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codeName="ThisWorkbook"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485/"/>
    </mc:Choice>
  </mc:AlternateContent>
  <xr:revisionPtr revIDLastSave="0" documentId="13_ncr:1_{CDB4E38D-FB47-0542-8679-B44BEA0FE5DC}" xr6:coauthVersionLast="36" xr6:coauthVersionMax="36" xr10:uidLastSave="{00000000-0000-0000-0000-000000000000}"/>
  <bookViews>
    <workbookView xWindow="-5080" yWindow="-21140" windowWidth="38400" windowHeight="21140" tabRatio="840" activeTab="6" xr2:uid="{00000000-000D-0000-FFFF-FFFF00000000}"/>
  </bookViews>
  <sheets>
    <sheet name="Data Pivot" sheetId="36" state="hidden" r:id="rId1"/>
    <sheet name="Data" sheetId="1" state="hidden" r:id="rId2"/>
    <sheet name="Digital Sales" sheetId="8" r:id="rId3"/>
    <sheet name="Physical Sales" sheetId="10" r:id="rId4"/>
    <sheet name="Canadian physical" sheetId="147" r:id="rId5"/>
    <sheet name="Canadian Digital" sheetId="148" r:id="rId6"/>
    <sheet name="Statement" sheetId="6" r:id="rId7"/>
    <sheet name="Reserves" sheetId="7" r:id="rId8"/>
    <sheet name="Other Handling Fee" sheetId="16" r:id="rId9"/>
    <sheet name="SOP" sheetId="115" r:id="rId10"/>
    <sheet name="Manufacturing" sheetId="138" r:id="rId11"/>
    <sheet name="UMS" sheetId="146" r:id="rId12"/>
    <sheet name="Digital Revenue" sheetId="62" r:id="rId13"/>
    <sheet name="Sound Exchange" sheetId="63" r:id="rId14"/>
    <sheet name="Digital Expense" sheetId="107" r:id="rId15"/>
    <sheet name="Canadian" sheetId="149" r:id="rId16"/>
    <sheet name="Canadian Reserves" sheetId="151" r:id="rId17"/>
  </sheets>
  <definedNames>
    <definedName name="_xlnm._FilterDatabase" localSheetId="5" hidden="1">'Canadian Digital'!$A$16:$L$16</definedName>
    <definedName name="_xlnm._FilterDatabase" localSheetId="1" hidden="1">Data!$A$1:$U$17</definedName>
    <definedName name="_xlnm._FilterDatabase" localSheetId="2" hidden="1">'Digital Sales'!#REF!</definedName>
    <definedName name="_xlnm._FilterDatabase" localSheetId="8" hidden="1">'Other Handling Fee'!#REF!</definedName>
    <definedName name="_xlnm._FilterDatabase" localSheetId="13" hidden="1">'Sound Exchange'!$A$3:$H$82</definedName>
    <definedName name="_xlnm.Extract" localSheetId="16">'Canadian Reserves'!$A$1:$G$1</definedName>
    <definedName name="SAPBEXhrIndnt" hidden="1">"Wide"</definedName>
    <definedName name="SAPsysID" hidden="1">"708C5W7SBKP804JT78WJ0JNKI"</definedName>
    <definedName name="SAPwbID" hidden="1">"ARS"</definedName>
  </definedNames>
  <calcPr calcId="181029" iterateDelta="252"/>
  <pivotCaches>
    <pivotCache cacheId="13" r:id="rId18"/>
    <pivotCache cacheId="14" r:id="rId19"/>
    <pivotCache cacheId="15" r:id="rId20"/>
    <pivotCache cacheId="16" r:id="rId21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149" l="1"/>
  <c r="F8" i="149"/>
  <c r="F9" i="149"/>
  <c r="F10" i="149"/>
  <c r="I7" i="149"/>
  <c r="AC7" i="149"/>
  <c r="AC9" i="149" s="1"/>
  <c r="AE7" i="149"/>
  <c r="AE12" i="149" s="1"/>
  <c r="AM7" i="149"/>
  <c r="F16" i="149"/>
  <c r="G8" i="149"/>
  <c r="G9" i="149"/>
  <c r="G10" i="149"/>
  <c r="G12" i="149"/>
  <c r="G16" i="149"/>
  <c r="H8" i="149"/>
  <c r="H10" i="149" s="1"/>
  <c r="H9" i="149"/>
  <c r="H16" i="149"/>
  <c r="I8" i="149"/>
  <c r="I10" i="149" s="1"/>
  <c r="I9" i="149"/>
  <c r="I16" i="149"/>
  <c r="J8" i="149"/>
  <c r="J9" i="149"/>
  <c r="J10" i="149"/>
  <c r="J16" i="149"/>
  <c r="K8" i="149"/>
  <c r="K9" i="149"/>
  <c r="K10" i="149"/>
  <c r="K12" i="149"/>
  <c r="K16" i="149"/>
  <c r="L8" i="149"/>
  <c r="L10" i="149" s="1"/>
  <c r="L9" i="149"/>
  <c r="L16" i="149"/>
  <c r="M8" i="149"/>
  <c r="M10" i="149" s="1"/>
  <c r="M9" i="149"/>
  <c r="M16" i="149"/>
  <c r="N8" i="149"/>
  <c r="N9" i="149"/>
  <c r="N10" i="149"/>
  <c r="N16" i="149"/>
  <c r="O8" i="149"/>
  <c r="O9" i="149"/>
  <c r="O14" i="149" s="1"/>
  <c r="O18" i="149" s="1"/>
  <c r="O10" i="149"/>
  <c r="O12" i="149"/>
  <c r="O16" i="149"/>
  <c r="P8" i="149"/>
  <c r="P10" i="149" s="1"/>
  <c r="P9" i="149"/>
  <c r="P16" i="149"/>
  <c r="Q8" i="149"/>
  <c r="Q10" i="149" s="1"/>
  <c r="Q9" i="149"/>
  <c r="Q16" i="149"/>
  <c r="R8" i="149"/>
  <c r="R9" i="149"/>
  <c r="R10" i="149"/>
  <c r="R16" i="149"/>
  <c r="S8" i="149"/>
  <c r="S10" i="149"/>
  <c r="S16" i="149"/>
  <c r="T9" i="149"/>
  <c r="T10" i="149"/>
  <c r="T16" i="149"/>
  <c r="U9" i="149"/>
  <c r="U10" i="149"/>
  <c r="U16" i="149"/>
  <c r="V8" i="149"/>
  <c r="V10" i="149" s="1"/>
  <c r="V9" i="149"/>
  <c r="V16" i="149"/>
  <c r="W8" i="149"/>
  <c r="W9" i="149"/>
  <c r="W10" i="149"/>
  <c r="W16" i="149"/>
  <c r="X8" i="149"/>
  <c r="X9" i="149"/>
  <c r="X14" i="149" s="1"/>
  <c r="X18" i="149" s="1"/>
  <c r="X10" i="149"/>
  <c r="X12" i="149"/>
  <c r="X16" i="149"/>
  <c r="Y8" i="149"/>
  <c r="Y10" i="149" s="1"/>
  <c r="Y9" i="149"/>
  <c r="Y16" i="149"/>
  <c r="Z8" i="149"/>
  <c r="Z10" i="149" s="1"/>
  <c r="Z9" i="149"/>
  <c r="Z16" i="149"/>
  <c r="AA8" i="149"/>
  <c r="AA9" i="149"/>
  <c r="AA10" i="149"/>
  <c r="AA16" i="149"/>
  <c r="AB8" i="149"/>
  <c r="AB9" i="149"/>
  <c r="AB10" i="149"/>
  <c r="AB12" i="149"/>
  <c r="AB16" i="149"/>
  <c r="AC8" i="149"/>
  <c r="AC10" i="149" s="1"/>
  <c r="AC16" i="149"/>
  <c r="AD8" i="149"/>
  <c r="AD10" i="149" s="1"/>
  <c r="AD9" i="149"/>
  <c r="AD16" i="149"/>
  <c r="AE8" i="149"/>
  <c r="AE9" i="149"/>
  <c r="AE10" i="149"/>
  <c r="AE16" i="149"/>
  <c r="AF8" i="149"/>
  <c r="AF9" i="149"/>
  <c r="AF10" i="149"/>
  <c r="AF12" i="149"/>
  <c r="AF16" i="149"/>
  <c r="AG8" i="149"/>
  <c r="AG10" i="149" s="1"/>
  <c r="AG9" i="149"/>
  <c r="AG12" i="149"/>
  <c r="AG16" i="149"/>
  <c r="AH8" i="149"/>
  <c r="AH10" i="149" s="1"/>
  <c r="AH9" i="149"/>
  <c r="AH16" i="149"/>
  <c r="AI8" i="149"/>
  <c r="AI9" i="149"/>
  <c r="AI10" i="149"/>
  <c r="AI16" i="149"/>
  <c r="AJ9" i="149"/>
  <c r="AJ10" i="149"/>
  <c r="AJ12" i="149"/>
  <c r="AJ14" i="149"/>
  <c r="AJ18" i="149" s="1"/>
  <c r="AJ16" i="149"/>
  <c r="AK9" i="149"/>
  <c r="AK10" i="149"/>
  <c r="AK16" i="149"/>
  <c r="E8" i="149"/>
  <c r="E9" i="149"/>
  <c r="E10" i="149"/>
  <c r="E12" i="149"/>
  <c r="AM11" i="149"/>
  <c r="L7" i="147"/>
  <c r="M7" i="147"/>
  <c r="N7" i="147"/>
  <c r="O7" i="147"/>
  <c r="P7" i="147"/>
  <c r="Q7" i="147"/>
  <c r="R7" i="147"/>
  <c r="S7" i="147"/>
  <c r="T7" i="147"/>
  <c r="K7" i="147"/>
  <c r="K25" i="10"/>
  <c r="L25" i="10"/>
  <c r="M25" i="10"/>
  <c r="N25" i="10"/>
  <c r="O25" i="10"/>
  <c r="P25" i="10"/>
  <c r="Q25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AL9" i="149"/>
  <c r="AL10" i="149"/>
  <c r="AL16" i="149"/>
  <c r="AM16" i="149"/>
  <c r="AM10" i="149"/>
  <c r="AM13" i="149"/>
  <c r="V14" i="149" l="1"/>
  <c r="V18" i="149" s="1"/>
  <c r="F14" i="149"/>
  <c r="F18" i="149" s="1"/>
  <c r="AM8" i="149"/>
  <c r="E14" i="149"/>
  <c r="E18" i="149" s="1"/>
  <c r="T14" i="149"/>
  <c r="T18" i="149" s="1"/>
  <c r="M14" i="149"/>
  <c r="M18" i="149" s="1"/>
  <c r="AL14" i="149"/>
  <c r="AL18" i="149" s="1"/>
  <c r="AK14" i="149"/>
  <c r="AK18" i="149" s="1"/>
  <c r="AG14" i="149"/>
  <c r="AG18" i="149" s="1"/>
  <c r="AF14" i="149"/>
  <c r="AF18" i="149" s="1"/>
  <c r="N14" i="149"/>
  <c r="N18" i="149" s="1"/>
  <c r="K14" i="149"/>
  <c r="K18" i="149" s="1"/>
  <c r="AB14" i="149"/>
  <c r="AB18" i="149" s="1"/>
  <c r="J14" i="149"/>
  <c r="J18" i="149" s="1"/>
  <c r="G14" i="149"/>
  <c r="G18" i="149" s="1"/>
  <c r="F12" i="149"/>
  <c r="J12" i="149"/>
  <c r="N12" i="149"/>
  <c r="R12" i="149"/>
  <c r="R14" i="149" s="1"/>
  <c r="R18" i="149" s="1"/>
  <c r="T12" i="149"/>
  <c r="W12" i="149"/>
  <c r="W14" i="149" s="1"/>
  <c r="W18" i="149" s="1"/>
  <c r="AA12" i="149"/>
  <c r="AA14" i="149" s="1"/>
  <c r="AA18" i="149" s="1"/>
  <c r="AI12" i="149"/>
  <c r="AI14" i="149" s="1"/>
  <c r="AI18" i="149" s="1"/>
  <c r="AK12" i="149"/>
  <c r="I12" i="149"/>
  <c r="I14" i="149" s="1"/>
  <c r="I18" i="149" s="1"/>
  <c r="M12" i="149"/>
  <c r="Q12" i="149"/>
  <c r="Q14" i="149" s="1"/>
  <c r="Q18" i="149" s="1"/>
  <c r="V12" i="149"/>
  <c r="Z12" i="149"/>
  <c r="Z14" i="149" s="1"/>
  <c r="Z18" i="149" s="1"/>
  <c r="AD12" i="149"/>
  <c r="AD14" i="149" s="1"/>
  <c r="AD18" i="149" s="1"/>
  <c r="AH12" i="149"/>
  <c r="AH14" i="149" s="1"/>
  <c r="AH18" i="149" s="1"/>
  <c r="H12" i="149"/>
  <c r="H14" i="149" s="1"/>
  <c r="H18" i="149" s="1"/>
  <c r="L12" i="149"/>
  <c r="L14" i="149" s="1"/>
  <c r="L18" i="149" s="1"/>
  <c r="P12" i="149"/>
  <c r="P14" i="149" s="1"/>
  <c r="P18" i="149" s="1"/>
  <c r="S12" i="149"/>
  <c r="S14" i="149" s="1"/>
  <c r="S18" i="149" s="1"/>
  <c r="U12" i="149"/>
  <c r="U14" i="149" s="1"/>
  <c r="U18" i="149" s="1"/>
  <c r="Y12" i="149"/>
  <c r="Y14" i="149" s="1"/>
  <c r="Y18" i="149" s="1"/>
  <c r="AC12" i="149"/>
  <c r="AC14" i="149" s="1"/>
  <c r="AC18" i="149" s="1"/>
  <c r="AM9" i="149"/>
  <c r="AE14" i="149"/>
  <c r="AE18" i="149" s="1"/>
  <c r="AM18" i="149" l="1"/>
  <c r="AM12" i="149"/>
  <c r="AM14" i="149" s="1"/>
</calcChain>
</file>

<file path=xl/sharedStrings.xml><?xml version="1.0" encoding="utf-8"?>
<sst xmlns="http://schemas.openxmlformats.org/spreadsheetml/2006/main" count="86413" uniqueCount="2116">
  <si>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</si>
  <si>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</si>
  <si>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</si>
  <si>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</si>
  <si>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</si>
  <si>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</si>
  <si>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</si>
  <si>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</si>
  <si>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</si>
  <si>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</si>
  <si>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</si>
  <si>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</si>
  <si>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</si>
  <si>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</si>
  <si>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</si>
  <si>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</si>
  <si>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</si>
  <si>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selected</t>
  </si>
  <si>
    <t>US5C100011</t>
  </si>
  <si>
    <t>USD</t>
  </si>
  <si>
    <t>CR04</t>
  </si>
  <si>
    <t>Grand Total</t>
  </si>
  <si>
    <t>Row Labels</t>
  </si>
  <si>
    <t>Sum of Amount LC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</si>
  <si>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</si>
  <si>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</si>
  <si>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</si>
  <si>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</si>
  <si>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</si>
  <si>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</si>
  <si>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</si>
  <si>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</si>
  <si>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</si>
  <si>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</si>
  <si>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</si>
  <si>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</si>
  <si>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</si>
  <si>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</si>
  <si>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</si>
  <si>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</si>
  <si>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</si>
  <si>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</si>
  <si>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</si>
  <si>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</si>
  <si>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</si>
  <si>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</si>
  <si>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</si>
  <si>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</si>
  <si>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</si>
  <si>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</si>
  <si>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</si>
  <si>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</si>
  <si>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</si>
  <si>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</si>
  <si>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</si>
  <si>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</si>
  <si>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</si>
  <si>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</si>
  <si>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</si>
  <si>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PERIOD</t>
  </si>
  <si>
    <t>PAYMENT DUE</t>
  </si>
  <si>
    <t>Reserve Release - CAR Market</t>
  </si>
  <si>
    <t>RESERVE</t>
  </si>
  <si>
    <t>BALANCE</t>
  </si>
  <si>
    <t>RELEASE</t>
  </si>
  <si>
    <t>RESERVE RELEASE - GRAND TOTAL</t>
  </si>
  <si>
    <t>1</t>
  </si>
  <si>
    <t>Return Reserves Released</t>
  </si>
  <si>
    <t>VOTIV MUSIC</t>
  </si>
  <si>
    <t>ASL:  US3E070280</t>
  </si>
  <si>
    <t>VOTIV</t>
  </si>
  <si>
    <t>USVOT</t>
  </si>
  <si>
    <t>US3E070280</t>
  </si>
  <si>
    <t>VOT</t>
  </si>
  <si>
    <t>ASL US3E070280</t>
  </si>
  <si>
    <t>Label</t>
  </si>
  <si>
    <t>UPC code</t>
  </si>
  <si>
    <t>Artist</t>
  </si>
  <si>
    <t>15% Distribution Fee on Gross Sales</t>
  </si>
  <si>
    <t>17% Distribution Fee on Gross Sales less Discounts</t>
  </si>
  <si>
    <t>20% Provision for Returns</t>
  </si>
  <si>
    <t xml:space="preserve">Other </t>
  </si>
  <si>
    <t>8% Manufacturing Admin Fee</t>
  </si>
  <si>
    <t>0000500001</t>
  </si>
  <si>
    <t>0000540001</t>
  </si>
  <si>
    <t>0000570001</t>
  </si>
  <si>
    <t>0000686005</t>
  </si>
  <si>
    <t>0000500002</t>
  </si>
  <si>
    <t>0000686002</t>
  </si>
  <si>
    <t>0000686001</t>
  </si>
  <si>
    <t>Album Title</t>
  </si>
  <si>
    <t>Track Title</t>
  </si>
  <si>
    <t>APPLE DIGITAL SALES</t>
  </si>
  <si>
    <t>Digital Sales</t>
  </si>
  <si>
    <t>Deal Parent  No</t>
  </si>
  <si>
    <t/>
  </si>
  <si>
    <t>Reserves held for 6 months and released the next month</t>
  </si>
  <si>
    <t>GOOGLE MUSIC</t>
  </si>
  <si>
    <t>Physical Sales</t>
  </si>
  <si>
    <t>Ref. Key2 description</t>
  </si>
  <si>
    <t>Distribution fees</t>
  </si>
  <si>
    <t>Other handling fees</t>
  </si>
  <si>
    <t>Provision for returns</t>
  </si>
  <si>
    <t>Revenue</t>
  </si>
  <si>
    <t>ISRC Code</t>
  </si>
  <si>
    <t>AIF Income</t>
  </si>
  <si>
    <t>0000502001</t>
  </si>
  <si>
    <t>Sound Exchange Revenues</t>
  </si>
  <si>
    <t>15% Distribution Fee on Sound Exchange</t>
  </si>
  <si>
    <t>Sound Exchange</t>
  </si>
  <si>
    <t>TOUCH TUNES</t>
  </si>
  <si>
    <t>YOU TUBE</t>
  </si>
  <si>
    <t>Sound Exchange Income</t>
  </si>
  <si>
    <t>Previous Statement Adjustment</t>
  </si>
  <si>
    <t>Digital Revenue</t>
  </si>
  <si>
    <t>(All)</t>
  </si>
  <si>
    <t xml:space="preserve">
Digital</t>
  </si>
  <si>
    <t xml:space="preserve">
Licence</t>
  </si>
  <si>
    <t>Title</t>
  </si>
  <si>
    <t>UPC</t>
  </si>
  <si>
    <t>Total</t>
  </si>
  <si>
    <t>Amount</t>
  </si>
  <si>
    <t xml:space="preserve">Transaction type              </t>
  </si>
  <si>
    <t xml:space="preserve">Deal Type                     </t>
  </si>
  <si>
    <t xml:space="preserve">G/L Account No.               </t>
  </si>
  <si>
    <t xml:space="preserve">Company Code                  </t>
  </si>
  <si>
    <t xml:space="preserve">Profit Center                 </t>
  </si>
  <si>
    <t xml:space="preserve">G/L Amount                    </t>
  </si>
  <si>
    <t xml:space="preserve">UPC                           </t>
  </si>
  <si>
    <t xml:space="preserve">Ship Quantity                 </t>
  </si>
  <si>
    <t xml:space="preserve">Price Level for Param table   </t>
  </si>
  <si>
    <t xml:space="preserve">MR Reporting Co.              </t>
  </si>
  <si>
    <t xml:space="preserve">MR Reporting Unit             </t>
  </si>
  <si>
    <t xml:space="preserve">Operating Co.                 </t>
  </si>
  <si>
    <t xml:space="preserve">Operating Unit                </t>
  </si>
  <si>
    <t xml:space="preserve">Super Label                   </t>
  </si>
  <si>
    <t xml:space="preserve">Music Line                    </t>
  </si>
  <si>
    <t xml:space="preserve">Sales Type                    </t>
  </si>
  <si>
    <t xml:space="preserve">Fee Type                      </t>
  </si>
  <si>
    <t xml:space="preserve">Configuration                 </t>
  </si>
  <si>
    <t xml:space="preserve">Product No.                   </t>
  </si>
  <si>
    <t xml:space="preserve">AcctPeriod-CCYYMM             </t>
  </si>
  <si>
    <t xml:space="preserve">Cost of sales units           </t>
  </si>
  <si>
    <t xml:space="preserve">Cost of returns units         </t>
  </si>
  <si>
    <t xml:space="preserve">Cost of sales $ values        </t>
  </si>
  <si>
    <t xml:space="preserve">Cost of returns $ values      </t>
  </si>
  <si>
    <t xml:space="preserve">Net Fee DFE                   </t>
  </si>
  <si>
    <t xml:space="preserve">Sales units                   </t>
  </si>
  <si>
    <t xml:space="preserve">Sales Dollars                 </t>
  </si>
  <si>
    <t xml:space="preserve">Return units                  </t>
  </si>
  <si>
    <t xml:space="preserve">Return Dollars                </t>
  </si>
  <si>
    <t xml:space="preserve">Process Date: MM/DD/YYYY      </t>
  </si>
  <si>
    <t>SPOTIFY USA INC</t>
  </si>
  <si>
    <t xml:space="preserve">INV.DATE: YYYYMMDD            </t>
  </si>
  <si>
    <t xml:space="preserve">Invoice No.                   </t>
  </si>
  <si>
    <t>Other Handling Fee</t>
  </si>
  <si>
    <t>0000610004</t>
  </si>
  <si>
    <t>Expenses</t>
  </si>
  <si>
    <t>0000503501</t>
  </si>
  <si>
    <t>48</t>
  </si>
  <si>
    <t>FREECARMEN</t>
  </si>
  <si>
    <t>0000688002</t>
  </si>
  <si>
    <t>Royalties</t>
  </si>
  <si>
    <t>Pandora</t>
  </si>
  <si>
    <t>Digital</t>
  </si>
  <si>
    <t>Net amount</t>
  </si>
  <si>
    <t>See digital sales tab (sales channel column-"Program Streaming (Soundexchange administered")</t>
  </si>
  <si>
    <t>Digital Expense</t>
  </si>
  <si>
    <t>AMI ENTERTAINMENT, INC</t>
  </si>
  <si>
    <t>2</t>
  </si>
  <si>
    <t>Posting period</t>
  </si>
  <si>
    <t>Reference key 3</t>
  </si>
  <si>
    <t>LISTEN/RHAPSODY</t>
  </si>
  <si>
    <t>LABEL : US-VOT</t>
  </si>
  <si>
    <t xml:space="preserve">POST DATE:YYYYMMDD            </t>
  </si>
  <si>
    <t xml:space="preserve">Cust PO                       </t>
  </si>
  <si>
    <t xml:space="preserve">Order NO                      </t>
  </si>
  <si>
    <t>3</t>
  </si>
  <si>
    <t>Sub Label Code</t>
  </si>
  <si>
    <t>Super Label</t>
  </si>
  <si>
    <t>Latest Release Date</t>
  </si>
  <si>
    <t>Sales Type</t>
  </si>
  <si>
    <t>Configuration</t>
  </si>
  <si>
    <t>Price Point</t>
  </si>
  <si>
    <t>Price Level</t>
  </si>
  <si>
    <t>US-VOTIV MUSIC</t>
  </si>
  <si>
    <t>YOUNG EMPIRES</t>
  </si>
  <si>
    <t>THE GATES</t>
  </si>
  <si>
    <t xml:space="preserve">REGULAR COMMERCIAL ORDER                </t>
  </si>
  <si>
    <t xml:space="preserve">COMPACT DISC        </t>
  </si>
  <si>
    <t xml:space="preserve">FRONTLINE AUDIO - CATALOG               </t>
  </si>
  <si>
    <t xml:space="preserve">BUDGET                                  </t>
  </si>
  <si>
    <t>WHITE ARROWS</t>
  </si>
  <si>
    <t>SO SO GLOS,THE</t>
  </si>
  <si>
    <t>KAMIKAZE</t>
  </si>
  <si>
    <t xml:space="preserve">FRONTLINE AUDIO                         </t>
  </si>
  <si>
    <t>MY GOODNESS</t>
  </si>
  <si>
    <t>SHIVER + SHAKE</t>
  </si>
  <si>
    <t xml:space="preserve">REGULAR FRONTLINE                       </t>
  </si>
  <si>
    <t>SCAVENGERS</t>
  </si>
  <si>
    <t>KUROMA</t>
  </si>
  <si>
    <t>CLOUD CONTROL</t>
  </si>
  <si>
    <t>ZONE</t>
  </si>
  <si>
    <t>00851857007366</t>
  </si>
  <si>
    <t>DREAM CAVE</t>
  </si>
  <si>
    <t>CHAPPO</t>
  </si>
  <si>
    <t>FUTURE FORMER SELF</t>
  </si>
  <si>
    <t>ALPINE</t>
  </si>
  <si>
    <t>YUCK</t>
  </si>
  <si>
    <t>A IS FOR ALPINE</t>
  </si>
  <si>
    <t>AUGUSTINES</t>
  </si>
  <si>
    <t xml:space="preserve">ALBUM               </t>
  </si>
  <si>
    <t>Source</t>
  </si>
  <si>
    <t>Cost Detail</t>
  </si>
  <si>
    <t>Cost Detail Description</t>
  </si>
  <si>
    <t>Datasource Type</t>
  </si>
  <si>
    <t>Label Description</t>
  </si>
  <si>
    <t>UPC Description</t>
  </si>
  <si>
    <t>Product Type</t>
  </si>
  <si>
    <t>Product Type Description</t>
  </si>
  <si>
    <t>Exploitation</t>
  </si>
  <si>
    <t>Exploitation Description</t>
  </si>
  <si>
    <t>Cost Element</t>
  </si>
  <si>
    <t>Cost Element Description</t>
  </si>
  <si>
    <t>HFM Custom1</t>
  </si>
  <si>
    <t>HFM Custom2</t>
  </si>
  <si>
    <t>HFM Custom Desc</t>
  </si>
  <si>
    <t xml:space="preserve">   Distribution Charges - Third</t>
  </si>
  <si>
    <t>US-VOT</t>
  </si>
  <si>
    <t>Scavengers</t>
  </si>
  <si>
    <t>My Goodness</t>
  </si>
  <si>
    <t>P-B2B - Product Regular</t>
  </si>
  <si>
    <t>ALB</t>
  </si>
  <si>
    <t>Albums</t>
  </si>
  <si>
    <t>Kuroma</t>
  </si>
  <si>
    <t>PD-H/R</t>
  </si>
  <si>
    <t>SOP</t>
  </si>
  <si>
    <t>The Gates</t>
  </si>
  <si>
    <t>Young Empires</t>
  </si>
  <si>
    <t>#</t>
  </si>
  <si>
    <t>1000/Not assigned</t>
  </si>
  <si>
    <t>Kamikaze</t>
  </si>
  <si>
    <t>The So So Glos</t>
  </si>
  <si>
    <t>Dream Cave</t>
  </si>
  <si>
    <t>Cloud Control</t>
  </si>
  <si>
    <t>SRRHA</t>
  </si>
  <si>
    <t>DD</t>
  </si>
  <si>
    <t>0000686000</t>
  </si>
  <si>
    <t>USYB</t>
  </si>
  <si>
    <t>USYB100001</t>
  </si>
  <si>
    <t>CAR</t>
  </si>
  <si>
    <t>VTM</t>
  </si>
  <si>
    <t>C2</t>
  </si>
  <si>
    <t>VV</t>
  </si>
  <si>
    <t>9000</t>
  </si>
  <si>
    <t>11</t>
  </si>
  <si>
    <t>CD</t>
  </si>
  <si>
    <t>HFM Account</t>
  </si>
  <si>
    <t>WBS Element</t>
  </si>
  <si>
    <t>-</t>
  </si>
  <si>
    <t>Augustines</t>
  </si>
  <si>
    <t>KAYE</t>
  </si>
  <si>
    <t>Super Label Code</t>
  </si>
  <si>
    <t>Sales Channel</t>
  </si>
  <si>
    <t>Partner</t>
  </si>
  <si>
    <t>Sold As</t>
  </si>
  <si>
    <t>Album Artist</t>
  </si>
  <si>
    <t>Track Artist</t>
  </si>
  <si>
    <t>Physical Album Latest Release Date</t>
  </si>
  <si>
    <t>ISRC</t>
  </si>
  <si>
    <t>PROGRAMMED STREAMING</t>
  </si>
  <si>
    <t xml:space="preserve">DIGITAL STREAM                          </t>
  </si>
  <si>
    <t>TRACK</t>
  </si>
  <si>
    <t>00851563006066</t>
  </si>
  <si>
    <t>USC5Q1500004</t>
  </si>
  <si>
    <t>00851563006042</t>
  </si>
  <si>
    <t>SUNSHINE</t>
  </si>
  <si>
    <t>USC5Q1500010</t>
  </si>
  <si>
    <t>MERCY</t>
  </si>
  <si>
    <t>USC5Q1500003</t>
  </si>
  <si>
    <t>IN BARDO</t>
  </si>
  <si>
    <t>00857235002336</t>
  </si>
  <si>
    <t>NOBODY CARES</t>
  </si>
  <si>
    <t>USC5Q1400014</t>
  </si>
  <si>
    <t>GOD ALERT PT 2</t>
  </si>
  <si>
    <t>USC5Q1400022</t>
  </si>
  <si>
    <t>GOD ALERT PT 1</t>
  </si>
  <si>
    <t>USC5Q1400021</t>
  </si>
  <si>
    <t>THE SO SO GLOS</t>
  </si>
  <si>
    <t>TOURISM / TERRORISM</t>
  </si>
  <si>
    <t>00075679946430</t>
  </si>
  <si>
    <t>THERE'S A WAR</t>
  </si>
  <si>
    <t>USC5Q1300116</t>
  </si>
  <si>
    <t>00075679946447</t>
  </si>
  <si>
    <t>WE GOT THE DAYS</t>
  </si>
  <si>
    <t>USC5Q1300099</t>
  </si>
  <si>
    <t>MOLD BABY (&amp; THE QUEEN MIDAS)</t>
  </si>
  <si>
    <t>USC5Q1300110</t>
  </si>
  <si>
    <t>99°</t>
  </si>
  <si>
    <t>USC5Q1300104</t>
  </si>
  <si>
    <t>A.D.D. LIFE</t>
  </si>
  <si>
    <t>00851563006394</t>
  </si>
  <si>
    <t>USC5Q1500019</t>
  </si>
  <si>
    <t>HONEY</t>
  </si>
  <si>
    <t>00851563006622</t>
  </si>
  <si>
    <t>UUU</t>
  </si>
  <si>
    <t>USC5Q1600013</t>
  </si>
  <si>
    <t>IMAGINARY CITIES</t>
  </si>
  <si>
    <t>TEMPORARY RESIDENT</t>
  </si>
  <si>
    <t>00075679964250</t>
  </si>
  <si>
    <t>CA2Q71000008</t>
  </si>
  <si>
    <t>SAY YOU</t>
  </si>
  <si>
    <t>CA2Q71000001</t>
  </si>
  <si>
    <t>RIDE THIS OUT</t>
  </si>
  <si>
    <t>CA2Q71000006</t>
  </si>
  <si>
    <t>00075679950949</t>
  </si>
  <si>
    <t>SCAR</t>
  </si>
  <si>
    <t>AULI01387010</t>
  </si>
  <si>
    <t>ICE AGE HEATWAVE</t>
  </si>
  <si>
    <t>AULI01387030</t>
  </si>
  <si>
    <t>DOJO RISING</t>
  </si>
  <si>
    <t>AULI01387000</t>
  </si>
  <si>
    <t>00602537659876</t>
  </si>
  <si>
    <t>THE AVENUE</t>
  </si>
  <si>
    <t>USC5Q1300061</t>
  </si>
  <si>
    <t>NOTHING TO LOSE BUT YOUR HEAD</t>
  </si>
  <si>
    <t>USC5Q1300054</t>
  </si>
  <si>
    <t>CRUEL CITY</t>
  </si>
  <si>
    <t>USC5Q1300053</t>
  </si>
  <si>
    <t>00851563006028</t>
  </si>
  <si>
    <t>UP FOR AIR</t>
  </si>
  <si>
    <t>AULI01599370</t>
  </si>
  <si>
    <t>JELLYFISH</t>
  </si>
  <si>
    <t>AULI01599360</t>
  </si>
  <si>
    <t>DAMN BABY</t>
  </si>
  <si>
    <t>AULI01599350</t>
  </si>
  <si>
    <t>FOOLISH</t>
  </si>
  <si>
    <t>00851563006141</t>
  </si>
  <si>
    <t>AULI01599320</t>
  </si>
  <si>
    <t>Jukebox</t>
  </si>
  <si>
    <t>SUB USER GENERATED STREAMS (UMG VIDEO)</t>
  </si>
  <si>
    <t>Video Fixed Play</t>
  </si>
  <si>
    <t>WEARY EYES</t>
  </si>
  <si>
    <t>00857235002596</t>
  </si>
  <si>
    <t>USC5Q1490013</t>
  </si>
  <si>
    <t>NOW YOU ARE FREE</t>
  </si>
  <si>
    <t>00857235002169</t>
  </si>
  <si>
    <t>USC5Q1490001</t>
  </si>
  <si>
    <t>00857235002121</t>
  </si>
  <si>
    <t>USC5Q1390026</t>
  </si>
  <si>
    <t>PORTABLE SUB VIDEO DVC PLAYS</t>
  </si>
  <si>
    <t>COLD FEET KILLER</t>
  </si>
  <si>
    <t>00857235002305</t>
  </si>
  <si>
    <t>USC5Q1390001</t>
  </si>
  <si>
    <t>GLINT</t>
  </si>
  <si>
    <t>DAYDREAMERS</t>
  </si>
  <si>
    <t>00851563006523</t>
  </si>
  <si>
    <t>USC5Q1690001</t>
  </si>
  <si>
    <t>FENCES</t>
  </si>
  <si>
    <t>PALE PAPER</t>
  </si>
  <si>
    <t>00851857007007</t>
  </si>
  <si>
    <t>USC5Q1690006</t>
  </si>
  <si>
    <t>BUFFALO FEET</t>
  </si>
  <si>
    <t>00851857007014</t>
  </si>
  <si>
    <t>USC5Q1690007</t>
  </si>
  <si>
    <t>ALLEN TATE</t>
  </si>
  <si>
    <t>DON'T CHOKE</t>
  </si>
  <si>
    <t>00851857007137</t>
  </si>
  <si>
    <t>USC5Q1690008</t>
  </si>
  <si>
    <t>PORTABLE SUB DEVICE PLAYS</t>
  </si>
  <si>
    <t>PORTABLE SUBSCRIPTIONS</t>
  </si>
  <si>
    <t>WAKE ALL MY YOUTH</t>
  </si>
  <si>
    <t>00075679955869</t>
  </si>
  <si>
    <t>WHITE DOVES</t>
  </si>
  <si>
    <t>USC5Q1300001</t>
  </si>
  <si>
    <t>USC5Q1200051</t>
  </si>
  <si>
    <t>WE DON'T SLEEP TONIGHT</t>
  </si>
  <si>
    <t>USC5Q1300004</t>
  </si>
  <si>
    <t>USC5Q1300002</t>
  </si>
  <si>
    <t>RAIN OF GOLD</t>
  </si>
  <si>
    <t>CA1C71100091</t>
  </si>
  <si>
    <t>ENTER THROUGH THE SUN</t>
  </si>
  <si>
    <t>CA1C71100092</t>
  </si>
  <si>
    <t>EARTH PLATES ARE SHIFTING</t>
  </si>
  <si>
    <t>USC5Q1300003</t>
  </si>
  <si>
    <t>BEACHES</t>
  </si>
  <si>
    <t>CA1C71100095</t>
  </si>
  <si>
    <t>UNCOVER YOUR EYES</t>
  </si>
  <si>
    <t>00851563006080</t>
  </si>
  <si>
    <t>USC5Q1500013</t>
  </si>
  <si>
    <t>00851563006585</t>
  </si>
  <si>
    <t>CA1C71600189</t>
  </si>
  <si>
    <t>00851563006578</t>
  </si>
  <si>
    <t>CA1C71600188</t>
  </si>
  <si>
    <t>00851563006561</t>
  </si>
  <si>
    <t>CA1C71600187</t>
  </si>
  <si>
    <t>USC5Q1500011</t>
  </si>
  <si>
    <t>THE UNKNOWN</t>
  </si>
  <si>
    <t>USC5Q1500009</t>
  </si>
  <si>
    <t>STRANGLEHOLD</t>
  </si>
  <si>
    <t>USC5Q1500006</t>
  </si>
  <si>
    <t>NEVER DIE YOUNG</t>
  </si>
  <si>
    <t>USC5Q1500007</t>
  </si>
  <si>
    <t>HOUSE LIGHTS</t>
  </si>
  <si>
    <t>USC5Q1500008</t>
  </si>
  <si>
    <t>GHOSTS</t>
  </si>
  <si>
    <t>USC5Q1500005</t>
  </si>
  <si>
    <t>00851563006530</t>
  </si>
  <si>
    <t>CA1C71600190</t>
  </si>
  <si>
    <t>SO CRUEL</t>
  </si>
  <si>
    <t>00857235002947</t>
  </si>
  <si>
    <t>USC5Q1500001</t>
  </si>
  <si>
    <t>00851563006554</t>
  </si>
  <si>
    <t>CA1C71600186</t>
  </si>
  <si>
    <t>00851563006547</t>
  </si>
  <si>
    <t>CA1C71600185</t>
  </si>
  <si>
    <t>YOUNG BUFFALO</t>
  </si>
  <si>
    <t>00075679958464</t>
  </si>
  <si>
    <t>UPSTAIRS</t>
  </si>
  <si>
    <t>USC5Q1200048</t>
  </si>
  <si>
    <t>THE PRIZE</t>
  </si>
  <si>
    <t>USC5Q1200050</t>
  </si>
  <si>
    <t>NATURE BOY</t>
  </si>
  <si>
    <t>USC5Q1200049</t>
  </si>
  <si>
    <t>HOLD ME BACK</t>
  </si>
  <si>
    <t>USC5Q1200047</t>
  </si>
  <si>
    <t>SYKIA</t>
  </si>
  <si>
    <t>00857235002282</t>
  </si>
  <si>
    <t>USC5Q1400006</t>
  </si>
  <si>
    <t>MY PLACE</t>
  </si>
  <si>
    <t>00857235002619</t>
  </si>
  <si>
    <t>USC5Q1400005</t>
  </si>
  <si>
    <t>HOUSE</t>
  </si>
  <si>
    <t>00857235002190</t>
  </si>
  <si>
    <t>SUMMERTIME BLONDES</t>
  </si>
  <si>
    <t>USC5Q1400008</t>
  </si>
  <si>
    <t>PILL</t>
  </si>
  <si>
    <t>USC5Q1400009</t>
  </si>
  <si>
    <t>OLD SOUL</t>
  </si>
  <si>
    <t>USC5Q1400010</t>
  </si>
  <si>
    <t>NO IDEA</t>
  </si>
  <si>
    <t>USC5Q1400002</t>
  </si>
  <si>
    <t>MAN IN YOUR DREAMS</t>
  </si>
  <si>
    <t>USC5Q1400001</t>
  </si>
  <si>
    <t>GUILT</t>
  </si>
  <si>
    <t>USC5Q1400003</t>
  </si>
  <si>
    <t>CLIFF DIVER</t>
  </si>
  <si>
    <t>USC5Q1400004</t>
  </si>
  <si>
    <t>BLACK EYE</t>
  </si>
  <si>
    <t>USC5Q1400007</t>
  </si>
  <si>
    <t>BEAT BACK</t>
  </si>
  <si>
    <t>USC5Q1400011</t>
  </si>
  <si>
    <t>WE CAN'T EVER DIE</t>
  </si>
  <si>
    <t>00857235002848</t>
  </si>
  <si>
    <t>USC5Q1400101</t>
  </si>
  <si>
    <t>00857235002725</t>
  </si>
  <si>
    <t>USC5Q1400077</t>
  </si>
  <si>
    <t>USC5Q1400076</t>
  </si>
  <si>
    <t>USC5Q1400074</t>
  </si>
  <si>
    <t>USC5Q1400062</t>
  </si>
  <si>
    <t>00857235002541</t>
  </si>
  <si>
    <t>USC5Q1400048</t>
  </si>
  <si>
    <t>LEAVE IT ALONE</t>
  </si>
  <si>
    <t>00857235002374</t>
  </si>
  <si>
    <t>USC5Q1400017</t>
  </si>
  <si>
    <t>SCREAM</t>
  </si>
  <si>
    <t>USC5Q1400016</t>
  </si>
  <si>
    <t>GET BY</t>
  </si>
  <si>
    <t>USC5Q1400018</t>
  </si>
  <si>
    <t>DEVIL'S CHIMES</t>
  </si>
  <si>
    <t>USC5Q1400020</t>
  </si>
  <si>
    <t>CHILL WINSTON</t>
  </si>
  <si>
    <t>USC5Q1400019</t>
  </si>
  <si>
    <t>CAN'T STOP NOW</t>
  </si>
  <si>
    <t>USC5Q1400015</t>
  </si>
  <si>
    <t>I WANT A TASTE</t>
  </si>
  <si>
    <t>00857235002411</t>
  </si>
  <si>
    <t>USC5Q1400034</t>
  </si>
  <si>
    <t>DRY LAND IS NOT A MYTH</t>
  </si>
  <si>
    <t>00075679962980</t>
  </si>
  <si>
    <t>SETTLE DOWN</t>
  </si>
  <si>
    <t>USC5Q1200014</t>
  </si>
  <si>
    <t>SAIL ON</t>
  </si>
  <si>
    <t>USC5Q1200012</t>
  </si>
  <si>
    <t>ROLL FOREVER</t>
  </si>
  <si>
    <t>USC5Q1200008</t>
  </si>
  <si>
    <t>LITTLE BIRDS</t>
  </si>
  <si>
    <t>USC5Q1200011</t>
  </si>
  <si>
    <t>I CAN GO</t>
  </si>
  <si>
    <t>USC5Q1200009</t>
  </si>
  <si>
    <t>GOLDEN</t>
  </si>
  <si>
    <t>USC5Q1200010</t>
  </si>
  <si>
    <t>GETTING LOST</t>
  </si>
  <si>
    <t>USC5Q1200013</t>
  </si>
  <si>
    <t>GET GONE</t>
  </si>
  <si>
    <t>USQY51114673</t>
  </si>
  <si>
    <t>FIREWORKS OF THE SEA</t>
  </si>
  <si>
    <t>USC5Q1200007</t>
  </si>
  <si>
    <t>COMING OR GOING</t>
  </si>
  <si>
    <t>USC5Q1200006</t>
  </si>
  <si>
    <t>WE ARE AUGUSTINES</t>
  </si>
  <si>
    <t>RISE YE SUNKEN SHIPS</t>
  </si>
  <si>
    <t>00075679967336</t>
  </si>
  <si>
    <t>THE INSTRUMENTAL</t>
  </si>
  <si>
    <t>GBW7D1100012</t>
  </si>
  <si>
    <t>STRANGE DAYS</t>
  </si>
  <si>
    <t>GBW7D1100010</t>
  </si>
  <si>
    <t>PHILADELPHIA (THE CITY OF BROTHERLY LOVE)</t>
  </si>
  <si>
    <t>GBW7D1100007</t>
  </si>
  <si>
    <t>PATTON STATE HOSPITAL</t>
  </si>
  <si>
    <t>GBW7D1100009</t>
  </si>
  <si>
    <t>NEW DRINK FOR THE OLD DRUNK</t>
  </si>
  <si>
    <t>GBW7D1100008</t>
  </si>
  <si>
    <t>JUAREZ</t>
  </si>
  <si>
    <t>GBW7D1100006</t>
  </si>
  <si>
    <t>HEADLONG INTO THE ABYSS</t>
  </si>
  <si>
    <t>GBW7D1100003</t>
  </si>
  <si>
    <t>EAST LOS ANGELES</t>
  </si>
  <si>
    <t>GBW7D1100005</t>
  </si>
  <si>
    <t>CHAPEL SONG</t>
  </si>
  <si>
    <t>GBW7D1100014</t>
  </si>
  <si>
    <t>BOOK OF JAMES</t>
  </si>
  <si>
    <t>GBW7D1100004</t>
  </si>
  <si>
    <t>BARREL OF LEAVES</t>
  </si>
  <si>
    <t>GBW7D1100011</t>
  </si>
  <si>
    <t>AUGUSTINE</t>
  </si>
  <si>
    <t>GBW7D1100002</t>
  </si>
  <si>
    <t>UNDERNEATH THE UNIVERSE</t>
  </si>
  <si>
    <t>USC5Q1300124</t>
  </si>
  <si>
    <t>THROW YOUR HANDS UP</t>
  </si>
  <si>
    <t>USC5Q1300118</t>
  </si>
  <si>
    <t>USC5Q1300121</t>
  </si>
  <si>
    <t>MY BLOCK</t>
  </si>
  <si>
    <t>USC5Q1300117</t>
  </si>
  <si>
    <t>LOVE OR EMPIRE</t>
  </si>
  <si>
    <t>USC5Q1300120</t>
  </si>
  <si>
    <t>ISN'T IT A SHAME</t>
  </si>
  <si>
    <t>USC5Q1300119</t>
  </si>
  <si>
    <t>ISLAND LOOPS</t>
  </si>
  <si>
    <t>USC5Q1300123</t>
  </si>
  <si>
    <t>EXECUTION</t>
  </si>
  <si>
    <t>USC5Q1300122</t>
  </si>
  <si>
    <t>THE FISTICUFFS</t>
  </si>
  <si>
    <t>USC5Q1300097</t>
  </si>
  <si>
    <t>THE DEAD, THE GONE &amp; THE COSMOS</t>
  </si>
  <si>
    <t>USC5Q1300103</t>
  </si>
  <si>
    <t>SEVENTEEN</t>
  </si>
  <si>
    <t>USC5Q1300106</t>
  </si>
  <si>
    <t>RUSKIE KILLS FEMME</t>
  </si>
  <si>
    <t>USC5Q1300109</t>
  </si>
  <si>
    <t>LOW</t>
  </si>
  <si>
    <t>USC5Q1300098</t>
  </si>
  <si>
    <t>JUNKIE STORY</t>
  </si>
  <si>
    <t>USC5Q1300105</t>
  </si>
  <si>
    <t>IRISH ROSE</t>
  </si>
  <si>
    <t>USC5Q1300107</t>
  </si>
  <si>
    <t>HURRICANE HEART ATTACK</t>
  </si>
  <si>
    <t>USC5Q1300102</t>
  </si>
  <si>
    <t>FROM HER BEACON HAND, GLOS</t>
  </si>
  <si>
    <t>USC5Q1300100</t>
  </si>
  <si>
    <t>BROKEN MIRROR BABY</t>
  </si>
  <si>
    <t>USC5Q1300108</t>
  </si>
  <si>
    <t>BLACK AND BLUE</t>
  </si>
  <si>
    <t>USC5Q1300101</t>
  </si>
  <si>
    <t>LOW BACK CHAIN SHIFT</t>
  </si>
  <si>
    <t>00811790020006</t>
  </si>
  <si>
    <t>NEW STANCE</t>
  </si>
  <si>
    <t>USC5Q1300113</t>
  </si>
  <si>
    <t>LIVE LIKE TV</t>
  </si>
  <si>
    <t>USC5Q1300112</t>
  </si>
  <si>
    <t>LINDY HOP</t>
  </si>
  <si>
    <t>USC5Q1300115</t>
  </si>
  <si>
    <t>HERE COMES THE NEIGHBORHOOD</t>
  </si>
  <si>
    <t>USC5Q1300114</t>
  </si>
  <si>
    <t>FRED ASTAIRE</t>
  </si>
  <si>
    <t>USC5Q1300111</t>
  </si>
  <si>
    <t>00851563006356</t>
  </si>
  <si>
    <t>SUNNY SIDE</t>
  </si>
  <si>
    <t>USC5Q1500023</t>
  </si>
  <si>
    <t>MISSIONARY</t>
  </si>
  <si>
    <t>USC5Q1500029</t>
  </si>
  <si>
    <t>MAGAZINE</t>
  </si>
  <si>
    <t>USC5Q1500022</t>
  </si>
  <si>
    <t>KINGS COUNTY II: BALLAD OF A SO SO GLO</t>
  </si>
  <si>
    <t>USC5Q1500024</t>
  </si>
  <si>
    <t>INPATIENT</t>
  </si>
  <si>
    <t>USC5Q1500027</t>
  </si>
  <si>
    <t>GOING OUT SWINGIN'</t>
  </si>
  <si>
    <t>USC5Q1500020</t>
  </si>
  <si>
    <t>FOOL ON THE STREET</t>
  </si>
  <si>
    <t>USC5Q1500025</t>
  </si>
  <si>
    <t>DOWN THE TUBES</t>
  </si>
  <si>
    <t>USC5Q1500028</t>
  </si>
  <si>
    <t>DEVIL'S DOING HANDSTANDS</t>
  </si>
  <si>
    <t>USC5Q1500021</t>
  </si>
  <si>
    <t>CADAVER (CAREER SUICIDE)</t>
  </si>
  <si>
    <t>USC5Q1500026</t>
  </si>
  <si>
    <t>DANCING INDUSTRY</t>
  </si>
  <si>
    <t>00851563006479</t>
  </si>
  <si>
    <t>USC5Q1500018</t>
  </si>
  <si>
    <t>BLOWOUT</t>
  </si>
  <si>
    <t>00075679949424</t>
  </si>
  <si>
    <t>WRECKING BALL</t>
  </si>
  <si>
    <t>USC5Q1300074</t>
  </si>
  <si>
    <t>SPEAKEASY</t>
  </si>
  <si>
    <t>USC5Q1300075</t>
  </si>
  <si>
    <t>SON OF AN AMERICAN</t>
  </si>
  <si>
    <t>USC5Q1300069</t>
  </si>
  <si>
    <t>LOST WEEKEND</t>
  </si>
  <si>
    <t>USC5Q1300072</t>
  </si>
  <si>
    <t>ISLAND RIDIN'</t>
  </si>
  <si>
    <t>USC5Q1300078</t>
  </si>
  <si>
    <t>HOUSE OF GLASS</t>
  </si>
  <si>
    <t>USC5Q1300070</t>
  </si>
  <si>
    <t>EVERYTHING REVIVAL</t>
  </si>
  <si>
    <t>USC5Q1300077</t>
  </si>
  <si>
    <t>DIZZY</t>
  </si>
  <si>
    <t>USC5Q1300079</t>
  </si>
  <si>
    <t>DISS TOWN</t>
  </si>
  <si>
    <t>USC5Q1300071</t>
  </si>
  <si>
    <t>USC5Q1300073</t>
  </si>
  <si>
    <t>ALL OF THE TIME</t>
  </si>
  <si>
    <t>USC5Q1300076</t>
  </si>
  <si>
    <t>00857235002961</t>
  </si>
  <si>
    <t>USC5Q1500002</t>
  </si>
  <si>
    <t>SIMON DOOM</t>
  </si>
  <si>
    <t>BABYMAN</t>
  </si>
  <si>
    <t>00851857007229</t>
  </si>
  <si>
    <t>YOU CAN'T BE REAL</t>
  </si>
  <si>
    <t>USC5Q1700024</t>
  </si>
  <si>
    <t>THE GENTS OF YORE</t>
  </si>
  <si>
    <t>USC5Q1700025</t>
  </si>
  <si>
    <t>SISTINE CHAPEL</t>
  </si>
  <si>
    <t>USC5Q1700022</t>
  </si>
  <si>
    <t>MY MOM WAS BORN IN LONDON</t>
  </si>
  <si>
    <t>USC5Q1700026</t>
  </si>
  <si>
    <t>I FEEL UNLOVED</t>
  </si>
  <si>
    <t>USC5Q1700017</t>
  </si>
  <si>
    <t>HAIR OF THE GOD</t>
  </si>
  <si>
    <t>USC5Q1700021</t>
  </si>
  <si>
    <t>GRAY'S PLACENTA</t>
  </si>
  <si>
    <t>USC5Q1700019</t>
  </si>
  <si>
    <t>ENTER THE ARENA</t>
  </si>
  <si>
    <t>USC5Q1700020</t>
  </si>
  <si>
    <t>DREAM OF THE MACHINES</t>
  </si>
  <si>
    <t>USC5Q1700018</t>
  </si>
  <si>
    <t>USC5Q1700023</t>
  </si>
  <si>
    <t>PATRICK HIGGINS</t>
  </si>
  <si>
    <t>AS YOU ARE</t>
  </si>
  <si>
    <t>00851857007205</t>
  </si>
  <si>
    <t>SPECTRE</t>
  </si>
  <si>
    <t>USC5Q1700014</t>
  </si>
  <si>
    <t>USC5Q1700012</t>
  </si>
  <si>
    <t>SAYING HI TO OLD FRIENDS</t>
  </si>
  <si>
    <t>USC5Q1700005</t>
  </si>
  <si>
    <t>I WISH YOU WERE A GIRL</t>
  </si>
  <si>
    <t>USC5Q1700009</t>
  </si>
  <si>
    <t>HARD BEING HAPPY</t>
  </si>
  <si>
    <t>USC5Q1700006</t>
  </si>
  <si>
    <t>FUN FEXY FINE</t>
  </si>
  <si>
    <t>USC5Q1700008</t>
  </si>
  <si>
    <t>DREAMS IMITATE ART</t>
  </si>
  <si>
    <t>USC5Q1700013</t>
  </si>
  <si>
    <t>USC5Q1700011</t>
  </si>
  <si>
    <t>BOYS THEME</t>
  </si>
  <si>
    <t>USC5Q1700015</t>
  </si>
  <si>
    <t>USC5Q1700004</t>
  </si>
  <si>
    <t>USC5Q1700003</t>
  </si>
  <si>
    <t>USC5Q1700001</t>
  </si>
  <si>
    <t>ALL THE THINGS YOU WERE BY NOW</t>
  </si>
  <si>
    <t>USC5Q1700010</t>
  </si>
  <si>
    <t>USC5Q1700002</t>
  </si>
  <si>
    <t>MILES JORIS-PEYRAFITTE</t>
  </si>
  <si>
    <t>OH BOY, TRAILER HOMES</t>
  </si>
  <si>
    <t>USC5Q1700007</t>
  </si>
  <si>
    <t>KEVIN REILLY</t>
  </si>
  <si>
    <t>APPALACHIAN MOON</t>
  </si>
  <si>
    <t>USC5Q1700016</t>
  </si>
  <si>
    <t>00857235002176</t>
  </si>
  <si>
    <t>SWEET TOOTH</t>
  </si>
  <si>
    <t>USC5Q1400025</t>
  </si>
  <si>
    <t>USC5Q1400026</t>
  </si>
  <si>
    <t>SAY YOU'RE GONE</t>
  </si>
  <si>
    <t>USC5Q1300087</t>
  </si>
  <si>
    <t>PAY NO MIND</t>
  </si>
  <si>
    <t>USC5Q1300081</t>
  </si>
  <si>
    <t>LOST IN THE SOUL</t>
  </si>
  <si>
    <t>USC5Q1300089</t>
  </si>
  <si>
    <t>LETTER TO THE SUN</t>
  </si>
  <si>
    <t>USC5Q1300085</t>
  </si>
  <si>
    <t>HOT SWEAT</t>
  </si>
  <si>
    <t>USC5Q1300090</t>
  </si>
  <si>
    <t>HANGIN' ON</t>
  </si>
  <si>
    <t>USC5Q1300082</t>
  </si>
  <si>
    <t>C'MON DOLL</t>
  </si>
  <si>
    <t>USC5Q1300088</t>
  </si>
  <si>
    <t>BOTTLE</t>
  </si>
  <si>
    <t>USC5Q1300086</t>
  </si>
  <si>
    <t>BACK AGAIN</t>
  </si>
  <si>
    <t>USC5Q1300080</t>
  </si>
  <si>
    <t>00851857007236</t>
  </si>
  <si>
    <t>WHITE WITCHES</t>
  </si>
  <si>
    <t>USC5Q1600040</t>
  </si>
  <si>
    <t>SWIM</t>
  </si>
  <si>
    <t>USC5Q1600039</t>
  </si>
  <si>
    <t>SILVER LINING</t>
  </si>
  <si>
    <t>USC5Q1600036</t>
  </si>
  <si>
    <t>USC5Q1600041</t>
  </si>
  <si>
    <t>LAZY LOVE</t>
  </si>
  <si>
    <t>USC5Q1600043</t>
  </si>
  <si>
    <t>HAUNT</t>
  </si>
  <si>
    <t>USC5Q1600038</t>
  </si>
  <si>
    <t>GHOST TOWN</t>
  </si>
  <si>
    <t>USC5Q1600042</t>
  </si>
  <si>
    <t>ELEVATORS</t>
  </si>
  <si>
    <t>USC5Q1600037</t>
  </si>
  <si>
    <t>CUT TEETH</t>
  </si>
  <si>
    <t>USC5Q1600045</t>
  </si>
  <si>
    <t>ALRIGHT</t>
  </si>
  <si>
    <t>USC5Q1600044</t>
  </si>
  <si>
    <t>ISLANDS</t>
  </si>
  <si>
    <t>00851857007069</t>
  </si>
  <si>
    <t>USC5Q1600046</t>
  </si>
  <si>
    <t>00851857007052</t>
  </si>
  <si>
    <t>YOU DON'T KNOW HOW IT FEELS</t>
  </si>
  <si>
    <t>USC5Q1600047</t>
  </si>
  <si>
    <t>NEW BLOOD</t>
  </si>
  <si>
    <t>USC5Q1600048</t>
  </si>
  <si>
    <t>00857235002237</t>
  </si>
  <si>
    <t>USC5Q1300084</t>
  </si>
  <si>
    <t>CHECK YOUR BONES</t>
  </si>
  <si>
    <t>00857235002060</t>
  </si>
  <si>
    <t>USC5Q1300083</t>
  </si>
  <si>
    <t>THE DARK HORSE RIDES AGAIN</t>
  </si>
  <si>
    <t>00851563006615</t>
  </si>
  <si>
    <t>UPRISING</t>
  </si>
  <si>
    <t>USC5Q1600006</t>
  </si>
  <si>
    <t>THE SUN IS TOO HIGH</t>
  </si>
  <si>
    <t>USC5Q1600009</t>
  </si>
  <si>
    <t>THE ISLAND IN ME</t>
  </si>
  <si>
    <t>USC5Q1600012</t>
  </si>
  <si>
    <t>TENNESSEE WALKER</t>
  </si>
  <si>
    <t>USC5Q1600011</t>
  </si>
  <si>
    <t>PERFECT GIRL</t>
  </si>
  <si>
    <t>USC5Q1600005</t>
  </si>
  <si>
    <t>LUCKY MAN</t>
  </si>
  <si>
    <t>USC5Q1600003</t>
  </si>
  <si>
    <t>IN A CALIFORNIA WAY</t>
  </si>
  <si>
    <t>USC5Q1600008</t>
  </si>
  <si>
    <t>I'M THE KIND</t>
  </si>
  <si>
    <t>USC5Q1600004</t>
  </si>
  <si>
    <t>I WANT THE KINGDOM</t>
  </si>
  <si>
    <t>USC5Q1600010</t>
  </si>
  <si>
    <t>I DON'T KNOW WHAT I SHOULD DO</t>
  </si>
  <si>
    <t>USC5Q1600007</t>
  </si>
  <si>
    <t>A CURSE OF MINE</t>
  </si>
  <si>
    <t>USC5Q1600002</t>
  </si>
  <si>
    <t>LOVE IS ON THE WAY</t>
  </si>
  <si>
    <t>00857235002923</t>
  </si>
  <si>
    <t>USC5Q1400038</t>
  </si>
  <si>
    <t>KUROMARAMA</t>
  </si>
  <si>
    <t>00857235002459</t>
  </si>
  <si>
    <t>THEE ONLY CHILDE</t>
  </si>
  <si>
    <t>USC5Q1400045</t>
  </si>
  <si>
    <t>SIMON'S IN THE JUNGLE</t>
  </si>
  <si>
    <t>USC5Q1400041</t>
  </si>
  <si>
    <t>RUNNING PEOPLE</t>
  </si>
  <si>
    <t>USC5Q1400037</t>
  </si>
  <si>
    <t>PASSIONATE PEOPLE</t>
  </si>
  <si>
    <t>USC5Q1400040</t>
  </si>
  <si>
    <t>EVAN MANN</t>
  </si>
  <si>
    <t>USC5Q1400042</t>
  </si>
  <si>
    <t>CASE LOGIC</t>
  </si>
  <si>
    <t>USC5Q1400043</t>
  </si>
  <si>
    <t>BIG BAD MONEY</t>
  </si>
  <si>
    <t>USC5Q1400039</t>
  </si>
  <si>
    <t>30601</t>
  </si>
  <si>
    <t>USC5Q1400044</t>
  </si>
  <si>
    <t>A DAY WITH NO DISASTER</t>
  </si>
  <si>
    <t>00851563006721</t>
  </si>
  <si>
    <t>USC5Q1600001</t>
  </si>
  <si>
    <t>20+CENTURIES</t>
  </si>
  <si>
    <t>00857235002800</t>
  </si>
  <si>
    <t>USC5Q1400036</t>
  </si>
  <si>
    <t>00851563006332</t>
  </si>
  <si>
    <t>TWENTY CENTURIES IN TIME</t>
  </si>
  <si>
    <t>USC5Q1500017</t>
  </si>
  <si>
    <t>HEAVENLY JUSTICE</t>
  </si>
  <si>
    <t>USC5Q1500015</t>
  </si>
  <si>
    <t>GONNA GET COOL</t>
  </si>
  <si>
    <t>USC5Q1500014</t>
  </si>
  <si>
    <t>DIVINE HAMMER</t>
  </si>
  <si>
    <t>USC5Q1500016</t>
  </si>
  <si>
    <t>PARAKEETER</t>
  </si>
  <si>
    <t>00851857007175</t>
  </si>
  <si>
    <t>USC5Q1600052</t>
  </si>
  <si>
    <t>PORCELAIN</t>
  </si>
  <si>
    <t>USC5Q1600017</t>
  </si>
  <si>
    <t>USC5Q1600014</t>
  </si>
  <si>
    <t>CARRY YOU</t>
  </si>
  <si>
    <t>USC5Q1600015</t>
  </si>
  <si>
    <t>ARMIES</t>
  </si>
  <si>
    <t>USC5Q1600016</t>
  </si>
  <si>
    <t>CHESHIRE KITTEN</t>
  </si>
  <si>
    <t>00851857007342</t>
  </si>
  <si>
    <t>USC5Q1700027</t>
  </si>
  <si>
    <t>WHERE'D ALL THE LIVING GO</t>
  </si>
  <si>
    <t>CA2Q71000007</t>
  </si>
  <si>
    <t>THAT'S WHERE IT'S AT, SAM</t>
  </si>
  <si>
    <t>CA2Q71000011</t>
  </si>
  <si>
    <t>CAA171230077</t>
  </si>
  <si>
    <t>PURPLE HEART</t>
  </si>
  <si>
    <t>CA2Q71000005</t>
  </si>
  <si>
    <t>MEXICO</t>
  </si>
  <si>
    <t>CAA171230076</t>
  </si>
  <si>
    <t>MANITOBA BOSSA NOVA</t>
  </si>
  <si>
    <t>CA2Q71000009</t>
  </si>
  <si>
    <t>HUMMINGBIRD</t>
  </si>
  <si>
    <t>CA2Q71000002</t>
  </si>
  <si>
    <t>DON'T CRY</t>
  </si>
  <si>
    <t>CA2Q71000004</t>
  </si>
  <si>
    <t>CHERRY BLOSSOM TREE</t>
  </si>
  <si>
    <t>CA2Q71000010</t>
  </si>
  <si>
    <t>CALM BEFORE THE STORM</t>
  </si>
  <si>
    <t>CA2Q71000003</t>
  </si>
  <si>
    <t>LEFTOVERS</t>
  </si>
  <si>
    <t>00851563006745</t>
  </si>
  <si>
    <t>WHEREVER YOU ARE</t>
  </si>
  <si>
    <t>USC5Q1600028</t>
  </si>
  <si>
    <t>TRUE LOVE</t>
  </si>
  <si>
    <t>USC5Q1600029</t>
  </si>
  <si>
    <t>SET MY HEART ON FIRE</t>
  </si>
  <si>
    <t>USC5Q1600027</t>
  </si>
  <si>
    <t>CAROUSEL</t>
  </si>
  <si>
    <t>USC5Q1600030</t>
  </si>
  <si>
    <t>FALL OF ROMANCE</t>
  </si>
  <si>
    <t>00857235002084</t>
  </si>
  <si>
    <t>WHO'S WATCHING YOU</t>
  </si>
  <si>
    <t>CA2Q71200026</t>
  </si>
  <si>
    <t>WATER UNDER THE BRIDGE</t>
  </si>
  <si>
    <t>CA2Q71200027</t>
  </si>
  <si>
    <t>STILL WAITING/SO COLD</t>
  </si>
  <si>
    <t>CA2Q71200028</t>
  </si>
  <si>
    <t>SOONER OR LATER</t>
  </si>
  <si>
    <t>CA2Q71200022</t>
  </si>
  <si>
    <t>CA2Q71200021</t>
  </si>
  <si>
    <t>LILT (THE INTRO SONG)</t>
  </si>
  <si>
    <t>CA2Q71200017</t>
  </si>
  <si>
    <t>CA2Q71200023</t>
  </si>
  <si>
    <t>CHASING THE SUNSET</t>
  </si>
  <si>
    <t>CA2Q71200020</t>
  </si>
  <si>
    <t>BELLS OF COLOGNE</t>
  </si>
  <si>
    <t>CA2Q71200019</t>
  </si>
  <si>
    <t>ALL THE TIME</t>
  </si>
  <si>
    <t>CA2Q71200018</t>
  </si>
  <si>
    <t>A WAY WITH YOUR WORDS</t>
  </si>
  <si>
    <t>CA2Q71200025</t>
  </si>
  <si>
    <t>9 AND 10</t>
  </si>
  <si>
    <t>CA2Q71200024</t>
  </si>
  <si>
    <t>HEY CHAMP</t>
  </si>
  <si>
    <t>STAR</t>
  </si>
  <si>
    <t>00075679965448</t>
  </si>
  <si>
    <t>WORD=WAR</t>
  </si>
  <si>
    <t>USC5Q1000002</t>
  </si>
  <si>
    <t>STEAMPUNK CAMELOT</t>
  </si>
  <si>
    <t>USC5Q1000010</t>
  </si>
  <si>
    <t>USC5Q1000007</t>
  </si>
  <si>
    <t>SO AMERICAN</t>
  </si>
  <si>
    <t>USC5Q1000008</t>
  </si>
  <si>
    <t>SHAKE</t>
  </si>
  <si>
    <t>USC5Q1000001</t>
  </si>
  <si>
    <t>NO FUTURE</t>
  </si>
  <si>
    <t>USC5Q1000005</t>
  </si>
  <si>
    <t>NEVEREST</t>
  </si>
  <si>
    <t>USC5Q1000006</t>
  </si>
  <si>
    <t>FACE CONTROL</t>
  </si>
  <si>
    <t>USC5Q1000009</t>
  </si>
  <si>
    <t>COLD DUST GIRL</t>
  </si>
  <si>
    <t>USC5Q1000003</t>
  </si>
  <si>
    <t>ARTIFICIAL MAN</t>
  </si>
  <si>
    <t>USC5Q1000004</t>
  </si>
  <si>
    <t>ANYTHING AT ALL</t>
  </si>
  <si>
    <t>00859705941404</t>
  </si>
  <si>
    <t>STEREODE</t>
  </si>
  <si>
    <t>USC5Q1100002</t>
  </si>
  <si>
    <t>SILVER CITY</t>
  </si>
  <si>
    <t>USC5Q1100003</t>
  </si>
  <si>
    <t>USC5Q1100004</t>
  </si>
  <si>
    <t>USC5Q1100001</t>
  </si>
  <si>
    <t>INVERTER</t>
  </si>
  <si>
    <t>00851563006127</t>
  </si>
  <si>
    <t>THE HANDS ON THE CLOCK</t>
  </si>
  <si>
    <t>USC5Q1400057</t>
  </si>
  <si>
    <t>SOLDIERS IN THE DARK</t>
  </si>
  <si>
    <t>USC5Q1400055</t>
  </si>
  <si>
    <t>SIT BACK, LET GO</t>
  </si>
  <si>
    <t>USC5Q1400053</t>
  </si>
  <si>
    <t>JUNKY</t>
  </si>
  <si>
    <t>USC5Q1400056</t>
  </si>
  <si>
    <t>INTRO</t>
  </si>
  <si>
    <t>USC5Q1400049</t>
  </si>
  <si>
    <t>GET OUT THE WAY</t>
  </si>
  <si>
    <t>USC5Q1400091</t>
  </si>
  <si>
    <t>FAR FROM HERE</t>
  </si>
  <si>
    <t>USC5Q1400090</t>
  </si>
  <si>
    <t>DEBTS &amp; COLLECTIONS</t>
  </si>
  <si>
    <t>USC5Q1400054</t>
  </si>
  <si>
    <t>BREATHE</t>
  </si>
  <si>
    <t>USC5Q1400051</t>
  </si>
  <si>
    <t>INTROVERT</t>
  </si>
  <si>
    <t>00851563006301</t>
  </si>
  <si>
    <t>THE PLACES I FOUND</t>
  </si>
  <si>
    <t>USC5Q1500012</t>
  </si>
  <si>
    <t>00851563006257</t>
  </si>
  <si>
    <t>WHILE YOU SLEEP</t>
  </si>
  <si>
    <t>USC5Q1400060</t>
  </si>
  <si>
    <t>HOLD STILL</t>
  </si>
  <si>
    <t>USC5Q1400094</t>
  </si>
  <si>
    <t>ALL IS WELL</t>
  </si>
  <si>
    <t>USC5Q1400059</t>
  </si>
  <si>
    <t>EXTROVERT</t>
  </si>
  <si>
    <t>00851563006264</t>
  </si>
  <si>
    <t>THE TRUTH LIES IN US</t>
  </si>
  <si>
    <t>USC5Q1400098</t>
  </si>
  <si>
    <t>GUIDED</t>
  </si>
  <si>
    <t>USC5Q1400052</t>
  </si>
  <si>
    <t>00851563006431</t>
  </si>
  <si>
    <t>USC5Q1400050</t>
  </si>
  <si>
    <t>TO THE TALL TREMBLING TREES</t>
  </si>
  <si>
    <t>00851563006516</t>
  </si>
  <si>
    <t>THE FOUNTAIN</t>
  </si>
  <si>
    <t>USC5Q1500033</t>
  </si>
  <si>
    <t>USC5Q1500034</t>
  </si>
  <si>
    <t>LIKE A FEATHER</t>
  </si>
  <si>
    <t>USC5Q1500036</t>
  </si>
  <si>
    <t>HUNTING SEASON</t>
  </si>
  <si>
    <t>USC5Q1500032</t>
  </si>
  <si>
    <t>CEDAR WESLEY</t>
  </si>
  <si>
    <t>USC5Q1500035</t>
  </si>
  <si>
    <t>USC5Q1500037</t>
  </si>
  <si>
    <t>AULI01711610</t>
  </si>
  <si>
    <t>00851857007359</t>
  </si>
  <si>
    <t>TREETOPS</t>
  </si>
  <si>
    <t>AULI01711620</t>
  </si>
  <si>
    <t>SUMMER RAVE</t>
  </si>
  <si>
    <t>AULI01711680</t>
  </si>
  <si>
    <t>PANOPTICON</t>
  </si>
  <si>
    <t>AULI01711640</t>
  </si>
  <si>
    <t>MUM'S SPAGHETTI</t>
  </si>
  <si>
    <t>AULI01711660</t>
  </si>
  <si>
    <t>LIGHTS ON THE CHROME</t>
  </si>
  <si>
    <t>AULI01711600</t>
  </si>
  <si>
    <t>LACUNA</t>
  </si>
  <si>
    <t>AULI01711670</t>
  </si>
  <si>
    <t>GOLDFISH</t>
  </si>
  <si>
    <t>AULI01711650</t>
  </si>
  <si>
    <t>FIND ME IN THE WATER</t>
  </si>
  <si>
    <t>AULI01711690</t>
  </si>
  <si>
    <t>RAINBOW CITY</t>
  </si>
  <si>
    <t>00851857007328</t>
  </si>
  <si>
    <t>AULI01710600</t>
  </si>
  <si>
    <t>TOMBSTONE</t>
  </si>
  <si>
    <t>AULI01387050</t>
  </si>
  <si>
    <t>THE SMOKE, THE FEELING</t>
  </si>
  <si>
    <t>AULI01387040</t>
  </si>
  <si>
    <t>SCREAM RAVE</t>
  </si>
  <si>
    <t>AULI01386960</t>
  </si>
  <si>
    <t>PROMISES</t>
  </si>
  <si>
    <t>AULI01386970</t>
  </si>
  <si>
    <t>MOONRABBIT</t>
  </si>
  <si>
    <t>AULI01386980</t>
  </si>
  <si>
    <t>ISLAND LIVING</t>
  </si>
  <si>
    <t>AULI01386990</t>
  </si>
  <si>
    <t>HAPPY BIRTHDAY</t>
  </si>
  <si>
    <t>AULI01387020</t>
  </si>
  <si>
    <t>AULI01387060</t>
  </si>
  <si>
    <t>BLISS RELEASE</t>
  </si>
  <si>
    <t>00075679965417</t>
  </si>
  <si>
    <t>THIS IS WHAT I SAID</t>
  </si>
  <si>
    <t>AULI01070960</t>
  </si>
  <si>
    <t>THERE'S NOTHING IN THE WATER WE CAN'T FIGHT</t>
  </si>
  <si>
    <t>AULI01070890</t>
  </si>
  <si>
    <t>THE ROLLING STONES</t>
  </si>
  <si>
    <t>AULI01070920</t>
  </si>
  <si>
    <t>MY FEAR #1</t>
  </si>
  <si>
    <t>AULI01176350</t>
  </si>
  <si>
    <t>MEDITATION SONG # 2 (WHY, OH WHY)</t>
  </si>
  <si>
    <t>AULI01070880</t>
  </si>
  <si>
    <t>JUST FOR NOW</t>
  </si>
  <si>
    <t>AULI01070930</t>
  </si>
  <si>
    <t>HOLLOW DRUMS</t>
  </si>
  <si>
    <t>AULI01070940</t>
  </si>
  <si>
    <t>GOLD CANARY</t>
  </si>
  <si>
    <t>AULI01070950</t>
  </si>
  <si>
    <t>GHOST STORY</t>
  </si>
  <si>
    <t>AULI01070910</t>
  </si>
  <si>
    <t>DEATH CLOUD</t>
  </si>
  <si>
    <t>GBZUZ1000002</t>
  </si>
  <si>
    <t>HANG ON</t>
  </si>
  <si>
    <t>00857235002909</t>
  </si>
  <si>
    <t>USC5Q1400083</t>
  </si>
  <si>
    <t>00857235002749</t>
  </si>
  <si>
    <t>SOMETHING'S RINGING</t>
  </si>
  <si>
    <t>USC5Q1400087</t>
  </si>
  <si>
    <t>RUN ME INTO THE GROUND</t>
  </si>
  <si>
    <t>USC5Q1400084</t>
  </si>
  <si>
    <t>ORANGE AFTERNOON</t>
  </si>
  <si>
    <t>USC5Q1400088</t>
  </si>
  <si>
    <t>MAD MAGIC</t>
  </si>
  <si>
    <t>USC5Q1400085</t>
  </si>
  <si>
    <t>HEY OH</t>
  </si>
  <si>
    <t>USC5Q1400086</t>
  </si>
  <si>
    <t>HELLO</t>
  </si>
  <si>
    <t>USC5Q1400082</t>
  </si>
  <si>
    <t>GHETTO WEEKEND</t>
  </si>
  <si>
    <t>USC5Q1400089</t>
  </si>
  <si>
    <t>CELEBRATE</t>
  </si>
  <si>
    <t>00857235002732</t>
  </si>
  <si>
    <t>I'M NOT READY</t>
  </si>
  <si>
    <t>USC5Q1400078</t>
  </si>
  <si>
    <t>I DON'T NEED THE SUN</t>
  </si>
  <si>
    <t>USC5Q1400079</t>
  </si>
  <si>
    <t>USC5Q1400080</t>
  </si>
  <si>
    <t>BRITE FUTURES</t>
  </si>
  <si>
    <t>DARK PAST</t>
  </si>
  <si>
    <t>00075679967251</t>
  </si>
  <si>
    <t>WINTERLUDE</t>
  </si>
  <si>
    <t>USC5Q1100013</t>
  </si>
  <si>
    <t>TOO YOUNG TO KILL</t>
  </si>
  <si>
    <t>USC5Q1100010</t>
  </si>
  <si>
    <t>TEST OF TIME</t>
  </si>
  <si>
    <t>USC5Q1100016</t>
  </si>
  <si>
    <t>TELL IT TO ME</t>
  </si>
  <si>
    <t>USC5Q1100014</t>
  </si>
  <si>
    <t>KISSED HER SISTER</t>
  </si>
  <si>
    <t>USC5Q1100009</t>
  </si>
  <si>
    <t>JAG IN A JUNGLE</t>
  </si>
  <si>
    <t>USC5Q1100011</t>
  </si>
  <si>
    <t>COSMIC HORN</t>
  </si>
  <si>
    <t>USC5Q1100015</t>
  </si>
  <si>
    <t>BLACK WEDDING</t>
  </si>
  <si>
    <t>USC5Q1100017</t>
  </si>
  <si>
    <t>BEST PARTY EVER (SO FAR)</t>
  </si>
  <si>
    <t>USC5Q1100012</t>
  </si>
  <si>
    <t>BABY RAIN</t>
  </si>
  <si>
    <t>USC5Q1100008</t>
  </si>
  <si>
    <t>USC5Q1300055</t>
  </si>
  <si>
    <t>WALKABOUT</t>
  </si>
  <si>
    <t>USC5Q1300057</t>
  </si>
  <si>
    <t>THIS AIN'T ME</t>
  </si>
  <si>
    <t>USC5Q1300059</t>
  </si>
  <si>
    <t>USC5Q1300060</t>
  </si>
  <si>
    <t>KID YOU'RE ON YOUR OWN</t>
  </si>
  <si>
    <t>USC5Q1300058</t>
  </si>
  <si>
    <t>INTRO (I TOUCH IMAGINARY HANDS)</t>
  </si>
  <si>
    <t>USC5Q1300052</t>
  </si>
  <si>
    <t>HOLD ONTO ANYTHING</t>
  </si>
  <si>
    <t>USC5Q1300063</t>
  </si>
  <si>
    <t>HIGHWAY 1 INTERLUDE</t>
  </si>
  <si>
    <t>USC5Q1300062</t>
  </si>
  <si>
    <t>DON'T YOU LOOK BACK</t>
  </si>
  <si>
    <t>USC5Q1300056</t>
  </si>
  <si>
    <t>STANDING NOT SLEEPING</t>
  </si>
  <si>
    <t>AULI01599400</t>
  </si>
  <si>
    <t>SHOT FOX</t>
  </si>
  <si>
    <t>AULI01599340</t>
  </si>
  <si>
    <t>NEED NOT BE</t>
  </si>
  <si>
    <t>AULI01599390</t>
  </si>
  <si>
    <t>MUCH MORE</t>
  </si>
  <si>
    <t>AULI01599380</t>
  </si>
  <si>
    <t>CRUNCHES</t>
  </si>
  <si>
    <t>AULI01599330</t>
  </si>
  <si>
    <t>COME ON</t>
  </si>
  <si>
    <t>AULI01599310</t>
  </si>
  <si>
    <t>00075679956316</t>
  </si>
  <si>
    <t>VILLAGES</t>
  </si>
  <si>
    <t>AULI01282630</t>
  </si>
  <si>
    <t>TOO SAFE</t>
  </si>
  <si>
    <t>AULI01282670</t>
  </si>
  <si>
    <t>THE VIGOUR</t>
  </si>
  <si>
    <t>AULI01282690</t>
  </si>
  <si>
    <t>SOFTSIDES</t>
  </si>
  <si>
    <t>AULI01282640</t>
  </si>
  <si>
    <t>SEEING RED</t>
  </si>
  <si>
    <t>AULI01282650</t>
  </si>
  <si>
    <t>MULTIPLICATION</t>
  </si>
  <si>
    <t>AULI01282700</t>
  </si>
  <si>
    <t>LOVERS 2</t>
  </si>
  <si>
    <t>AULI01282610</t>
  </si>
  <si>
    <t>LOVERS 1</t>
  </si>
  <si>
    <t>AULI01282600</t>
  </si>
  <si>
    <t>IN THE WILD</t>
  </si>
  <si>
    <t>AULI01282680</t>
  </si>
  <si>
    <t>HANDS</t>
  </si>
  <si>
    <t>AULI01282620</t>
  </si>
  <si>
    <t>GASOLINE</t>
  </si>
  <si>
    <t>AULI01282660</t>
  </si>
  <si>
    <t>ALL FOR ONE</t>
  </si>
  <si>
    <t>AULI01283220</t>
  </si>
  <si>
    <t>SLEEPWALKER</t>
  </si>
  <si>
    <t>00851563006752</t>
  </si>
  <si>
    <t>YDNF (YOUNG DUMB NUMB FUN)</t>
  </si>
  <si>
    <t>USC5Q1600025</t>
  </si>
  <si>
    <t>WRAPPED UP</t>
  </si>
  <si>
    <t>USC5Q1600021</t>
  </si>
  <si>
    <t>KEEPING YOU AWAKE</t>
  </si>
  <si>
    <t>USC5Q1600023</t>
  </si>
  <si>
    <t>I DON'T THINK ABOUT IT</t>
  </si>
  <si>
    <t>USC5Q1600024</t>
  </si>
  <si>
    <t>USC5Q1600022</t>
  </si>
  <si>
    <t>CPH</t>
  </si>
  <si>
    <t>USC5Q1600020</t>
  </si>
  <si>
    <t>BEING ALONE</t>
  </si>
  <si>
    <t>USC5Q1600019</t>
  </si>
  <si>
    <t>AT EASE</t>
  </si>
  <si>
    <t>USC5Q1600026</t>
  </si>
  <si>
    <t>ALIENS</t>
  </si>
  <si>
    <t>USC5Q1600018</t>
  </si>
  <si>
    <t>POLLY</t>
  </si>
  <si>
    <t>00851857007380</t>
  </si>
  <si>
    <t>USC5Q1700028</t>
  </si>
  <si>
    <t>PERMANENT DOWNLOADS</t>
  </si>
  <si>
    <t xml:space="preserve">DIGITAL PERMANENT DOWNLOAD              </t>
  </si>
  <si>
    <t>COMPLETE ALBUM</t>
  </si>
  <si>
    <t>NA</t>
  </si>
  <si>
    <t>00811790020020</t>
  </si>
  <si>
    <t>Fixed Plays</t>
  </si>
  <si>
    <t>BABY DEMONS</t>
  </si>
  <si>
    <t>USC5Q1200046</t>
  </si>
  <si>
    <t>AD SUPPORTED STREAMS</t>
  </si>
  <si>
    <t>PORTABLE SUB STREAMS</t>
  </si>
  <si>
    <t>STREAMS</t>
  </si>
  <si>
    <t>Portable Sub Programmed Plays</t>
  </si>
  <si>
    <t>PORTABLE SUB CLIENT PLAYS</t>
  </si>
  <si>
    <t>USC5Q1400073</t>
  </si>
  <si>
    <t>SPOTIFY SESSIONS</t>
  </si>
  <si>
    <t>00857235002329</t>
  </si>
  <si>
    <t>AULI01496370</t>
  </si>
  <si>
    <t>AULI01496400</t>
  </si>
  <si>
    <t>AULI01496380</t>
  </si>
  <si>
    <t>AULI01496390</t>
  </si>
  <si>
    <t>AULI01496410</t>
  </si>
  <si>
    <t>AULI01496360</t>
  </si>
  <si>
    <t>VIDEO STREAMS</t>
  </si>
  <si>
    <t xml:space="preserve">VIDEO STREAMING                         </t>
  </si>
  <si>
    <t>00851563006325</t>
  </si>
  <si>
    <t>CA1C81500015</t>
  </si>
  <si>
    <t>00857235002664</t>
  </si>
  <si>
    <t>USC5Q1490016</t>
  </si>
  <si>
    <t>00851563006653</t>
  </si>
  <si>
    <t>USC5Q1690002</t>
  </si>
  <si>
    <t>00851857007335</t>
  </si>
  <si>
    <t>USC5Q1790001</t>
  </si>
  <si>
    <t>00851563006806</t>
  </si>
  <si>
    <t>USC5Q1690004</t>
  </si>
  <si>
    <t>00851563006660</t>
  </si>
  <si>
    <t>HONEY (OFFICIAL VIDEO)</t>
  </si>
  <si>
    <t>USC5Q1690003</t>
  </si>
  <si>
    <t>00857235002077</t>
  </si>
  <si>
    <t>USC5Q1390030</t>
  </si>
  <si>
    <t>USER GENERATED STREAMS (UMG AUDIO / USER VIDEO)</t>
  </si>
  <si>
    <t xml:space="preserve">USER GENERATED STREAMS                  </t>
  </si>
  <si>
    <t>00075679948946</t>
  </si>
  <si>
    <t>USC5Q1300095</t>
  </si>
  <si>
    <t>SUB USER GENERATED STREAMS (UMG AUDIO)</t>
  </si>
  <si>
    <t>00851857007427</t>
  </si>
  <si>
    <t>USC5Q1790002</t>
  </si>
  <si>
    <t>Programmed Streaming (SoundExchange administered)</t>
  </si>
  <si>
    <t>Programmed Streaming (SoundExchange admi</t>
  </si>
  <si>
    <t>GIRL CRUSH</t>
  </si>
  <si>
    <t>00851563006424</t>
  </si>
  <si>
    <t>USC5Q1500031</t>
  </si>
  <si>
    <t>851857007366</t>
  </si>
  <si>
    <t>Zone</t>
  </si>
  <si>
    <t>Allen Tate</t>
  </si>
  <si>
    <t>Sleepwalker</t>
  </si>
  <si>
    <t>851563006622</t>
  </si>
  <si>
    <t>75679950949</t>
  </si>
  <si>
    <t>Dojo Rising</t>
  </si>
  <si>
    <t>The Smoke, The Feeling</t>
  </si>
  <si>
    <t>75679965417</t>
  </si>
  <si>
    <t>Bliss Release</t>
  </si>
  <si>
    <t>There's Nothing In The Water We Can't Fight</t>
  </si>
  <si>
    <t>Ghost Story</t>
  </si>
  <si>
    <t>The Rolling Stones</t>
  </si>
  <si>
    <t>Just For Now</t>
  </si>
  <si>
    <t>This Is What I Said</t>
  </si>
  <si>
    <t>My Fear #1</t>
  </si>
  <si>
    <t>Death Cloud</t>
  </si>
  <si>
    <t>Hey Champ</t>
  </si>
  <si>
    <t>75679965448</t>
  </si>
  <si>
    <t>Star</t>
  </si>
  <si>
    <t>Shake</t>
  </si>
  <si>
    <t>Cold Dust Girl</t>
  </si>
  <si>
    <t>859705941404</t>
  </si>
  <si>
    <t>Anything At All</t>
  </si>
  <si>
    <t>Silver City</t>
  </si>
  <si>
    <t>Alpine</t>
  </si>
  <si>
    <t>75679956316</t>
  </si>
  <si>
    <t>A Is For Alpine</t>
  </si>
  <si>
    <t>Lovers 2</t>
  </si>
  <si>
    <t>Villages</t>
  </si>
  <si>
    <t>Gasoline</t>
  </si>
  <si>
    <t>In The Wild</t>
  </si>
  <si>
    <t>The Vigour</t>
  </si>
  <si>
    <t>Multiplication</t>
  </si>
  <si>
    <t>All For One</t>
  </si>
  <si>
    <t>851563006028</t>
  </si>
  <si>
    <t>Yuck</t>
  </si>
  <si>
    <t>Up For Air</t>
  </si>
  <si>
    <t>851563006141</t>
  </si>
  <si>
    <t>Foolish</t>
  </si>
  <si>
    <t>We Are Augustines</t>
  </si>
  <si>
    <t>75679967336</t>
  </si>
  <si>
    <t>Rise Ye Sunken Ships</t>
  </si>
  <si>
    <t>Augustine</t>
  </si>
  <si>
    <t>Headlong Into The Abyss</t>
  </si>
  <si>
    <t>Book Of James</t>
  </si>
  <si>
    <t>Juarez</t>
  </si>
  <si>
    <t>Philadelphia (The City Of Brotherly Love)</t>
  </si>
  <si>
    <t>New Drink For The Old Drunk</t>
  </si>
  <si>
    <t>Patton State Hospital</t>
  </si>
  <si>
    <t>Strange Days</t>
  </si>
  <si>
    <t>Chapel Song</t>
  </si>
  <si>
    <t>White Arrows</t>
  </si>
  <si>
    <t>75679962980</t>
  </si>
  <si>
    <t>Dry Land Is Not A Myth</t>
  </si>
  <si>
    <t>Coming Or Going</t>
  </si>
  <si>
    <t>Roll Forever</t>
  </si>
  <si>
    <t>I Can Go</t>
  </si>
  <si>
    <t>Little Birds</t>
  </si>
  <si>
    <t>Settle Down</t>
  </si>
  <si>
    <t>Get Gone</t>
  </si>
  <si>
    <t>857235002336</t>
  </si>
  <si>
    <t>In Bardo</t>
  </si>
  <si>
    <t>Nobody Cares</t>
  </si>
  <si>
    <t>Can't Stop Now</t>
  </si>
  <si>
    <t>Scream</t>
  </si>
  <si>
    <t>God Alert Pt 1</t>
  </si>
  <si>
    <t>God Alert Pt 2</t>
  </si>
  <si>
    <t>857235002374</t>
  </si>
  <si>
    <t>Leave It Alone</t>
  </si>
  <si>
    <t>857235002411</t>
  </si>
  <si>
    <t>I Want A Taste</t>
  </si>
  <si>
    <t>857235002541</t>
  </si>
  <si>
    <t>We Can't Ever Die</t>
  </si>
  <si>
    <t>Imaginary Cities</t>
  </si>
  <si>
    <t>75679964250</t>
  </si>
  <si>
    <t>Temporary Resident</t>
  </si>
  <si>
    <t>Ride This Out</t>
  </si>
  <si>
    <t>Where'd All The Living Go</t>
  </si>
  <si>
    <t>857235002084</t>
  </si>
  <si>
    <t>Fall Of Romance</t>
  </si>
  <si>
    <t>Bells Of Cologne</t>
  </si>
  <si>
    <t>Chasing The Sunset</t>
  </si>
  <si>
    <t>Water Under The Bridge</t>
  </si>
  <si>
    <t>602537659876</t>
  </si>
  <si>
    <t>Nothing To Lose But Your Head</t>
  </si>
  <si>
    <t>Weary Eyes</t>
  </si>
  <si>
    <t>Don't You Look Back</t>
  </si>
  <si>
    <t>Walkabout</t>
  </si>
  <si>
    <t>Kid You're On Your Own</t>
  </si>
  <si>
    <t>This Ain't Me</t>
  </si>
  <si>
    <t>Now You Are Free</t>
  </si>
  <si>
    <t>The Avenue</t>
  </si>
  <si>
    <t>Hold Onto Anything</t>
  </si>
  <si>
    <t>857235002671</t>
  </si>
  <si>
    <t>Cruel City</t>
  </si>
  <si>
    <t>USC5Q1400075</t>
  </si>
  <si>
    <t>75679949424</t>
  </si>
  <si>
    <t>Blowout</t>
  </si>
  <si>
    <t>Son Of An American</t>
  </si>
  <si>
    <t>Diss Town</t>
  </si>
  <si>
    <t>Lost Weekend</t>
  </si>
  <si>
    <t>Speakeasy</t>
  </si>
  <si>
    <t>Island Ridin'</t>
  </si>
  <si>
    <t>851563006356</t>
  </si>
  <si>
    <t>Young Buffalo</t>
  </si>
  <si>
    <t>857235002190</t>
  </si>
  <si>
    <t>House</t>
  </si>
  <si>
    <t>Islands</t>
  </si>
  <si>
    <t>851857007069</t>
  </si>
  <si>
    <t>857235002060</t>
  </si>
  <si>
    <t>Check Your Bones</t>
  </si>
  <si>
    <t>857235002176</t>
  </si>
  <si>
    <t>Shiver + Shake</t>
  </si>
  <si>
    <t>Back Again</t>
  </si>
  <si>
    <t>Pay No Mind</t>
  </si>
  <si>
    <t>Hangin' On</t>
  </si>
  <si>
    <t>Letter To The Sun</t>
  </si>
  <si>
    <t>Bottle</t>
  </si>
  <si>
    <t>Say You're Gone</t>
  </si>
  <si>
    <t>C'mon Doll</t>
  </si>
  <si>
    <t>Hot Sweat</t>
  </si>
  <si>
    <t>Sweet Tooth</t>
  </si>
  <si>
    <t>857235002237</t>
  </si>
  <si>
    <t>Cold Feet Killer</t>
  </si>
  <si>
    <t>857235002732</t>
  </si>
  <si>
    <t>Celebrate</t>
  </si>
  <si>
    <t>I Don't Need The Sun</t>
  </si>
  <si>
    <t>857235002749</t>
  </si>
  <si>
    <t>Future Former Self</t>
  </si>
  <si>
    <t>Hello</t>
  </si>
  <si>
    <t>Mad Magic</t>
  </si>
  <si>
    <t>Hey Oh</t>
  </si>
  <si>
    <t>857235002909</t>
  </si>
  <si>
    <t>Hang On</t>
  </si>
  <si>
    <t>Fences</t>
  </si>
  <si>
    <t>851563006516</t>
  </si>
  <si>
    <t>To The Tall Trembling Trees</t>
  </si>
  <si>
    <t>Pale Paper</t>
  </si>
  <si>
    <t>Like A Feather</t>
  </si>
  <si>
    <t>Buffalo Feet</t>
  </si>
  <si>
    <t>857235002459</t>
  </si>
  <si>
    <t>Kuromarama</t>
  </si>
  <si>
    <t>Big Bad Money</t>
  </si>
  <si>
    <t>Simon's In The Jungle</t>
  </si>
  <si>
    <t>75679955869</t>
  </si>
  <si>
    <t>Wake All My Youth</t>
  </si>
  <si>
    <t>Rain Of Gold</t>
  </si>
  <si>
    <t>Enter Through The Sun</t>
  </si>
  <si>
    <t>Beaches</t>
  </si>
  <si>
    <t>851563006042</t>
  </si>
  <si>
    <t>Sunshine</t>
  </si>
  <si>
    <t>So Cruel</t>
  </si>
  <si>
    <t>Glint</t>
  </si>
  <si>
    <t>851563006127</t>
  </si>
  <si>
    <t>Inverter</t>
  </si>
  <si>
    <t>Breathe</t>
  </si>
  <si>
    <t>851563006257</t>
  </si>
  <si>
    <t>Introvert</t>
  </si>
  <si>
    <t>All Is Well</t>
  </si>
  <si>
    <t>While You Sleep</t>
  </si>
  <si>
    <t>851563006264</t>
  </si>
  <si>
    <t>Extrovert</t>
  </si>
  <si>
    <t>Guided</t>
  </si>
  <si>
    <t>Honey</t>
  </si>
  <si>
    <t>851857007342</t>
  </si>
  <si>
    <t>Cheshire Kitten</t>
  </si>
  <si>
    <t>Scream Rave</t>
  </si>
  <si>
    <t>Promises</t>
  </si>
  <si>
    <t>Moonrabbit</t>
  </si>
  <si>
    <t>Island Living</t>
  </si>
  <si>
    <t>Scar</t>
  </si>
  <si>
    <t>Happy Birthday</t>
  </si>
  <si>
    <t>Ice Age Heatwave</t>
  </si>
  <si>
    <t>Meditation Song # 2 (Why, Oh Why)</t>
  </si>
  <si>
    <t>Hollow Drums</t>
  </si>
  <si>
    <t>Gold Canary</t>
  </si>
  <si>
    <t>851857007328</t>
  </si>
  <si>
    <t>Rainbow City</t>
  </si>
  <si>
    <t>851857007373</t>
  </si>
  <si>
    <t>Zone (This Is How It Feels)</t>
  </si>
  <si>
    <t>Stereode</t>
  </si>
  <si>
    <t>Hands</t>
  </si>
  <si>
    <t>Softsides</t>
  </si>
  <si>
    <t>Seeing Red</t>
  </si>
  <si>
    <t>Too Safe</t>
  </si>
  <si>
    <t>Crunches</t>
  </si>
  <si>
    <t>Shot Fox</t>
  </si>
  <si>
    <t>Damn Baby</t>
  </si>
  <si>
    <t>Jellyfish</t>
  </si>
  <si>
    <t>Much More</t>
  </si>
  <si>
    <t>Need Not Be</t>
  </si>
  <si>
    <t>Standing Not Sleeping</t>
  </si>
  <si>
    <t>East Los Angeles</t>
  </si>
  <si>
    <t>Barrel Of Leaves</t>
  </si>
  <si>
    <t>Fireworks Of The Sea</t>
  </si>
  <si>
    <t>Golden</t>
  </si>
  <si>
    <t>Sail On</t>
  </si>
  <si>
    <t>Getting Lost</t>
  </si>
  <si>
    <t>Say You</t>
  </si>
  <si>
    <t>Hummingbird</t>
  </si>
  <si>
    <t>Calm Before The Storm</t>
  </si>
  <si>
    <t>Don't Cry</t>
  </si>
  <si>
    <t>Purple Heart</t>
  </si>
  <si>
    <t>Manitoba Bossa Nova</t>
  </si>
  <si>
    <t>Cherry Blossom Tree</t>
  </si>
  <si>
    <t>That's Where It's At, Sam</t>
  </si>
  <si>
    <t>Silver Lining</t>
  </si>
  <si>
    <t>Who's Watching You</t>
  </si>
  <si>
    <t>75679946430</t>
  </si>
  <si>
    <t>Tourism / Terrorism</t>
  </si>
  <si>
    <t>My Block</t>
  </si>
  <si>
    <t>Throw Your Hands Up</t>
  </si>
  <si>
    <t>Isn't It A Shame</t>
  </si>
  <si>
    <t>Love Or Empire</t>
  </si>
  <si>
    <t>Island Loops</t>
  </si>
  <si>
    <t>Underneath The Universe</t>
  </si>
  <si>
    <t>75679946447</t>
  </si>
  <si>
    <t>Black And Blue</t>
  </si>
  <si>
    <t>Seventeen</t>
  </si>
  <si>
    <t>851563006479</t>
  </si>
  <si>
    <t>Dancing Industry</t>
  </si>
  <si>
    <t>Brite Futures</t>
  </si>
  <si>
    <t>75679967251</t>
  </si>
  <si>
    <t>Dark Past</t>
  </si>
  <si>
    <t>Baby Rain</t>
  </si>
  <si>
    <t>Kissed Her Sister</t>
  </si>
  <si>
    <t>Too Young To Kill</t>
  </si>
  <si>
    <t>Jag In A Jungle</t>
  </si>
  <si>
    <t>Tell It To Me</t>
  </si>
  <si>
    <t>Cosmic Horn</t>
  </si>
  <si>
    <t>Test Of Time</t>
  </si>
  <si>
    <t>851857007236</t>
  </si>
  <si>
    <t>Elevators</t>
  </si>
  <si>
    <t>White Witches</t>
  </si>
  <si>
    <t>White Doves</t>
  </si>
  <si>
    <t>We Don't Sleep Tonight</t>
  </si>
  <si>
    <t>Earth Plates Are Shifting</t>
  </si>
  <si>
    <t>Mercy</t>
  </si>
  <si>
    <t>Ghosts</t>
  </si>
  <si>
    <t>Stranglehold</t>
  </si>
  <si>
    <t>Never Die Young</t>
  </si>
  <si>
    <t>House Lights</t>
  </si>
  <si>
    <t>851563006066</t>
  </si>
  <si>
    <t>851563006080</t>
  </si>
  <si>
    <t>Uncover Your Eyes</t>
  </si>
  <si>
    <t>857235002947</t>
  </si>
  <si>
    <t>Get Out The Way</t>
  </si>
  <si>
    <t>AIB Income</t>
  </si>
  <si>
    <t>BAMBOO</t>
  </si>
  <si>
    <t>00851857007441</t>
  </si>
  <si>
    <t>USC5Q1700040</t>
  </si>
  <si>
    <t>Subscription Programmed Streaming</t>
  </si>
  <si>
    <t>BROADBAND INSTRUMENTS CORP.</t>
  </si>
  <si>
    <t>851857007359</t>
  </si>
  <si>
    <t>Treetops</t>
  </si>
  <si>
    <t>Panopticon</t>
  </si>
  <si>
    <t>Mum's Spaghetti</t>
  </si>
  <si>
    <t xml:space="preserve">Total </t>
  </si>
  <si>
    <t>Notes</t>
  </si>
  <si>
    <t>1857007366</t>
  </si>
  <si>
    <t>2018</t>
  </si>
  <si>
    <t>Other Handling Fees</t>
  </si>
  <si>
    <t>DO IT</t>
  </si>
  <si>
    <t>00851857007397</t>
  </si>
  <si>
    <t>TIMELINE</t>
  </si>
  <si>
    <t>USC5Q1400081</t>
  </si>
  <si>
    <t>MIDWEST TAPE</t>
  </si>
  <si>
    <t>Going Out Swingin'</t>
  </si>
  <si>
    <t>Black Eye</t>
  </si>
  <si>
    <t>AMAZON</t>
  </si>
  <si>
    <t>LUCIFER THE LIGHT BEARER</t>
  </si>
  <si>
    <t>00851857007489</t>
  </si>
  <si>
    <t>USC5Q1700049</t>
  </si>
  <si>
    <t>WHITE NOISE</t>
  </si>
  <si>
    <t>00851857007434</t>
  </si>
  <si>
    <t>USC5Q1700030</t>
  </si>
  <si>
    <t>CRY ON ME</t>
  </si>
  <si>
    <t>USC5Q1700032</t>
  </si>
  <si>
    <t>Total Digital Revenue</t>
  </si>
  <si>
    <t>851563006752</t>
  </si>
  <si>
    <t>Being Alone</t>
  </si>
  <si>
    <t>MARCH 2018</t>
  </si>
  <si>
    <t>AMERICAN DREAM</t>
  </si>
  <si>
    <t>USC5Q1700029</t>
  </si>
  <si>
    <t>SUCCESS</t>
  </si>
  <si>
    <t>USC5Q1700031</t>
  </si>
  <si>
    <t>OUTRAGEOUS</t>
  </si>
  <si>
    <t>USC5Q1700037</t>
  </si>
  <si>
    <t>MASQUERADE</t>
  </si>
  <si>
    <t>USC5Q1700035</t>
  </si>
  <si>
    <t>LIVE MY LIFE</t>
  </si>
  <si>
    <t>USC5Q1700033</t>
  </si>
  <si>
    <t>GET BACK</t>
  </si>
  <si>
    <t>USC5Q1700034</t>
  </si>
  <si>
    <t>FEEDBACK LOOP</t>
  </si>
  <si>
    <t>USC5Q1700038</t>
  </si>
  <si>
    <t>CHANGES</t>
  </si>
  <si>
    <t>USC5Q1700036</t>
  </si>
  <si>
    <t>9 And 10</t>
  </si>
  <si>
    <t>44</t>
  </si>
  <si>
    <t>47</t>
  </si>
  <si>
    <t>49</t>
  </si>
  <si>
    <t>50</t>
  </si>
  <si>
    <t>46</t>
  </si>
  <si>
    <t>45</t>
  </si>
  <si>
    <t>APRIL 2018</t>
  </si>
  <si>
    <t>Souce</t>
  </si>
  <si>
    <t>HFM Account Description</t>
  </si>
  <si>
    <t>Artist Name</t>
  </si>
  <si>
    <t>Document No. (COPA)</t>
  </si>
  <si>
    <t>Document No. (REF.)</t>
  </si>
  <si>
    <t>WBS Elemnet Descripton</t>
  </si>
  <si>
    <t>Fiscal year/period</t>
  </si>
  <si>
    <t>8% Manufactring Admin Fee</t>
  </si>
  <si>
    <t>Total Manufacturing</t>
  </si>
  <si>
    <t>41</t>
  </si>
  <si>
    <t>43</t>
  </si>
  <si>
    <t>42</t>
  </si>
  <si>
    <t>MAY 2018</t>
  </si>
  <si>
    <t>851857007397</t>
  </si>
  <si>
    <t>09341004058309</t>
  </si>
  <si>
    <t>AULI01816580</t>
  </si>
  <si>
    <t>NEUROTIC / AMPLIFIED</t>
  </si>
  <si>
    <t>00857235002589</t>
  </si>
  <si>
    <t>USC5Q1490012</t>
  </si>
  <si>
    <t>00886445621143</t>
  </si>
  <si>
    <t>CA1C81500017</t>
  </si>
  <si>
    <t>9341004058309</t>
  </si>
  <si>
    <t>The Unknown</t>
  </si>
  <si>
    <t>TIM OXTON</t>
  </si>
  <si>
    <t>1857007397</t>
  </si>
  <si>
    <t>00851563006370</t>
  </si>
  <si>
    <t>JUNE 2018</t>
  </si>
  <si>
    <t>FREE IN DEED</t>
  </si>
  <si>
    <t>00851857007502</t>
  </si>
  <si>
    <t>REDEMPTION</t>
  </si>
  <si>
    <t>USC5Q1800002</t>
  </si>
  <si>
    <t>HOTEL/I DON'T WANT TO WAKE UP</t>
  </si>
  <si>
    <t>USC5Q1800004</t>
  </si>
  <si>
    <t>HOLY GRAIL</t>
  </si>
  <si>
    <t>USC5Q1800003</t>
  </si>
  <si>
    <t>BENNY</t>
  </si>
  <si>
    <t>USC5Q1800007</t>
  </si>
  <si>
    <t>AIR</t>
  </si>
  <si>
    <t>USC5Q1800006</t>
  </si>
  <si>
    <t>FRESHPLANET</t>
  </si>
  <si>
    <t>House Of Glass</t>
  </si>
  <si>
    <t>857235002619</t>
  </si>
  <si>
    <t>My Place</t>
  </si>
  <si>
    <t>Wrecking Ball</t>
  </si>
  <si>
    <t>Evan Mann</t>
  </si>
  <si>
    <t>Cry On Me</t>
  </si>
  <si>
    <t>5% Distribution Fee for Young Buffalo-Sykia</t>
  </si>
  <si>
    <t>JULY 2018</t>
  </si>
  <si>
    <t>00851857007267</t>
  </si>
  <si>
    <t>Ephemeral Plays</t>
  </si>
  <si>
    <t>00851857007458</t>
  </si>
  <si>
    <t>AULI81712990</t>
  </si>
  <si>
    <t>American Dream</t>
  </si>
  <si>
    <t>Changes</t>
  </si>
  <si>
    <t>Outrageous</t>
  </si>
  <si>
    <t>Feedback Loop</t>
  </si>
  <si>
    <t>Rounding Difference</t>
  </si>
  <si>
    <t>AUGUST 2018</t>
  </si>
  <si>
    <t>75</t>
  </si>
  <si>
    <t>CD album</t>
  </si>
  <si>
    <t>851563006370</t>
  </si>
  <si>
    <t>1563006370</t>
  </si>
  <si>
    <t>CLINT MANSELL</t>
  </si>
  <si>
    <t>THE NEW RADICAL</t>
  </si>
  <si>
    <t>00851857007526</t>
  </si>
  <si>
    <t>WHEN GUNS ARE NO MORE</t>
  </si>
  <si>
    <t>USC5Q1800011</t>
  </si>
  <si>
    <t>THEY'RE HERE</t>
  </si>
  <si>
    <t>USC5Q1800010</t>
  </si>
  <si>
    <t>STILL</t>
  </si>
  <si>
    <t>USC5Q1800013</t>
  </si>
  <si>
    <t>RITUAL</t>
  </si>
  <si>
    <t>USC5Q1800009</t>
  </si>
  <si>
    <t>MAMA</t>
  </si>
  <si>
    <t>USC5Q1800014</t>
  </si>
  <si>
    <t>LET THERE BE DARK</t>
  </si>
  <si>
    <t>USC5Q1800015</t>
  </si>
  <si>
    <t>DIRGE</t>
  </si>
  <si>
    <t>USC5Q1800012</t>
  </si>
  <si>
    <t>TETHERED/CONDITIONAL DOWNLOADS</t>
  </si>
  <si>
    <t>PCM TECHNOLOGIES, INC. (CANADA)</t>
  </si>
  <si>
    <t>SoundCloud</t>
  </si>
  <si>
    <t>Success</t>
  </si>
  <si>
    <t>Get Back</t>
  </si>
  <si>
    <t>Execution</t>
  </si>
  <si>
    <t>Everything Revival</t>
  </si>
  <si>
    <t>Live My Life</t>
  </si>
  <si>
    <t>Hold Still</t>
  </si>
  <si>
    <t>Clint Mansell</t>
  </si>
  <si>
    <t>851857007526</t>
  </si>
  <si>
    <t>The New Radical</t>
  </si>
  <si>
    <t>Dirge</t>
  </si>
  <si>
    <t>Still</t>
  </si>
  <si>
    <t>Physical</t>
  </si>
  <si>
    <t>51</t>
  </si>
  <si>
    <t>10</t>
  </si>
  <si>
    <t>00851857007243</t>
  </si>
  <si>
    <t>00851563006103</t>
  </si>
  <si>
    <t xml:space="preserve">3RD PARTY THRU NORMAL RETAIL CHANNELS   </t>
  </si>
  <si>
    <t>00851563006004</t>
  </si>
  <si>
    <t>00075678732539</t>
  </si>
  <si>
    <t>DO IT (LP)</t>
  </si>
  <si>
    <t>00851857007410</t>
  </si>
  <si>
    <t>SEPTEMBER 2018</t>
  </si>
  <si>
    <t>851563006004</t>
  </si>
  <si>
    <t>851857007243</t>
  </si>
  <si>
    <t>119</t>
  </si>
  <si>
    <t>PD-H/R Catalog-3rd P</t>
  </si>
  <si>
    <t>61</t>
  </si>
  <si>
    <t>P - SM.HF - Catalog - 3rd Party Thru Nrc</t>
  </si>
  <si>
    <t>1563006004</t>
  </si>
  <si>
    <t>1857007243</t>
  </si>
  <si>
    <t>AD SUPPORTED VIDEO STREAMING (NO CPRT)</t>
  </si>
  <si>
    <t>VEVO</t>
  </si>
  <si>
    <t>IHeartMedia</t>
  </si>
  <si>
    <t>00851857007113</t>
  </si>
  <si>
    <t>USC5Q1690005</t>
  </si>
  <si>
    <t>00886445471403</t>
  </si>
  <si>
    <t>USC5Q1590001</t>
  </si>
  <si>
    <t>00851563006035</t>
  </si>
  <si>
    <t>ENDING</t>
  </si>
  <si>
    <t>USC5Q1800001</t>
  </si>
  <si>
    <t>TIME WASHES EVERYTHING AWAY</t>
  </si>
  <si>
    <t>USC5Q1800008</t>
  </si>
  <si>
    <t>00851857007519</t>
  </si>
  <si>
    <t>USC5Q1800005</t>
  </si>
  <si>
    <t>Highway 1 Interlude</t>
  </si>
  <si>
    <t>The Dark Horse Rides Again</t>
  </si>
  <si>
    <t>851563006394</t>
  </si>
  <si>
    <t>A.D.D. Life</t>
  </si>
  <si>
    <t>857235002961</t>
  </si>
  <si>
    <t>Cedar Wesley</t>
  </si>
  <si>
    <t>Case Logic</t>
  </si>
  <si>
    <t>The Hands On The Clock</t>
  </si>
  <si>
    <t>Word=War</t>
  </si>
  <si>
    <t>Inpatient</t>
  </si>
  <si>
    <r>
      <t xml:space="preserve">FOR </t>
    </r>
    <r>
      <rPr>
        <b/>
        <sz val="11"/>
        <rFont val="Calibri"/>
        <family val="2"/>
      </rPr>
      <t>1 MONTH ENDING OCTOBER 31, 2018</t>
    </r>
  </si>
  <si>
    <t>STATEMENT DUE JANUARY 1, 2019</t>
  </si>
  <si>
    <t>29007615</t>
  </si>
  <si>
    <t>234.41</t>
  </si>
  <si>
    <t>0000550001</t>
  </si>
  <si>
    <t>35.61-</t>
  </si>
  <si>
    <t>268.72-</t>
  </si>
  <si>
    <t>39.76-</t>
  </si>
  <si>
    <t>105.15</t>
  </si>
  <si>
    <t>0000687001</t>
  </si>
  <si>
    <t>6.00-</t>
  </si>
  <si>
    <t>75.00-</t>
  </si>
  <si>
    <t>53</t>
  </si>
  <si>
    <t>33.82-</t>
  </si>
  <si>
    <t>54</t>
  </si>
  <si>
    <t>17.15-</t>
  </si>
  <si>
    <t>3,746.89</t>
  </si>
  <si>
    <t>52</t>
  </si>
  <si>
    <t>34.24-</t>
  </si>
  <si>
    <t>55</t>
  </si>
  <si>
    <t>562.04-</t>
  </si>
  <si>
    <t>406.46</t>
  </si>
  <si>
    <t>60.96-</t>
  </si>
  <si>
    <t>29007722</t>
  </si>
  <si>
    <t>0.28</t>
  </si>
  <si>
    <t>3.85-</t>
  </si>
  <si>
    <t>99117145</t>
  </si>
  <si>
    <t>100</t>
  </si>
  <si>
    <t>Sales Units UMG P2 18 (Oct18)</t>
  </si>
  <si>
    <t>Returned Units UMG P2 18 (Oct18)</t>
  </si>
  <si>
    <t>NET Units UMG P2 18 (oct18)</t>
  </si>
  <si>
    <t>Gross Before Discount UMG P2 18 (Oct18)</t>
  </si>
  <si>
    <t>Return Dollars UMG P2 18 (Oct18)</t>
  </si>
  <si>
    <t>Discount Amount UMG P2 18 (Oct18)</t>
  </si>
  <si>
    <t>Financial Net Sales UMG P2 18 (Oct18)</t>
  </si>
  <si>
    <t>00075678731822</t>
  </si>
  <si>
    <t>TATE,ALLEN</t>
  </si>
  <si>
    <t>00851563006769</t>
  </si>
  <si>
    <t>THE DARK HORSE RIDES</t>
  </si>
  <si>
    <t>00851563006592</t>
  </si>
  <si>
    <t>00857235002435</t>
  </si>
  <si>
    <t xml:space="preserve">MIDLINE                                 </t>
  </si>
  <si>
    <t>00857235002756</t>
  </si>
  <si>
    <t>THE GATES (LP)</t>
  </si>
  <si>
    <t>00857235002985</t>
  </si>
  <si>
    <t>DRY LAND IS NOT A...</t>
  </si>
  <si>
    <t>00075678762260</t>
  </si>
  <si>
    <t>00075678684470</t>
  </si>
  <si>
    <t>00075678825163</t>
  </si>
  <si>
    <t>00602537653669</t>
  </si>
  <si>
    <t>OCTOBER 2018</t>
  </si>
  <si>
    <t>JANUARY 2019</t>
  </si>
  <si>
    <t>857235002435</t>
  </si>
  <si>
    <t>851563006769</t>
  </si>
  <si>
    <t>851563006592</t>
  </si>
  <si>
    <t>851563006103</t>
  </si>
  <si>
    <t>75678731822</t>
  </si>
  <si>
    <t>Please see SOP tab</t>
  </si>
  <si>
    <t>US001 Interfaces (Expense related) for Caroline Labels for the period of 201810</t>
  </si>
  <si>
    <t>1563006592</t>
  </si>
  <si>
    <t>201810</t>
  </si>
  <si>
    <t>10/05/2018</t>
  </si>
  <si>
    <t>20181004</t>
  </si>
  <si>
    <t>20181005</t>
  </si>
  <si>
    <t>00018204</t>
  </si>
  <si>
    <t>316226808755</t>
  </si>
  <si>
    <t>5225169</t>
  </si>
  <si>
    <t>00018214</t>
  </si>
  <si>
    <t>271508647555</t>
  </si>
  <si>
    <t>10/11/2018</t>
  </si>
  <si>
    <t>20181010</t>
  </si>
  <si>
    <t>20181011</t>
  </si>
  <si>
    <t>00018257</t>
  </si>
  <si>
    <t>1732527</t>
  </si>
  <si>
    <t>5225170</t>
  </si>
  <si>
    <t>00018361</t>
  </si>
  <si>
    <t>1ZE223350362</t>
  </si>
  <si>
    <t>5225180</t>
  </si>
  <si>
    <t>00018469</t>
  </si>
  <si>
    <t>7026819</t>
  </si>
  <si>
    <t>5225189</t>
  </si>
  <si>
    <t>7235002435</t>
  </si>
  <si>
    <t>00018497</t>
  </si>
  <si>
    <t>325321473555</t>
  </si>
  <si>
    <t>5225190</t>
  </si>
  <si>
    <t>00018544</t>
  </si>
  <si>
    <t>ls00056248</t>
  </si>
  <si>
    <t>5225217</t>
  </si>
  <si>
    <t>10/12/2018</t>
  </si>
  <si>
    <t>20181012</t>
  </si>
  <si>
    <t>00018468</t>
  </si>
  <si>
    <t>549435</t>
  </si>
  <si>
    <t>1563006769</t>
  </si>
  <si>
    <t>00018545</t>
  </si>
  <si>
    <t>ls00055979</t>
  </si>
  <si>
    <t>5225218</t>
  </si>
  <si>
    <t>00018594</t>
  </si>
  <si>
    <t>39620</t>
  </si>
  <si>
    <t>5225221</t>
  </si>
  <si>
    <t>5678731822</t>
  </si>
  <si>
    <t>00018674</t>
  </si>
  <si>
    <t>271816593155</t>
  </si>
  <si>
    <t>5225225</t>
  </si>
  <si>
    <t>1563006103</t>
  </si>
  <si>
    <t>10/15/2018</t>
  </si>
  <si>
    <t>20181015</t>
  </si>
  <si>
    <t>00018713</t>
  </si>
  <si>
    <t>153681544355</t>
  </si>
  <si>
    <t>5225235</t>
  </si>
  <si>
    <t>10/17/2018</t>
  </si>
  <si>
    <t>20181016</t>
  </si>
  <si>
    <t>20181017</t>
  </si>
  <si>
    <t>00018308</t>
  </si>
  <si>
    <t>LS00056437</t>
  </si>
  <si>
    <t>5225175</t>
  </si>
  <si>
    <t>10/18/2018</t>
  </si>
  <si>
    <t>20181018</t>
  </si>
  <si>
    <t>00019028</t>
  </si>
  <si>
    <t>1551</t>
  </si>
  <si>
    <t>5225281</t>
  </si>
  <si>
    <t>10/19/2018</t>
  </si>
  <si>
    <t>20181019</t>
  </si>
  <si>
    <t>00019035</t>
  </si>
  <si>
    <t>10218</t>
  </si>
  <si>
    <t>5225297</t>
  </si>
  <si>
    <t xml:space="preserve">   Manufacturing Charges</t>
  </si>
  <si>
    <t>50100</t>
  </si>
  <si>
    <t>Manufacturing Costs</t>
  </si>
  <si>
    <t>WBS</t>
  </si>
  <si>
    <t>P</t>
  </si>
  <si>
    <t>1275488087</t>
  </si>
  <si>
    <t>2367179</t>
  </si>
  <si>
    <t>902010</t>
  </si>
  <si>
    <t>PS To Manufacturing</t>
  </si>
  <si>
    <t>U-X007317847-DP-DU-NR</t>
  </si>
  <si>
    <t>Dom Prod Audio-NR</t>
  </si>
  <si>
    <t>$</t>
  </si>
  <si>
    <t>UMS</t>
  </si>
  <si>
    <t>2016 - UNIVERSAL MASTERING STUDIOS-WEST</t>
  </si>
  <si>
    <t>3400 Cahuenga Blvd. West</t>
  </si>
  <si>
    <t>Suite C</t>
  </si>
  <si>
    <t>Los Angeles, CA  90068</t>
  </si>
  <si>
    <t>(818) 286-6400  fax (818) 286-6242</t>
  </si>
  <si>
    <t>Sales Register [All Sales]</t>
  </si>
  <si>
    <t>9/21/2018  through  10/20/2018</t>
  </si>
  <si>
    <t>Date</t>
  </si>
  <si>
    <t>Invoice #</t>
  </si>
  <si>
    <t>Customer PO #</t>
  </si>
  <si>
    <t>Customer Name</t>
  </si>
  <si>
    <t>Status</t>
  </si>
  <si>
    <t>Comment</t>
  </si>
  <si>
    <t>Ship Via</t>
  </si>
  <si>
    <t>Journal Memo</t>
  </si>
  <si>
    <t>Salesperson</t>
  </si>
  <si>
    <t>Referral</t>
  </si>
  <si>
    <t>10/16/2018</t>
  </si>
  <si>
    <t>0476764</t>
  </si>
  <si>
    <t>Caroline Distribution</t>
  </si>
  <si>
    <t>Open</t>
  </si>
  <si>
    <t>SLEEPWALKER  0085185700753</t>
  </si>
  <si>
    <t>MJ</t>
  </si>
  <si>
    <t>601000 USYB100001 U-X007317847-DP-DU-NR</t>
  </si>
  <si>
    <t>JOANNE DEVAULT</t>
  </si>
  <si>
    <t>Please see UMS tab</t>
  </si>
  <si>
    <t>5% Distribution Fee for My Goodness ($ 5.50)</t>
  </si>
  <si>
    <t>Column1</t>
  </si>
  <si>
    <t>Revenue UMG P2 18 (Oct 18)</t>
  </si>
  <si>
    <t>Units UMG P2 18 (Oct 18)</t>
  </si>
  <si>
    <t>7DIGITAL LIMITED</t>
  </si>
  <si>
    <t>Subscription Limited Catalog</t>
  </si>
  <si>
    <t>00857235002183</t>
  </si>
  <si>
    <t>00886445833065</t>
  </si>
  <si>
    <t>CA1C71600191</t>
  </si>
  <si>
    <t>KIOSK</t>
  </si>
  <si>
    <t>MIX &amp; BURN</t>
  </si>
  <si>
    <t>STINGRAY</t>
  </si>
  <si>
    <t>MUSICNET</t>
  </si>
  <si>
    <t>RDIO SESSIONS</t>
  </si>
  <si>
    <t>00075679951762</t>
  </si>
  <si>
    <t>USC5Q1300011</t>
  </si>
  <si>
    <t>Sum of Revenue UMG P2 18 (Oct 18)</t>
  </si>
  <si>
    <t>Intro (I Touch Imaginary Hands)</t>
  </si>
  <si>
    <t>Irish Rose</t>
  </si>
  <si>
    <t>Devil's Doing Handstands</t>
  </si>
  <si>
    <t>Black Wedding</t>
  </si>
  <si>
    <t>Cut Teeth</t>
  </si>
  <si>
    <t>The Fountain</t>
  </si>
  <si>
    <t>Running People</t>
  </si>
  <si>
    <t>Canada Income (CAD exchange rate = 1.3095)</t>
  </si>
  <si>
    <t>5% Distribution Fee for My Goodness ($ 58.64)</t>
  </si>
  <si>
    <t>5% Distribution Fee for Young Buffalo-Sykia ($ 20.94)</t>
  </si>
  <si>
    <t>Gross
Income</t>
  </si>
  <si>
    <t>Cash
Discount</t>
  </si>
  <si>
    <t>Discounts
Off-Invoice</t>
  </si>
  <si>
    <t>Discounts
On-Invoice</t>
  </si>
  <si>
    <t>Gross
Returns</t>
  </si>
  <si>
    <t>Discounts
on Returns</t>
  </si>
  <si>
    <t>Net
Sales</t>
  </si>
  <si>
    <t>Sales
Quantity</t>
  </si>
  <si>
    <t>Gross
Returns (Q)</t>
  </si>
  <si>
    <t>Net
Quantity</t>
  </si>
  <si>
    <t>OCT 2018</t>
  </si>
  <si>
    <t>CAROLINE</t>
  </si>
  <si>
    <t>VOTIVMUSIC</t>
  </si>
  <si>
    <t>75678684388</t>
  </si>
  <si>
    <t>Not assigned</t>
  </si>
  <si>
    <t>vinyl album 12" 33 rpm</t>
  </si>
  <si>
    <t>75678825668</t>
  </si>
  <si>
    <t>602537653652</t>
  </si>
  <si>
    <t>851563006387</t>
  </si>
  <si>
    <t>Sales Activity (Digital)</t>
  </si>
  <si>
    <t>Navigation Filter:</t>
  </si>
  <si>
    <t>B2B</t>
  </si>
  <si>
    <t>Final Customer</t>
  </si>
  <si>
    <t>JVA: Deal sub number</t>
  </si>
  <si>
    <t>JVA: Deal parent num</t>
  </si>
  <si>
    <t>CAD</t>
  </si>
  <si>
    <t>85156300693</t>
  </si>
  <si>
    <t>Wrapped Up</t>
  </si>
  <si>
    <t>Digital Online Aud track Stream</t>
  </si>
  <si>
    <t>Audio Track Stream Portable - Subscr</t>
  </si>
  <si>
    <t>Telco Breakage - Audio Subscr</t>
  </si>
  <si>
    <t>Aliens</t>
  </si>
  <si>
    <t>Digital Online Vid track Stream</t>
  </si>
  <si>
    <t>User Generated Content Stream Track</t>
  </si>
  <si>
    <t>Don't Choke</t>
  </si>
  <si>
    <t>Keeping You Awake</t>
  </si>
  <si>
    <t>Audio Cloud Services - Subscr</t>
  </si>
  <si>
    <t>I Don't Think About It</t>
  </si>
  <si>
    <t>YDNF (Young Dumb Numb Fun)</t>
  </si>
  <si>
    <t>At Ease</t>
  </si>
  <si>
    <t>851563006837</t>
  </si>
  <si>
    <t>851563006882</t>
  </si>
  <si>
    <t>851857007137</t>
  </si>
  <si>
    <t>Carry You</t>
  </si>
  <si>
    <t>Armies</t>
  </si>
  <si>
    <t>Porcelain</t>
  </si>
  <si>
    <t>851563006639</t>
  </si>
  <si>
    <t>Digital Allocations Streams (Audio)</t>
  </si>
  <si>
    <t>851563006660</t>
  </si>
  <si>
    <t>Honey (Official Video)</t>
  </si>
  <si>
    <t>851563006806</t>
  </si>
  <si>
    <t>851563006875</t>
  </si>
  <si>
    <t>851857007182</t>
  </si>
  <si>
    <t>Parakeeter</t>
  </si>
  <si>
    <t>Audio Track Stream Webcast Portable - Su</t>
  </si>
  <si>
    <t>Audio Track Stream Webcast</t>
  </si>
  <si>
    <t>851857007427</t>
  </si>
  <si>
    <t>851857007441</t>
  </si>
  <si>
    <t>Bamboo</t>
  </si>
  <si>
    <t>Audio Track Stream Webcast Portable</t>
  </si>
  <si>
    <t>Digital Online Aud track Permanent</t>
  </si>
  <si>
    <t>Tombstone</t>
  </si>
  <si>
    <t>User Generated Content Stream - Subscr</t>
  </si>
  <si>
    <t>Lights On The Chrome</t>
  </si>
  <si>
    <t>Goldfish</t>
  </si>
  <si>
    <t>Lacuna</t>
  </si>
  <si>
    <t>Summer Rave</t>
  </si>
  <si>
    <t>Find Me In The Water</t>
  </si>
  <si>
    <t>857235002329</t>
  </si>
  <si>
    <t>Spotify Sessions</t>
  </si>
  <si>
    <t>5050954415981</t>
  </si>
  <si>
    <t>Deezer Session</t>
  </si>
  <si>
    <t>GBZUZ1400220</t>
  </si>
  <si>
    <t>GBZUZ1400221</t>
  </si>
  <si>
    <t>GBZUZ1400222</t>
  </si>
  <si>
    <t>GBZUZ1400223</t>
  </si>
  <si>
    <t>9341004007475</t>
  </si>
  <si>
    <t>AU</t>
  </si>
  <si>
    <t>Artificial Man</t>
  </si>
  <si>
    <t>No Future</t>
  </si>
  <si>
    <t>Neverest</t>
  </si>
  <si>
    <t>So American</t>
  </si>
  <si>
    <t>Face Control</t>
  </si>
  <si>
    <t>Steampunk Camelot</t>
  </si>
  <si>
    <t>Lovers 1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</si>
  <si>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</si>
  <si>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</si>
  <si>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</si>
  <si>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</si>
  <si>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Come On</t>
  </si>
  <si>
    <t>851563006035</t>
  </si>
  <si>
    <t>851563006158</t>
  </si>
  <si>
    <t>9341004028692</t>
  </si>
  <si>
    <t>The Instrumental</t>
  </si>
  <si>
    <t>602537006120</t>
  </si>
  <si>
    <t>602537028337</t>
  </si>
  <si>
    <t>Get By</t>
  </si>
  <si>
    <t>Chill Winston</t>
  </si>
  <si>
    <t>Devil's Chimes</t>
  </si>
  <si>
    <t>857235002343</t>
  </si>
  <si>
    <t>857235002428</t>
  </si>
  <si>
    <t>857235002602</t>
  </si>
  <si>
    <t>857235002664</t>
  </si>
  <si>
    <t>857235002725</t>
  </si>
  <si>
    <t>857235002848</t>
  </si>
  <si>
    <t>857235002855</t>
  </si>
  <si>
    <t>811790020020</t>
  </si>
  <si>
    <t>857235002077</t>
  </si>
  <si>
    <t>857235002121</t>
  </si>
  <si>
    <t>Video Stream Video Portable - Subscr</t>
  </si>
  <si>
    <t>857235002169</t>
  </si>
  <si>
    <t>857235002596</t>
  </si>
  <si>
    <t>857235002794</t>
  </si>
  <si>
    <t>There's A War</t>
  </si>
  <si>
    <t>The Fisticuffs</t>
  </si>
  <si>
    <t>Low</t>
  </si>
  <si>
    <t>We Got The Days</t>
  </si>
  <si>
    <t>From Her Beacon Hand, Glos</t>
  </si>
  <si>
    <t>Hurricane Heart Attack</t>
  </si>
  <si>
    <t>The Dead, The Gone &amp; The Cosmos</t>
  </si>
  <si>
    <t>Junkie Story</t>
  </si>
  <si>
    <t>Broken Mirror Baby</t>
  </si>
  <si>
    <t>Ruskie Kills Femme</t>
  </si>
  <si>
    <t>Mold Baby (&amp; The Queen Midas)</t>
  </si>
  <si>
    <t>All Of The Time</t>
  </si>
  <si>
    <t>Dizzy</t>
  </si>
  <si>
    <t>811790020006</t>
  </si>
  <si>
    <t>Low Back Chain Shift</t>
  </si>
  <si>
    <t>Fred Astaire</t>
  </si>
  <si>
    <t>New Stance</t>
  </si>
  <si>
    <t>Here Comes The Neighborhood</t>
  </si>
  <si>
    <t>Lindy Hop</t>
  </si>
  <si>
    <t>Magazine</t>
  </si>
  <si>
    <t>Sunny Side</t>
  </si>
  <si>
    <t>Kings County II: Ballad Of A So So Glo</t>
  </si>
  <si>
    <t>Fool On The Street</t>
  </si>
  <si>
    <t>Cadaver (Career Suicide)</t>
  </si>
  <si>
    <t>Down The Tubes</t>
  </si>
  <si>
    <t>Missionary</t>
  </si>
  <si>
    <t>851563006509</t>
  </si>
  <si>
    <t>851563006653</t>
  </si>
  <si>
    <t>851857007113</t>
  </si>
  <si>
    <t>Best Party Ever (So Far)</t>
  </si>
  <si>
    <t>Winterlude</t>
  </si>
  <si>
    <t>75679958464</t>
  </si>
  <si>
    <t>Hold Me Back</t>
  </si>
  <si>
    <t>Upstairs</t>
  </si>
  <si>
    <t>Nature Boy</t>
  </si>
  <si>
    <t>The Prize</t>
  </si>
  <si>
    <t>Man In Your Dreams</t>
  </si>
  <si>
    <t>No Idea</t>
  </si>
  <si>
    <t>Guilt</t>
  </si>
  <si>
    <t>Cliff Diver</t>
  </si>
  <si>
    <t>Sykia</t>
  </si>
  <si>
    <t>Summertime Blondes</t>
  </si>
  <si>
    <t>Pill</t>
  </si>
  <si>
    <t>Old Soul</t>
  </si>
  <si>
    <t>857235002206</t>
  </si>
  <si>
    <t>Beat Back</t>
  </si>
  <si>
    <t>857235002282</t>
  </si>
  <si>
    <t>857235002633</t>
  </si>
  <si>
    <t>857235002893</t>
  </si>
  <si>
    <t>851857007052</t>
  </si>
  <si>
    <t>You Don't Know How It Feels</t>
  </si>
  <si>
    <t>New Blood</t>
  </si>
  <si>
    <t>851857007076</t>
  </si>
  <si>
    <t>Haunt</t>
  </si>
  <si>
    <t>Swim</t>
  </si>
  <si>
    <t>Ghost Town</t>
  </si>
  <si>
    <t>Lazy Love</t>
  </si>
  <si>
    <t>Alright</t>
  </si>
  <si>
    <t>851857007267</t>
  </si>
  <si>
    <t>851857007281</t>
  </si>
  <si>
    <t>Lost In The Soul</t>
  </si>
  <si>
    <t>857235002183</t>
  </si>
  <si>
    <t>857235002244</t>
  </si>
  <si>
    <t>857235002305</t>
  </si>
  <si>
    <t>Video Cloud Services - Subscr</t>
  </si>
  <si>
    <t>851857007403</t>
  </si>
  <si>
    <t>White Noise</t>
  </si>
  <si>
    <t>Masquerade</t>
  </si>
  <si>
    <t>851857007410</t>
  </si>
  <si>
    <t>851857007434</t>
  </si>
  <si>
    <t>851857007472</t>
  </si>
  <si>
    <t>851857007496</t>
  </si>
  <si>
    <t>I'm Not Ready</t>
  </si>
  <si>
    <t>Timeline</t>
  </si>
  <si>
    <t>Run Me Into The Ground</t>
  </si>
  <si>
    <t>Something's Ringing</t>
  </si>
  <si>
    <t>Orange Afternoon</t>
  </si>
  <si>
    <t>Ghetto Weekend</t>
  </si>
  <si>
    <t>857235002770</t>
  </si>
  <si>
    <t>857235002787</t>
  </si>
  <si>
    <t>Hunting Season</t>
  </si>
  <si>
    <t>851563006646</t>
  </si>
  <si>
    <t>851563006776</t>
  </si>
  <si>
    <t>851857007007</t>
  </si>
  <si>
    <t>851857007014</t>
  </si>
  <si>
    <t>851563006332</t>
  </si>
  <si>
    <t>20+Centuries</t>
  </si>
  <si>
    <t>Heavenly Justice</t>
  </si>
  <si>
    <t>Divine Hammer</t>
  </si>
  <si>
    <t>Twenty Centuries In Time</t>
  </si>
  <si>
    <t>851563006615</t>
  </si>
  <si>
    <t>A Day With No Disaster</t>
  </si>
  <si>
    <t>A Curse Of Mine</t>
  </si>
  <si>
    <t>Lucky Man</t>
  </si>
  <si>
    <t>Perfect Girl</t>
  </si>
  <si>
    <t>Uprising</t>
  </si>
  <si>
    <t>In A California Way</t>
  </si>
  <si>
    <t>I Want The Kingdom</t>
  </si>
  <si>
    <t>Tennessee Walker</t>
  </si>
  <si>
    <t>851563006721</t>
  </si>
  <si>
    <t>851563006912</t>
  </si>
  <si>
    <t>Love Is On The Way</t>
  </si>
  <si>
    <t>Passionate People</t>
  </si>
  <si>
    <t>857235002466</t>
  </si>
  <si>
    <t>857235002800</t>
  </si>
  <si>
    <t>857235002923</t>
  </si>
  <si>
    <t>Daydreamers</t>
  </si>
  <si>
    <t>Sit Back, Let Go</t>
  </si>
  <si>
    <t>Soldiers In The Dark</t>
  </si>
  <si>
    <t>Junky</t>
  </si>
  <si>
    <t>Far From Here</t>
  </si>
  <si>
    <t>851563006134</t>
  </si>
  <si>
    <t>Intro (Glint/Inverter)</t>
  </si>
  <si>
    <t>Debts &amp; Collections</t>
  </si>
  <si>
    <t>The Truth Lies In Us</t>
  </si>
  <si>
    <t>851563006301</t>
  </si>
  <si>
    <t>The Places I Found</t>
  </si>
  <si>
    <t>851563006424</t>
  </si>
  <si>
    <t>Girl Crush</t>
  </si>
  <si>
    <t>851563006486</t>
  </si>
  <si>
    <t>851563006493</t>
  </si>
  <si>
    <t>851563006523</t>
  </si>
  <si>
    <t>Patrick Higgins</t>
  </si>
  <si>
    <t>851857007205</t>
  </si>
  <si>
    <t>As You Are</t>
  </si>
  <si>
    <t>All The Things You Were By Now</t>
  </si>
  <si>
    <t>Boys Theme</t>
  </si>
  <si>
    <t>Saying Hi To Old Friends</t>
  </si>
  <si>
    <t>Hard Being Happy</t>
  </si>
  <si>
    <t>Oh Boy, Trailer Homes</t>
  </si>
  <si>
    <t>Fun Fexy Fine</t>
  </si>
  <si>
    <t>I Wish You Were A Girl</t>
  </si>
  <si>
    <t>Dreams Imitate Art</t>
  </si>
  <si>
    <t>Spectre</t>
  </si>
  <si>
    <t>Appalachian Moon</t>
  </si>
  <si>
    <t>Simon Doom</t>
  </si>
  <si>
    <t>851857007229</t>
  </si>
  <si>
    <t>Babyman</t>
  </si>
  <si>
    <t>I Feel Unloved</t>
  </si>
  <si>
    <t>Dream Of The Machines</t>
  </si>
  <si>
    <t>Gray's Placenta</t>
  </si>
  <si>
    <t>Enter The Arena</t>
  </si>
  <si>
    <t>Hair Of The God</t>
  </si>
  <si>
    <t>BabyMan</t>
  </si>
  <si>
    <t>You Can't Be Real</t>
  </si>
  <si>
    <t>The Gents Of Yore</t>
  </si>
  <si>
    <t>851857007250</t>
  </si>
  <si>
    <t>851857007489</t>
  </si>
  <si>
    <t>Lucifer The Light Bearer</t>
  </si>
  <si>
    <t>851857007380</t>
  </si>
  <si>
    <t>Polly</t>
  </si>
  <si>
    <t>Tim Oxton</t>
  </si>
  <si>
    <t>851857007502</t>
  </si>
  <si>
    <t>Free In Deed</t>
  </si>
  <si>
    <t>Ending</t>
  </si>
  <si>
    <t>Benny</t>
  </si>
  <si>
    <t>Ritual</t>
  </si>
  <si>
    <t>They're Here</t>
  </si>
  <si>
    <t>When Guns Are No More</t>
  </si>
  <si>
    <t>Mama</t>
  </si>
  <si>
    <t>Let There Be Dark</t>
  </si>
  <si>
    <t>Result</t>
  </si>
  <si>
    <t>Album</t>
  </si>
  <si>
    <t>Song</t>
  </si>
  <si>
    <t>So So Glos</t>
  </si>
  <si>
    <t>WA Augustines</t>
  </si>
  <si>
    <t>Votiv</t>
  </si>
  <si>
    <t>A is For Alpine</t>
  </si>
  <si>
    <t>Soundtrack</t>
  </si>
  <si>
    <t>Do It</t>
  </si>
  <si>
    <t>Star/Anything At All</t>
  </si>
  <si>
    <t>Fall of Romance</t>
  </si>
  <si>
    <t>Dry Land is Not A Myth</t>
  </si>
  <si>
    <t>Net Sales - Physical</t>
  </si>
  <si>
    <t>Net Sales - Digital</t>
  </si>
  <si>
    <t>Distribution Fee - Physical (22%)</t>
  </si>
  <si>
    <t>.</t>
  </si>
  <si>
    <t>Distribution Fee - Digital (15%)</t>
  </si>
  <si>
    <t>Release of Reserves</t>
  </si>
  <si>
    <t>Reserves</t>
  </si>
  <si>
    <t>Other</t>
  </si>
  <si>
    <t>Total  - Canadian Dollars</t>
  </si>
  <si>
    <t>Exchange Rate</t>
  </si>
  <si>
    <t>Total - U.S. Dollars</t>
  </si>
  <si>
    <t>Gross less disc</t>
  </si>
  <si>
    <t>Values</t>
  </si>
  <si>
    <t>Sum of Amount</t>
  </si>
  <si>
    <t xml:space="preserve">Sum of </t>
  </si>
  <si>
    <t>Sum of 2</t>
  </si>
  <si>
    <t>Sum of Digital</t>
  </si>
  <si>
    <t>Sum of Net</t>
  </si>
  <si>
    <t>Document Date</t>
  </si>
  <si>
    <t>Net due date</t>
  </si>
  <si>
    <t>Amount in local currency</t>
  </si>
  <si>
    <t>Local Currency</t>
  </si>
  <si>
    <t>Reference Key 1</t>
  </si>
  <si>
    <t>RESERVE 449001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</si>
</sst>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-;\-* #,##0.00_-;_-* &quot;-&quot;??_-;_-@_-"/>
    <numFmt numFmtId="168" formatCode="_-&quot;£&quot;* #,##0.00_-;\-&quot;£&quot;* #,##0.00_-;_-&quot;£&quot;* &quot;-&quot;??_-;_-@_-"/>
    <numFmt numFmtId="169" formatCode="_(&quot;£&quot;* #,##0.00_);_(&quot;£&quot;* \(#,##0.00\);_(&quot;£&quot;* &quot;-&quot;??_);_(@_)"/>
    <numFmt numFmtId="170" formatCode="General_)"/>
    <numFmt numFmtId="171" formatCode="&quot;$&quot;#,##0.0"/>
    <numFmt numFmtId="172" formatCode="_([$€-2]* #,##0.00_);_([$€-2]* \(#,##0.00\);_([$€-2]* &quot;-&quot;??_)"/>
    <numFmt numFmtId="173" formatCode=";;;"/>
    <numFmt numFmtId="174" formatCode="0.00_)"/>
    <numFmt numFmtId="175" formatCode="hh:mm:ss\ AM/PM_)"/>
    <numFmt numFmtId="176" formatCode="_(* #,##0_);_(* \(#,##0\);_(* &quot;-&quot;??_);_(@_)"/>
    <numFmt numFmtId="177" formatCode="00000000000000"/>
    <numFmt numFmtId="178" formatCode="0000000000"/>
    <numFmt numFmtId="179" formatCode="_-* #,##0.0000_-;\-* #,##0.0000_-;_-* &quot;-&quot;??_-;_-@_-"/>
    <numFmt numFmtId="180" formatCode="_ &quot;€&quot;\ * #,##0.00_ ;_ &quot;€&quot;\ * \-#,##0.00_ ;_ &quot;€&quot;\ * &quot;-&quot;??_ ;_ @_ "/>
    <numFmt numFmtId="181" formatCode="[$€-2]\ #,##0.00_);[Red]\([$€-2]\ #,##0.00\)"/>
    <numFmt numFmtId="182" formatCode="000000000000"/>
    <numFmt numFmtId="183" formatCode="&quot;+ &quot;@"/>
    <numFmt numFmtId="184" formatCode="_(* #,##0.0000_);_(* \(#,##0.0000\);_(* &quot;-&quot;??_);_(@_)"/>
    <numFmt numFmtId="185" formatCode="#,##0.00_ ;[Red]\-#,##0.00\ "/>
  </numFmts>
  <fonts count="1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</font>
    <font>
      <sz val="10"/>
      <color theme="2"/>
      <name val="Arial"/>
      <family val="2"/>
    </font>
    <font>
      <b/>
      <sz val="10"/>
      <color indexed="16"/>
      <name val="Times New Roman"/>
      <family val="1"/>
    </font>
    <font>
      <i/>
      <sz val="9"/>
      <name val="Times New Roman"/>
      <family val="1"/>
    </font>
    <font>
      <b/>
      <sz val="16"/>
      <color indexed="16"/>
      <name val="Times New Roman"/>
      <family val="1"/>
    </font>
    <font>
      <b/>
      <sz val="9"/>
      <color indexed="16"/>
      <name val="Times New Roman"/>
      <family val="1"/>
    </font>
    <font>
      <sz val="8"/>
      <color indexed="10"/>
      <name val="Arial"/>
      <family val="2"/>
    </font>
    <font>
      <b/>
      <sz val="10"/>
      <color indexed="9"/>
      <name val="Times New Roman"/>
      <family val="1"/>
    </font>
    <font>
      <b/>
      <sz val="8"/>
      <color indexed="16"/>
      <name val="Times New Roman"/>
      <family val="1"/>
    </font>
    <font>
      <i/>
      <sz val="8"/>
      <name val="Times New Roman"/>
      <family val="1"/>
    </font>
    <font>
      <sz val="9"/>
      <name val="Arial"/>
      <family val="2"/>
    </font>
    <font>
      <sz val="8"/>
      <color indexed="56"/>
      <name val="Arial"/>
      <family val="2"/>
    </font>
    <font>
      <b/>
      <sz val="10"/>
      <color indexed="8"/>
      <name val="Arial"/>
      <family val="2"/>
    </font>
    <font>
      <sz val="10"/>
      <color indexed="39"/>
      <name val="Arial"/>
      <family val="2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58"/>
      <name val="Calibri"/>
      <family val="2"/>
      <scheme val="minor"/>
    </font>
    <font>
      <b/>
      <sz val="10"/>
      <color indexed="39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b/>
      <sz val="10"/>
      <color indexed="8"/>
      <name val="Calibri"/>
      <family val="2"/>
    </font>
    <font>
      <b/>
      <sz val="10"/>
      <color indexed="39"/>
      <name val="Calibri"/>
      <family val="2"/>
    </font>
    <font>
      <sz val="10"/>
      <color indexed="8"/>
      <name val="Calibri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10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D4E2EE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1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</borders>
  <cellStyleXfs count="10376">
    <xf numFmtId="0" fontId="0" fillId="0" borderId="0"/>
    <xf numFmtId="166" fontId="4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59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61" fillId="32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6" fillId="35" borderId="0" applyNumberFormat="0" applyBorder="0" applyAlignment="0" applyProtection="0"/>
    <xf numFmtId="0" fontId="76" fillId="3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6" fillId="39" borderId="0" applyNumberFormat="0" applyBorder="0" applyAlignment="0" applyProtection="0"/>
    <xf numFmtId="0" fontId="76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5" fillId="45" borderId="0" applyNumberFormat="0" applyBorder="0" applyAlignment="0" applyProtection="0"/>
    <xf numFmtId="0" fontId="75" fillId="46" borderId="0" applyNumberFormat="0" applyBorder="0" applyAlignment="0" applyProtection="0"/>
    <xf numFmtId="0" fontId="76" fillId="39" borderId="0" applyNumberFormat="0" applyBorder="0" applyAlignment="0" applyProtection="0"/>
    <xf numFmtId="0" fontId="76" fillId="47" borderId="0" applyNumberFormat="0" applyBorder="0" applyAlignment="0" applyProtection="0"/>
    <xf numFmtId="0" fontId="75" fillId="40" borderId="0" applyNumberFormat="0" applyBorder="0" applyAlignment="0" applyProtection="0"/>
    <xf numFmtId="0" fontId="75" fillId="37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6" fillId="51" borderId="0" applyNumberFormat="0" applyBorder="0" applyAlignment="0" applyProtection="0"/>
    <xf numFmtId="0" fontId="76" fillId="52" borderId="0" applyNumberFormat="0" applyBorder="0" applyAlignment="0" applyProtection="0"/>
    <xf numFmtId="0" fontId="75" fillId="53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76" fillId="44" borderId="0" applyNumberFormat="0" applyBorder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85" fillId="52" borderId="0" applyNumberFormat="0" applyBorder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4" fontId="63" fillId="58" borderId="13" applyNumberFormat="0" applyProtection="0">
      <alignment vertical="center"/>
    </xf>
    <xf numFmtId="4" fontId="89" fillId="59" borderId="13" applyNumberFormat="0" applyProtection="0">
      <alignment vertical="center"/>
    </xf>
    <xf numFmtId="4" fontId="63" fillId="59" borderId="13" applyNumberFormat="0" applyProtection="0">
      <alignment horizontal="left" vertical="center" indent="1"/>
    </xf>
    <xf numFmtId="0" fontId="72" fillId="58" borderId="20" applyNumberFormat="0" applyProtection="0">
      <alignment horizontal="left" vertical="top" indent="1"/>
    </xf>
    <xf numFmtId="4" fontId="63" fillId="60" borderId="13" applyNumberFormat="0" applyProtection="0">
      <alignment horizontal="left" vertical="center" indent="1"/>
    </xf>
    <xf numFmtId="4" fontId="63" fillId="61" borderId="13" applyNumberFormat="0" applyProtection="0">
      <alignment horizontal="right" vertical="center"/>
    </xf>
    <xf numFmtId="4" fontId="63" fillId="62" borderId="13" applyNumberFormat="0" applyProtection="0">
      <alignment horizontal="right" vertical="center"/>
    </xf>
    <xf numFmtId="4" fontId="63" fillId="63" borderId="21" applyNumberFormat="0" applyProtection="0">
      <alignment horizontal="right" vertical="center"/>
    </xf>
    <xf numFmtId="4" fontId="63" fillId="64" borderId="13" applyNumberFormat="0" applyProtection="0">
      <alignment horizontal="right" vertical="center"/>
    </xf>
    <xf numFmtId="4" fontId="63" fillId="65" borderId="13" applyNumberFormat="0" applyProtection="0">
      <alignment horizontal="right" vertical="center"/>
    </xf>
    <xf numFmtId="4" fontId="63" fillId="66" borderId="13" applyNumberFormat="0" applyProtection="0">
      <alignment horizontal="right" vertical="center"/>
    </xf>
    <xf numFmtId="4" fontId="63" fillId="67" borderId="13" applyNumberFormat="0" applyProtection="0">
      <alignment horizontal="right" vertical="center"/>
    </xf>
    <xf numFmtId="4" fontId="63" fillId="68" borderId="13" applyNumberFormat="0" applyProtection="0">
      <alignment horizontal="right" vertical="center"/>
    </xf>
    <xf numFmtId="4" fontId="63" fillId="69" borderId="13" applyNumberFormat="0" applyProtection="0">
      <alignment horizontal="right" vertical="center"/>
    </xf>
    <xf numFmtId="4" fontId="63" fillId="70" borderId="21" applyNumberFormat="0" applyProtection="0">
      <alignment horizontal="left" vertical="center" indent="1"/>
    </xf>
    <xf numFmtId="4" fontId="62" fillId="71" borderId="21" applyNumberFormat="0" applyProtection="0">
      <alignment horizontal="left" vertical="center" indent="1"/>
    </xf>
    <xf numFmtId="4" fontId="62" fillId="71" borderId="21" applyNumberFormat="0" applyProtection="0">
      <alignment horizontal="left" vertical="center" indent="1"/>
    </xf>
    <xf numFmtId="4" fontId="63" fillId="72" borderId="13" applyNumberFormat="0" applyProtection="0">
      <alignment horizontal="right" vertical="center"/>
    </xf>
    <xf numFmtId="4" fontId="63" fillId="73" borderId="21" applyNumberFormat="0" applyProtection="0">
      <alignment horizontal="left" vertical="center" indent="1"/>
    </xf>
    <xf numFmtId="4" fontId="63" fillId="72" borderId="21" applyNumberFormat="0" applyProtection="0">
      <alignment horizontal="left" vertical="center" indent="1"/>
    </xf>
    <xf numFmtId="0" fontId="63" fillId="74" borderId="13" applyNumberFormat="0" applyProtection="0">
      <alignment horizontal="left" vertical="center" indent="1"/>
    </xf>
    <xf numFmtId="0" fontId="63" fillId="71" borderId="20" applyNumberFormat="0" applyProtection="0">
      <alignment horizontal="left" vertical="top" indent="1"/>
    </xf>
    <xf numFmtId="0" fontId="63" fillId="75" borderId="13" applyNumberFormat="0" applyProtection="0">
      <alignment horizontal="left" vertical="center" indent="1"/>
    </xf>
    <xf numFmtId="0" fontId="63" fillId="72" borderId="20" applyNumberFormat="0" applyProtection="0">
      <alignment horizontal="left" vertical="top" indent="1"/>
    </xf>
    <xf numFmtId="0" fontId="63" fillId="76" borderId="13" applyNumberFormat="0" applyProtection="0">
      <alignment horizontal="left" vertical="center" indent="1"/>
    </xf>
    <xf numFmtId="0" fontId="63" fillId="76" borderId="20" applyNumberFormat="0" applyProtection="0">
      <alignment horizontal="left" vertical="top" indent="1"/>
    </xf>
    <xf numFmtId="0" fontId="63" fillId="73" borderId="13" applyNumberFormat="0" applyProtection="0">
      <alignment horizontal="left" vertical="center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64" fillId="71" borderId="23" applyBorder="0"/>
    <xf numFmtId="4" fontId="71" fillId="78" borderId="20" applyNumberFormat="0" applyProtection="0">
      <alignment vertical="center"/>
    </xf>
    <xf numFmtId="4" fontId="89" fillId="79" borderId="10" applyNumberFormat="0" applyProtection="0">
      <alignment vertical="center"/>
    </xf>
    <xf numFmtId="4" fontId="71" fillId="74" borderId="20" applyNumberFormat="0" applyProtection="0">
      <alignment horizontal="left" vertical="center" indent="1"/>
    </xf>
    <xf numFmtId="0" fontId="71" fillId="78" borderId="20" applyNumberFormat="0" applyProtection="0">
      <alignment horizontal="left" vertical="top" indent="1"/>
    </xf>
    <xf numFmtId="4" fontId="63" fillId="0" borderId="13" applyNumberFormat="0" applyProtection="0">
      <alignment horizontal="right" vertical="center"/>
    </xf>
    <xf numFmtId="4" fontId="89" fillId="80" borderId="13" applyNumberFormat="0" applyProtection="0">
      <alignment horizontal="right" vertical="center"/>
    </xf>
    <xf numFmtId="4" fontId="63" fillId="60" borderId="13" applyNumberFormat="0" applyProtection="0">
      <alignment horizontal="left" vertical="center" indent="1"/>
    </xf>
    <xf numFmtId="0" fontId="71" fillId="72" borderId="20" applyNumberFormat="0" applyProtection="0">
      <alignment horizontal="left" vertical="top" indent="1"/>
    </xf>
    <xf numFmtId="4" fontId="73" fillId="81" borderId="21" applyNumberFormat="0" applyProtection="0">
      <alignment horizontal="left" vertical="center" indent="1"/>
    </xf>
    <xf numFmtId="0" fontId="63" fillId="82" borderId="10"/>
    <xf numFmtId="4" fontId="74" fillId="77" borderId="13" applyNumberFormat="0" applyProtection="0">
      <alignment horizontal="right" vertical="center"/>
    </xf>
    <xf numFmtId="0" fontId="87" fillId="0" borderId="0" applyNumberFormat="0" applyFill="0" applyBorder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4" fontId="63" fillId="60" borderId="13" applyNumberFormat="0" applyProtection="0">
      <alignment horizontal="left" vertical="center" indent="1"/>
    </xf>
    <xf numFmtId="0" fontId="63" fillId="33" borderId="0"/>
    <xf numFmtId="0" fontId="76" fillId="44" borderId="0" applyNumberFormat="0" applyBorder="0" applyAlignment="0" applyProtection="0"/>
    <xf numFmtId="0" fontId="85" fillId="52" borderId="0" applyNumberFormat="0" applyBorder="0" applyAlignment="0" applyProtection="0"/>
    <xf numFmtId="4" fontId="63" fillId="58" borderId="13" applyNumberFormat="0" applyProtection="0">
      <alignment vertical="center"/>
    </xf>
    <xf numFmtId="4" fontId="63" fillId="59" borderId="13" applyNumberFormat="0" applyProtection="0">
      <alignment horizontal="left" vertical="center" indent="1"/>
    </xf>
    <xf numFmtId="4" fontId="63" fillId="60" borderId="13" applyNumberFormat="0" applyProtection="0">
      <alignment horizontal="left" vertical="center" indent="1"/>
    </xf>
    <xf numFmtId="4" fontId="63" fillId="61" borderId="13" applyNumberFormat="0" applyProtection="0">
      <alignment horizontal="right" vertical="center"/>
    </xf>
    <xf numFmtId="4" fontId="63" fillId="62" borderId="13" applyNumberFormat="0" applyProtection="0">
      <alignment horizontal="right" vertical="center"/>
    </xf>
    <xf numFmtId="4" fontId="63" fillId="63" borderId="21" applyNumberFormat="0" applyProtection="0">
      <alignment horizontal="right" vertical="center"/>
    </xf>
    <xf numFmtId="4" fontId="63" fillId="64" borderId="13" applyNumberFormat="0" applyProtection="0">
      <alignment horizontal="right" vertical="center"/>
    </xf>
    <xf numFmtId="4" fontId="63" fillId="65" borderId="13" applyNumberFormat="0" applyProtection="0">
      <alignment horizontal="right" vertical="center"/>
    </xf>
    <xf numFmtId="4" fontId="63" fillId="66" borderId="13" applyNumberFormat="0" applyProtection="0">
      <alignment horizontal="right" vertical="center"/>
    </xf>
    <xf numFmtId="4" fontId="63" fillId="67" borderId="13" applyNumberFormat="0" applyProtection="0">
      <alignment horizontal="right" vertical="center"/>
    </xf>
    <xf numFmtId="4" fontId="63" fillId="68" borderId="13" applyNumberFormat="0" applyProtection="0">
      <alignment horizontal="right" vertical="center"/>
    </xf>
    <xf numFmtId="4" fontId="63" fillId="69" borderId="13" applyNumberFormat="0" applyProtection="0">
      <alignment horizontal="right" vertical="center"/>
    </xf>
    <xf numFmtId="4" fontId="63" fillId="70" borderId="21" applyNumberFormat="0" applyProtection="0">
      <alignment horizontal="left" vertical="center" indent="1"/>
    </xf>
    <xf numFmtId="4" fontId="63" fillId="72" borderId="13" applyNumberFormat="0" applyProtection="0">
      <alignment horizontal="right" vertical="center"/>
    </xf>
    <xf numFmtId="4" fontId="63" fillId="73" borderId="21" applyNumberFormat="0" applyProtection="0">
      <alignment horizontal="left" vertical="center" indent="1"/>
    </xf>
    <xf numFmtId="4" fontId="63" fillId="72" borderId="21" applyNumberFormat="0" applyProtection="0">
      <alignment horizontal="left" vertical="center" indent="1"/>
    </xf>
    <xf numFmtId="0" fontId="63" fillId="74" borderId="13" applyNumberFormat="0" applyProtection="0">
      <alignment horizontal="left" vertical="center" indent="1"/>
    </xf>
    <xf numFmtId="0" fontId="63" fillId="75" borderId="13" applyNumberFormat="0" applyProtection="0">
      <alignment horizontal="left" vertical="center" indent="1"/>
    </xf>
    <xf numFmtId="0" fontId="63" fillId="76" borderId="13" applyNumberFormat="0" applyProtection="0">
      <alignment horizontal="left" vertical="center" indent="1"/>
    </xf>
    <xf numFmtId="0" fontId="63" fillId="73" borderId="13" applyNumberFormat="0" applyProtection="0">
      <alignment horizontal="left" vertical="center" indent="1"/>
    </xf>
    <xf numFmtId="4" fontId="63" fillId="0" borderId="13" applyNumberFormat="0" applyProtection="0">
      <alignment horizontal="right" vertical="center"/>
    </xf>
    <xf numFmtId="0" fontId="63" fillId="82" borderId="10"/>
    <xf numFmtId="0" fontId="62" fillId="0" borderId="0"/>
    <xf numFmtId="0" fontId="44" fillId="0" borderId="0"/>
    <xf numFmtId="170" fontId="90" fillId="74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6" fillId="83" borderId="0" applyNumberFormat="0" applyBorder="0" applyAlignment="0" applyProtection="0"/>
    <xf numFmtId="0" fontId="76" fillId="61" borderId="0" applyNumberFormat="0" applyBorder="0" applyAlignment="0" applyProtection="0"/>
    <xf numFmtId="0" fontId="76" fillId="84" borderId="0" applyNumberFormat="0" applyBorder="0" applyAlignment="0" applyProtection="0"/>
    <xf numFmtId="0" fontId="76" fillId="85" borderId="0" applyNumberFormat="0" applyBorder="0" applyAlignment="0" applyProtection="0"/>
    <xf numFmtId="0" fontId="76" fillId="86" borderId="0" applyNumberFormat="0" applyBorder="0" applyAlignment="0" applyProtection="0"/>
    <xf numFmtId="0" fontId="76" fillId="87" borderId="0" applyNumberFormat="0" applyBorder="0" applyAlignment="0" applyProtection="0"/>
    <xf numFmtId="0" fontId="76" fillId="76" borderId="0" applyNumberFormat="0" applyBorder="0" applyAlignment="0" applyProtection="0"/>
    <xf numFmtId="0" fontId="76" fillId="88" borderId="0" applyNumberFormat="0" applyBorder="0" applyAlignment="0" applyProtection="0"/>
    <xf numFmtId="0" fontId="76" fillId="69" borderId="0" applyNumberFormat="0" applyBorder="0" applyAlignment="0" applyProtection="0"/>
    <xf numFmtId="0" fontId="76" fillId="85" borderId="0" applyNumberFormat="0" applyBorder="0" applyAlignment="0" applyProtection="0"/>
    <xf numFmtId="0" fontId="76" fillId="76" borderId="0" applyNumberFormat="0" applyBorder="0" applyAlignment="0" applyProtection="0"/>
    <xf numFmtId="0" fontId="76" fillId="64" borderId="0" applyNumberFormat="0" applyBorder="0" applyAlignment="0" applyProtection="0"/>
    <xf numFmtId="0" fontId="75" fillId="89" borderId="0" applyNumberFormat="0" applyBorder="0" applyAlignment="0" applyProtection="0"/>
    <xf numFmtId="0" fontId="75" fillId="88" borderId="0" applyNumberFormat="0" applyBorder="0" applyAlignment="0" applyProtection="0"/>
    <xf numFmtId="0" fontId="75" fillId="69" borderId="0" applyNumberFormat="0" applyBorder="0" applyAlignment="0" applyProtection="0"/>
    <xf numFmtId="0" fontId="75" fillId="90" borderId="0" applyNumberFormat="0" applyBorder="0" applyAlignment="0" applyProtection="0"/>
    <xf numFmtId="0" fontId="75" fillId="60" borderId="0" applyNumberFormat="0" applyBorder="0" applyAlignment="0" applyProtection="0"/>
    <xf numFmtId="0" fontId="75" fillId="65" borderId="0" applyNumberFormat="0" applyBorder="0" applyAlignment="0" applyProtection="0"/>
    <xf numFmtId="0" fontId="75" fillId="91" borderId="0" applyNumberFormat="0" applyBorder="0" applyAlignment="0" applyProtection="0"/>
    <xf numFmtId="0" fontId="75" fillId="34" borderId="0" applyNumberFormat="0" applyBorder="0" applyAlignment="0" applyProtection="0"/>
    <xf numFmtId="0" fontId="75" fillId="63" borderId="0" applyNumberFormat="0" applyBorder="0" applyAlignment="0" applyProtection="0"/>
    <xf numFmtId="0" fontId="75" fillId="38" borderId="0" applyNumberFormat="0" applyBorder="0" applyAlignment="0" applyProtection="0"/>
    <xf numFmtId="0" fontId="75" fillId="67" borderId="0" applyNumberFormat="0" applyBorder="0" applyAlignment="0" applyProtection="0"/>
    <xf numFmtId="0" fontId="75" fillId="42" borderId="0" applyNumberFormat="0" applyBorder="0" applyAlignment="0" applyProtection="0"/>
    <xf numFmtId="0" fontId="75" fillId="90" borderId="0" applyNumberFormat="0" applyBorder="0" applyAlignment="0" applyProtection="0"/>
    <xf numFmtId="0" fontId="75" fillId="46" borderId="0" applyNumberFormat="0" applyBorder="0" applyAlignment="0" applyProtection="0"/>
    <xf numFmtId="0" fontId="75" fillId="60" borderId="0" applyNumberFormat="0" applyBorder="0" applyAlignment="0" applyProtection="0"/>
    <xf numFmtId="0" fontId="75" fillId="37" borderId="0" applyNumberFormat="0" applyBorder="0" applyAlignment="0" applyProtection="0"/>
    <xf numFmtId="0" fontId="75" fillId="66" borderId="0" applyNumberFormat="0" applyBorder="0" applyAlignment="0" applyProtection="0"/>
    <xf numFmtId="0" fontId="75" fillId="50" borderId="0" applyNumberFormat="0" applyBorder="0" applyAlignment="0" applyProtection="0"/>
    <xf numFmtId="0" fontId="92" fillId="61" borderId="0" applyNumberFormat="0" applyBorder="0" applyAlignment="0" applyProtection="0"/>
    <xf numFmtId="0" fontId="77" fillId="51" borderId="0" applyNumberFormat="0" applyBorder="0" applyAlignment="0" applyProtection="0"/>
    <xf numFmtId="0" fontId="93" fillId="74" borderId="26" applyNumberFormat="0" applyAlignment="0" applyProtection="0"/>
    <xf numFmtId="0" fontId="78" fillId="54" borderId="13" applyNumberFormat="0" applyAlignment="0" applyProtection="0"/>
    <xf numFmtId="0" fontId="79" fillId="92" borderId="14" applyNumberFormat="0" applyAlignment="0" applyProtection="0"/>
    <xf numFmtId="0" fontId="79" fillId="46" borderId="14" applyNumberFormat="0" applyAlignment="0" applyProtection="0"/>
    <xf numFmtId="171" fontId="94" fillId="0" borderId="0"/>
    <xf numFmtId="171" fontId="94" fillId="0" borderId="0"/>
    <xf numFmtId="171" fontId="94" fillId="0" borderId="0"/>
    <xf numFmtId="171" fontId="94" fillId="0" borderId="0"/>
    <xf numFmtId="171" fontId="94" fillId="0" borderId="0"/>
    <xf numFmtId="171" fontId="94" fillId="0" borderId="0"/>
    <xf numFmtId="171" fontId="94" fillId="0" borderId="0"/>
    <xf numFmtId="171" fontId="94" fillId="0" borderId="0"/>
    <xf numFmtId="166" fontId="62" fillId="0" borderId="0" applyFont="0" applyFill="0" applyBorder="0" applyAlignment="0" applyProtection="0"/>
    <xf numFmtId="166" fontId="91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95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0" fontId="96" fillId="0" borderId="0" applyNumberFormat="0" applyFill="0" applyBorder="0" applyAlignment="0" applyProtection="0"/>
    <xf numFmtId="170" fontId="97" fillId="0" borderId="0"/>
    <xf numFmtId="0" fontId="85" fillId="84" borderId="0" applyNumberFormat="0" applyBorder="0" applyAlignment="0" applyProtection="0"/>
    <xf numFmtId="0" fontId="76" fillId="44" borderId="0" applyNumberFormat="0" applyBorder="0" applyAlignment="0" applyProtection="0"/>
    <xf numFmtId="0" fontId="98" fillId="0" borderId="27" applyNumberFormat="0" applyFill="0" applyAlignment="0" applyProtection="0"/>
    <xf numFmtId="0" fontId="81" fillId="0" borderId="15" applyNumberFormat="0" applyFill="0" applyAlignment="0" applyProtection="0"/>
    <xf numFmtId="0" fontId="99" fillId="0" borderId="28" applyNumberFormat="0" applyFill="0" applyAlignment="0" applyProtection="0"/>
    <xf numFmtId="0" fontId="82" fillId="0" borderId="16" applyNumberFormat="0" applyFill="0" applyAlignment="0" applyProtection="0"/>
    <xf numFmtId="0" fontId="100" fillId="0" borderId="29" applyNumberFormat="0" applyFill="0" applyAlignment="0" applyProtection="0"/>
    <xf numFmtId="0" fontId="83" fillId="0" borderId="17" applyNumberFormat="0" applyFill="0" applyAlignment="0" applyProtection="0"/>
    <xf numFmtId="0" fontId="10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3" fontId="90" fillId="74" borderId="0" applyFont="0" applyFill="0" applyBorder="0" applyAlignment="0" applyProtection="0"/>
    <xf numFmtId="0" fontId="101" fillId="87" borderId="26" applyNumberFormat="0" applyAlignment="0" applyProtection="0"/>
    <xf numFmtId="0" fontId="84" fillId="52" borderId="13" applyNumberFormat="0" applyAlignment="0" applyProtection="0"/>
    <xf numFmtId="0" fontId="102" fillId="0" borderId="30" applyNumberFormat="0" applyFill="0" applyAlignment="0" applyProtection="0"/>
    <xf numFmtId="0" fontId="85" fillId="0" borderId="18" applyNumberFormat="0" applyFill="0" applyAlignment="0" applyProtection="0"/>
    <xf numFmtId="0" fontId="103" fillId="58" borderId="0" applyNumberFormat="0" applyBorder="0" applyAlignment="0" applyProtection="0"/>
    <xf numFmtId="0" fontId="85" fillId="52" borderId="0" applyNumberFormat="0" applyBorder="0" applyAlignment="0" applyProtection="0"/>
    <xf numFmtId="174" fontId="104" fillId="0" borderId="0"/>
    <xf numFmtId="0" fontId="91" fillId="0" borderId="0"/>
    <xf numFmtId="172" fontId="62" fillId="0" borderId="0"/>
    <xf numFmtId="0" fontId="62" fillId="0" borderId="0"/>
    <xf numFmtId="0" fontId="62" fillId="0" borderId="0"/>
    <xf numFmtId="0" fontId="63" fillId="33" borderId="0"/>
    <xf numFmtId="0" fontId="62" fillId="0" borderId="0"/>
    <xf numFmtId="0" fontId="62" fillId="0" borderId="0"/>
    <xf numFmtId="0" fontId="44" fillId="0" borderId="0"/>
    <xf numFmtId="0" fontId="62" fillId="0" borderId="0"/>
    <xf numFmtId="0" fontId="62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5" fillId="0" borderId="0"/>
    <xf numFmtId="0" fontId="62" fillId="0" borderId="0"/>
    <xf numFmtId="0" fontId="76" fillId="0" borderId="0"/>
    <xf numFmtId="0" fontId="76" fillId="0" borderId="0"/>
    <xf numFmtId="0" fontId="62" fillId="0" borderId="0"/>
    <xf numFmtId="0" fontId="62" fillId="0" borderId="0"/>
    <xf numFmtId="172" fontId="62" fillId="0" borderId="0"/>
    <xf numFmtId="0" fontId="44" fillId="0" borderId="0"/>
    <xf numFmtId="0" fontId="62" fillId="0" borderId="0"/>
    <xf numFmtId="0" fontId="76" fillId="0" borderId="0"/>
    <xf numFmtId="0" fontId="76" fillId="0" borderId="0"/>
    <xf numFmtId="0" fontId="44" fillId="0" borderId="0"/>
    <xf numFmtId="0" fontId="62" fillId="0" borderId="0"/>
    <xf numFmtId="0" fontId="62" fillId="0" borderId="0"/>
    <xf numFmtId="0" fontId="76" fillId="0" borderId="0"/>
    <xf numFmtId="0" fontId="62" fillId="0" borderId="0"/>
    <xf numFmtId="0" fontId="95" fillId="0" borderId="0"/>
    <xf numFmtId="0" fontId="62" fillId="0" borderId="0"/>
    <xf numFmtId="0" fontId="95" fillId="0" borderId="0"/>
    <xf numFmtId="0" fontId="95" fillId="0" borderId="0"/>
    <xf numFmtId="172" fontId="95" fillId="0" borderId="0"/>
    <xf numFmtId="0" fontId="91" fillId="0" borderId="0"/>
    <xf numFmtId="0" fontId="62" fillId="78" borderId="31" applyNumberFormat="0" applyFont="0" applyAlignment="0" applyProtection="0"/>
    <xf numFmtId="0" fontId="63" fillId="51" borderId="13" applyNumberFormat="0" applyFont="0" applyAlignment="0" applyProtection="0"/>
    <xf numFmtId="0" fontId="86" fillId="74" borderId="19" applyNumberFormat="0" applyAlignment="0" applyProtection="0"/>
    <xf numFmtId="0" fontId="86" fillId="54" borderId="19" applyNumberFormat="0" applyAlignment="0" applyProtection="0"/>
    <xf numFmtId="175" fontId="62" fillId="0" borderId="0">
      <alignment horizontal="left"/>
    </xf>
    <xf numFmtId="9" fontId="9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62" fillId="0" borderId="0"/>
    <xf numFmtId="0" fontId="62" fillId="0" borderId="0"/>
    <xf numFmtId="172" fontId="62" fillId="0" borderId="0"/>
    <xf numFmtId="39" fontId="105" fillId="0" borderId="0" applyFill="0" applyBorder="0" applyAlignment="0" applyProtection="0"/>
    <xf numFmtId="0" fontId="106" fillId="0" borderId="0" applyNumberFormat="0" applyFill="0" applyBorder="0" applyAlignment="0" applyProtection="0"/>
    <xf numFmtId="0" fontId="80" fillId="0" borderId="32" applyNumberFormat="0" applyFill="0" applyAlignment="0" applyProtection="0"/>
    <xf numFmtId="0" fontId="80" fillId="0" borderId="24" applyNumberFormat="0" applyFill="0" applyAlignment="0" applyProtection="0"/>
    <xf numFmtId="0" fontId="10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0" fillId="0" borderId="25">
      <alignment horizontal="center" wrapText="1"/>
    </xf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9" fontId="108" fillId="0" borderId="0" applyFont="0" applyFill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62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62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62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75" fillId="34" borderId="0" applyNumberFormat="0" applyBorder="0" applyAlignment="0" applyProtection="0"/>
    <xf numFmtId="0" fontId="38" fillId="8" borderId="8" applyNumberFormat="0" applyFont="0" applyAlignment="0" applyProtection="0"/>
    <xf numFmtId="0" fontId="109" fillId="33" borderId="0"/>
    <xf numFmtId="0" fontId="75" fillId="42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75" fillId="46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75" fillId="38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09" fillId="33" borderId="0"/>
    <xf numFmtId="166" fontId="63" fillId="0" borderId="0" applyFont="0" applyFill="0" applyBorder="0" applyAlignment="0" applyProtection="0"/>
    <xf numFmtId="0" fontId="38" fillId="0" borderId="0"/>
    <xf numFmtId="0" fontId="38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2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6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62" fillId="0" borderId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110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75" fillId="50" borderId="0" applyNumberFormat="0" applyBorder="0" applyAlignment="0" applyProtection="0"/>
    <xf numFmtId="0" fontId="30" fillId="19" borderId="0" applyNumberFormat="0" applyBorder="0" applyAlignment="0" applyProtection="0"/>
    <xf numFmtId="0" fontId="75" fillId="37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75" fillId="46" borderId="0" applyNumberFormat="0" applyBorder="0" applyAlignment="0" applyProtection="0"/>
    <xf numFmtId="0" fontId="30" fillId="0" borderId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75" fillId="42" borderId="0" applyNumberFormat="0" applyBorder="0" applyAlignment="0" applyProtection="0"/>
    <xf numFmtId="0" fontId="30" fillId="30" borderId="0" applyNumberFormat="0" applyBorder="0" applyAlignment="0" applyProtection="0"/>
    <xf numFmtId="0" fontId="75" fillId="38" borderId="0" applyNumberFormat="0" applyBorder="0" applyAlignment="0" applyProtection="0"/>
    <xf numFmtId="0" fontId="30" fillId="31" borderId="0" applyNumberFormat="0" applyBorder="0" applyAlignment="0" applyProtection="0"/>
    <xf numFmtId="0" fontId="75" fillId="34" borderId="0" applyNumberFormat="0" applyBorder="0" applyAlignment="0" applyProtection="0"/>
    <xf numFmtId="0" fontId="110" fillId="33" borderId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62" fillId="0" borderId="0"/>
    <xf numFmtId="0" fontId="111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1" fillId="33" borderId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166" fontId="26" fillId="0" borderId="0" applyFont="0" applyFill="0" applyBorder="0" applyAlignment="0" applyProtection="0"/>
    <xf numFmtId="0" fontId="25" fillId="0" borderId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165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0" fontId="23" fillId="0" borderId="0"/>
    <xf numFmtId="166" fontId="23" fillId="0" borderId="0" applyFont="0" applyFill="0" applyBorder="0" applyAlignment="0" applyProtection="0"/>
    <xf numFmtId="0" fontId="22" fillId="0" borderId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9" fontId="62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20" fillId="0" borderId="0"/>
    <xf numFmtId="0" fontId="20" fillId="0" borderId="0"/>
    <xf numFmtId="0" fontId="20" fillId="8" borderId="8" applyNumberFormat="0" applyFont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75" fillId="46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75" fillId="42" borderId="0" applyNumberFormat="0" applyBorder="0" applyAlignment="0" applyProtection="0"/>
    <xf numFmtId="0" fontId="20" fillId="18" borderId="0" applyNumberFormat="0" applyBorder="0" applyAlignment="0" applyProtection="0"/>
    <xf numFmtId="0" fontId="75" fillId="38" borderId="0" applyNumberFormat="0" applyBorder="0" applyAlignment="0" applyProtection="0"/>
    <xf numFmtId="0" fontId="20" fillId="19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62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12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18" fillId="8" borderId="8" applyNumberFormat="0" applyFont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8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75" fillId="38" borderId="0" applyNumberFormat="0" applyBorder="0" applyAlignment="0" applyProtection="0"/>
    <xf numFmtId="0" fontId="18" fillId="1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18" fillId="15" borderId="0" applyNumberFormat="0" applyBorder="0" applyAlignment="0" applyProtection="0"/>
    <xf numFmtId="0" fontId="18" fillId="0" borderId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17" fillId="0" borderId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17" fillId="0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16" fillId="27" borderId="0" applyNumberFormat="0" applyBorder="0" applyAlignment="0" applyProtection="0"/>
    <xf numFmtId="0" fontId="16" fillId="26" borderId="0" applyNumberFormat="0" applyBorder="0" applyAlignment="0" applyProtection="0"/>
    <xf numFmtId="0" fontId="75" fillId="38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75" fillId="42" borderId="0" applyNumberFormat="0" applyBorder="0" applyAlignment="0" applyProtection="0"/>
    <xf numFmtId="0" fontId="16" fillId="19" borderId="0" applyNumberFormat="0" applyBorder="0" applyAlignment="0" applyProtection="0"/>
    <xf numFmtId="0" fontId="75" fillId="46" borderId="0" applyNumberFormat="0" applyBorder="0" applyAlignment="0" applyProtection="0"/>
    <xf numFmtId="0" fontId="16" fillId="18" borderId="0" applyNumberFormat="0" applyBorder="0" applyAlignment="0" applyProtection="0"/>
    <xf numFmtId="0" fontId="75" fillId="37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75" fillId="50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8" applyNumberFormat="0" applyFont="0" applyAlignment="0" applyProtection="0"/>
    <xf numFmtId="0" fontId="16" fillId="0" borderId="0"/>
    <xf numFmtId="0" fontId="16" fillId="0" borderId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5" fillId="31" borderId="0" applyNumberFormat="0" applyBorder="0" applyAlignment="0" applyProtection="0"/>
    <xf numFmtId="0" fontId="15" fillId="30" borderId="0" applyNumberFormat="0" applyBorder="0" applyAlignment="0" applyProtection="0"/>
    <xf numFmtId="0" fontId="15" fillId="27" borderId="0" applyNumberFormat="0" applyBorder="0" applyAlignment="0" applyProtection="0"/>
    <xf numFmtId="0" fontId="15" fillId="26" borderId="0" applyNumberFormat="0" applyBorder="0" applyAlignment="0" applyProtection="0"/>
    <xf numFmtId="0" fontId="15" fillId="23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8" applyNumberFormat="0" applyFont="0" applyAlignment="0" applyProtection="0"/>
    <xf numFmtId="0" fontId="15" fillId="0" borderId="0"/>
    <xf numFmtId="0" fontId="14" fillId="0" borderId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0" borderId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166" fontId="14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0" fontId="75" fillId="42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13" fillId="0" borderId="0"/>
    <xf numFmtId="0" fontId="13" fillId="0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166" fontId="63" fillId="0" borderId="0" applyFon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166" fontId="10" fillId="0" borderId="0" applyFont="0" applyFill="0" applyBorder="0" applyAlignment="0" applyProtection="0"/>
    <xf numFmtId="0" fontId="62" fillId="0" borderId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2" borderId="0" applyNumberFormat="0" applyBorder="0" applyAlignment="0" applyProtection="0"/>
    <xf numFmtId="0" fontId="51" fillId="3" borderId="0" applyNumberFormat="0" applyBorder="0" applyAlignment="0" applyProtection="0"/>
    <xf numFmtId="0" fontId="52" fillId="4" borderId="0" applyNumberFormat="0" applyBorder="0" applyAlignment="0" applyProtection="0"/>
    <xf numFmtId="0" fontId="53" fillId="5" borderId="4" applyNumberFormat="0" applyAlignment="0" applyProtection="0"/>
    <xf numFmtId="0" fontId="54" fillId="6" borderId="5" applyNumberFormat="0" applyAlignment="0" applyProtection="0"/>
    <xf numFmtId="0" fontId="55" fillId="6" borderId="4" applyNumberFormat="0" applyAlignment="0" applyProtection="0"/>
    <xf numFmtId="0" fontId="56" fillId="0" borderId="6" applyNumberFormat="0" applyFill="0" applyAlignment="0" applyProtection="0"/>
    <xf numFmtId="0" fontId="57" fillId="7" borderId="7" applyNumberFormat="0" applyAlignment="0" applyProtection="0"/>
    <xf numFmtId="0" fontId="58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60" fillId="0" borderId="9" applyNumberFormat="0" applyFill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166" fontId="10" fillId="0" borderId="0" applyFont="0" applyFill="0" applyBorder="0" applyAlignment="0" applyProtection="0"/>
    <xf numFmtId="0" fontId="61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51" borderId="13" applyNumberFormat="0" applyFont="0" applyAlignment="0" applyProtection="0"/>
    <xf numFmtId="0" fontId="63" fillId="71" borderId="20" applyNumberFormat="0" applyProtection="0">
      <alignment horizontal="left" vertical="top" indent="1"/>
    </xf>
    <xf numFmtId="0" fontId="63" fillId="72" borderId="20" applyNumberFormat="0" applyProtection="0">
      <alignment horizontal="left" vertical="top" indent="1"/>
    </xf>
    <xf numFmtId="0" fontId="63" fillId="76" borderId="20" applyNumberFormat="0" applyProtection="0">
      <alignment horizontal="left" vertical="top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62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63" fillId="33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62" fillId="0" borderId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63" fillId="33" borderId="0"/>
    <xf numFmtId="0" fontId="63" fillId="33" borderId="0"/>
    <xf numFmtId="0" fontId="63" fillId="33" borderId="0"/>
    <xf numFmtId="166" fontId="10" fillId="0" borderId="0" applyFont="0" applyFill="0" applyBorder="0" applyAlignment="0" applyProtection="0"/>
    <xf numFmtId="0" fontId="63" fillId="33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3" fillId="33" borderId="0"/>
    <xf numFmtId="0" fontId="10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63" fillId="33" borderId="0"/>
    <xf numFmtId="0" fontId="63" fillId="33" borderId="0"/>
    <xf numFmtId="0" fontId="63" fillId="33" borderId="0"/>
    <xf numFmtId="166" fontId="63" fillId="0" borderId="0" applyFont="0" applyFill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166" fontId="10" fillId="0" borderId="0" applyFont="0" applyFill="0" applyBorder="0" applyAlignment="0" applyProtection="0"/>
    <xf numFmtId="0" fontId="62" fillId="0" borderId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2" fillId="0" borderId="0"/>
    <xf numFmtId="166" fontId="10" fillId="0" borderId="0" applyFont="0" applyFill="0" applyBorder="0" applyAlignment="0" applyProtection="0"/>
    <xf numFmtId="0" fontId="10" fillId="8" borderId="8" applyNumberFormat="0" applyFont="0" applyAlignment="0" applyProtection="0"/>
    <xf numFmtId="0" fontId="6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6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61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61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6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166" fontId="10" fillId="0" borderId="0" applyFont="0" applyFill="0" applyBorder="0" applyAlignment="0" applyProtection="0"/>
    <xf numFmtId="0" fontId="61" fillId="29" borderId="0" applyNumberFormat="0" applyBorder="0" applyAlignment="0" applyProtection="0"/>
    <xf numFmtId="0" fontId="10" fillId="0" borderId="0"/>
    <xf numFmtId="0" fontId="10" fillId="0" borderId="0"/>
    <xf numFmtId="0" fontId="61" fillId="9" borderId="0" applyNumberFormat="0" applyBorder="0" applyAlignment="0" applyProtection="0"/>
    <xf numFmtId="0" fontId="10" fillId="0" borderId="0"/>
    <xf numFmtId="0" fontId="10" fillId="0" borderId="0"/>
    <xf numFmtId="0" fontId="61" fillId="29" borderId="0" applyNumberFormat="0" applyBorder="0" applyAlignment="0" applyProtection="0"/>
    <xf numFmtId="0" fontId="62" fillId="0" borderId="0"/>
    <xf numFmtId="0" fontId="61" fillId="2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62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9" fontId="62" fillId="0" borderId="0" applyFon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62" fillId="0" borderId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166" fontId="10" fillId="0" borderId="0" applyFont="0" applyFill="0" applyBorder="0" applyAlignment="0" applyProtection="0"/>
    <xf numFmtId="0" fontId="63" fillId="33" borderId="0"/>
    <xf numFmtId="0" fontId="61" fillId="13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1" fillId="17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2" fillId="0" borderId="0"/>
    <xf numFmtId="0" fontId="62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0" fontId="61" fillId="25" borderId="0" applyNumberFormat="0" applyBorder="0" applyAlignment="0" applyProtection="0"/>
    <xf numFmtId="0" fontId="63" fillId="33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63" fillId="33" borderId="0"/>
    <xf numFmtId="0" fontId="63" fillId="33" borderId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7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63" fillId="33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2" fillId="0" borderId="0"/>
    <xf numFmtId="0" fontId="10" fillId="8" borderId="8" applyNumberFormat="0" applyFont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23" borderId="0" applyNumberFormat="0" applyBorder="0" applyAlignment="0" applyProtection="0"/>
    <xf numFmtId="0" fontId="10" fillId="22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8" applyNumberFormat="0" applyFont="0" applyAlignment="0" applyProtection="0"/>
    <xf numFmtId="0" fontId="10" fillId="0" borderId="0"/>
    <xf numFmtId="0" fontId="10" fillId="0" borderId="0"/>
    <xf numFmtId="0" fontId="10" fillId="31" borderId="0" applyNumberFormat="0" applyBorder="0" applyAlignment="0" applyProtection="0"/>
    <xf numFmtId="0" fontId="10" fillId="27" borderId="0" applyNumberFormat="0" applyBorder="0" applyAlignment="0" applyProtection="0"/>
    <xf numFmtId="0" fontId="10" fillId="23" borderId="0" applyNumberFormat="0" applyBorder="0" applyAlignment="0" applyProtection="0"/>
    <xf numFmtId="0" fontId="10" fillId="19" borderId="0" applyNumberFormat="0" applyBorder="0" applyAlignment="0" applyProtection="0"/>
    <xf numFmtId="0" fontId="10" fillId="15" borderId="0" applyNumberFormat="0" applyBorder="0" applyAlignment="0" applyProtection="0"/>
    <xf numFmtId="0" fontId="63" fillId="33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63" fillId="33" borderId="0"/>
    <xf numFmtId="166" fontId="63" fillId="0" borderId="0" applyFont="0" applyFill="0" applyBorder="0" applyAlignment="0" applyProtection="0"/>
    <xf numFmtId="169" fontId="62" fillId="0" borderId="0" applyFont="0" applyFill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0" fontId="10" fillId="0" borderId="0"/>
    <xf numFmtId="0" fontId="62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166" fontId="63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2" borderId="0" applyNumberFormat="0" applyBorder="0" applyAlignment="0" applyProtection="0"/>
    <xf numFmtId="0" fontId="8" fillId="18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0" borderId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23" borderId="0" applyNumberFormat="0" applyBorder="0" applyAlignment="0" applyProtection="0"/>
    <xf numFmtId="0" fontId="8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2" fillId="0" borderId="0"/>
    <xf numFmtId="166" fontId="8" fillId="0" borderId="0" applyFont="0" applyFill="0" applyBorder="0" applyAlignment="0" applyProtection="0"/>
    <xf numFmtId="0" fontId="61" fillId="29" borderId="0" applyNumberFormat="0" applyBorder="0" applyAlignment="0" applyProtection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61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1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61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61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61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61" fillId="29" borderId="0" applyNumberFormat="0" applyBorder="0" applyAlignment="0" applyProtection="0"/>
    <xf numFmtId="0" fontId="8" fillId="0" borderId="0"/>
    <xf numFmtId="0" fontId="62" fillId="0" borderId="0"/>
    <xf numFmtId="0" fontId="8" fillId="0" borderId="0"/>
    <xf numFmtId="0" fontId="8" fillId="0" borderId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8" fillId="0" borderId="0"/>
    <xf numFmtId="0" fontId="8" fillId="0" borderId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5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61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1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61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61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61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9" borderId="0" applyNumberFormat="0" applyBorder="0" applyAlignment="0" applyProtection="0"/>
    <xf numFmtId="0" fontId="61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1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9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61" fillId="17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17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3" fillId="33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3" fillId="33" borderId="0"/>
    <xf numFmtId="0" fontId="63" fillId="51" borderId="13" applyNumberFormat="0" applyFont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166" fontId="8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3" fillId="33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61" fillId="9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7" fillId="51" borderId="0" applyNumberFormat="0" applyBorder="0" applyAlignment="0" applyProtection="0"/>
    <xf numFmtId="0" fontId="78" fillId="54" borderId="13" applyNumberFormat="0" applyAlignment="0" applyProtection="0"/>
    <xf numFmtId="0" fontId="79" fillId="46" borderId="14" applyNumberFormat="0" applyAlignment="0" applyProtection="0"/>
    <xf numFmtId="0" fontId="81" fillId="0" borderId="15" applyNumberFormat="0" applyFill="0" applyAlignment="0" applyProtection="0"/>
    <xf numFmtId="0" fontId="82" fillId="0" borderId="16" applyNumberFormat="0" applyFill="0" applyAlignment="0" applyProtection="0"/>
    <xf numFmtId="0" fontId="83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84" fillId="52" borderId="13" applyNumberFormat="0" applyAlignment="0" applyProtection="0"/>
    <xf numFmtId="0" fontId="85" fillId="0" borderId="18" applyNumberFormat="0" applyFill="0" applyAlignment="0" applyProtection="0"/>
    <xf numFmtId="0" fontId="63" fillId="51" borderId="13" applyNumberFormat="0" applyFont="0" applyAlignment="0" applyProtection="0"/>
    <xf numFmtId="0" fontId="86" fillId="54" borderId="19" applyNumberFormat="0" applyAlignment="0" applyProtection="0"/>
    <xf numFmtId="0" fontId="80" fillId="0" borderId="24" applyNumberFormat="0" applyFill="0" applyAlignment="0" applyProtection="0"/>
    <xf numFmtId="0" fontId="88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62" fillId="0" borderId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9" fontId="6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9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13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5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1" fillId="29" borderId="0" applyNumberFormat="0" applyBorder="0" applyAlignment="0" applyProtection="0"/>
    <xf numFmtId="166" fontId="63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2" fillId="0" borderId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61" fillId="21" borderId="0" applyNumberFormat="0" applyBorder="0" applyAlignment="0" applyProtection="0"/>
    <xf numFmtId="0" fontId="62" fillId="0" borderId="0"/>
    <xf numFmtId="0" fontId="61" fillId="29" borderId="0" applyNumberFormat="0" applyBorder="0" applyAlignment="0" applyProtection="0"/>
    <xf numFmtId="166" fontId="8" fillId="0" borderId="0" applyFont="0" applyFill="0" applyBorder="0" applyAlignment="0" applyProtection="0"/>
    <xf numFmtId="0" fontId="61" fillId="25" borderId="0" applyNumberFormat="0" applyBorder="0" applyAlignment="0" applyProtection="0"/>
    <xf numFmtId="0" fontId="61" fillId="13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166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169" fontId="115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7" fillId="0" borderId="0"/>
    <xf numFmtId="0" fontId="62" fillId="0" borderId="0"/>
    <xf numFmtId="0" fontId="116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6" fillId="33" borderId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76" fillId="83" borderId="0" applyNumberFormat="0" applyBorder="0" applyAlignment="0" applyProtection="0"/>
    <xf numFmtId="181" fontId="76" fillId="83" borderId="0" applyNumberFormat="0" applyBorder="0" applyAlignment="0" applyProtection="0"/>
    <xf numFmtId="181" fontId="76" fillId="83" borderId="0" applyNumberFormat="0" applyBorder="0" applyAlignment="0" applyProtection="0"/>
    <xf numFmtId="181" fontId="76" fillId="83" borderId="0" applyNumberFormat="0" applyBorder="0" applyAlignment="0" applyProtection="0"/>
    <xf numFmtId="181" fontId="76" fillId="61" borderId="0" applyNumberFormat="0" applyBorder="0" applyAlignment="0" applyProtection="0"/>
    <xf numFmtId="181" fontId="76" fillId="61" borderId="0" applyNumberFormat="0" applyBorder="0" applyAlignment="0" applyProtection="0"/>
    <xf numFmtId="181" fontId="76" fillId="61" borderId="0" applyNumberFormat="0" applyBorder="0" applyAlignment="0" applyProtection="0"/>
    <xf numFmtId="181" fontId="76" fillId="61" borderId="0" applyNumberFormat="0" applyBorder="0" applyAlignment="0" applyProtection="0"/>
    <xf numFmtId="181" fontId="76" fillId="84" borderId="0" applyNumberFormat="0" applyBorder="0" applyAlignment="0" applyProtection="0"/>
    <xf numFmtId="181" fontId="76" fillId="84" borderId="0" applyNumberFormat="0" applyBorder="0" applyAlignment="0" applyProtection="0"/>
    <xf numFmtId="181" fontId="76" fillId="84" borderId="0" applyNumberFormat="0" applyBorder="0" applyAlignment="0" applyProtection="0"/>
    <xf numFmtId="181" fontId="76" fillId="84" borderId="0" applyNumberFormat="0" applyBorder="0" applyAlignment="0" applyProtection="0"/>
    <xf numFmtId="181" fontId="76" fillId="85" borderId="0" applyNumberFormat="0" applyBorder="0" applyAlignment="0" applyProtection="0"/>
    <xf numFmtId="181" fontId="76" fillId="85" borderId="0" applyNumberFormat="0" applyBorder="0" applyAlignment="0" applyProtection="0"/>
    <xf numFmtId="181" fontId="76" fillId="85" borderId="0" applyNumberFormat="0" applyBorder="0" applyAlignment="0" applyProtection="0"/>
    <xf numFmtId="181" fontId="76" fillId="85" borderId="0" applyNumberFormat="0" applyBorder="0" applyAlignment="0" applyProtection="0"/>
    <xf numFmtId="181" fontId="76" fillId="86" borderId="0" applyNumberFormat="0" applyBorder="0" applyAlignment="0" applyProtection="0"/>
    <xf numFmtId="181" fontId="76" fillId="86" borderId="0" applyNumberFormat="0" applyBorder="0" applyAlignment="0" applyProtection="0"/>
    <xf numFmtId="181" fontId="76" fillId="86" borderId="0" applyNumberFormat="0" applyBorder="0" applyAlignment="0" applyProtection="0"/>
    <xf numFmtId="181" fontId="76" fillId="86" borderId="0" applyNumberFormat="0" applyBorder="0" applyAlignment="0" applyProtection="0"/>
    <xf numFmtId="181" fontId="76" fillId="87" borderId="0" applyNumberFormat="0" applyBorder="0" applyAlignment="0" applyProtection="0"/>
    <xf numFmtId="181" fontId="76" fillId="87" borderId="0" applyNumberFormat="0" applyBorder="0" applyAlignment="0" applyProtection="0"/>
    <xf numFmtId="181" fontId="76" fillId="87" borderId="0" applyNumberFormat="0" applyBorder="0" applyAlignment="0" applyProtection="0"/>
    <xf numFmtId="181" fontId="76" fillId="87" borderId="0" applyNumberFormat="0" applyBorder="0" applyAlignment="0" applyProtection="0"/>
    <xf numFmtId="181" fontId="76" fillId="76" borderId="0" applyNumberFormat="0" applyBorder="0" applyAlignment="0" applyProtection="0"/>
    <xf numFmtId="181" fontId="76" fillId="76" borderId="0" applyNumberFormat="0" applyBorder="0" applyAlignment="0" applyProtection="0"/>
    <xf numFmtId="181" fontId="76" fillId="76" borderId="0" applyNumberFormat="0" applyBorder="0" applyAlignment="0" applyProtection="0"/>
    <xf numFmtId="181" fontId="76" fillId="76" borderId="0" applyNumberFormat="0" applyBorder="0" applyAlignment="0" applyProtection="0"/>
    <xf numFmtId="181" fontId="76" fillId="88" borderId="0" applyNumberFormat="0" applyBorder="0" applyAlignment="0" applyProtection="0"/>
    <xf numFmtId="181" fontId="76" fillId="88" borderId="0" applyNumberFormat="0" applyBorder="0" applyAlignment="0" applyProtection="0"/>
    <xf numFmtId="181" fontId="76" fillId="88" borderId="0" applyNumberFormat="0" applyBorder="0" applyAlignment="0" applyProtection="0"/>
    <xf numFmtId="181" fontId="76" fillId="88" borderId="0" applyNumberFormat="0" applyBorder="0" applyAlignment="0" applyProtection="0"/>
    <xf numFmtId="181" fontId="76" fillId="69" borderId="0" applyNumberFormat="0" applyBorder="0" applyAlignment="0" applyProtection="0"/>
    <xf numFmtId="181" fontId="76" fillId="69" borderId="0" applyNumberFormat="0" applyBorder="0" applyAlignment="0" applyProtection="0"/>
    <xf numFmtId="181" fontId="76" fillId="69" borderId="0" applyNumberFormat="0" applyBorder="0" applyAlignment="0" applyProtection="0"/>
    <xf numFmtId="181" fontId="76" fillId="69" borderId="0" applyNumberFormat="0" applyBorder="0" applyAlignment="0" applyProtection="0"/>
    <xf numFmtId="181" fontId="76" fillId="85" borderId="0" applyNumberFormat="0" applyBorder="0" applyAlignment="0" applyProtection="0"/>
    <xf numFmtId="181" fontId="76" fillId="85" borderId="0" applyNumberFormat="0" applyBorder="0" applyAlignment="0" applyProtection="0"/>
    <xf numFmtId="181" fontId="76" fillId="85" borderId="0" applyNumberFormat="0" applyBorder="0" applyAlignment="0" applyProtection="0"/>
    <xf numFmtId="181" fontId="76" fillId="85" borderId="0" applyNumberFormat="0" applyBorder="0" applyAlignment="0" applyProtection="0"/>
    <xf numFmtId="181" fontId="76" fillId="76" borderId="0" applyNumberFormat="0" applyBorder="0" applyAlignment="0" applyProtection="0"/>
    <xf numFmtId="181" fontId="76" fillId="76" borderId="0" applyNumberFormat="0" applyBorder="0" applyAlignment="0" applyProtection="0"/>
    <xf numFmtId="181" fontId="76" fillId="76" borderId="0" applyNumberFormat="0" applyBorder="0" applyAlignment="0" applyProtection="0"/>
    <xf numFmtId="181" fontId="76" fillId="76" borderId="0" applyNumberFormat="0" applyBorder="0" applyAlignment="0" applyProtection="0"/>
    <xf numFmtId="181" fontId="76" fillId="64" borderId="0" applyNumberFormat="0" applyBorder="0" applyAlignment="0" applyProtection="0"/>
    <xf numFmtId="181" fontId="76" fillId="64" borderId="0" applyNumberFormat="0" applyBorder="0" applyAlignment="0" applyProtection="0"/>
    <xf numFmtId="181" fontId="76" fillId="64" borderId="0" applyNumberFormat="0" applyBorder="0" applyAlignment="0" applyProtection="0"/>
    <xf numFmtId="181" fontId="76" fillId="64" borderId="0" applyNumberFormat="0" applyBorder="0" applyAlignment="0" applyProtection="0"/>
    <xf numFmtId="181" fontId="75" fillId="89" borderId="0" applyNumberFormat="0" applyBorder="0" applyAlignment="0" applyProtection="0"/>
    <xf numFmtId="181" fontId="75" fillId="89" borderId="0" applyNumberFormat="0" applyBorder="0" applyAlignment="0" applyProtection="0"/>
    <xf numFmtId="181" fontId="75" fillId="88" borderId="0" applyNumberFormat="0" applyBorder="0" applyAlignment="0" applyProtection="0"/>
    <xf numFmtId="181" fontId="75" fillId="88" borderId="0" applyNumberFormat="0" applyBorder="0" applyAlignment="0" applyProtection="0"/>
    <xf numFmtId="181" fontId="75" fillId="69" borderId="0" applyNumberFormat="0" applyBorder="0" applyAlignment="0" applyProtection="0"/>
    <xf numFmtId="181" fontId="75" fillId="69" borderId="0" applyNumberFormat="0" applyBorder="0" applyAlignment="0" applyProtection="0"/>
    <xf numFmtId="181" fontId="75" fillId="90" borderId="0" applyNumberFormat="0" applyBorder="0" applyAlignment="0" applyProtection="0"/>
    <xf numFmtId="181" fontId="75" fillId="90" borderId="0" applyNumberFormat="0" applyBorder="0" applyAlignment="0" applyProtection="0"/>
    <xf numFmtId="181" fontId="75" fillId="60" borderId="0" applyNumberFormat="0" applyBorder="0" applyAlignment="0" applyProtection="0"/>
    <xf numFmtId="181" fontId="75" fillId="60" borderId="0" applyNumberFormat="0" applyBorder="0" applyAlignment="0" applyProtection="0"/>
    <xf numFmtId="181" fontId="75" fillId="65" borderId="0" applyNumberFormat="0" applyBorder="0" applyAlignment="0" applyProtection="0"/>
    <xf numFmtId="181" fontId="75" fillId="65" borderId="0" applyNumberFormat="0" applyBorder="0" applyAlignment="0" applyProtection="0"/>
    <xf numFmtId="181" fontId="75" fillId="91" borderId="0" applyNumberFormat="0" applyBorder="0" applyAlignment="0" applyProtection="0"/>
    <xf numFmtId="181" fontId="75" fillId="91" borderId="0" applyNumberFormat="0" applyBorder="0" applyAlignment="0" applyProtection="0"/>
    <xf numFmtId="181" fontId="75" fillId="63" borderId="0" applyNumberFormat="0" applyBorder="0" applyAlignment="0" applyProtection="0"/>
    <xf numFmtId="181" fontId="75" fillId="63" borderId="0" applyNumberFormat="0" applyBorder="0" applyAlignment="0" applyProtection="0"/>
    <xf numFmtId="181" fontId="75" fillId="67" borderId="0" applyNumberFormat="0" applyBorder="0" applyAlignment="0" applyProtection="0"/>
    <xf numFmtId="181" fontId="75" fillId="67" borderId="0" applyNumberFormat="0" applyBorder="0" applyAlignment="0" applyProtection="0"/>
    <xf numFmtId="181" fontId="75" fillId="90" borderId="0" applyNumberFormat="0" applyBorder="0" applyAlignment="0" applyProtection="0"/>
    <xf numFmtId="181" fontId="75" fillId="90" borderId="0" applyNumberFormat="0" applyBorder="0" applyAlignment="0" applyProtection="0"/>
    <xf numFmtId="181" fontId="75" fillId="60" borderId="0" applyNumberFormat="0" applyBorder="0" applyAlignment="0" applyProtection="0"/>
    <xf numFmtId="181" fontId="75" fillId="60" borderId="0" applyNumberFormat="0" applyBorder="0" applyAlignment="0" applyProtection="0"/>
    <xf numFmtId="181" fontId="75" fillId="66" borderId="0" applyNumberFormat="0" applyBorder="0" applyAlignment="0" applyProtection="0"/>
    <xf numFmtId="181" fontId="75" fillId="66" borderId="0" applyNumberFormat="0" applyBorder="0" applyAlignment="0" applyProtection="0"/>
    <xf numFmtId="181" fontId="92" fillId="61" borderId="0" applyNumberFormat="0" applyBorder="0" applyAlignment="0" applyProtection="0"/>
    <xf numFmtId="181" fontId="92" fillId="61" borderId="0" applyNumberFormat="0" applyBorder="0" applyAlignment="0" applyProtection="0"/>
    <xf numFmtId="181" fontId="93" fillId="74" borderId="26" applyNumberFormat="0" applyAlignment="0" applyProtection="0"/>
    <xf numFmtId="181" fontId="93" fillId="74" borderId="26" applyNumberFormat="0" applyAlignment="0" applyProtection="0"/>
    <xf numFmtId="181" fontId="79" fillId="92" borderId="14" applyNumberFormat="0" applyAlignment="0" applyProtection="0"/>
    <xf numFmtId="181" fontId="79" fillId="92" borderId="14" applyNumberFormat="0" applyAlignment="0" applyProtection="0"/>
    <xf numFmtId="166" fontId="62" fillId="0" borderId="0" applyFont="0" applyFill="0" applyBorder="0" applyAlignment="0" applyProtection="0"/>
    <xf numFmtId="166" fontId="118" fillId="0" borderId="0" applyFont="0" applyFill="0" applyBorder="0" applyAlignment="0" applyProtection="0"/>
    <xf numFmtId="181" fontId="96" fillId="0" borderId="0" applyNumberFormat="0" applyFill="0" applyBorder="0" applyAlignment="0" applyProtection="0"/>
    <xf numFmtId="181" fontId="96" fillId="0" borderId="0" applyNumberFormat="0" applyFill="0" applyBorder="0" applyAlignment="0" applyProtection="0"/>
    <xf numFmtId="181" fontId="85" fillId="84" borderId="0" applyNumberFormat="0" applyBorder="0" applyAlignment="0" applyProtection="0"/>
    <xf numFmtId="181" fontId="85" fillId="84" borderId="0" applyNumberFormat="0" applyBorder="0" applyAlignment="0" applyProtection="0"/>
    <xf numFmtId="181" fontId="98" fillId="0" borderId="27" applyNumberFormat="0" applyFill="0" applyAlignment="0" applyProtection="0"/>
    <xf numFmtId="181" fontId="98" fillId="0" borderId="27" applyNumberFormat="0" applyFill="0" applyAlignment="0" applyProtection="0"/>
    <xf numFmtId="181" fontId="99" fillId="0" borderId="28" applyNumberFormat="0" applyFill="0" applyAlignment="0" applyProtection="0"/>
    <xf numFmtId="181" fontId="99" fillId="0" borderId="28" applyNumberFormat="0" applyFill="0" applyAlignment="0" applyProtection="0"/>
    <xf numFmtId="181" fontId="100" fillId="0" borderId="29" applyNumberFormat="0" applyFill="0" applyAlignment="0" applyProtection="0"/>
    <xf numFmtId="181" fontId="100" fillId="0" borderId="29" applyNumberFormat="0" applyFill="0" applyAlignment="0" applyProtection="0"/>
    <xf numFmtId="181" fontId="100" fillId="0" borderId="0" applyNumberFormat="0" applyFill="0" applyBorder="0" applyAlignment="0" applyProtection="0"/>
    <xf numFmtId="181" fontId="100" fillId="0" borderId="0" applyNumberFormat="0" applyFill="0" applyBorder="0" applyAlignment="0" applyProtection="0"/>
    <xf numFmtId="181" fontId="101" fillId="87" borderId="26" applyNumberFormat="0" applyAlignment="0" applyProtection="0"/>
    <xf numFmtId="181" fontId="101" fillId="87" borderId="26" applyNumberFormat="0" applyAlignment="0" applyProtection="0"/>
    <xf numFmtId="181" fontId="102" fillId="0" borderId="30" applyNumberFormat="0" applyFill="0" applyAlignment="0" applyProtection="0"/>
    <xf numFmtId="181" fontId="102" fillId="0" borderId="30" applyNumberFormat="0" applyFill="0" applyAlignment="0" applyProtection="0"/>
    <xf numFmtId="181" fontId="103" fillId="58" borderId="0" applyNumberFormat="0" applyBorder="0" applyAlignment="0" applyProtection="0"/>
    <xf numFmtId="181" fontId="103" fillId="58" borderId="0" applyNumberFormat="0" applyBorder="0" applyAlignment="0" applyProtection="0"/>
    <xf numFmtId="181" fontId="5" fillId="0" borderId="0"/>
    <xf numFmtId="181" fontId="62" fillId="0" borderId="0"/>
    <xf numFmtId="181" fontId="62" fillId="0" borderId="0"/>
    <xf numFmtId="181" fontId="5" fillId="0" borderId="0"/>
    <xf numFmtId="181" fontId="62" fillId="0" borderId="0"/>
    <xf numFmtId="181" fontId="62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62" fillId="0" borderId="0"/>
    <xf numFmtId="181" fontId="62" fillId="0" borderId="0"/>
    <xf numFmtId="181" fontId="62" fillId="0" borderId="0"/>
    <xf numFmtId="181" fontId="62" fillId="0" borderId="0"/>
    <xf numFmtId="181" fontId="62" fillId="0" borderId="0"/>
    <xf numFmtId="181" fontId="62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62" fillId="0" borderId="0"/>
    <xf numFmtId="181" fontId="5" fillId="0" borderId="0"/>
    <xf numFmtId="181" fontId="62" fillId="0" borderId="0"/>
    <xf numFmtId="181" fontId="62" fillId="0" borderId="0"/>
    <xf numFmtId="181" fontId="5" fillId="0" borderId="0"/>
    <xf numFmtId="181" fontId="62" fillId="0" borderId="0"/>
    <xf numFmtId="181" fontId="62" fillId="0" borderId="0"/>
    <xf numFmtId="181" fontId="62" fillId="0" borderId="0"/>
    <xf numFmtId="181" fontId="62" fillId="0" borderId="0"/>
    <xf numFmtId="181" fontId="62" fillId="0" borderId="0"/>
    <xf numFmtId="181" fontId="62" fillId="0" borderId="0"/>
    <xf numFmtId="181" fontId="5" fillId="0" borderId="0"/>
    <xf numFmtId="181" fontId="62" fillId="0" borderId="0"/>
    <xf numFmtId="181" fontId="62" fillId="0" borderId="0"/>
    <xf numFmtId="181" fontId="62" fillId="0" borderId="0"/>
    <xf numFmtId="181" fontId="62" fillId="0" borderId="0"/>
    <xf numFmtId="181" fontId="5" fillId="0" borderId="0"/>
    <xf numFmtId="181" fontId="62" fillId="0" borderId="0"/>
    <xf numFmtId="181" fontId="62" fillId="0" borderId="0"/>
    <xf numFmtId="181" fontId="5" fillId="0" borderId="0"/>
    <xf numFmtId="181" fontId="62" fillId="0" borderId="0"/>
    <xf numFmtId="181" fontId="62" fillId="0" borderId="0"/>
    <xf numFmtId="181" fontId="62" fillId="0" borderId="0"/>
    <xf numFmtId="181" fontId="5" fillId="0" borderId="0"/>
    <xf numFmtId="181" fontId="117" fillId="0" borderId="0"/>
    <xf numFmtId="181" fontId="62" fillId="0" borderId="0"/>
    <xf numFmtId="181" fontId="62" fillId="78" borderId="31" applyNumberFormat="0" applyFont="0" applyAlignment="0" applyProtection="0"/>
    <xf numFmtId="181" fontId="86" fillId="74" borderId="19" applyNumberFormat="0" applyAlignment="0" applyProtection="0"/>
    <xf numFmtId="181" fontId="86" fillId="74" borderId="19" applyNumberFormat="0" applyAlignment="0" applyProtection="0"/>
    <xf numFmtId="9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181" fontId="106" fillId="0" borderId="0" applyNumberFormat="0" applyFill="0" applyBorder="0" applyAlignment="0" applyProtection="0"/>
    <xf numFmtId="181" fontId="106" fillId="0" borderId="0" applyNumberFormat="0" applyFill="0" applyBorder="0" applyAlignment="0" applyProtection="0"/>
    <xf numFmtId="181" fontId="80" fillId="0" borderId="32" applyNumberFormat="0" applyFill="0" applyAlignment="0" applyProtection="0"/>
    <xf numFmtId="181" fontId="80" fillId="0" borderId="32" applyNumberFormat="0" applyFill="0" applyAlignment="0" applyProtection="0"/>
    <xf numFmtId="181" fontId="107" fillId="0" borderId="0" applyNumberFormat="0" applyFill="0" applyBorder="0" applyAlignment="0" applyProtection="0"/>
    <xf numFmtId="181" fontId="107" fillId="0" borderId="0" applyNumberFormat="0" applyFill="0" applyBorder="0" applyAlignment="0" applyProtection="0"/>
    <xf numFmtId="0" fontId="119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19" fillId="33" borderId="0"/>
    <xf numFmtId="0" fontId="75" fillId="34" borderId="0" applyNumberFormat="0" applyBorder="0" applyAlignment="0" applyProtection="0"/>
    <xf numFmtId="0" fontId="119" fillId="33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19" fillId="33" borderId="0"/>
    <xf numFmtId="0" fontId="75" fillId="42" borderId="0" applyNumberFormat="0" applyBorder="0" applyAlignment="0" applyProtection="0"/>
    <xf numFmtId="167" fontId="119" fillId="0" borderId="0" applyFont="0" applyFill="0" applyBorder="0" applyAlignment="0" applyProtection="0"/>
    <xf numFmtId="167" fontId="119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75" fillId="37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75" fillId="3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167" fontId="3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75" fillId="34" borderId="0" applyNumberFormat="0" applyBorder="0" applyAlignment="0" applyProtection="0"/>
    <xf numFmtId="0" fontId="3" fillId="8" borderId="8" applyNumberFormat="0" applyFont="0" applyAlignment="0" applyProtection="0"/>
    <xf numFmtId="0" fontId="61" fillId="9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61" fillId="32" borderId="0" applyNumberFormat="0" applyBorder="0" applyAlignment="0" applyProtection="0"/>
    <xf numFmtId="0" fontId="3" fillId="0" borderId="0"/>
    <xf numFmtId="0" fontId="63" fillId="33" borderId="0"/>
    <xf numFmtId="167" fontId="62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62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167" fontId="95" fillId="0" borderId="0" applyFont="0" applyFill="0" applyBorder="0" applyAlignment="0" applyProtection="0"/>
    <xf numFmtId="0" fontId="3" fillId="0" borderId="0"/>
    <xf numFmtId="0" fontId="75" fillId="42" borderId="0" applyNumberFormat="0" applyBorder="0" applyAlignment="0" applyProtection="0"/>
    <xf numFmtId="0" fontId="3" fillId="0" borderId="0"/>
    <xf numFmtId="0" fontId="3" fillId="0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167" fontId="63" fillId="0" borderId="0" applyFont="0" applyFill="0" applyBorder="0" applyAlignment="0" applyProtection="0"/>
    <xf numFmtId="0" fontId="75" fillId="38" borderId="0" applyNumberFormat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75" fillId="46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62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71" borderId="20" applyNumberFormat="0" applyProtection="0">
      <alignment horizontal="left" vertical="top" indent="1"/>
    </xf>
    <xf numFmtId="0" fontId="63" fillId="72" borderId="20" applyNumberFormat="0" applyProtection="0">
      <alignment horizontal="left" vertical="top" indent="1"/>
    </xf>
    <xf numFmtId="0" fontId="63" fillId="76" borderId="20" applyNumberFormat="0" applyProtection="0">
      <alignment horizontal="left" vertical="top" indent="1"/>
    </xf>
    <xf numFmtId="0" fontId="63" fillId="73" borderId="20" applyNumberFormat="0" applyProtection="0">
      <alignment horizontal="left" vertical="top" indent="1"/>
    </xf>
    <xf numFmtId="0" fontId="63" fillId="77" borderId="22" applyNumberFormat="0">
      <protection locked="0"/>
    </xf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63" fillId="33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7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7" fontId="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75" fillId="34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0" borderId="0"/>
    <xf numFmtId="0" fontId="75" fillId="91" borderId="0" applyNumberFormat="0" applyBorder="0" applyAlignment="0" applyProtection="0"/>
    <xf numFmtId="0" fontId="75" fillId="63" borderId="0" applyNumberFormat="0" applyBorder="0" applyAlignment="0" applyProtection="0"/>
    <xf numFmtId="0" fontId="75" fillId="67" borderId="0" applyNumberFormat="0" applyBorder="0" applyAlignment="0" applyProtection="0"/>
    <xf numFmtId="0" fontId="75" fillId="90" borderId="0" applyNumberFormat="0" applyBorder="0" applyAlignment="0" applyProtection="0"/>
    <xf numFmtId="0" fontId="75" fillId="60" borderId="0" applyNumberFormat="0" applyBorder="0" applyAlignment="0" applyProtection="0"/>
    <xf numFmtId="0" fontId="75" fillId="66" borderId="0" applyNumberFormat="0" applyBorder="0" applyAlignment="0" applyProtection="0"/>
    <xf numFmtId="0" fontId="92" fillId="61" borderId="0" applyNumberFormat="0" applyBorder="0" applyAlignment="0" applyProtection="0"/>
    <xf numFmtId="0" fontId="93" fillId="74" borderId="26" applyNumberFormat="0" applyAlignment="0" applyProtection="0"/>
    <xf numFmtId="0" fontId="79" fillId="92" borderId="14" applyNumberFormat="0" applyAlignment="0" applyProtection="0"/>
    <xf numFmtId="0" fontId="98" fillId="0" borderId="27" applyNumberFormat="0" applyFill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0" fillId="0" borderId="0" applyNumberFormat="0" applyFill="0" applyBorder="0" applyAlignment="0" applyProtection="0"/>
    <xf numFmtId="0" fontId="101" fillId="87" borderId="26" applyNumberFormat="0" applyAlignment="0" applyProtection="0"/>
    <xf numFmtId="0" fontId="102" fillId="0" borderId="3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62" fillId="78" borderId="31" applyNumberFormat="0" applyFont="0" applyAlignment="0" applyProtection="0"/>
    <xf numFmtId="0" fontId="86" fillId="74" borderId="19" applyNumberFormat="0" applyAlignment="0" applyProtection="0"/>
    <xf numFmtId="0" fontId="80" fillId="0" borderId="32" applyNumberFormat="0" applyFill="0" applyAlignment="0" applyProtection="0"/>
    <xf numFmtId="0" fontId="10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62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7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7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63" fillId="33" borderId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62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46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63" fillId="33" borderId="0"/>
    <xf numFmtId="167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7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2" fillId="0" borderId="0"/>
    <xf numFmtId="167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7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7" fontId="6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63" fillId="33" borderId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63" fillId="33" borderId="0"/>
    <xf numFmtId="0" fontId="63" fillId="33" borderId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63" fillId="33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63" fillId="33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63" fillId="33" borderId="0"/>
    <xf numFmtId="0" fontId="63" fillId="33" borderId="0"/>
    <xf numFmtId="0" fontId="63" fillId="33" borderId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63" fillId="33" borderId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167" fontId="63" fillId="0" borderId="0" applyFont="0" applyFill="0" applyBorder="0" applyAlignment="0" applyProtection="0"/>
    <xf numFmtId="0" fontId="63" fillId="33" borderId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121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121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121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1" fillId="33" borderId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1" fillId="33" borderId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122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167" fontId="63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0" fontId="75" fillId="34" borderId="0" applyNumberFormat="0" applyBorder="0" applyAlignment="0" applyProtection="0"/>
    <xf numFmtId="0" fontId="2" fillId="8" borderId="8" applyNumberFormat="0" applyFont="0" applyAlignment="0" applyProtection="0"/>
    <xf numFmtId="0" fontId="75" fillId="37" borderId="0" applyNumberFormat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75" fillId="38" borderId="0" applyNumberFormat="0" applyBorder="0" applyAlignment="0" applyProtection="0"/>
    <xf numFmtId="0" fontId="2" fillId="0" borderId="0"/>
    <xf numFmtId="167" fontId="63" fillId="0" borderId="0" applyFont="0" applyFill="0" applyBorder="0" applyAlignment="0" applyProtection="0"/>
    <xf numFmtId="0" fontId="2" fillId="0" borderId="0"/>
    <xf numFmtId="0" fontId="2" fillId="0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122" fillId="33" borderId="0"/>
    <xf numFmtId="0" fontId="75" fillId="38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75" fillId="4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75" fillId="34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167" fontId="63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122" fillId="33" borderId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167" fontId="6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75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167" fontId="2" fillId="0" borderId="0" applyFont="0" applyFill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63" fillId="0" borderId="0" applyFont="0" applyFill="0" applyBorder="0" applyAlignment="0" applyProtection="0"/>
    <xf numFmtId="168" fontId="62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22" fillId="33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7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7" fontId="6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7" fontId="2" fillId="0" borderId="0" applyFont="0" applyFill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0" fontId="122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167" fontId="63" fillId="0" borderId="0" applyFont="0" applyFill="0" applyBorder="0" applyAlignment="0" applyProtection="0"/>
    <xf numFmtId="0" fontId="122" fillId="33" borderId="0"/>
    <xf numFmtId="167" fontId="63" fillId="0" borderId="0" applyFont="0" applyFill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167" fontId="63" fillId="0" borderId="0" applyFont="0" applyFill="0" applyBorder="0" applyAlignment="0" applyProtection="0"/>
    <xf numFmtId="0" fontId="75" fillId="38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7" borderId="0" applyNumberFormat="0" applyBorder="0" applyAlignment="0" applyProtection="0"/>
    <xf numFmtId="168" fontId="62" fillId="0" borderId="0" applyFont="0" applyFill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167" fontId="63" fillId="0" borderId="0" applyFont="0" applyFill="0" applyBorder="0" applyAlignment="0" applyProtection="0"/>
    <xf numFmtId="0" fontId="62" fillId="0" borderId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63" fillId="33" borderId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63" fillId="33" borderId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2" fillId="0" borderId="0"/>
    <xf numFmtId="167" fontId="62" fillId="0" borderId="0" applyFont="0" applyFill="0" applyBorder="0" applyAlignment="0" applyProtection="0"/>
    <xf numFmtId="168" fontId="62" fillId="0" borderId="0" applyFont="0" applyFill="0" applyBorder="0" applyAlignment="0" applyProtection="0"/>
    <xf numFmtId="0" fontId="12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12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12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3" fillId="33" borderId="0"/>
    <xf numFmtId="0" fontId="75" fillId="37" borderId="0" applyNumberFormat="0" applyBorder="0" applyAlignment="0" applyProtection="0"/>
    <xf numFmtId="0" fontId="75" fillId="42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167" fontId="123" fillId="0" borderId="0" applyFont="0" applyFill="0" applyBorder="0" applyAlignment="0" applyProtection="0"/>
    <xf numFmtId="0" fontId="123" fillId="33" borderId="0"/>
    <xf numFmtId="167" fontId="123" fillId="0" borderId="0" applyFont="0" applyFill="0" applyBorder="0" applyAlignment="0" applyProtection="0"/>
    <xf numFmtId="0" fontId="75" fillId="50" borderId="0" applyNumberFormat="0" applyBorder="0" applyAlignment="0" applyProtection="0"/>
    <xf numFmtId="167" fontId="123" fillId="0" borderId="0" applyFont="0" applyFill="0" applyBorder="0" applyAlignment="0" applyProtection="0"/>
    <xf numFmtId="167" fontId="123" fillId="0" borderId="0" applyFont="0" applyFill="0" applyBorder="0" applyAlignment="0" applyProtection="0"/>
    <xf numFmtId="167" fontId="123" fillId="0" borderId="0" applyFont="0" applyFill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63" fillId="33" borderId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167" fontId="63" fillId="0" borderId="0" applyFont="0" applyFill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0" fontId="125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25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5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125" fillId="33" borderId="0"/>
    <xf numFmtId="167" fontId="125" fillId="0" borderId="0" applyFont="0" applyFill="0" applyBorder="0" applyAlignment="0" applyProtection="0"/>
    <xf numFmtId="167" fontId="125" fillId="0" borderId="0" applyFont="0" applyFill="0" applyBorder="0" applyAlignment="0" applyProtection="0"/>
    <xf numFmtId="167" fontId="125" fillId="0" borderId="0" applyFont="0" applyFill="0" applyBorder="0" applyAlignment="0" applyProtection="0"/>
    <xf numFmtId="167" fontId="125" fillId="0" borderId="0" applyFont="0" applyFill="0" applyBorder="0" applyAlignment="0" applyProtection="0"/>
    <xf numFmtId="0" fontId="126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126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6" fillId="33" borderId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126" fillId="33" borderId="0"/>
    <xf numFmtId="0" fontId="127" fillId="33" borderId="0"/>
    <xf numFmtId="0" fontId="75" fillId="34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8" borderId="0" applyNumberFormat="0" applyBorder="0" applyAlignment="0" applyProtection="0"/>
    <xf numFmtId="0" fontId="127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127" fillId="33" borderId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127" fillId="33" borderId="0"/>
    <xf numFmtId="0" fontId="75" fillId="37" borderId="0" applyNumberFormat="0" applyBorder="0" applyAlignment="0" applyProtection="0"/>
    <xf numFmtId="0" fontId="127" fillId="33" borderId="0"/>
    <xf numFmtId="0" fontId="75" fillId="38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34" borderId="0" applyNumberFormat="0" applyBorder="0" applyAlignment="0" applyProtection="0"/>
    <xf numFmtId="166" fontId="127" fillId="0" borderId="0" applyFont="0" applyFill="0" applyBorder="0" applyAlignment="0" applyProtection="0"/>
    <xf numFmtId="166" fontId="127" fillId="0" borderId="0" applyFont="0" applyFill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166" fontId="127" fillId="0" borderId="0" applyFont="0" applyFill="0" applyBorder="0" applyAlignment="0" applyProtection="0"/>
    <xf numFmtId="166" fontId="127" fillId="0" borderId="0" applyFont="0" applyFill="0" applyBorder="0" applyAlignment="0" applyProtection="0"/>
    <xf numFmtId="166" fontId="127" fillId="0" borderId="0" applyFont="0" applyFill="0" applyBorder="0" applyAlignment="0" applyProtection="0"/>
    <xf numFmtId="0" fontId="62" fillId="0" borderId="0"/>
    <xf numFmtId="0" fontId="63" fillId="33" borderId="0"/>
    <xf numFmtId="0" fontId="75" fillId="34" borderId="0" applyNumberFormat="0" applyBorder="0" applyAlignment="0" applyProtection="0"/>
    <xf numFmtId="0" fontId="75" fillId="46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63" fillId="33" borderId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46" borderId="0" applyNumberFormat="0" applyBorder="0" applyAlignment="0" applyProtection="0"/>
    <xf numFmtId="0" fontId="75" fillId="5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75" fillId="42" borderId="0" applyNumberFormat="0" applyBorder="0" applyAlignment="0" applyProtection="0"/>
    <xf numFmtId="0" fontId="75" fillId="50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75" fillId="50" borderId="0" applyNumberFormat="0" applyBorder="0" applyAlignment="0" applyProtection="0"/>
    <xf numFmtId="0" fontId="75" fillId="37" borderId="0" applyNumberFormat="0" applyBorder="0" applyAlignment="0" applyProtection="0"/>
    <xf numFmtId="0" fontId="75" fillId="46" borderId="0" applyNumberFormat="0" applyBorder="0" applyAlignment="0" applyProtection="0"/>
    <xf numFmtId="0" fontId="75" fillId="42" borderId="0" applyNumberFormat="0" applyBorder="0" applyAlignment="0" applyProtection="0"/>
    <xf numFmtId="0" fontId="75" fillId="38" borderId="0" applyNumberFormat="0" applyBorder="0" applyAlignment="0" applyProtection="0"/>
    <xf numFmtId="0" fontId="75" fillId="34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75" fillId="50" borderId="0" applyNumberFormat="0" applyBorder="0" applyAlignment="0" applyProtection="0"/>
    <xf numFmtId="0" fontId="75" fillId="46" borderId="0" applyNumberFormat="0" applyBorder="0" applyAlignment="0" applyProtection="0"/>
    <xf numFmtId="0" fontId="63" fillId="33" borderId="0"/>
    <xf numFmtId="0" fontId="75" fillId="37" borderId="0" applyNumberFormat="0" applyBorder="0" applyAlignment="0" applyProtection="0"/>
    <xf numFmtId="0" fontId="63" fillId="33" borderId="0"/>
    <xf numFmtId="4" fontId="139" fillId="72" borderId="0" applyNumberFormat="0" applyProtection="0">
      <alignment horizontal="left" vertical="center" indent="1"/>
    </xf>
    <xf numFmtId="4" fontId="91" fillId="72" borderId="20" applyNumberFormat="0" applyProtection="0">
      <alignment horizontal="left" vertical="center" indent="1"/>
    </xf>
    <xf numFmtId="4" fontId="91" fillId="72" borderId="20" applyNumberFormat="0" applyProtection="0">
      <alignment horizontal="right" vertical="center"/>
    </xf>
    <xf numFmtId="4" fontId="140" fillId="73" borderId="20" applyNumberFormat="0" applyProtection="0">
      <alignment horizontal="right" vertical="center"/>
    </xf>
    <xf numFmtId="4" fontId="139" fillId="58" borderId="20" applyNumberFormat="0" applyProtection="0">
      <alignment horizontal="left" vertical="center" indent="1"/>
    </xf>
    <xf numFmtId="4" fontId="146" fillId="58" borderId="20" applyNumberForma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39" fillId="58" borderId="20" applyNumberFormat="0" applyProtection="0">
      <alignment vertical="center"/>
    </xf>
    <xf numFmtId="4" fontId="139" fillId="58" borderId="20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49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46" fillId="58" borderId="20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50" fillId="58" borderId="54" applyNumberFormat="0" applyProtection="0">
      <alignment vertical="center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39" fillId="58" borderId="20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58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39" fillId="72" borderId="0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49" fillId="72" borderId="54" applyNumberFormat="0" applyProtection="0">
      <alignment horizontal="left" vertical="center" indent="1"/>
    </xf>
    <xf numFmtId="4" fontId="151" fillId="73" borderId="0" applyNumberFormat="0" applyProtection="0">
      <alignment horizontal="left" vertical="center" indent="1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91" fillId="72" borderId="20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2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91" fillId="73" borderId="20" applyNumberFormat="0" applyProtection="0">
      <alignment horizontal="right" vertical="center"/>
    </xf>
    <xf numFmtId="4" fontId="91" fillId="73" borderId="20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1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40" fillId="73" borderId="20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0" fillId="73" borderId="54" applyNumberFormat="0" applyProtection="0">
      <alignment horizontal="right" vertical="center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91" fillId="72" borderId="20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4" fontId="151" fillId="72" borderId="54" applyNumberFormat="0" applyProtection="0">
      <alignment horizontal="left" vertical="center" indent="1"/>
    </xf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</cellStyleXfs>
  <cellXfs count="219">
    <xf numFmtId="0" fontId="62" fillId="0" borderId="0" xfId="0" applyFont="1"/>
    <xf numFmtId="0" fontId="0" fillId="0" borderId="0" xfId="0" applyFont="1"/>
    <xf numFmtId="0" fontId="62" fillId="0" borderId="0" xfId="0" pivotButton="1" applyFont="1"/>
    <xf numFmtId="0" fontId="62" fillId="0" borderId="0" xfId="0" applyFont="1" applyAlignment="1">
      <alignment horizontal="left"/>
    </xf>
    <xf numFmtId="0" fontId="0" fillId="0" borderId="0" xfId="0"/>
    <xf numFmtId="0" fontId="60" fillId="0" borderId="0" xfId="0" applyFont="1"/>
    <xf numFmtId="38" fontId="63" fillId="0" borderId="0" xfId="0" applyNumberFormat="1" applyFont="1"/>
    <xf numFmtId="38" fontId="64" fillId="0" borderId="0" xfId="0" applyNumberFormat="1" applyFont="1"/>
    <xf numFmtId="0" fontId="65" fillId="0" borderId="0" xfId="0" applyFont="1"/>
    <xf numFmtId="38" fontId="66" fillId="0" borderId="0" xfId="0" applyNumberFormat="1" applyFont="1"/>
    <xf numFmtId="38" fontId="63" fillId="0" borderId="0" xfId="0" quotePrefix="1" applyNumberFormat="1" applyFont="1"/>
    <xf numFmtId="166" fontId="0" fillId="0" borderId="0" xfId="1" applyFont="1" applyAlignment="1">
      <alignment horizontal="center"/>
    </xf>
    <xf numFmtId="166" fontId="65" fillId="0" borderId="0" xfId="1" quotePrefix="1" applyFont="1" applyAlignment="1">
      <alignment horizontal="center"/>
    </xf>
    <xf numFmtId="0" fontId="68" fillId="0" borderId="0" xfId="0" applyFont="1"/>
    <xf numFmtId="166" fontId="62" fillId="0" borderId="0" xfId="1" applyFont="1" applyAlignment="1">
      <alignment horizontal="center" wrapText="1"/>
    </xf>
    <xf numFmtId="166" fontId="62" fillId="0" borderId="0" xfId="0" applyNumberFormat="1" applyFont="1"/>
    <xf numFmtId="0" fontId="0" fillId="0" borderId="34" xfId="0" applyBorder="1"/>
    <xf numFmtId="0" fontId="0" fillId="0" borderId="0" xfId="0" applyBorder="1"/>
    <xf numFmtId="166" fontId="0" fillId="0" borderId="36" xfId="1" applyFont="1" applyBorder="1"/>
    <xf numFmtId="166" fontId="0" fillId="0" borderId="37" xfId="1" applyFont="1" applyBorder="1"/>
    <xf numFmtId="166" fontId="0" fillId="0" borderId="0" xfId="0" applyNumberFormat="1" applyBorder="1"/>
    <xf numFmtId="166" fontId="62" fillId="0" borderId="0" xfId="1" applyFont="1"/>
    <xf numFmtId="166" fontId="0" fillId="0" borderId="0" xfId="0" applyNumberFormat="1"/>
    <xf numFmtId="0" fontId="62" fillId="0" borderId="0" xfId="0" applyFont="1" applyFill="1"/>
    <xf numFmtId="0" fontId="70" fillId="0" borderId="0" xfId="0" applyFont="1"/>
    <xf numFmtId="166" fontId="63" fillId="0" borderId="0" xfId="1" applyFont="1" applyAlignment="1">
      <alignment horizontal="center"/>
    </xf>
    <xf numFmtId="166" fontId="63" fillId="0" borderId="0" xfId="1" applyFont="1" applyBorder="1" applyAlignment="1">
      <alignment horizontal="center"/>
    </xf>
    <xf numFmtId="166" fontId="63" fillId="0" borderId="0" xfId="1" applyFont="1" applyFill="1" applyAlignment="1">
      <alignment horizontal="center"/>
    </xf>
    <xf numFmtId="166" fontId="63" fillId="0" borderId="11" xfId="1" applyFont="1" applyBorder="1" applyAlignment="1">
      <alignment horizontal="center"/>
    </xf>
    <xf numFmtId="166" fontId="67" fillId="0" borderId="0" xfId="1" applyFont="1" applyAlignment="1">
      <alignment horizontal="center"/>
    </xf>
    <xf numFmtId="166" fontId="67" fillId="0" borderId="12" xfId="1" applyFont="1" applyBorder="1" applyAlignment="1">
      <alignment horizontal="center"/>
    </xf>
    <xf numFmtId="0" fontId="70" fillId="0" borderId="33" xfId="0" applyFont="1" applyBorder="1"/>
    <xf numFmtId="0" fontId="70" fillId="0" borderId="34" xfId="0" applyFont="1" applyBorder="1"/>
    <xf numFmtId="0" fontId="70" fillId="0" borderId="0" xfId="0" applyFont="1" applyBorder="1"/>
    <xf numFmtId="17" fontId="70" fillId="0" borderId="33" xfId="0" quotePrefix="1" applyNumberFormat="1" applyFont="1" applyBorder="1"/>
    <xf numFmtId="0" fontId="70" fillId="0" borderId="10" xfId="0" applyFont="1" applyBorder="1"/>
    <xf numFmtId="0" fontId="70" fillId="0" borderId="33" xfId="0" applyFont="1" applyBorder="1" applyAlignment="1">
      <alignment horizontal="center"/>
    </xf>
    <xf numFmtId="0" fontId="70" fillId="0" borderId="34" xfId="0" applyFont="1" applyBorder="1" applyAlignment="1">
      <alignment horizontal="center"/>
    </xf>
    <xf numFmtId="0" fontId="70" fillId="0" borderId="10" xfId="0" applyFont="1" applyBorder="1" applyAlignment="1">
      <alignment horizontal="center"/>
    </xf>
    <xf numFmtId="0" fontId="70" fillId="0" borderId="11" xfId="0" applyFont="1" applyBorder="1" applyAlignment="1">
      <alignment horizontal="center"/>
    </xf>
    <xf numFmtId="166" fontId="70" fillId="0" borderId="33" xfId="1" applyFont="1" applyBorder="1"/>
    <xf numFmtId="166" fontId="70" fillId="0" borderId="34" xfId="1" applyFont="1" applyBorder="1"/>
    <xf numFmtId="166" fontId="70" fillId="0" borderId="33" xfId="1" applyFont="1" applyFill="1" applyBorder="1"/>
    <xf numFmtId="166" fontId="70" fillId="0" borderId="38" xfId="1" applyFont="1" applyBorder="1"/>
    <xf numFmtId="0" fontId="70" fillId="0" borderId="39" xfId="0" applyFont="1" applyBorder="1"/>
    <xf numFmtId="166" fontId="70" fillId="0" borderId="0" xfId="0" applyNumberFormat="1" applyFont="1"/>
    <xf numFmtId="17" fontId="62" fillId="0" borderId="35" xfId="0" quotePrefix="1" applyNumberFormat="1" applyFont="1" applyBorder="1" applyAlignment="1">
      <alignment horizontal="right"/>
    </xf>
    <xf numFmtId="166" fontId="0" fillId="0" borderId="0" xfId="1" applyFont="1"/>
    <xf numFmtId="166" fontId="70" fillId="0" borderId="0" xfId="1" applyFont="1"/>
    <xf numFmtId="166" fontId="62" fillId="0" borderId="0" xfId="1" applyFont="1" applyFill="1"/>
    <xf numFmtId="166" fontId="0" fillId="0" borderId="0" xfId="1" applyFont="1" applyFill="1" applyAlignment="1">
      <alignment horizontal="center"/>
    </xf>
    <xf numFmtId="166" fontId="63" fillId="0" borderId="0" xfId="1" applyFont="1" applyFill="1" applyBorder="1" applyAlignment="1">
      <alignment horizontal="center"/>
    </xf>
    <xf numFmtId="166" fontId="63" fillId="0" borderId="11" xfId="1" applyFont="1" applyFill="1" applyBorder="1" applyAlignment="1">
      <alignment horizontal="center"/>
    </xf>
    <xf numFmtId="0" fontId="70" fillId="0" borderId="0" xfId="0" applyFont="1" applyFill="1"/>
    <xf numFmtId="0" fontId="0" fillId="0" borderId="0" xfId="0" applyAlignment="1">
      <alignment wrapText="1"/>
    </xf>
    <xf numFmtId="164" fontId="0" fillId="0" borderId="0" xfId="0" applyNumberFormat="1"/>
    <xf numFmtId="38" fontId="63" fillId="0" borderId="0" xfId="0" applyNumberFormat="1" applyFont="1" applyFill="1"/>
    <xf numFmtId="0" fontId="62" fillId="0" borderId="0" xfId="0" applyFont="1" applyFill="1" applyAlignment="1">
      <alignment horizontal="center"/>
    </xf>
    <xf numFmtId="166" fontId="0" fillId="0" borderId="37" xfId="1" applyFont="1" applyFill="1" applyBorder="1"/>
    <xf numFmtId="0" fontId="0" fillId="0" borderId="0" xfId="0" applyAlignment="1">
      <alignment vertical="top"/>
    </xf>
    <xf numFmtId="0" fontId="0" fillId="93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93" borderId="10" xfId="0" applyFill="1" applyBorder="1" applyAlignment="1">
      <alignment vertical="top" wrapText="1"/>
    </xf>
    <xf numFmtId="0" fontId="0" fillId="0" borderId="0" xfId="0" applyFill="1"/>
    <xf numFmtId="166" fontId="63" fillId="0" borderId="0" xfId="1" applyFont="1" applyFill="1"/>
    <xf numFmtId="0" fontId="113" fillId="0" borderId="0" xfId="0" applyFont="1"/>
    <xf numFmtId="4" fontId="0" fillId="0" borderId="0" xfId="0" applyNumberFormat="1" applyAlignment="1">
      <alignment horizontal="right" vertical="top"/>
    </xf>
    <xf numFmtId="0" fontId="63" fillId="0" borderId="13" xfId="120" quotePrefix="1" applyNumberFormat="1" applyFill="1">
      <alignment horizontal="left" vertical="center" indent="1"/>
    </xf>
    <xf numFmtId="166" fontId="63" fillId="0" borderId="25" xfId="1" applyFont="1" applyFill="1" applyBorder="1" applyAlignment="1">
      <alignment horizontal="center"/>
    </xf>
    <xf numFmtId="177" fontId="113" fillId="0" borderId="0" xfId="0" applyNumberFormat="1" applyFont="1" applyAlignment="1">
      <alignment horizontal="left"/>
    </xf>
    <xf numFmtId="0" fontId="0" fillId="0" borderId="10" xfId="0" applyBorder="1"/>
    <xf numFmtId="179" fontId="62" fillId="0" borderId="0" xfId="0" applyNumberFormat="1" applyFont="1"/>
    <xf numFmtId="9" fontId="62" fillId="0" borderId="0" xfId="0" applyNumberFormat="1" applyFont="1" applyFill="1"/>
    <xf numFmtId="9" fontId="62" fillId="94" borderId="0" xfId="0" applyNumberFormat="1" applyFont="1" applyFill="1"/>
    <xf numFmtId="9" fontId="62" fillId="94" borderId="0" xfId="415" applyNumberFormat="1" applyFont="1" applyFill="1"/>
    <xf numFmtId="9" fontId="62" fillId="0" borderId="0" xfId="0" applyNumberFormat="1" applyFont="1"/>
    <xf numFmtId="0" fontId="0" fillId="0" borderId="0" xfId="0"/>
    <xf numFmtId="0" fontId="62" fillId="0" borderId="0" xfId="0" applyFont="1"/>
    <xf numFmtId="0" fontId="63" fillId="0" borderId="0" xfId="0" applyFont="1" applyFill="1" applyBorder="1" applyAlignment="1">
      <alignment wrapText="1"/>
    </xf>
    <xf numFmtId="0" fontId="62" fillId="0" borderId="0" xfId="5215" applyFont="1"/>
    <xf numFmtId="0" fontId="62" fillId="0" borderId="0" xfId="5207" applyFont="1" applyAlignment="1">
      <alignment wrapText="1"/>
    </xf>
    <xf numFmtId="0" fontId="62" fillId="0" borderId="0" xfId="5215" applyFont="1" applyAlignment="1">
      <alignment horizontal="left"/>
    </xf>
    <xf numFmtId="0" fontId="62" fillId="0" borderId="40" xfId="0" applyFont="1" applyFill="1" applyBorder="1" applyAlignment="1">
      <alignment wrapText="1"/>
    </xf>
    <xf numFmtId="0" fontId="63" fillId="0" borderId="40" xfId="0" applyFont="1" applyFill="1" applyBorder="1" applyAlignment="1">
      <alignment wrapText="1"/>
    </xf>
    <xf numFmtId="176" fontId="0" fillId="0" borderId="0" xfId="0" applyNumberFormat="1"/>
    <xf numFmtId="166" fontId="64" fillId="95" borderId="13" xfId="1" quotePrefix="1" applyFont="1" applyFill="1" applyBorder="1" applyAlignment="1">
      <alignment horizontal="center" vertical="center"/>
    </xf>
    <xf numFmtId="166" fontId="62" fillId="0" borderId="11" xfId="1" applyFont="1" applyBorder="1"/>
    <xf numFmtId="14" fontId="0" fillId="0" borderId="0" xfId="0" applyNumberFormat="1" applyAlignment="1">
      <alignment wrapText="1"/>
    </xf>
    <xf numFmtId="166" fontId="0" fillId="0" borderId="0" xfId="1" applyFont="1" applyAlignment="1">
      <alignment wrapText="1"/>
    </xf>
    <xf numFmtId="166" fontId="63" fillId="0" borderId="40" xfId="1" applyFont="1" applyFill="1" applyBorder="1" applyAlignment="1">
      <alignment wrapText="1"/>
    </xf>
    <xf numFmtId="178" fontId="113" fillId="0" borderId="0" xfId="0" applyNumberFormat="1" applyFont="1" applyAlignment="1">
      <alignment horizontal="left"/>
    </xf>
    <xf numFmtId="182" fontId="113" fillId="0" borderId="0" xfId="0" applyNumberFormat="1" applyFont="1" applyAlignment="1">
      <alignment horizontal="left"/>
    </xf>
    <xf numFmtId="176" fontId="62" fillId="0" borderId="40" xfId="0" applyNumberFormat="1" applyFont="1" applyFill="1" applyBorder="1" applyAlignment="1">
      <alignment wrapText="1"/>
    </xf>
    <xf numFmtId="0" fontId="114" fillId="0" borderId="0" xfId="0" applyFont="1"/>
    <xf numFmtId="178" fontId="114" fillId="0" borderId="0" xfId="0" applyNumberFormat="1" applyFont="1" applyAlignment="1">
      <alignment horizontal="left"/>
    </xf>
    <xf numFmtId="177" fontId="114" fillId="0" borderId="0" xfId="0" applyNumberFormat="1" applyFont="1" applyAlignment="1">
      <alignment horizontal="left"/>
    </xf>
    <xf numFmtId="166" fontId="62" fillId="0" borderId="41" xfId="1" applyFont="1" applyBorder="1"/>
    <xf numFmtId="0" fontId="62" fillId="0" borderId="41" xfId="0" applyFont="1" applyBorder="1"/>
    <xf numFmtId="0" fontId="64" fillId="0" borderId="13" xfId="88" quotePrefix="1" applyNumberFormat="1" applyFont="1" applyFill="1" applyAlignment="1">
      <alignment horizontal="center" vertical="center"/>
    </xf>
    <xf numFmtId="166" fontId="64" fillId="0" borderId="13" xfId="1" quotePrefix="1" applyFont="1" applyFill="1" applyBorder="1" applyAlignment="1">
      <alignment horizontal="center" vertical="center"/>
    </xf>
    <xf numFmtId="0" fontId="0" fillId="97" borderId="0" xfId="0" applyFill="1"/>
    <xf numFmtId="176" fontId="63" fillId="0" borderId="40" xfId="0" applyNumberFormat="1" applyFont="1" applyFill="1" applyBorder="1" applyAlignment="1">
      <alignment wrapText="1"/>
    </xf>
    <xf numFmtId="0" fontId="120" fillId="96" borderId="44" xfId="0" applyFont="1" applyFill="1" applyBorder="1"/>
    <xf numFmtId="166" fontId="0" fillId="0" borderId="10" xfId="0" applyNumberFormat="1" applyBorder="1"/>
    <xf numFmtId="0" fontId="62" fillId="0" borderId="0" xfId="0" applyFont="1" applyFill="1" applyBorder="1"/>
    <xf numFmtId="166" fontId="64" fillId="95" borderId="45" xfId="1" quotePrefix="1" applyFont="1" applyFill="1" applyBorder="1" applyAlignment="1">
      <alignment horizontal="center" vertical="center"/>
    </xf>
    <xf numFmtId="0" fontId="124" fillId="96" borderId="43" xfId="0" applyFont="1" applyFill="1" applyBorder="1"/>
    <xf numFmtId="0" fontId="124" fillId="96" borderId="42" xfId="0" applyFont="1" applyFill="1" applyBorder="1"/>
    <xf numFmtId="0" fontId="124" fillId="96" borderId="46" xfId="0" applyFont="1" applyFill="1" applyBorder="1"/>
    <xf numFmtId="166" fontId="63" fillId="0" borderId="13" xfId="1" applyFont="1" applyBorder="1" applyAlignment="1">
      <alignment horizontal="right" vertical="center"/>
    </xf>
    <xf numFmtId="9" fontId="62" fillId="0" borderId="0" xfId="415" applyFont="1"/>
    <xf numFmtId="183" fontId="63" fillId="0" borderId="13" xfId="106" quotePrefix="1" applyNumberFormat="1" applyFill="1" applyAlignment="1">
      <alignment horizontal="left" vertical="center" indent="3"/>
    </xf>
    <xf numFmtId="0" fontId="63" fillId="0" borderId="13" xfId="106" quotePrefix="1" applyFill="1">
      <alignment horizontal="left" vertical="center" indent="1"/>
    </xf>
    <xf numFmtId="0" fontId="63" fillId="0" borderId="13" xfId="101" quotePrefix="1" applyNumberFormat="1" applyFill="1">
      <alignment horizontal="right" vertical="center"/>
    </xf>
    <xf numFmtId="0" fontId="67" fillId="0" borderId="0" xfId="0" applyFont="1" applyFill="1" applyBorder="1"/>
    <xf numFmtId="166" fontId="63" fillId="0" borderId="13" xfId="1" applyFont="1" applyFill="1" applyBorder="1" applyAlignment="1">
      <alignment horizontal="right" vertical="center"/>
    </xf>
    <xf numFmtId="166" fontId="62" fillId="0" borderId="40" xfId="1" applyFont="1" applyFill="1" applyBorder="1" applyAlignment="1">
      <alignment wrapText="1"/>
    </xf>
    <xf numFmtId="0" fontId="62" fillId="0" borderId="0" xfId="0" applyFont="1" applyFill="1" applyAlignment="1">
      <alignment wrapText="1"/>
    </xf>
    <xf numFmtId="166" fontId="128" fillId="0" borderId="0" xfId="0" applyNumberFormat="1" applyFont="1" applyFill="1" applyAlignment="1">
      <alignment wrapText="1"/>
    </xf>
    <xf numFmtId="49" fontId="0" fillId="0" borderId="0" xfId="0" applyNumberFormat="1"/>
    <xf numFmtId="0" fontId="62" fillId="93" borderId="47" xfId="10047" applyFill="1" applyBorder="1"/>
    <xf numFmtId="0" fontId="63" fillId="93" borderId="47" xfId="10047" applyFont="1" applyFill="1" applyBorder="1" applyAlignment="1">
      <alignment horizontal="left"/>
    </xf>
    <xf numFmtId="0" fontId="63" fillId="93" borderId="47" xfId="10047" applyFont="1" applyFill="1" applyBorder="1"/>
    <xf numFmtId="49" fontId="129" fillId="93" borderId="47" xfId="10047" applyNumberFormat="1" applyFont="1" applyFill="1" applyBorder="1" applyAlignment="1">
      <alignment horizontal="center"/>
    </xf>
    <xf numFmtId="0" fontId="62" fillId="93" borderId="0" xfId="10047" applyFill="1"/>
    <xf numFmtId="0" fontId="63" fillId="93" borderId="0" xfId="10047" applyFont="1" applyFill="1" applyAlignment="1">
      <alignment horizontal="left"/>
    </xf>
    <xf numFmtId="0" fontId="63" fillId="93" borderId="0" xfId="10047" applyFont="1" applyFill="1"/>
    <xf numFmtId="49" fontId="130" fillId="93" borderId="0" xfId="10047" applyNumberFormat="1" applyFont="1" applyFill="1" applyAlignment="1">
      <alignment horizontal="center"/>
    </xf>
    <xf numFmtId="49" fontId="131" fillId="93" borderId="0" xfId="10047" applyNumberFormat="1" applyFont="1" applyFill="1" applyAlignment="1">
      <alignment horizontal="center"/>
    </xf>
    <xf numFmtId="49" fontId="132" fillId="93" borderId="0" xfId="10047" applyNumberFormat="1" applyFont="1" applyFill="1" applyAlignment="1">
      <alignment horizontal="center"/>
    </xf>
    <xf numFmtId="14" fontId="133" fillId="93" borderId="0" xfId="10047" applyNumberFormat="1" applyFont="1" applyFill="1" applyAlignment="1">
      <alignment horizontal="right"/>
    </xf>
    <xf numFmtId="49" fontId="134" fillId="98" borderId="48" xfId="10047" applyNumberFormat="1" applyFont="1" applyFill="1" applyBorder="1" applyAlignment="1">
      <alignment horizontal="center"/>
    </xf>
    <xf numFmtId="0" fontId="134" fillId="98" borderId="0" xfId="10047" applyFont="1" applyFill="1" applyBorder="1" applyAlignment="1">
      <alignment horizontal="center"/>
    </xf>
    <xf numFmtId="14" fontId="134" fillId="98" borderId="0" xfId="10047" applyNumberFormat="1" applyFont="1" applyFill="1" applyBorder="1" applyAlignment="1">
      <alignment horizontal="center"/>
    </xf>
    <xf numFmtId="0" fontId="135" fillId="93" borderId="47" xfId="10047" applyFont="1" applyFill="1" applyBorder="1" applyAlignment="1">
      <alignment horizontal="right"/>
    </xf>
    <xf numFmtId="0" fontId="135" fillId="93" borderId="49" xfId="10047" applyFont="1" applyFill="1" applyBorder="1" applyAlignment="1">
      <alignment horizontal="right"/>
    </xf>
    <xf numFmtId="0" fontId="136" fillId="93" borderId="0" xfId="10047" applyFont="1" applyFill="1" applyBorder="1" applyAlignment="1">
      <alignment horizontal="right"/>
    </xf>
    <xf numFmtId="0" fontId="136" fillId="93" borderId="50" xfId="10047" applyFont="1" applyFill="1" applyBorder="1" applyAlignment="1">
      <alignment horizontal="right"/>
    </xf>
    <xf numFmtId="0" fontId="62" fillId="93" borderId="0" xfId="10047" applyFill="1" applyBorder="1"/>
    <xf numFmtId="0" fontId="62" fillId="93" borderId="50" xfId="10047" applyFill="1" applyBorder="1"/>
    <xf numFmtId="0" fontId="63" fillId="93" borderId="0" xfId="10047" applyFont="1" applyFill="1" applyBorder="1"/>
    <xf numFmtId="0" fontId="63" fillId="93" borderId="50" xfId="10047" applyFont="1" applyFill="1" applyBorder="1"/>
    <xf numFmtId="0" fontId="134" fillId="98" borderId="50" xfId="10047" applyFont="1" applyFill="1" applyBorder="1" applyAlignment="1">
      <alignment horizontal="center"/>
    </xf>
    <xf numFmtId="49" fontId="137" fillId="80" borderId="48" xfId="10047" applyNumberFormat="1" applyFont="1" applyFill="1" applyBorder="1" applyAlignment="1">
      <alignment horizontal="right" vertical="top"/>
    </xf>
    <xf numFmtId="0" fontId="137" fillId="80" borderId="0" xfId="10047" applyNumberFormat="1" applyFont="1" applyFill="1" applyAlignment="1">
      <alignment horizontal="left" vertical="top"/>
    </xf>
    <xf numFmtId="49" fontId="137" fillId="80" borderId="0" xfId="10047" applyNumberFormat="1" applyFont="1" applyFill="1" applyAlignment="1">
      <alignment horizontal="right" vertical="top"/>
    </xf>
    <xf numFmtId="49" fontId="137" fillId="80" borderId="0" xfId="10047" applyNumberFormat="1" applyFont="1" applyFill="1" applyAlignment="1">
      <alignment horizontal="left" vertical="top"/>
    </xf>
    <xf numFmtId="49" fontId="137" fillId="80" borderId="0" xfId="10047" applyNumberFormat="1" applyFont="1" applyFill="1" applyBorder="1" applyAlignment="1">
      <alignment horizontal="left" vertical="top"/>
    </xf>
    <xf numFmtId="0" fontId="137" fillId="0" borderId="0" xfId="10047" applyFont="1" applyBorder="1" applyAlignment="1">
      <alignment vertical="top" wrapText="1"/>
    </xf>
    <xf numFmtId="0" fontId="137" fillId="0" borderId="0" xfId="10047" applyFont="1" applyAlignment="1">
      <alignment horizontal="center" vertical="top" wrapText="1"/>
    </xf>
    <xf numFmtId="0" fontId="137" fillId="0" borderId="0" xfId="10047" applyFont="1" applyAlignment="1">
      <alignment vertical="top" wrapText="1"/>
    </xf>
    <xf numFmtId="0" fontId="137" fillId="0" borderId="50" xfId="10047" applyFont="1" applyBorder="1" applyAlignment="1">
      <alignment vertical="top" wrapText="1"/>
    </xf>
    <xf numFmtId="49" fontId="138" fillId="98" borderId="51" xfId="10047" applyNumberFormat="1" applyFont="1" applyFill="1" applyBorder="1"/>
    <xf numFmtId="0" fontId="138" fillId="98" borderId="52" xfId="10047" applyFont="1" applyFill="1" applyBorder="1" applyAlignment="1">
      <alignment horizontal="left"/>
    </xf>
    <xf numFmtId="0" fontId="138" fillId="98" borderId="52" xfId="10047" applyFont="1" applyFill="1" applyBorder="1"/>
    <xf numFmtId="14" fontId="138" fillId="98" borderId="52" xfId="10047" applyNumberFormat="1" applyFont="1" applyFill="1" applyBorder="1" applyAlignment="1">
      <alignment horizontal="right"/>
    </xf>
    <xf numFmtId="0" fontId="138" fillId="98" borderId="53" xfId="10047" applyFont="1" applyFill="1" applyBorder="1"/>
    <xf numFmtId="166" fontId="137" fillId="80" borderId="0" xfId="1" applyFont="1" applyFill="1" applyAlignment="1">
      <alignment horizontal="right" vertical="top"/>
    </xf>
    <xf numFmtId="166" fontId="138" fillId="98" borderId="52" xfId="1" applyFont="1" applyFill="1" applyBorder="1"/>
    <xf numFmtId="0" fontId="63" fillId="60" borderId="13" xfId="88" quotePrefix="1" applyNumberFormat="1">
      <alignment horizontal="left" vertical="center" indent="1"/>
    </xf>
    <xf numFmtId="0" fontId="63" fillId="60" borderId="13" xfId="120" quotePrefix="1" applyNumberFormat="1" applyAlignment="1">
      <alignment horizontal="left" vertical="center" wrapText="1" indent="1"/>
    </xf>
    <xf numFmtId="0" fontId="63" fillId="60" borderId="13" xfId="120" quotePrefix="1" applyNumberFormat="1">
      <alignment horizontal="left" vertical="center" indent="1"/>
    </xf>
    <xf numFmtId="3" fontId="63" fillId="0" borderId="13" xfId="118" applyNumberFormat="1">
      <alignment horizontal="right" vertical="center"/>
    </xf>
    <xf numFmtId="4" fontId="63" fillId="0" borderId="13" xfId="118" applyNumberFormat="1">
      <alignment horizontal="right" vertical="center"/>
    </xf>
    <xf numFmtId="4" fontId="89" fillId="80" borderId="13" xfId="119" applyNumberFormat="1">
      <alignment horizontal="right" vertical="center"/>
    </xf>
    <xf numFmtId="3" fontId="89" fillId="80" borderId="13" xfId="119" applyNumberFormat="1">
      <alignment horizontal="right" vertical="center"/>
    </xf>
    <xf numFmtId="4" fontId="62" fillId="0" borderId="0" xfId="0" applyNumberFormat="1" applyFont="1"/>
    <xf numFmtId="0" fontId="141" fillId="99" borderId="0" xfId="0" applyFont="1" applyFill="1"/>
    <xf numFmtId="0" fontId="142" fillId="99" borderId="0" xfId="0" applyFont="1" applyFill="1" applyAlignment="1">
      <alignment horizontal="right" indent="1"/>
    </xf>
    <xf numFmtId="0" fontId="143" fillId="99" borderId="0" xfId="0" quotePrefix="1" applyFont="1" applyFill="1" applyAlignment="1"/>
    <xf numFmtId="0" fontId="142" fillId="99" borderId="0" xfId="0" quotePrefix="1" applyFont="1" applyFill="1" applyAlignment="1">
      <alignment horizontal="right" indent="1"/>
    </xf>
    <xf numFmtId="0" fontId="141" fillId="0" borderId="0" xfId="0" applyFont="1"/>
    <xf numFmtId="0" fontId="144" fillId="0" borderId="0" xfId="0" applyFont="1"/>
    <xf numFmtId="0" fontId="0" fillId="100" borderId="10" xfId="0" applyFill="1" applyBorder="1" applyAlignment="1">
      <alignment horizontal="left" indent="1"/>
    </xf>
    <xf numFmtId="49" fontId="0" fillId="101" borderId="10" xfId="0" quotePrefix="1" applyNumberFormat="1" applyFill="1" applyBorder="1" applyAlignment="1">
      <alignment horizontal="left" indent="1"/>
    </xf>
    <xf numFmtId="0" fontId="145" fillId="102" borderId="0" xfId="0" applyFont="1" applyFill="1"/>
    <xf numFmtId="0" fontId="139" fillId="72" borderId="0" xfId="10083" quotePrefix="1" applyNumberFormat="1">
      <alignment horizontal="left" vertical="center" indent="1"/>
    </xf>
    <xf numFmtId="0" fontId="91" fillId="72" borderId="20" xfId="10084" quotePrefix="1" applyNumberFormat="1" applyAlignment="1">
      <alignment horizontal="left" vertical="center" wrapText="1" indent="1"/>
    </xf>
    <xf numFmtId="0" fontId="139" fillId="72" borderId="0" xfId="10083" quotePrefix="1" applyNumberFormat="1" applyAlignment="1">
      <alignment horizontal="left" vertical="center" indent="1"/>
    </xf>
    <xf numFmtId="0" fontId="91" fillId="72" borderId="20" xfId="10084" quotePrefix="1" applyNumberFormat="1">
      <alignment horizontal="left" vertical="center" indent="1"/>
    </xf>
    <xf numFmtId="4" fontId="140" fillId="73" borderId="20" xfId="10086" applyNumberFormat="1">
      <alignment horizontal="right" vertical="center"/>
    </xf>
    <xf numFmtId="3" fontId="140" fillId="73" borderId="20" xfId="10086" applyNumberFormat="1">
      <alignment horizontal="right" vertical="center"/>
    </xf>
    <xf numFmtId="0" fontId="139" fillId="58" borderId="20" xfId="10087" quotePrefix="1" applyNumberFormat="1">
      <alignment horizontal="left" vertical="center" indent="1"/>
    </xf>
    <xf numFmtId="4" fontId="146" fillId="58" borderId="20" xfId="10088" applyNumberFormat="1">
      <alignment vertical="center"/>
    </xf>
    <xf numFmtId="3" fontId="146" fillId="58" borderId="20" xfId="10088" applyNumberFormat="1">
      <alignment vertical="center"/>
    </xf>
    <xf numFmtId="0" fontId="60" fillId="0" borderId="0" xfId="154" applyFont="1"/>
    <xf numFmtId="38" fontId="62" fillId="0" borderId="0" xfId="154" applyNumberFormat="1" applyFont="1"/>
    <xf numFmtId="38" fontId="62" fillId="0" borderId="0" xfId="154" applyNumberFormat="1" applyFont="1" applyAlignment="1">
      <alignment horizontal="center"/>
    </xf>
    <xf numFmtId="166" fontId="0" fillId="0" borderId="0" xfId="10089" applyFont="1" applyAlignment="1">
      <alignment horizontal="center"/>
    </xf>
    <xf numFmtId="0" fontId="62" fillId="0" borderId="0" xfId="154" applyFont="1"/>
    <xf numFmtId="0" fontId="68" fillId="0" borderId="0" xfId="154" applyFont="1"/>
    <xf numFmtId="0" fontId="144" fillId="0" borderId="0" xfId="154" applyFont="1"/>
    <xf numFmtId="38" fontId="70" fillId="0" borderId="0" xfId="154" applyNumberFormat="1" applyFont="1" applyAlignment="1">
      <alignment horizontal="center"/>
    </xf>
    <xf numFmtId="0" fontId="62" fillId="0" borderId="0" xfId="154" applyFont="1" applyAlignment="1">
      <alignment wrapText="1"/>
    </xf>
    <xf numFmtId="38" fontId="70" fillId="0" borderId="0" xfId="154" applyNumberFormat="1" applyFont="1" applyAlignment="1">
      <alignment wrapText="1"/>
    </xf>
    <xf numFmtId="38" fontId="70" fillId="0" borderId="25" xfId="154" applyNumberFormat="1" applyFont="1" applyBorder="1" applyAlignment="1">
      <alignment horizontal="center" wrapText="1"/>
    </xf>
    <xf numFmtId="166" fontId="147" fillId="0" borderId="25" xfId="10089" quotePrefix="1" applyFont="1" applyBorder="1" applyAlignment="1">
      <alignment horizontal="center" wrapText="1"/>
    </xf>
    <xf numFmtId="166" fontId="101" fillId="87" borderId="26" xfId="305" applyNumberFormat="1" applyAlignment="1">
      <alignment horizontal="center"/>
    </xf>
    <xf numFmtId="166" fontId="70" fillId="0" borderId="0" xfId="10089" applyFont="1" applyBorder="1" applyAlignment="1">
      <alignment horizontal="center" wrapText="1"/>
    </xf>
    <xf numFmtId="166" fontId="0" fillId="0" borderId="0" xfId="10089" applyFont="1" applyFill="1" applyAlignment="1">
      <alignment horizontal="center"/>
    </xf>
    <xf numFmtId="166" fontId="0" fillId="0" borderId="0" xfId="10089" applyFont="1" applyFill="1" applyBorder="1" applyAlignment="1">
      <alignment horizontal="center"/>
    </xf>
    <xf numFmtId="0" fontId="101" fillId="87" borderId="26" xfId="305"/>
    <xf numFmtId="166" fontId="0" fillId="0" borderId="25" xfId="10089" applyFont="1" applyFill="1" applyBorder="1" applyAlignment="1">
      <alignment horizontal="center"/>
    </xf>
    <xf numFmtId="184" fontId="101" fillId="87" borderId="26" xfId="305" applyNumberFormat="1" applyAlignment="1">
      <alignment horizontal="center"/>
    </xf>
    <xf numFmtId="184" fontId="0" fillId="0" borderId="0" xfId="10089" applyNumberFormat="1" applyFont="1" applyAlignment="1">
      <alignment horizontal="center"/>
    </xf>
    <xf numFmtId="166" fontId="0" fillId="0" borderId="12" xfId="10089" applyFont="1" applyBorder="1" applyAlignment="1">
      <alignment horizontal="center"/>
    </xf>
    <xf numFmtId="166" fontId="0" fillId="0" borderId="12" xfId="10089" applyNumberFormat="1" applyFont="1" applyBorder="1" applyAlignment="1">
      <alignment horizontal="center"/>
    </xf>
    <xf numFmtId="166" fontId="62" fillId="0" borderId="0" xfId="10089" applyFont="1" applyAlignment="1">
      <alignment horizontal="center"/>
    </xf>
    <xf numFmtId="166" fontId="62" fillId="0" borderId="0" xfId="10089" applyFont="1"/>
    <xf numFmtId="166" fontId="62" fillId="0" borderId="0" xfId="10090" applyFont="1" applyAlignment="1">
      <alignment horizontal="center"/>
    </xf>
    <xf numFmtId="166" fontId="62" fillId="0" borderId="0" xfId="10090" applyFont="1"/>
    <xf numFmtId="0" fontId="0" fillId="0" borderId="40" xfId="0" applyFont="1" applyFill="1" applyBorder="1" applyAlignment="1">
      <alignment wrapText="1"/>
    </xf>
    <xf numFmtId="166" fontId="62" fillId="0" borderId="56" xfId="1" applyFont="1" applyFill="1" applyBorder="1" applyAlignment="1">
      <alignment wrapText="1"/>
    </xf>
    <xf numFmtId="0" fontId="0" fillId="0" borderId="55" xfId="0" applyBorder="1" applyAlignment="1">
      <alignment wrapText="1"/>
    </xf>
    <xf numFmtId="0" fontId="62" fillId="0" borderId="0" xfId="0" applyNumberFormat="1" applyFont="1"/>
    <xf numFmtId="0" fontId="62" fillId="0" borderId="0" xfId="0" applyFont="1" applyAlignment="1">
      <alignment horizontal="left" indent="1"/>
    </xf>
    <xf numFmtId="185" fontId="62" fillId="0" borderId="0" xfId="0" applyNumberFormat="1" applyFont="1"/>
    <xf numFmtId="167" fontId="62" fillId="0" borderId="0" xfId="154" applyNumberFormat="1" applyFont="1" applyAlignment="1">
      <alignment wrapText="1"/>
    </xf>
    <xf numFmtId="0" fontId="0" fillId="103" borderId="0" xfId="0" applyFill="1" applyAlignment="1">
      <alignment vertical="top"/>
    </xf>
  </cellXfs>
  <cellStyles count="10376">
    <cellStyle name="_04 LF Apr07 P&amp;D" xfId="157" xr:uid="{00000000-0005-0000-0000-000001000000}"/>
    <cellStyle name="_15 VINYL MTHLY CLR AUG06" xfId="158" xr:uid="{00000000-0005-0000-0000-000002000000}"/>
    <cellStyle name="_15 VINYL MTHLY CLR JUL06" xfId="159" xr:uid="{00000000-0005-0000-0000-000003000000}"/>
    <cellStyle name="_15 VINYL MTHLY CLR JUN06" xfId="160" xr:uid="{00000000-0005-0000-0000-000004000000}"/>
    <cellStyle name="_15 VINYL MTHLY CLR SEP06" xfId="161" xr:uid="{00000000-0005-0000-0000-000005000000}"/>
    <cellStyle name="_33.3 clear jul05" xfId="162" xr:uid="{00000000-0005-0000-0000-000006000000}"/>
    <cellStyle name="_33oct05" xfId="163" xr:uid="{00000000-0005-0000-0000-000007000000}"/>
    <cellStyle name="_50 Cent Mktg_Mar2007" xfId="164" xr:uid="{00000000-0005-0000-0000-000008000000}"/>
    <cellStyle name="_50 Cent Mktg_SEP2007" xfId="165" xr:uid="{00000000-0005-0000-0000-000009000000}"/>
    <cellStyle name="_932" xfId="166" xr:uid="{00000000-0005-0000-0000-00000A000000}"/>
    <cellStyle name="_933jv0608" xfId="167" xr:uid="{00000000-0005-0000-0000-00000B000000}"/>
    <cellStyle name="_933TOUR" xfId="168" xr:uid="{00000000-0005-0000-0000-00000C000000}"/>
    <cellStyle name="_Aftermath Marketing Q206" xfId="169" xr:uid="{00000000-0005-0000-0000-00000D000000}"/>
    <cellStyle name="_AL Aug05" xfId="170" xr:uid="{00000000-0005-0000-0000-00000E000000}"/>
    <cellStyle name="_AL Dec05" xfId="171" xr:uid="{00000000-0005-0000-0000-00000F000000}"/>
    <cellStyle name="_AL Feb06" xfId="172" xr:uid="{00000000-0005-0000-0000-000010000000}"/>
    <cellStyle name="_AL Jan06" xfId="173" xr:uid="{00000000-0005-0000-0000-000011000000}"/>
    <cellStyle name="_AL Jul05" xfId="174" xr:uid="{00000000-0005-0000-0000-000012000000}"/>
    <cellStyle name="_AL Mar06" xfId="175" xr:uid="{00000000-0005-0000-0000-000013000000}"/>
    <cellStyle name="_AL Oct05" xfId="176" xr:uid="{00000000-0005-0000-0000-000014000000}"/>
    <cellStyle name="_api edc aug08" xfId="177" xr:uid="{00000000-0005-0000-0000-000015000000}"/>
    <cellStyle name="_api edc dec08" xfId="178" xr:uid="{00000000-0005-0000-0000-000016000000}"/>
    <cellStyle name="_api edc jul08" xfId="179" xr:uid="{00000000-0005-0000-0000-000017000000}"/>
    <cellStyle name="_AS Digital Jan_Jun07" xfId="180" xr:uid="{00000000-0005-0000-0000-000018000000}"/>
    <cellStyle name="_bm10" xfId="181" xr:uid="{00000000-0005-0000-0000-000019000000}"/>
    <cellStyle name="_clr-33.3-jun05" xfId="182" xr:uid="{00000000-0005-0000-0000-00001A000000}"/>
    <cellStyle name="_clr-urp-jun05" xfId="183" xr:uid="{00000000-0005-0000-0000-00001B000000}"/>
    <cellStyle name="_COS Apr2007" xfId="184" xr:uid="{00000000-0005-0000-0000-00001C000000}"/>
    <cellStyle name="_Def Credits" xfId="185" xr:uid="{00000000-0005-0000-0000-00001D000000}"/>
    <cellStyle name="_Digital bm 1105" xfId="186" xr:uid="{00000000-0005-0000-0000-00001E000000}"/>
    <cellStyle name="_Digital Feb08 YTD" xfId="187" xr:uid="{00000000-0005-0000-0000-00001F000000}"/>
    <cellStyle name="_Domestic" xfId="188" xr:uid="{00000000-0005-0000-0000-000020000000}"/>
    <cellStyle name="_Domestic_Inc" xfId="189" xr:uid="{00000000-0005-0000-0000-000021000000}"/>
    <cellStyle name="_DSR 2004 WT" xfId="190" xr:uid="{00000000-0005-0000-0000-000022000000}"/>
    <cellStyle name="_DY24003" xfId="191" xr:uid="{00000000-0005-0000-0000-000023000000}"/>
    <cellStyle name="_GL DL 61200-66000-66100-66200 Apr 2006" xfId="192" xr:uid="{00000000-0005-0000-0000-000024000000}"/>
    <cellStyle name="_GL DL 65200 Jul-Dec 2006" xfId="193" xr:uid="{00000000-0005-0000-0000-000025000000}"/>
    <cellStyle name="_GL DL 65200 Jul-Deec 2007" xfId="194" xr:uid="{00000000-0005-0000-0000-000026000000}"/>
    <cellStyle name="_GL DL 66000-66999 61200 May06" xfId="195" xr:uid="{00000000-0005-0000-0000-000027000000}"/>
    <cellStyle name="_GL DL 717-917 61200 - 66200 Dec06" xfId="196" xr:uid="{00000000-0005-0000-0000-000028000000}"/>
    <cellStyle name="_igacos_200603" xfId="197" xr:uid="{00000000-0005-0000-0000-000029000000}"/>
    <cellStyle name="_igagap_200603" xfId="198" xr:uid="{00000000-0005-0000-0000-00002A000000}"/>
    <cellStyle name="_igagap_200604" xfId="199" xr:uid="{00000000-0005-0000-0000-00002B000000}"/>
    <cellStyle name="_igagap_200612" xfId="200" xr:uid="{00000000-0005-0000-0000-00002C000000}"/>
    <cellStyle name="_igagcos_200604" xfId="201" xr:uid="{00000000-0005-0000-0000-00002D000000}"/>
    <cellStyle name="_igagcos_200612" xfId="202" xr:uid="{00000000-0005-0000-0000-00002E000000}"/>
    <cellStyle name="_igahan_200603" xfId="203" xr:uid="{00000000-0005-0000-0000-00002F000000}"/>
    <cellStyle name="_igahan_200604" xfId="204" xr:uid="{00000000-0005-0000-0000-000030000000}"/>
    <cellStyle name="_igahan_200612" xfId="205" xr:uid="{00000000-0005-0000-0000-000031000000}"/>
    <cellStyle name="_igasls_200603" xfId="206" xr:uid="{00000000-0005-0000-0000-000032000000}"/>
    <cellStyle name="_igasls_200612" xfId="207" xr:uid="{00000000-0005-0000-0000-000033000000}"/>
    <cellStyle name="_License Support" xfId="208" xr:uid="{00000000-0005-0000-0000-000034000000}"/>
    <cellStyle name="_License Support_Inc" xfId="209" xr:uid="{00000000-0005-0000-0000-000035000000}"/>
    <cellStyle name="_Marketing Apr2007" xfId="210" xr:uid="{00000000-0005-0000-0000-000036000000}"/>
    <cellStyle name="_Marketing Mar2007" xfId="211" xr:uid="{00000000-0005-0000-0000-000037000000}"/>
    <cellStyle name="_nr" xfId="212" xr:uid="{00000000-0005-0000-0000-000038000000}"/>
    <cellStyle name="_NR Dec05" xfId="213" xr:uid="{00000000-0005-0000-0000-000039000000}"/>
    <cellStyle name="_PCD" xfId="214" xr:uid="{00000000-0005-0000-0000-00003A000000}"/>
    <cellStyle name="_PCD2" xfId="215" xr:uid="{00000000-0005-0000-0000-00003B000000}"/>
    <cellStyle name="_pcdtour" xfId="216" xr:uid="{00000000-0005-0000-0000-00003C000000}"/>
    <cellStyle name="_pm_drwgap_200409" xfId="217" xr:uid="{00000000-0005-0000-0000-00003D000000}"/>
    <cellStyle name="_pm_drwhan_200409" xfId="218" xr:uid="{00000000-0005-0000-0000-00003E000000}"/>
    <cellStyle name="_pm_igagap_200409" xfId="219" xr:uid="{00000000-0005-0000-0000-00003F000000}"/>
    <cellStyle name="_pm_igagap_200606" xfId="220" xr:uid="{00000000-0005-0000-0000-000040000000}"/>
    <cellStyle name="_pm_igagcos_200606" xfId="221" xr:uid="{00000000-0005-0000-0000-000041000000}"/>
    <cellStyle name="_pm_igahan_200409" xfId="222" xr:uid="{00000000-0005-0000-0000-000042000000}"/>
    <cellStyle name="_pm_igahan_200606" xfId="223" xr:uid="{00000000-0005-0000-0000-000043000000}"/>
    <cellStyle name="_Rcls EDC API to UML Jun08" xfId="224" xr:uid="{00000000-0005-0000-0000-000044000000}"/>
    <cellStyle name="_RPM CLR MAY05" xfId="225" xr:uid="{00000000-0005-0000-0000-000045000000}"/>
    <cellStyle name="_rpmmar05-Mar05-apr05" xfId="226" xr:uid="{00000000-0005-0000-0000-000046000000}"/>
    <cellStyle name="_Sep05" xfId="227" xr:uid="{00000000-0005-0000-0000-000047000000}"/>
    <cellStyle name="_studio" xfId="228" xr:uid="{00000000-0005-0000-0000-000048000000}"/>
    <cellStyle name="_U2 Dec06" xfId="229" xr:uid="{00000000-0005-0000-0000-000049000000}"/>
    <cellStyle name="_urp-aug" xfId="230" xr:uid="{00000000-0005-0000-0000-00004A000000}"/>
    <cellStyle name="_urp-oct05" xfId="232" xr:uid="{00000000-0005-0000-0000-00004C000000}"/>
    <cellStyle name="_urpclear-jul05" xfId="231" xr:uid="{00000000-0005-0000-0000-00004B000000}"/>
    <cellStyle name="_VINYL-CLEARING-JUL05" xfId="233" xr:uid="{00000000-0005-0000-0000-00004D000000}"/>
    <cellStyle name="@Shaded" xfId="156" xr:uid="{00000000-0005-0000-0000-000000000000}"/>
    <cellStyle name="20% - Accent1 10" xfId="515" xr:uid="{00000000-0005-0000-0000-00004F000000}"/>
    <cellStyle name="20% - Accent1 10 2" xfId="2169" xr:uid="{00000000-0005-0000-0000-000050000000}"/>
    <cellStyle name="20% - Accent1 10 2 2" xfId="4709" xr:uid="{00000000-0005-0000-0000-000051000000}"/>
    <cellStyle name="20% - Accent1 10 2 2 2" xfId="6306" xr:uid="{00000000-0005-0000-0000-000052000000}"/>
    <cellStyle name="20% - Accent1 10 2 2 3" xfId="9352" xr:uid="{00000000-0005-0000-0000-000053000000}"/>
    <cellStyle name="20% - Accent1 10 2 3" xfId="3433" xr:uid="{00000000-0005-0000-0000-000054000000}"/>
    <cellStyle name="20% - Accent1 10 2 4" xfId="5829" xr:uid="{00000000-0005-0000-0000-000055000000}"/>
    <cellStyle name="20% - Accent1 10 2 5" xfId="8139" xr:uid="{00000000-0005-0000-0000-000056000000}"/>
    <cellStyle name="20% - Accent1 10 3" xfId="1464" xr:uid="{00000000-0005-0000-0000-000057000000}"/>
    <cellStyle name="20% - Accent1 10 3 2" xfId="4023" xr:uid="{00000000-0005-0000-0000-000058000000}"/>
    <cellStyle name="20% - Accent1 10 3 3" xfId="6130" xr:uid="{00000000-0005-0000-0000-000059000000}"/>
    <cellStyle name="20% - Accent1 10 3 4" xfId="8714" xr:uid="{00000000-0005-0000-0000-00005A000000}"/>
    <cellStyle name="20% - Accent1 10 4" xfId="4400" xr:uid="{00000000-0005-0000-0000-00005B000000}"/>
    <cellStyle name="20% - Accent1 10 4 2" xfId="9071" xr:uid="{00000000-0005-0000-0000-00005C000000}"/>
    <cellStyle name="20% - Accent1 10 5" xfId="2788" xr:uid="{00000000-0005-0000-0000-00005D000000}"/>
    <cellStyle name="20% - Accent1 10 6" xfId="5647" xr:uid="{00000000-0005-0000-0000-00005E000000}"/>
    <cellStyle name="20% - Accent1 10 7" xfId="7486" xr:uid="{00000000-0005-0000-0000-00005F000000}"/>
    <cellStyle name="20% - Accent1 11" xfId="528" xr:uid="{00000000-0005-0000-0000-000060000000}"/>
    <cellStyle name="20% - Accent1 11 2" xfId="2182" xr:uid="{00000000-0005-0000-0000-000061000000}"/>
    <cellStyle name="20% - Accent1 11 2 2" xfId="3446" xr:uid="{00000000-0005-0000-0000-000062000000}"/>
    <cellStyle name="20% - Accent1 11 2 2 2" xfId="6319" xr:uid="{00000000-0005-0000-0000-000063000000}"/>
    <cellStyle name="20% - Accent1 11 2 3" xfId="5842" xr:uid="{00000000-0005-0000-0000-000064000000}"/>
    <cellStyle name="20% - Accent1 11 2 4" xfId="8152" xr:uid="{00000000-0005-0000-0000-000065000000}"/>
    <cellStyle name="20% - Accent1 11 3" xfId="1477" xr:uid="{00000000-0005-0000-0000-000066000000}"/>
    <cellStyle name="20% - Accent1 11 3 2" xfId="4036" xr:uid="{00000000-0005-0000-0000-000067000000}"/>
    <cellStyle name="20% - Accent1 11 3 3" xfId="6143" xr:uid="{00000000-0005-0000-0000-000068000000}"/>
    <cellStyle name="20% - Accent1 11 3 4" xfId="8727" xr:uid="{00000000-0005-0000-0000-000069000000}"/>
    <cellStyle name="20% - Accent1 11 4" xfId="4513" xr:uid="{00000000-0005-0000-0000-00006A000000}"/>
    <cellStyle name="20% - Accent1 11 4 2" xfId="9182" xr:uid="{00000000-0005-0000-0000-00006B000000}"/>
    <cellStyle name="20% - Accent1 11 5" xfId="2801" xr:uid="{00000000-0005-0000-0000-00006C000000}"/>
    <cellStyle name="20% - Accent1 11 6" xfId="5661" xr:uid="{00000000-0005-0000-0000-00006D000000}"/>
    <cellStyle name="20% - Accent1 11 7" xfId="7499" xr:uid="{00000000-0005-0000-0000-00006E000000}"/>
    <cellStyle name="20% - Accent1 12" xfId="541" xr:uid="{00000000-0005-0000-0000-00006F000000}"/>
    <cellStyle name="20% - Accent1 12 2" xfId="2195" xr:uid="{00000000-0005-0000-0000-000070000000}"/>
    <cellStyle name="20% - Accent1 12 2 2" xfId="3459" xr:uid="{00000000-0005-0000-0000-000071000000}"/>
    <cellStyle name="20% - Accent1 12 2 2 2" xfId="6332" xr:uid="{00000000-0005-0000-0000-000072000000}"/>
    <cellStyle name="20% - Accent1 12 2 3" xfId="5855" xr:uid="{00000000-0005-0000-0000-000073000000}"/>
    <cellStyle name="20% - Accent1 12 2 4" xfId="8165" xr:uid="{00000000-0005-0000-0000-000074000000}"/>
    <cellStyle name="20% - Accent1 12 3" xfId="1490" xr:uid="{00000000-0005-0000-0000-000075000000}"/>
    <cellStyle name="20% - Accent1 12 3 2" xfId="4050" xr:uid="{00000000-0005-0000-0000-000076000000}"/>
    <cellStyle name="20% - Accent1 12 3 3" xfId="6156" xr:uid="{00000000-0005-0000-0000-000077000000}"/>
    <cellStyle name="20% - Accent1 12 3 4" xfId="8740" xr:uid="{00000000-0005-0000-0000-000078000000}"/>
    <cellStyle name="20% - Accent1 12 4" xfId="4725" xr:uid="{00000000-0005-0000-0000-000079000000}"/>
    <cellStyle name="20% - Accent1 12 4 2" xfId="9367" xr:uid="{00000000-0005-0000-0000-00007A000000}"/>
    <cellStyle name="20% - Accent1 12 5" xfId="2814" xr:uid="{00000000-0005-0000-0000-00007B000000}"/>
    <cellStyle name="20% - Accent1 12 6" xfId="5674" xr:uid="{00000000-0005-0000-0000-00007C000000}"/>
    <cellStyle name="20% - Accent1 12 7" xfId="7512" xr:uid="{00000000-0005-0000-0000-00007D000000}"/>
    <cellStyle name="20% - Accent1 13" xfId="555" xr:uid="{00000000-0005-0000-0000-00007E000000}"/>
    <cellStyle name="20% - Accent1 13 2" xfId="2208" xr:uid="{00000000-0005-0000-0000-00007F000000}"/>
    <cellStyle name="20% - Accent1 13 2 2" xfId="3472" xr:uid="{00000000-0005-0000-0000-000080000000}"/>
    <cellStyle name="20% - Accent1 13 2 2 2" xfId="6345" xr:uid="{00000000-0005-0000-0000-000081000000}"/>
    <cellStyle name="20% - Accent1 13 2 3" xfId="5868" xr:uid="{00000000-0005-0000-0000-000082000000}"/>
    <cellStyle name="20% - Accent1 13 2 4" xfId="8178" xr:uid="{00000000-0005-0000-0000-000083000000}"/>
    <cellStyle name="20% - Accent1 13 3" xfId="1503" xr:uid="{00000000-0005-0000-0000-000084000000}"/>
    <cellStyle name="20% - Accent1 13 3 2" xfId="4063" xr:uid="{00000000-0005-0000-0000-000085000000}"/>
    <cellStyle name="20% - Accent1 13 3 3" xfId="6169" xr:uid="{00000000-0005-0000-0000-000086000000}"/>
    <cellStyle name="20% - Accent1 13 3 4" xfId="8753" xr:uid="{00000000-0005-0000-0000-000087000000}"/>
    <cellStyle name="20% - Accent1 13 4" xfId="4738" xr:uid="{00000000-0005-0000-0000-000088000000}"/>
    <cellStyle name="20% - Accent1 13 4 2" xfId="9380" xr:uid="{00000000-0005-0000-0000-000089000000}"/>
    <cellStyle name="20% - Accent1 13 5" xfId="2827" xr:uid="{00000000-0005-0000-0000-00008A000000}"/>
    <cellStyle name="20% - Accent1 13 6" xfId="5688" xr:uid="{00000000-0005-0000-0000-00008B000000}"/>
    <cellStyle name="20% - Accent1 13 7" xfId="7525" xr:uid="{00000000-0005-0000-0000-00008C000000}"/>
    <cellStyle name="20% - Accent1 14" xfId="569" xr:uid="{00000000-0005-0000-0000-00008D000000}"/>
    <cellStyle name="20% - Accent1 14 2" xfId="2221" xr:uid="{00000000-0005-0000-0000-00008E000000}"/>
    <cellStyle name="20% - Accent1 14 2 2" xfId="3485" xr:uid="{00000000-0005-0000-0000-00008F000000}"/>
    <cellStyle name="20% - Accent1 14 2 2 2" xfId="6358" xr:uid="{00000000-0005-0000-0000-000090000000}"/>
    <cellStyle name="20% - Accent1 14 2 3" xfId="5881" xr:uid="{00000000-0005-0000-0000-000091000000}"/>
    <cellStyle name="20% - Accent1 14 2 4" xfId="8191" xr:uid="{00000000-0005-0000-0000-000092000000}"/>
    <cellStyle name="20% - Accent1 14 3" xfId="1516" xr:uid="{00000000-0005-0000-0000-000093000000}"/>
    <cellStyle name="20% - Accent1 14 3 2" xfId="4076" xr:uid="{00000000-0005-0000-0000-000094000000}"/>
    <cellStyle name="20% - Accent1 14 3 3" xfId="6182" xr:uid="{00000000-0005-0000-0000-000095000000}"/>
    <cellStyle name="20% - Accent1 14 3 4" xfId="8766" xr:uid="{00000000-0005-0000-0000-000096000000}"/>
    <cellStyle name="20% - Accent1 14 4" xfId="4752" xr:uid="{00000000-0005-0000-0000-000097000000}"/>
    <cellStyle name="20% - Accent1 14 4 2" xfId="9393" xr:uid="{00000000-0005-0000-0000-000098000000}"/>
    <cellStyle name="20% - Accent1 14 5" xfId="2840" xr:uid="{00000000-0005-0000-0000-000099000000}"/>
    <cellStyle name="20% - Accent1 14 6" xfId="5701" xr:uid="{00000000-0005-0000-0000-00009A000000}"/>
    <cellStyle name="20% - Accent1 14 7" xfId="7538" xr:uid="{00000000-0005-0000-0000-00009B000000}"/>
    <cellStyle name="20% - Accent1 15" xfId="582" xr:uid="{00000000-0005-0000-0000-00009C000000}"/>
    <cellStyle name="20% - Accent1 15 2" xfId="2235" xr:uid="{00000000-0005-0000-0000-00009D000000}"/>
    <cellStyle name="20% - Accent1 15 2 2" xfId="3498" xr:uid="{00000000-0005-0000-0000-00009E000000}"/>
    <cellStyle name="20% - Accent1 15 2 3" xfId="6196" xr:uid="{00000000-0005-0000-0000-00009F000000}"/>
    <cellStyle name="20% - Accent1 15 2 4" xfId="8204" xr:uid="{00000000-0005-0000-0000-0000A0000000}"/>
    <cellStyle name="20% - Accent1 15 3" xfId="1529" xr:uid="{00000000-0005-0000-0000-0000A1000000}"/>
    <cellStyle name="20% - Accent1 15 3 2" xfId="4089" xr:uid="{00000000-0005-0000-0000-0000A2000000}"/>
    <cellStyle name="20% - Accent1 15 3 3" xfId="8779" xr:uid="{00000000-0005-0000-0000-0000A3000000}"/>
    <cellStyle name="20% - Accent1 15 4" xfId="4765" xr:uid="{00000000-0005-0000-0000-0000A4000000}"/>
    <cellStyle name="20% - Accent1 15 4 2" xfId="9406" xr:uid="{00000000-0005-0000-0000-0000A5000000}"/>
    <cellStyle name="20% - Accent1 15 5" xfId="2853" xr:uid="{00000000-0005-0000-0000-0000A6000000}"/>
    <cellStyle name="20% - Accent1 15 6" xfId="5715" xr:uid="{00000000-0005-0000-0000-0000A7000000}"/>
    <cellStyle name="20% - Accent1 15 7" xfId="7551" xr:uid="{00000000-0005-0000-0000-0000A8000000}"/>
    <cellStyle name="20% - Accent1 16" xfId="609" xr:uid="{00000000-0005-0000-0000-0000A9000000}"/>
    <cellStyle name="20% - Accent1 16 2" xfId="2248" xr:uid="{00000000-0005-0000-0000-0000AA000000}"/>
    <cellStyle name="20% - Accent1 16 2 2" xfId="3511" xr:uid="{00000000-0005-0000-0000-0000AB000000}"/>
    <cellStyle name="20% - Accent1 16 2 3" xfId="6372" xr:uid="{00000000-0005-0000-0000-0000AC000000}"/>
    <cellStyle name="20% - Accent1 16 2 4" xfId="8217" xr:uid="{00000000-0005-0000-0000-0000AD000000}"/>
    <cellStyle name="20% - Accent1 16 3" xfId="1545" xr:uid="{00000000-0005-0000-0000-0000AE000000}"/>
    <cellStyle name="20% - Accent1 16 3 2" xfId="4103" xr:uid="{00000000-0005-0000-0000-0000AF000000}"/>
    <cellStyle name="20% - Accent1 16 3 3" xfId="8792" xr:uid="{00000000-0005-0000-0000-0000B0000000}"/>
    <cellStyle name="20% - Accent1 16 4" xfId="4778" xr:uid="{00000000-0005-0000-0000-0000B1000000}"/>
    <cellStyle name="20% - Accent1 16 4 2" xfId="9419" xr:uid="{00000000-0005-0000-0000-0000B2000000}"/>
    <cellStyle name="20% - Accent1 16 5" xfId="2866" xr:uid="{00000000-0005-0000-0000-0000B3000000}"/>
    <cellStyle name="20% - Accent1 16 6" xfId="5896" xr:uid="{00000000-0005-0000-0000-0000B4000000}"/>
    <cellStyle name="20% - Accent1 16 7" xfId="7564" xr:uid="{00000000-0005-0000-0000-0000B5000000}"/>
    <cellStyle name="20% - Accent1 17" xfId="631" xr:uid="{00000000-0005-0000-0000-0000B6000000}"/>
    <cellStyle name="20% - Accent1 17 2" xfId="2262" xr:uid="{00000000-0005-0000-0000-0000B7000000}"/>
    <cellStyle name="20% - Accent1 17 2 2" xfId="3524" xr:uid="{00000000-0005-0000-0000-0000B8000000}"/>
    <cellStyle name="20% - Accent1 17 2 3" xfId="6387" xr:uid="{00000000-0005-0000-0000-0000B9000000}"/>
    <cellStyle name="20% - Accent1 17 2 4" xfId="8230" xr:uid="{00000000-0005-0000-0000-0000BA000000}"/>
    <cellStyle name="20% - Accent1 17 3" xfId="1558" xr:uid="{00000000-0005-0000-0000-0000BB000000}"/>
    <cellStyle name="20% - Accent1 17 3 2" xfId="4116" xr:uid="{00000000-0005-0000-0000-0000BC000000}"/>
    <cellStyle name="20% - Accent1 17 3 3" xfId="8805" xr:uid="{00000000-0005-0000-0000-0000BD000000}"/>
    <cellStyle name="20% - Accent1 17 4" xfId="4792" xr:uid="{00000000-0005-0000-0000-0000BE000000}"/>
    <cellStyle name="20% - Accent1 17 4 2" xfId="9432" xr:uid="{00000000-0005-0000-0000-0000BF000000}"/>
    <cellStyle name="20% - Accent1 17 5" xfId="2879" xr:uid="{00000000-0005-0000-0000-0000C0000000}"/>
    <cellStyle name="20% - Accent1 17 6" xfId="5911" xr:uid="{00000000-0005-0000-0000-0000C1000000}"/>
    <cellStyle name="20% - Accent1 17 7" xfId="7577" xr:uid="{00000000-0005-0000-0000-0000C2000000}"/>
    <cellStyle name="20% - Accent1 18" xfId="646" xr:uid="{00000000-0005-0000-0000-0000C3000000}"/>
    <cellStyle name="20% - Accent1 18 2" xfId="2276" xr:uid="{00000000-0005-0000-0000-0000C4000000}"/>
    <cellStyle name="20% - Accent1 18 2 2" xfId="3537" xr:uid="{00000000-0005-0000-0000-0000C5000000}"/>
    <cellStyle name="20% - Accent1 18 2 3" xfId="6401" xr:uid="{00000000-0005-0000-0000-0000C6000000}"/>
    <cellStyle name="20% - Accent1 18 2 4" xfId="8243" xr:uid="{00000000-0005-0000-0000-0000C7000000}"/>
    <cellStyle name="20% - Accent1 18 3" xfId="1572" xr:uid="{00000000-0005-0000-0000-0000C8000000}"/>
    <cellStyle name="20% - Accent1 18 3 2" xfId="4129" xr:uid="{00000000-0005-0000-0000-0000C9000000}"/>
    <cellStyle name="20% - Accent1 18 3 3" xfId="8818" xr:uid="{00000000-0005-0000-0000-0000CA000000}"/>
    <cellStyle name="20% - Accent1 18 4" xfId="4805" xr:uid="{00000000-0005-0000-0000-0000CB000000}"/>
    <cellStyle name="20% - Accent1 18 4 2" xfId="9445" xr:uid="{00000000-0005-0000-0000-0000CC000000}"/>
    <cellStyle name="20% - Accent1 18 5" xfId="2892" xr:uid="{00000000-0005-0000-0000-0000CD000000}"/>
    <cellStyle name="20% - Accent1 18 6" xfId="5925" xr:uid="{00000000-0005-0000-0000-0000CE000000}"/>
    <cellStyle name="20% - Accent1 18 7" xfId="7590" xr:uid="{00000000-0005-0000-0000-0000CF000000}"/>
    <cellStyle name="20% - Accent1 19" xfId="675" xr:uid="{00000000-0005-0000-0000-0000D0000000}"/>
    <cellStyle name="20% - Accent1 19 2" xfId="2289" xr:uid="{00000000-0005-0000-0000-0000D1000000}"/>
    <cellStyle name="20% - Accent1 19 2 2" xfId="3550" xr:uid="{00000000-0005-0000-0000-0000D2000000}"/>
    <cellStyle name="20% - Accent1 19 2 3" xfId="6415" xr:uid="{00000000-0005-0000-0000-0000D3000000}"/>
    <cellStyle name="20% - Accent1 19 2 4" xfId="8256" xr:uid="{00000000-0005-0000-0000-0000D4000000}"/>
    <cellStyle name="20% - Accent1 19 3" xfId="1586" xr:uid="{00000000-0005-0000-0000-0000D5000000}"/>
    <cellStyle name="20% - Accent1 19 3 2" xfId="4142" xr:uid="{00000000-0005-0000-0000-0000D6000000}"/>
    <cellStyle name="20% - Accent1 19 3 3" xfId="8831" xr:uid="{00000000-0005-0000-0000-0000D7000000}"/>
    <cellStyle name="20% - Accent1 19 4" xfId="4819" xr:uid="{00000000-0005-0000-0000-0000D8000000}"/>
    <cellStyle name="20% - Accent1 19 4 2" xfId="9458" xr:uid="{00000000-0005-0000-0000-0000D9000000}"/>
    <cellStyle name="20% - Accent1 19 5" xfId="2905" xr:uid="{00000000-0005-0000-0000-0000DA000000}"/>
    <cellStyle name="20% - Accent1 19 6" xfId="5940" xr:uid="{00000000-0005-0000-0000-0000DB000000}"/>
    <cellStyle name="20% - Accent1 19 7" xfId="7603" xr:uid="{00000000-0005-0000-0000-0000DC000000}"/>
    <cellStyle name="20% - Accent1 2" xfId="234" xr:uid="{00000000-0005-0000-0000-0000DD000000}"/>
    <cellStyle name="20% - Accent1 2 2" xfId="5251" xr:uid="{00000000-0005-0000-0000-0000DE000000}"/>
    <cellStyle name="20% - Accent1 2 2 2" xfId="5252" xr:uid="{00000000-0005-0000-0000-0000DF000000}"/>
    <cellStyle name="20% - Accent1 2 3" xfId="5253" xr:uid="{00000000-0005-0000-0000-0000E0000000}"/>
    <cellStyle name="20% - Accent1 2 4" xfId="5250" xr:uid="{00000000-0005-0000-0000-0000E1000000}"/>
    <cellStyle name="20% - Accent1 20" xfId="738" xr:uid="{00000000-0005-0000-0000-0000E2000000}"/>
    <cellStyle name="20% - Accent1 20 2" xfId="2302" xr:uid="{00000000-0005-0000-0000-0000E3000000}"/>
    <cellStyle name="20% - Accent1 20 2 2" xfId="3563" xr:uid="{00000000-0005-0000-0000-0000E4000000}"/>
    <cellStyle name="20% - Accent1 20 2 3" xfId="6440" xr:uid="{00000000-0005-0000-0000-0000E5000000}"/>
    <cellStyle name="20% - Accent1 20 2 4" xfId="8269" xr:uid="{00000000-0005-0000-0000-0000E6000000}"/>
    <cellStyle name="20% - Accent1 20 3" xfId="1599" xr:uid="{00000000-0005-0000-0000-0000E7000000}"/>
    <cellStyle name="20% - Accent1 20 3 2" xfId="4155" xr:uid="{00000000-0005-0000-0000-0000E8000000}"/>
    <cellStyle name="20% - Accent1 20 3 3" xfId="8844" xr:uid="{00000000-0005-0000-0000-0000E9000000}"/>
    <cellStyle name="20% - Accent1 20 4" xfId="4832" xr:uid="{00000000-0005-0000-0000-0000EA000000}"/>
    <cellStyle name="20% - Accent1 20 4 2" xfId="9471" xr:uid="{00000000-0005-0000-0000-0000EB000000}"/>
    <cellStyle name="20% - Accent1 20 5" xfId="2918" xr:uid="{00000000-0005-0000-0000-0000EC000000}"/>
    <cellStyle name="20% - Accent1 20 6" xfId="5965" xr:uid="{00000000-0005-0000-0000-0000ED000000}"/>
    <cellStyle name="20% - Accent1 20 7" xfId="7616" xr:uid="{00000000-0005-0000-0000-0000EE000000}"/>
    <cellStyle name="20% - Accent1 21" xfId="754" xr:uid="{00000000-0005-0000-0000-0000EF000000}"/>
    <cellStyle name="20% - Accent1 21 2" xfId="2316" xr:uid="{00000000-0005-0000-0000-0000F0000000}"/>
    <cellStyle name="20% - Accent1 21 2 2" xfId="3577" xr:uid="{00000000-0005-0000-0000-0000F1000000}"/>
    <cellStyle name="20% - Accent1 21 2 3" xfId="6444" xr:uid="{00000000-0005-0000-0000-0000F2000000}"/>
    <cellStyle name="20% - Accent1 21 2 4" xfId="8283" xr:uid="{00000000-0005-0000-0000-0000F3000000}"/>
    <cellStyle name="20% - Accent1 21 3" xfId="1612" xr:uid="{00000000-0005-0000-0000-0000F4000000}"/>
    <cellStyle name="20% - Accent1 21 3 2" xfId="4168" xr:uid="{00000000-0005-0000-0000-0000F5000000}"/>
    <cellStyle name="20% - Accent1 21 3 3" xfId="8857" xr:uid="{00000000-0005-0000-0000-0000F6000000}"/>
    <cellStyle name="20% - Accent1 21 4" xfId="4845" xr:uid="{00000000-0005-0000-0000-0000F7000000}"/>
    <cellStyle name="20% - Accent1 21 4 2" xfId="9484" xr:uid="{00000000-0005-0000-0000-0000F8000000}"/>
    <cellStyle name="20% - Accent1 21 5" xfId="2931" xr:uid="{00000000-0005-0000-0000-0000F9000000}"/>
    <cellStyle name="20% - Accent1 21 6" xfId="5969" xr:uid="{00000000-0005-0000-0000-0000FA000000}"/>
    <cellStyle name="20% - Accent1 21 7" xfId="7629" xr:uid="{00000000-0005-0000-0000-0000FB000000}"/>
    <cellStyle name="20% - Accent1 22" xfId="768" xr:uid="{00000000-0005-0000-0000-0000FC000000}"/>
    <cellStyle name="20% - Accent1 22 2" xfId="2330" xr:uid="{00000000-0005-0000-0000-0000FD000000}"/>
    <cellStyle name="20% - Accent1 22 2 2" xfId="3590" xr:uid="{00000000-0005-0000-0000-0000FE000000}"/>
    <cellStyle name="20% - Accent1 22 2 3" xfId="6457" xr:uid="{00000000-0005-0000-0000-0000FF000000}"/>
    <cellStyle name="20% - Accent1 22 2 4" xfId="8296" xr:uid="{00000000-0005-0000-0000-000000010000}"/>
    <cellStyle name="20% - Accent1 22 3" xfId="1625" xr:uid="{00000000-0005-0000-0000-000001010000}"/>
    <cellStyle name="20% - Accent1 22 3 2" xfId="4181" xr:uid="{00000000-0005-0000-0000-000002010000}"/>
    <cellStyle name="20% - Accent1 22 3 3" xfId="8870" xr:uid="{00000000-0005-0000-0000-000003010000}"/>
    <cellStyle name="20% - Accent1 22 4" xfId="4862" xr:uid="{00000000-0005-0000-0000-000004010000}"/>
    <cellStyle name="20% - Accent1 22 4 2" xfId="9500" xr:uid="{00000000-0005-0000-0000-000005010000}"/>
    <cellStyle name="20% - Accent1 22 5" xfId="2944" xr:uid="{00000000-0005-0000-0000-000006010000}"/>
    <cellStyle name="20% - Accent1 22 6" xfId="5982" xr:uid="{00000000-0005-0000-0000-000007010000}"/>
    <cellStyle name="20% - Accent1 22 7" xfId="7642" xr:uid="{00000000-0005-0000-0000-000008010000}"/>
    <cellStyle name="20% - Accent1 23" xfId="801" xr:uid="{00000000-0005-0000-0000-000009010000}"/>
    <cellStyle name="20% - Accent1 23 2" xfId="2348" xr:uid="{00000000-0005-0000-0000-00000A010000}"/>
    <cellStyle name="20% - Accent1 23 2 2" xfId="3607" xr:uid="{00000000-0005-0000-0000-00000B010000}"/>
    <cellStyle name="20% - Accent1 23 2 3" xfId="8313" xr:uid="{00000000-0005-0000-0000-00000C010000}"/>
    <cellStyle name="20% - Accent1 23 3" xfId="1644" xr:uid="{00000000-0005-0000-0000-00000D010000}"/>
    <cellStyle name="20% - Accent1 23 3 2" xfId="4194" xr:uid="{00000000-0005-0000-0000-00000E010000}"/>
    <cellStyle name="20% - Accent1 23 3 3" xfId="8883" xr:uid="{00000000-0005-0000-0000-00000F010000}"/>
    <cellStyle name="20% - Accent1 23 4" xfId="4877" xr:uid="{00000000-0005-0000-0000-000010010000}"/>
    <cellStyle name="20% - Accent1 23 4 2" xfId="9514" xr:uid="{00000000-0005-0000-0000-000011010000}"/>
    <cellStyle name="20% - Accent1 23 5" xfId="2957" xr:uid="{00000000-0005-0000-0000-000012010000}"/>
    <cellStyle name="20% - Accent1 23 6" xfId="6000" xr:uid="{00000000-0005-0000-0000-000013010000}"/>
    <cellStyle name="20% - Accent1 23 7" xfId="7655" xr:uid="{00000000-0005-0000-0000-000014010000}"/>
    <cellStyle name="20% - Accent1 24" xfId="815" xr:uid="{00000000-0005-0000-0000-000015010000}"/>
    <cellStyle name="20% - Accent1 24 2" xfId="2365" xr:uid="{00000000-0005-0000-0000-000016010000}"/>
    <cellStyle name="20% - Accent1 24 2 2" xfId="3622" xr:uid="{00000000-0005-0000-0000-000017010000}"/>
    <cellStyle name="20% - Accent1 24 2 3" xfId="8328" xr:uid="{00000000-0005-0000-0000-000018010000}"/>
    <cellStyle name="20% - Accent1 24 3" xfId="1657" xr:uid="{00000000-0005-0000-0000-000019010000}"/>
    <cellStyle name="20% - Accent1 24 3 2" xfId="4207" xr:uid="{00000000-0005-0000-0000-00001A010000}"/>
    <cellStyle name="20% - Accent1 24 3 3" xfId="8896" xr:uid="{00000000-0005-0000-0000-00001B010000}"/>
    <cellStyle name="20% - Accent1 24 4" xfId="4892" xr:uid="{00000000-0005-0000-0000-00001C010000}"/>
    <cellStyle name="20% - Accent1 24 4 2" xfId="9529" xr:uid="{00000000-0005-0000-0000-00001D010000}"/>
    <cellStyle name="20% - Accent1 24 5" xfId="2970" xr:uid="{00000000-0005-0000-0000-00001E010000}"/>
    <cellStyle name="20% - Accent1 24 6" xfId="6474" xr:uid="{00000000-0005-0000-0000-00001F010000}"/>
    <cellStyle name="20% - Accent1 24 7" xfId="7668" xr:uid="{00000000-0005-0000-0000-000020010000}"/>
    <cellStyle name="20% - Accent1 25" xfId="854" xr:uid="{00000000-0005-0000-0000-000021010000}"/>
    <cellStyle name="20% - Accent1 25 2" xfId="2379" xr:uid="{00000000-0005-0000-0000-000022010000}"/>
    <cellStyle name="20% - Accent1 25 2 2" xfId="3636" xr:uid="{00000000-0005-0000-0000-000023010000}"/>
    <cellStyle name="20% - Accent1 25 2 3" xfId="8342" xr:uid="{00000000-0005-0000-0000-000024010000}"/>
    <cellStyle name="20% - Accent1 25 3" xfId="1670" xr:uid="{00000000-0005-0000-0000-000025010000}"/>
    <cellStyle name="20% - Accent1 25 3 2" xfId="4220" xr:uid="{00000000-0005-0000-0000-000026010000}"/>
    <cellStyle name="20% - Accent1 25 3 3" xfId="8909" xr:uid="{00000000-0005-0000-0000-000027010000}"/>
    <cellStyle name="20% - Accent1 25 4" xfId="4909" xr:uid="{00000000-0005-0000-0000-000028010000}"/>
    <cellStyle name="20% - Accent1 25 4 2" xfId="9546" xr:uid="{00000000-0005-0000-0000-000029010000}"/>
    <cellStyle name="20% - Accent1 25 5" xfId="2983" xr:uid="{00000000-0005-0000-0000-00002A010000}"/>
    <cellStyle name="20% - Accent1 25 6" xfId="6493" xr:uid="{00000000-0005-0000-0000-00002B010000}"/>
    <cellStyle name="20% - Accent1 25 7" xfId="7681" xr:uid="{00000000-0005-0000-0000-00002C010000}"/>
    <cellStyle name="20% - Accent1 26" xfId="873" xr:uid="{00000000-0005-0000-0000-00002D010000}"/>
    <cellStyle name="20% - Accent1 26 2" xfId="2395" xr:uid="{00000000-0005-0000-0000-00002E010000}"/>
    <cellStyle name="20% - Accent1 26 2 2" xfId="3651" xr:uid="{00000000-0005-0000-0000-00002F010000}"/>
    <cellStyle name="20% - Accent1 26 2 3" xfId="8357" xr:uid="{00000000-0005-0000-0000-000030010000}"/>
    <cellStyle name="20% - Accent1 26 3" xfId="1683" xr:uid="{00000000-0005-0000-0000-000031010000}"/>
    <cellStyle name="20% - Accent1 26 3 2" xfId="4233" xr:uid="{00000000-0005-0000-0000-000032010000}"/>
    <cellStyle name="20% - Accent1 26 3 3" xfId="8922" xr:uid="{00000000-0005-0000-0000-000033010000}"/>
    <cellStyle name="20% - Accent1 26 4" xfId="4922" xr:uid="{00000000-0005-0000-0000-000034010000}"/>
    <cellStyle name="20% - Accent1 26 4 2" xfId="9559" xr:uid="{00000000-0005-0000-0000-000035010000}"/>
    <cellStyle name="20% - Accent1 26 5" xfId="2996" xr:uid="{00000000-0005-0000-0000-000036010000}"/>
    <cellStyle name="20% - Accent1 26 6" xfId="6506" xr:uid="{00000000-0005-0000-0000-000037010000}"/>
    <cellStyle name="20% - Accent1 26 7" xfId="7694" xr:uid="{00000000-0005-0000-0000-000038010000}"/>
    <cellStyle name="20% - Accent1 27" xfId="940" xr:uid="{00000000-0005-0000-0000-000039010000}"/>
    <cellStyle name="20% - Accent1 27 2" xfId="2412" xr:uid="{00000000-0005-0000-0000-00003A010000}"/>
    <cellStyle name="20% - Accent1 27 2 2" xfId="3664" xr:uid="{00000000-0005-0000-0000-00003B010000}"/>
    <cellStyle name="20% - Accent1 27 2 3" xfId="8370" xr:uid="{00000000-0005-0000-0000-00003C010000}"/>
    <cellStyle name="20% - Accent1 27 3" xfId="1696" xr:uid="{00000000-0005-0000-0000-00003D010000}"/>
    <cellStyle name="20% - Accent1 27 3 2" xfId="4246" xr:uid="{00000000-0005-0000-0000-00003E010000}"/>
    <cellStyle name="20% - Accent1 27 3 3" xfId="8935" xr:uid="{00000000-0005-0000-0000-00003F010000}"/>
    <cellStyle name="20% - Accent1 27 4" xfId="4936" xr:uid="{00000000-0005-0000-0000-000040010000}"/>
    <cellStyle name="20% - Accent1 27 4 2" xfId="9572" xr:uid="{00000000-0005-0000-0000-000041010000}"/>
    <cellStyle name="20% - Accent1 27 5" xfId="3009" xr:uid="{00000000-0005-0000-0000-000042010000}"/>
    <cellStyle name="20% - Accent1 27 6" xfId="6519" xr:uid="{00000000-0005-0000-0000-000043010000}"/>
    <cellStyle name="20% - Accent1 27 7" xfId="7707" xr:uid="{00000000-0005-0000-0000-000044010000}"/>
    <cellStyle name="20% - Accent1 28" xfId="966" xr:uid="{00000000-0005-0000-0000-000045010000}"/>
    <cellStyle name="20% - Accent1 28 2" xfId="2428" xr:uid="{00000000-0005-0000-0000-000046010000}"/>
    <cellStyle name="20% - Accent1 28 2 2" xfId="3678" xr:uid="{00000000-0005-0000-0000-000047010000}"/>
    <cellStyle name="20% - Accent1 28 2 3" xfId="8384" xr:uid="{00000000-0005-0000-0000-000048010000}"/>
    <cellStyle name="20% - Accent1 28 3" xfId="1710" xr:uid="{00000000-0005-0000-0000-000049010000}"/>
    <cellStyle name="20% - Accent1 28 3 2" xfId="4949" xr:uid="{00000000-0005-0000-0000-00004A010000}"/>
    <cellStyle name="20% - Accent1 28 3 3" xfId="9585" xr:uid="{00000000-0005-0000-0000-00004B010000}"/>
    <cellStyle name="20% - Accent1 28 4" xfId="3022" xr:uid="{00000000-0005-0000-0000-00004C010000}"/>
    <cellStyle name="20% - Accent1 28 5" xfId="6533" xr:uid="{00000000-0005-0000-0000-00004D010000}"/>
    <cellStyle name="20% - Accent1 28 6" xfId="7720" xr:uid="{00000000-0005-0000-0000-00004E010000}"/>
    <cellStyle name="20% - Accent1 29" xfId="1015" xr:uid="{00000000-0005-0000-0000-00004F010000}"/>
    <cellStyle name="20% - Accent1 29 2" xfId="2442" xr:uid="{00000000-0005-0000-0000-000050010000}"/>
    <cellStyle name="20% - Accent1 29 2 2" xfId="3692" xr:uid="{00000000-0005-0000-0000-000051010000}"/>
    <cellStyle name="20% - Accent1 29 2 3" xfId="8398" xr:uid="{00000000-0005-0000-0000-000052010000}"/>
    <cellStyle name="20% - Accent1 29 3" xfId="1723" xr:uid="{00000000-0005-0000-0000-000053010000}"/>
    <cellStyle name="20% - Accent1 29 3 2" xfId="4963" xr:uid="{00000000-0005-0000-0000-000054010000}"/>
    <cellStyle name="20% - Accent1 29 3 3" xfId="9598" xr:uid="{00000000-0005-0000-0000-000055010000}"/>
    <cellStyle name="20% - Accent1 29 4" xfId="3035" xr:uid="{00000000-0005-0000-0000-000056010000}"/>
    <cellStyle name="20% - Accent1 29 5" xfId="6548" xr:uid="{00000000-0005-0000-0000-000057010000}"/>
    <cellStyle name="20% - Accent1 29 6" xfId="7733" xr:uid="{00000000-0005-0000-0000-000058010000}"/>
    <cellStyle name="20% - Accent1 3" xfId="403" xr:uid="{00000000-0005-0000-0000-000059010000}"/>
    <cellStyle name="20% - Accent1 3 2" xfId="2076" xr:uid="{00000000-0005-0000-0000-00005A010000}"/>
    <cellStyle name="20% - Accent1 3 2 2" xfId="4623" xr:uid="{00000000-0005-0000-0000-00005B010000}"/>
    <cellStyle name="20% - Accent1 3 2 2 2" xfId="6214" xr:uid="{00000000-0005-0000-0000-00005C010000}"/>
    <cellStyle name="20% - Accent1 3 2 2 3" xfId="9285" xr:uid="{00000000-0005-0000-0000-00005D010000}"/>
    <cellStyle name="20% - Accent1 3 2 3" xfId="4417" xr:uid="{00000000-0005-0000-0000-00005E010000}"/>
    <cellStyle name="20% - Accent1 3 2 3 2" xfId="9088" xr:uid="{00000000-0005-0000-0000-00005F010000}"/>
    <cellStyle name="20% - Accent1 3 2 4" xfId="3341" xr:uid="{00000000-0005-0000-0000-000060010000}"/>
    <cellStyle name="20% - Accent1 3 2 5" xfId="5732" xr:uid="{00000000-0005-0000-0000-000061010000}"/>
    <cellStyle name="20% - Accent1 3 2 6" xfId="8047" xr:uid="{00000000-0005-0000-0000-000062010000}"/>
    <cellStyle name="20% - Accent1 3 3" xfId="1365" xr:uid="{00000000-0005-0000-0000-000063010000}"/>
    <cellStyle name="20% - Accent1 3 3 2" xfId="4579" xr:uid="{00000000-0005-0000-0000-000064010000}"/>
    <cellStyle name="20% - Accent1 3 3 2 2" xfId="9248" xr:uid="{00000000-0005-0000-0000-000065010000}"/>
    <cellStyle name="20% - Accent1 3 3 3" xfId="4357" xr:uid="{00000000-0005-0000-0000-000066010000}"/>
    <cellStyle name="20% - Accent1 3 3 3 2" xfId="9029" xr:uid="{00000000-0005-0000-0000-000067010000}"/>
    <cellStyle name="20% - Accent1 3 3 4" xfId="3930" xr:uid="{00000000-0005-0000-0000-000068010000}"/>
    <cellStyle name="20% - Accent1 3 3 5" xfId="6037" xr:uid="{00000000-0005-0000-0000-000069010000}"/>
    <cellStyle name="20% - Accent1 3 3 6" xfId="8622" xr:uid="{00000000-0005-0000-0000-00006A010000}"/>
    <cellStyle name="20% - Accent1 3 4" xfId="4532" xr:uid="{00000000-0005-0000-0000-00006B010000}"/>
    <cellStyle name="20% - Accent1 3 4 2" xfId="9201" xr:uid="{00000000-0005-0000-0000-00006C010000}"/>
    <cellStyle name="20% - Accent1 3 5" xfId="4294" xr:uid="{00000000-0005-0000-0000-00006D010000}"/>
    <cellStyle name="20% - Accent1 3 5 2" xfId="8968" xr:uid="{00000000-0005-0000-0000-00006E010000}"/>
    <cellStyle name="20% - Accent1 3 6" xfId="2697" xr:uid="{00000000-0005-0000-0000-00006F010000}"/>
    <cellStyle name="20% - Accent1 3 7" xfId="5554" xr:uid="{00000000-0005-0000-0000-000070010000}"/>
    <cellStyle name="20% - Accent1 3 8" xfId="7395" xr:uid="{00000000-0005-0000-0000-000071010000}"/>
    <cellStyle name="20% - Accent1 30" xfId="1046" xr:uid="{00000000-0005-0000-0000-000072010000}"/>
    <cellStyle name="20% - Accent1 30 2" xfId="2455" xr:uid="{00000000-0005-0000-0000-000073010000}"/>
    <cellStyle name="20% - Accent1 30 2 2" xfId="3705" xr:uid="{00000000-0005-0000-0000-000074010000}"/>
    <cellStyle name="20% - Accent1 30 2 3" xfId="8411" xr:uid="{00000000-0005-0000-0000-000075010000}"/>
    <cellStyle name="20% - Accent1 30 3" xfId="1744" xr:uid="{00000000-0005-0000-0000-000076010000}"/>
    <cellStyle name="20% - Accent1 30 3 2" xfId="4976" xr:uid="{00000000-0005-0000-0000-000077010000}"/>
    <cellStyle name="20% - Accent1 30 3 3" xfId="9611" xr:uid="{00000000-0005-0000-0000-000078010000}"/>
    <cellStyle name="20% - Accent1 30 4" xfId="3051" xr:uid="{00000000-0005-0000-0000-000079010000}"/>
    <cellStyle name="20% - Accent1 30 5" xfId="6570" xr:uid="{00000000-0005-0000-0000-00007A010000}"/>
    <cellStyle name="20% - Accent1 30 6" xfId="7749" xr:uid="{00000000-0005-0000-0000-00007B010000}"/>
    <cellStyle name="20% - Accent1 31" xfId="1052" xr:uid="{00000000-0005-0000-0000-00007C010000}"/>
    <cellStyle name="20% - Accent1 31 2" xfId="2468" xr:uid="{00000000-0005-0000-0000-00007D010000}"/>
    <cellStyle name="20% - Accent1 31 2 2" xfId="3718" xr:uid="{00000000-0005-0000-0000-00007E010000}"/>
    <cellStyle name="20% - Accent1 31 2 3" xfId="8424" xr:uid="{00000000-0005-0000-0000-00007F010000}"/>
    <cellStyle name="20% - Accent1 31 3" xfId="1757" xr:uid="{00000000-0005-0000-0000-000080010000}"/>
    <cellStyle name="20% - Accent1 31 3 2" xfId="4989" xr:uid="{00000000-0005-0000-0000-000081010000}"/>
    <cellStyle name="20% - Accent1 31 3 3" xfId="9624" xr:uid="{00000000-0005-0000-0000-000082010000}"/>
    <cellStyle name="20% - Accent1 31 4" xfId="3064" xr:uid="{00000000-0005-0000-0000-000083010000}"/>
    <cellStyle name="20% - Accent1 31 5" xfId="6584" xr:uid="{00000000-0005-0000-0000-000084010000}"/>
    <cellStyle name="20% - Accent1 31 6" xfId="7762" xr:uid="{00000000-0005-0000-0000-000085010000}"/>
    <cellStyle name="20% - Accent1 32" xfId="1117" xr:uid="{00000000-0005-0000-0000-000086010000}"/>
    <cellStyle name="20% - Accent1 32 2" xfId="2482" xr:uid="{00000000-0005-0000-0000-000087010000}"/>
    <cellStyle name="20% - Accent1 32 2 2" xfId="3732" xr:uid="{00000000-0005-0000-0000-000088010000}"/>
    <cellStyle name="20% - Accent1 32 2 3" xfId="8438" xr:uid="{00000000-0005-0000-0000-000089010000}"/>
    <cellStyle name="20% - Accent1 32 3" xfId="1770" xr:uid="{00000000-0005-0000-0000-00008A010000}"/>
    <cellStyle name="20% - Accent1 32 3 2" xfId="5002" xr:uid="{00000000-0005-0000-0000-00008B010000}"/>
    <cellStyle name="20% - Accent1 32 3 3" xfId="9637" xr:uid="{00000000-0005-0000-0000-00008C010000}"/>
    <cellStyle name="20% - Accent1 32 4" xfId="3077" xr:uid="{00000000-0005-0000-0000-00008D010000}"/>
    <cellStyle name="20% - Accent1 32 5" xfId="6597" xr:uid="{00000000-0005-0000-0000-00008E010000}"/>
    <cellStyle name="20% - Accent1 32 6" xfId="7775" xr:uid="{00000000-0005-0000-0000-00008F010000}"/>
    <cellStyle name="20% - Accent1 33" xfId="1162" xr:uid="{00000000-0005-0000-0000-000090010000}"/>
    <cellStyle name="20% - Accent1 33 2" xfId="2495" xr:uid="{00000000-0005-0000-0000-000091010000}"/>
    <cellStyle name="20% - Accent1 33 2 2" xfId="3745" xr:uid="{00000000-0005-0000-0000-000092010000}"/>
    <cellStyle name="20% - Accent1 33 2 3" xfId="8451" xr:uid="{00000000-0005-0000-0000-000093010000}"/>
    <cellStyle name="20% - Accent1 33 3" xfId="1783" xr:uid="{00000000-0005-0000-0000-000094010000}"/>
    <cellStyle name="20% - Accent1 33 3 2" xfId="5015" xr:uid="{00000000-0005-0000-0000-000095010000}"/>
    <cellStyle name="20% - Accent1 33 3 3" xfId="9650" xr:uid="{00000000-0005-0000-0000-000096010000}"/>
    <cellStyle name="20% - Accent1 33 4" xfId="3090" xr:uid="{00000000-0005-0000-0000-000097010000}"/>
    <cellStyle name="20% - Accent1 33 5" xfId="6610" xr:uid="{00000000-0005-0000-0000-000098010000}"/>
    <cellStyle name="20% - Accent1 33 6" xfId="7788" xr:uid="{00000000-0005-0000-0000-000099010000}"/>
    <cellStyle name="20% - Accent1 34" xfId="1797" xr:uid="{00000000-0005-0000-0000-00009A010000}"/>
    <cellStyle name="20% - Accent1 34 2" xfId="2509" xr:uid="{00000000-0005-0000-0000-00009B010000}"/>
    <cellStyle name="20% - Accent1 34 2 2" xfId="3758" xr:uid="{00000000-0005-0000-0000-00009C010000}"/>
    <cellStyle name="20% - Accent1 34 2 3" xfId="8464" xr:uid="{00000000-0005-0000-0000-00009D010000}"/>
    <cellStyle name="20% - Accent1 34 3" xfId="5028" xr:uid="{00000000-0005-0000-0000-00009E010000}"/>
    <cellStyle name="20% - Accent1 34 3 2" xfId="9663" xr:uid="{00000000-0005-0000-0000-00009F010000}"/>
    <cellStyle name="20% - Accent1 34 4" xfId="3104" xr:uid="{00000000-0005-0000-0000-0000A0010000}"/>
    <cellStyle name="20% - Accent1 34 5" xfId="6623" xr:uid="{00000000-0005-0000-0000-0000A1010000}"/>
    <cellStyle name="20% - Accent1 34 6" xfId="7802" xr:uid="{00000000-0005-0000-0000-0000A2010000}"/>
    <cellStyle name="20% - Accent1 35" xfId="1810" xr:uid="{00000000-0005-0000-0000-0000A3010000}"/>
    <cellStyle name="20% - Accent1 35 2" xfId="2526" xr:uid="{00000000-0005-0000-0000-0000A4010000}"/>
    <cellStyle name="20% - Accent1 35 2 2" xfId="3772" xr:uid="{00000000-0005-0000-0000-0000A5010000}"/>
    <cellStyle name="20% - Accent1 35 2 3" xfId="8478" xr:uid="{00000000-0005-0000-0000-0000A6010000}"/>
    <cellStyle name="20% - Accent1 35 3" xfId="5042" xr:uid="{00000000-0005-0000-0000-0000A7010000}"/>
    <cellStyle name="20% - Accent1 35 3 2" xfId="9676" xr:uid="{00000000-0005-0000-0000-0000A8010000}"/>
    <cellStyle name="20% - Accent1 35 4" xfId="3117" xr:uid="{00000000-0005-0000-0000-0000A9010000}"/>
    <cellStyle name="20% - Accent1 35 5" xfId="6636" xr:uid="{00000000-0005-0000-0000-0000AA010000}"/>
    <cellStyle name="20% - Accent1 35 6" xfId="7816" xr:uid="{00000000-0005-0000-0000-0000AB010000}"/>
    <cellStyle name="20% - Accent1 36" xfId="1823" xr:uid="{00000000-0005-0000-0000-0000AC010000}"/>
    <cellStyle name="20% - Accent1 36 2" xfId="2550" xr:uid="{00000000-0005-0000-0000-0000AD010000}"/>
    <cellStyle name="20% - Accent1 36 2 2" xfId="3794" xr:uid="{00000000-0005-0000-0000-0000AE010000}"/>
    <cellStyle name="20% - Accent1 36 2 3" xfId="8501" xr:uid="{00000000-0005-0000-0000-0000AF010000}"/>
    <cellStyle name="20% - Accent1 36 3" xfId="5055" xr:uid="{00000000-0005-0000-0000-0000B0010000}"/>
    <cellStyle name="20% - Accent1 36 3 2" xfId="9689" xr:uid="{00000000-0005-0000-0000-0000B1010000}"/>
    <cellStyle name="20% - Accent1 36 4" xfId="3130" xr:uid="{00000000-0005-0000-0000-0000B2010000}"/>
    <cellStyle name="20% - Accent1 36 5" xfId="6649" xr:uid="{00000000-0005-0000-0000-0000B3010000}"/>
    <cellStyle name="20% - Accent1 36 6" xfId="7829" xr:uid="{00000000-0005-0000-0000-0000B4010000}"/>
    <cellStyle name="20% - Accent1 37" xfId="1836" xr:uid="{00000000-0005-0000-0000-0000B5010000}"/>
    <cellStyle name="20% - Accent1 37 2" xfId="2567" xr:uid="{00000000-0005-0000-0000-0000B6010000}"/>
    <cellStyle name="20% - Accent1 37 2 2" xfId="3811" xr:uid="{00000000-0005-0000-0000-0000B7010000}"/>
    <cellStyle name="20% - Accent1 37 2 3" xfId="8518" xr:uid="{00000000-0005-0000-0000-0000B8010000}"/>
    <cellStyle name="20% - Accent1 37 3" xfId="5069" xr:uid="{00000000-0005-0000-0000-0000B9010000}"/>
    <cellStyle name="20% - Accent1 37 3 2" xfId="9702" xr:uid="{00000000-0005-0000-0000-0000BA010000}"/>
    <cellStyle name="20% - Accent1 37 4" xfId="3143" xr:uid="{00000000-0005-0000-0000-0000BB010000}"/>
    <cellStyle name="20% - Accent1 37 5" xfId="6662" xr:uid="{00000000-0005-0000-0000-0000BC010000}"/>
    <cellStyle name="20% - Accent1 37 6" xfId="7842" xr:uid="{00000000-0005-0000-0000-0000BD010000}"/>
    <cellStyle name="20% - Accent1 38" xfId="1849" xr:uid="{00000000-0005-0000-0000-0000BE010000}"/>
    <cellStyle name="20% - Accent1 38 2" xfId="2571" xr:uid="{00000000-0005-0000-0000-0000BF010000}"/>
    <cellStyle name="20% - Accent1 38 2 2" xfId="3814" xr:uid="{00000000-0005-0000-0000-0000C0010000}"/>
    <cellStyle name="20% - Accent1 38 2 3" xfId="8521" xr:uid="{00000000-0005-0000-0000-0000C1010000}"/>
    <cellStyle name="20% - Accent1 38 3" xfId="5082" xr:uid="{00000000-0005-0000-0000-0000C2010000}"/>
    <cellStyle name="20% - Accent1 38 3 2" xfId="9715" xr:uid="{00000000-0005-0000-0000-0000C3010000}"/>
    <cellStyle name="20% - Accent1 38 4" xfId="3156" xr:uid="{00000000-0005-0000-0000-0000C4010000}"/>
    <cellStyle name="20% - Accent1 38 5" xfId="6675" xr:uid="{00000000-0005-0000-0000-0000C5010000}"/>
    <cellStyle name="20% - Accent1 38 6" xfId="7855" xr:uid="{00000000-0005-0000-0000-0000C6010000}"/>
    <cellStyle name="20% - Accent1 39" xfId="1872" xr:uid="{00000000-0005-0000-0000-0000C7010000}"/>
    <cellStyle name="20% - Accent1 39 2" xfId="2594" xr:uid="{00000000-0005-0000-0000-0000C8010000}"/>
    <cellStyle name="20% - Accent1 39 2 2" xfId="3836" xr:uid="{00000000-0005-0000-0000-0000C9010000}"/>
    <cellStyle name="20% - Accent1 39 2 3" xfId="8543" xr:uid="{00000000-0005-0000-0000-0000CA010000}"/>
    <cellStyle name="20% - Accent1 39 3" xfId="5097" xr:uid="{00000000-0005-0000-0000-0000CB010000}"/>
    <cellStyle name="20% - Accent1 39 3 2" xfId="9728" xr:uid="{00000000-0005-0000-0000-0000CC010000}"/>
    <cellStyle name="20% - Accent1 39 4" xfId="3179" xr:uid="{00000000-0005-0000-0000-0000CD010000}"/>
    <cellStyle name="20% - Accent1 39 5" xfId="6688" xr:uid="{00000000-0005-0000-0000-0000CE010000}"/>
    <cellStyle name="20% - Accent1 39 6" xfId="7878" xr:uid="{00000000-0005-0000-0000-0000CF010000}"/>
    <cellStyle name="20% - Accent1 4" xfId="417" xr:uid="{00000000-0005-0000-0000-0000D0010000}"/>
    <cellStyle name="20% - Accent1 4 2" xfId="2089" xr:uid="{00000000-0005-0000-0000-0000D1010000}"/>
    <cellStyle name="20% - Accent1 4 2 2" xfId="4597" xr:uid="{00000000-0005-0000-0000-0000D2010000}"/>
    <cellStyle name="20% - Accent1 4 2 2 2" xfId="6227" xr:uid="{00000000-0005-0000-0000-0000D3010000}"/>
    <cellStyle name="20% - Accent1 4 2 2 3" xfId="9266" xr:uid="{00000000-0005-0000-0000-0000D4010000}"/>
    <cellStyle name="20% - Accent1 4 2 3" xfId="4430" xr:uid="{00000000-0005-0000-0000-0000D5010000}"/>
    <cellStyle name="20% - Accent1 4 2 3 2" xfId="9101" xr:uid="{00000000-0005-0000-0000-0000D6010000}"/>
    <cellStyle name="20% - Accent1 4 2 4" xfId="3354" xr:uid="{00000000-0005-0000-0000-0000D7010000}"/>
    <cellStyle name="20% - Accent1 4 2 5" xfId="5745" xr:uid="{00000000-0005-0000-0000-0000D8010000}"/>
    <cellStyle name="20% - Accent1 4 2 6" xfId="8060" xr:uid="{00000000-0005-0000-0000-0000D9010000}"/>
    <cellStyle name="20% - Accent1 4 3" xfId="1378" xr:uid="{00000000-0005-0000-0000-0000DA010000}"/>
    <cellStyle name="20% - Accent1 4 3 2" xfId="4370" xr:uid="{00000000-0005-0000-0000-0000DB010000}"/>
    <cellStyle name="20% - Accent1 4 3 2 2" xfId="9042" xr:uid="{00000000-0005-0000-0000-0000DC010000}"/>
    <cellStyle name="20% - Accent1 4 3 3" xfId="3943" xr:uid="{00000000-0005-0000-0000-0000DD010000}"/>
    <cellStyle name="20% - Accent1 4 3 4" xfId="6051" xr:uid="{00000000-0005-0000-0000-0000DE010000}"/>
    <cellStyle name="20% - Accent1 4 3 5" xfId="8635" xr:uid="{00000000-0005-0000-0000-0000DF010000}"/>
    <cellStyle name="20% - Accent1 4 4" xfId="4546" xr:uid="{00000000-0005-0000-0000-0000E0010000}"/>
    <cellStyle name="20% - Accent1 4 4 2" xfId="9215" xr:uid="{00000000-0005-0000-0000-0000E1010000}"/>
    <cellStyle name="20% - Accent1 4 5" xfId="4308" xr:uid="{00000000-0005-0000-0000-0000E2010000}"/>
    <cellStyle name="20% - Accent1 4 5 2" xfId="8981" xr:uid="{00000000-0005-0000-0000-0000E3010000}"/>
    <cellStyle name="20% - Accent1 4 6" xfId="2710" xr:uid="{00000000-0005-0000-0000-0000E4010000}"/>
    <cellStyle name="20% - Accent1 4 7" xfId="5568" xr:uid="{00000000-0005-0000-0000-0000E5010000}"/>
    <cellStyle name="20% - Accent1 4 8" xfId="7408" xr:uid="{00000000-0005-0000-0000-0000E6010000}"/>
    <cellStyle name="20% - Accent1 40" xfId="1875" xr:uid="{00000000-0005-0000-0000-0000E7010000}"/>
    <cellStyle name="20% - Accent1 40 2" xfId="2603" xr:uid="{00000000-0005-0000-0000-0000E8010000}"/>
    <cellStyle name="20% - Accent1 40 2 2" xfId="3845" xr:uid="{00000000-0005-0000-0000-0000E9010000}"/>
    <cellStyle name="20% - Accent1 40 2 3" xfId="8552" xr:uid="{00000000-0005-0000-0000-0000EA010000}"/>
    <cellStyle name="20% - Accent1 40 3" xfId="5110" xr:uid="{00000000-0005-0000-0000-0000EB010000}"/>
    <cellStyle name="20% - Accent1 40 3 2" xfId="9741" xr:uid="{00000000-0005-0000-0000-0000EC010000}"/>
    <cellStyle name="20% - Accent1 40 4" xfId="3182" xr:uid="{00000000-0005-0000-0000-0000ED010000}"/>
    <cellStyle name="20% - Accent1 40 5" xfId="6701" xr:uid="{00000000-0005-0000-0000-0000EE010000}"/>
    <cellStyle name="20% - Accent1 40 6" xfId="7881" xr:uid="{00000000-0005-0000-0000-0000EF010000}"/>
    <cellStyle name="20% - Accent1 41" xfId="1888" xr:uid="{00000000-0005-0000-0000-0000F0010000}"/>
    <cellStyle name="20% - Accent1 41 2" xfId="2621" xr:uid="{00000000-0005-0000-0000-0000F1010000}"/>
    <cellStyle name="20% - Accent1 41 2 2" xfId="3863" xr:uid="{00000000-0005-0000-0000-0000F2010000}"/>
    <cellStyle name="20% - Accent1 41 2 3" xfId="8570" xr:uid="{00000000-0005-0000-0000-0000F3010000}"/>
    <cellStyle name="20% - Accent1 41 3" xfId="3195" xr:uid="{00000000-0005-0000-0000-0000F4010000}"/>
    <cellStyle name="20% - Accent1 41 4" xfId="6714" xr:uid="{00000000-0005-0000-0000-0000F5010000}"/>
    <cellStyle name="20% - Accent1 41 5" xfId="7894" xr:uid="{00000000-0005-0000-0000-0000F6010000}"/>
    <cellStyle name="20% - Accent1 42" xfId="1901" xr:uid="{00000000-0005-0000-0000-0000F7010000}"/>
    <cellStyle name="20% - Accent1 42 2" xfId="2634" xr:uid="{00000000-0005-0000-0000-0000F8010000}"/>
    <cellStyle name="20% - Accent1 42 2 2" xfId="3875" xr:uid="{00000000-0005-0000-0000-0000F9010000}"/>
    <cellStyle name="20% - Accent1 42 2 3" xfId="8582" xr:uid="{00000000-0005-0000-0000-0000FA010000}"/>
    <cellStyle name="20% - Accent1 42 3" xfId="3208" xr:uid="{00000000-0005-0000-0000-0000FB010000}"/>
    <cellStyle name="20% - Accent1 42 4" xfId="6728" xr:uid="{00000000-0005-0000-0000-0000FC010000}"/>
    <cellStyle name="20% - Accent1 42 5" xfId="7907" xr:uid="{00000000-0005-0000-0000-0000FD010000}"/>
    <cellStyle name="20% - Accent1 43" xfId="1921" xr:uid="{00000000-0005-0000-0000-0000FE010000}"/>
    <cellStyle name="20% - Accent1 43 2" xfId="3223" xr:uid="{00000000-0005-0000-0000-0000FF010000}"/>
    <cellStyle name="20% - Accent1 43 3" xfId="6741" xr:uid="{00000000-0005-0000-0000-000000020000}"/>
    <cellStyle name="20% - Accent1 43 4" xfId="7922" xr:uid="{00000000-0005-0000-0000-000001020000}"/>
    <cellStyle name="20% - Accent1 44" xfId="1938" xr:uid="{00000000-0005-0000-0000-000002020000}"/>
    <cellStyle name="20% - Accent1 44 2" xfId="3237" xr:uid="{00000000-0005-0000-0000-000003020000}"/>
    <cellStyle name="20% - Accent1 44 3" xfId="6754" xr:uid="{00000000-0005-0000-0000-000004020000}"/>
    <cellStyle name="20% - Accent1 44 4" xfId="7937" xr:uid="{00000000-0005-0000-0000-000005020000}"/>
    <cellStyle name="20% - Accent1 45" xfId="1964" xr:uid="{00000000-0005-0000-0000-000006020000}"/>
    <cellStyle name="20% - Accent1 45 2" xfId="3260" xr:uid="{00000000-0005-0000-0000-000007020000}"/>
    <cellStyle name="20% - Accent1 45 3" xfId="6768" xr:uid="{00000000-0005-0000-0000-000008020000}"/>
    <cellStyle name="20% - Accent1 45 4" xfId="7961" xr:uid="{00000000-0005-0000-0000-000009020000}"/>
    <cellStyle name="20% - Accent1 46" xfId="1979" xr:uid="{00000000-0005-0000-0000-00000A020000}"/>
    <cellStyle name="20% - Accent1 46 2" xfId="3274" xr:uid="{00000000-0005-0000-0000-00000B020000}"/>
    <cellStyle name="20% - Accent1 46 3" xfId="6782" xr:uid="{00000000-0005-0000-0000-00000C020000}"/>
    <cellStyle name="20% - Accent1 46 4" xfId="7975" xr:uid="{00000000-0005-0000-0000-00000D020000}"/>
    <cellStyle name="20% - Accent1 47" xfId="1994" xr:uid="{00000000-0005-0000-0000-00000E020000}"/>
    <cellStyle name="20% - Accent1 47 2" xfId="3288" xr:uid="{00000000-0005-0000-0000-00000F020000}"/>
    <cellStyle name="20% - Accent1 47 3" xfId="6795" xr:uid="{00000000-0005-0000-0000-000010020000}"/>
    <cellStyle name="20% - Accent1 47 4" xfId="7989" xr:uid="{00000000-0005-0000-0000-000011020000}"/>
    <cellStyle name="20% - Accent1 48" xfId="2008" xr:uid="{00000000-0005-0000-0000-000012020000}"/>
    <cellStyle name="20% - Accent1 48 2" xfId="3302" xr:uid="{00000000-0005-0000-0000-000013020000}"/>
    <cellStyle name="20% - Accent1 48 3" xfId="6809" xr:uid="{00000000-0005-0000-0000-000014020000}"/>
    <cellStyle name="20% - Accent1 48 4" xfId="8003" xr:uid="{00000000-0005-0000-0000-000015020000}"/>
    <cellStyle name="20% - Accent1 49" xfId="2022" xr:uid="{00000000-0005-0000-0000-000016020000}"/>
    <cellStyle name="20% - Accent1 49 2" xfId="3316" xr:uid="{00000000-0005-0000-0000-000017020000}"/>
    <cellStyle name="20% - Accent1 49 3" xfId="6822" xr:uid="{00000000-0005-0000-0000-000018020000}"/>
    <cellStyle name="20% - Accent1 49 4" xfId="8017" xr:uid="{00000000-0005-0000-0000-000019020000}"/>
    <cellStyle name="20% - Accent1 5" xfId="431" xr:uid="{00000000-0005-0000-0000-00001A020000}"/>
    <cellStyle name="20% - Accent1 5 2" xfId="2102" xr:uid="{00000000-0005-0000-0000-00001B020000}"/>
    <cellStyle name="20% - Accent1 5 2 2" xfId="4445" xr:uid="{00000000-0005-0000-0000-00001C020000}"/>
    <cellStyle name="20% - Accent1 5 2 2 2" xfId="6240" xr:uid="{00000000-0005-0000-0000-00001D020000}"/>
    <cellStyle name="20% - Accent1 5 2 2 3" xfId="9114" xr:uid="{00000000-0005-0000-0000-00001E020000}"/>
    <cellStyle name="20% - Accent1 5 2 3" xfId="3367" xr:uid="{00000000-0005-0000-0000-00001F020000}"/>
    <cellStyle name="20% - Accent1 5 2 4" xfId="5763" xr:uid="{00000000-0005-0000-0000-000020020000}"/>
    <cellStyle name="20% - Accent1 5 2 5" xfId="8073" xr:uid="{00000000-0005-0000-0000-000021020000}"/>
    <cellStyle name="20% - Accent1 5 3" xfId="1398" xr:uid="{00000000-0005-0000-0000-000022020000}"/>
    <cellStyle name="20% - Accent1 5 3 2" xfId="4384" xr:uid="{00000000-0005-0000-0000-000023020000}"/>
    <cellStyle name="20% - Accent1 5 3 2 2" xfId="9055" xr:uid="{00000000-0005-0000-0000-000024020000}"/>
    <cellStyle name="20% - Accent1 5 3 3" xfId="3957" xr:uid="{00000000-0005-0000-0000-000025020000}"/>
    <cellStyle name="20% - Accent1 5 3 4" xfId="6064" xr:uid="{00000000-0005-0000-0000-000026020000}"/>
    <cellStyle name="20% - Accent1 5 3 5" xfId="8649" xr:uid="{00000000-0005-0000-0000-000027020000}"/>
    <cellStyle name="20% - Accent1 5 4" xfId="4560" xr:uid="{00000000-0005-0000-0000-000028020000}"/>
    <cellStyle name="20% - Accent1 5 4 2" xfId="9229" xr:uid="{00000000-0005-0000-0000-000029020000}"/>
    <cellStyle name="20% - Accent1 5 5" xfId="4321" xr:uid="{00000000-0005-0000-0000-00002A020000}"/>
    <cellStyle name="20% - Accent1 5 5 2" xfId="8994" xr:uid="{00000000-0005-0000-0000-00002B020000}"/>
    <cellStyle name="20% - Accent1 5 6" xfId="2723" xr:uid="{00000000-0005-0000-0000-00002C020000}"/>
    <cellStyle name="20% - Accent1 5 7" xfId="5581" xr:uid="{00000000-0005-0000-0000-00002D020000}"/>
    <cellStyle name="20% - Accent1 5 8" xfId="7421" xr:uid="{00000000-0005-0000-0000-00002E020000}"/>
    <cellStyle name="20% - Accent1 50" xfId="2042" xr:uid="{00000000-0005-0000-0000-00002F020000}"/>
    <cellStyle name="20% - Accent1 50 2" xfId="3322" xr:uid="{00000000-0005-0000-0000-000030020000}"/>
    <cellStyle name="20% - Accent1 50 3" xfId="6835" xr:uid="{00000000-0005-0000-0000-000031020000}"/>
    <cellStyle name="20% - Accent1 50 4" xfId="8028" xr:uid="{00000000-0005-0000-0000-000032020000}"/>
    <cellStyle name="20% - Accent1 51" xfId="1317" xr:uid="{00000000-0005-0000-0000-000033020000}"/>
    <cellStyle name="20% - Accent1 51 2" xfId="3893" xr:uid="{00000000-0005-0000-0000-000034020000}"/>
    <cellStyle name="20% - Accent1 51 3" xfId="6849" xr:uid="{00000000-0005-0000-0000-000035020000}"/>
    <cellStyle name="20% - Accent1 51 4" xfId="8601" xr:uid="{00000000-0005-0000-0000-000036020000}"/>
    <cellStyle name="20% - Accent1 52" xfId="2657" xr:uid="{00000000-0005-0000-0000-000037020000}"/>
    <cellStyle name="20% - Accent1 52 2" xfId="4262" xr:uid="{00000000-0005-0000-0000-000038020000}"/>
    <cellStyle name="20% - Accent1 52 3" xfId="6862" xr:uid="{00000000-0005-0000-0000-000039020000}"/>
    <cellStyle name="20% - Accent1 52 4" xfId="8949" xr:uid="{00000000-0005-0000-0000-00003A020000}"/>
    <cellStyle name="20% - Accent1 53" xfId="2677" xr:uid="{00000000-0005-0000-0000-00003B020000}"/>
    <cellStyle name="20% - Accent1 53 2" xfId="6876" xr:uid="{00000000-0005-0000-0000-00003C020000}"/>
    <cellStyle name="20% - Accent1 54" xfId="5441" xr:uid="{00000000-0005-0000-0000-00003D020000}"/>
    <cellStyle name="20% - Accent1 54 2" xfId="6889" xr:uid="{00000000-0005-0000-0000-00003E020000}"/>
    <cellStyle name="20% - Accent1 55" xfId="6902" xr:uid="{00000000-0005-0000-0000-00003F020000}"/>
    <cellStyle name="20% - Accent1 56" xfId="6919" xr:uid="{00000000-0005-0000-0000-000040020000}"/>
    <cellStyle name="20% - Accent1 57" xfId="6932" xr:uid="{00000000-0005-0000-0000-000041020000}"/>
    <cellStyle name="20% - Accent1 58" xfId="6946" xr:uid="{00000000-0005-0000-0000-000042020000}"/>
    <cellStyle name="20% - Accent1 59" xfId="6959" xr:uid="{00000000-0005-0000-0000-000043020000}"/>
    <cellStyle name="20% - Accent1 6" xfId="445" xr:uid="{00000000-0005-0000-0000-000044020000}"/>
    <cellStyle name="20% - Accent1 6 2" xfId="2115" xr:uid="{00000000-0005-0000-0000-000045020000}"/>
    <cellStyle name="20% - Accent1 6 2 2" xfId="4458" xr:uid="{00000000-0005-0000-0000-000046020000}"/>
    <cellStyle name="20% - Accent1 6 2 2 2" xfId="6253" xr:uid="{00000000-0005-0000-0000-000047020000}"/>
    <cellStyle name="20% - Accent1 6 2 2 3" xfId="9127" xr:uid="{00000000-0005-0000-0000-000048020000}"/>
    <cellStyle name="20% - Accent1 6 2 3" xfId="3380" xr:uid="{00000000-0005-0000-0000-000049020000}"/>
    <cellStyle name="20% - Accent1 6 2 4" xfId="5776" xr:uid="{00000000-0005-0000-0000-00004A020000}"/>
    <cellStyle name="20% - Accent1 6 2 5" xfId="8086" xr:uid="{00000000-0005-0000-0000-00004B020000}"/>
    <cellStyle name="20% - Accent1 6 3" xfId="1411" xr:uid="{00000000-0005-0000-0000-00004C020000}"/>
    <cellStyle name="20% - Accent1 6 3 2" xfId="4656" xr:uid="{00000000-0005-0000-0000-00004D020000}"/>
    <cellStyle name="20% - Accent1 6 3 2 2" xfId="9299" xr:uid="{00000000-0005-0000-0000-00004E020000}"/>
    <cellStyle name="20% - Accent1 6 3 3" xfId="3970" xr:uid="{00000000-0005-0000-0000-00004F020000}"/>
    <cellStyle name="20% - Accent1 6 3 4" xfId="6077" xr:uid="{00000000-0005-0000-0000-000050020000}"/>
    <cellStyle name="20% - Accent1 6 3 5" xfId="8662" xr:uid="{00000000-0005-0000-0000-000051020000}"/>
    <cellStyle name="20% - Accent1 6 4" xfId="4335" xr:uid="{00000000-0005-0000-0000-000052020000}"/>
    <cellStyle name="20% - Accent1 6 4 2" xfId="9007" xr:uid="{00000000-0005-0000-0000-000053020000}"/>
    <cellStyle name="20% - Accent1 6 5" xfId="2736" xr:uid="{00000000-0005-0000-0000-000054020000}"/>
    <cellStyle name="20% - Accent1 6 6" xfId="5594" xr:uid="{00000000-0005-0000-0000-000055020000}"/>
    <cellStyle name="20% - Accent1 6 7" xfId="7434" xr:uid="{00000000-0005-0000-0000-000056020000}"/>
    <cellStyle name="20% - Accent1 60" xfId="6973" xr:uid="{00000000-0005-0000-0000-000057020000}"/>
    <cellStyle name="20% - Accent1 61" xfId="6986" xr:uid="{00000000-0005-0000-0000-000058020000}"/>
    <cellStyle name="20% - Accent1 62" xfId="7000" xr:uid="{00000000-0005-0000-0000-000059020000}"/>
    <cellStyle name="20% - Accent1 63" xfId="7013" xr:uid="{00000000-0005-0000-0000-00005A020000}"/>
    <cellStyle name="20% - Accent1 64" xfId="7026" xr:uid="{00000000-0005-0000-0000-00005B020000}"/>
    <cellStyle name="20% - Accent1 65" xfId="7039" xr:uid="{00000000-0005-0000-0000-00005C020000}"/>
    <cellStyle name="20% - Accent1 66" xfId="7054" xr:uid="{00000000-0005-0000-0000-00005D020000}"/>
    <cellStyle name="20% - Accent1 67" xfId="7068" xr:uid="{00000000-0005-0000-0000-00005E020000}"/>
    <cellStyle name="20% - Accent1 68" xfId="7083" xr:uid="{00000000-0005-0000-0000-00005F020000}"/>
    <cellStyle name="20% - Accent1 69" xfId="7097" xr:uid="{00000000-0005-0000-0000-000060020000}"/>
    <cellStyle name="20% - Accent1 7" xfId="459" xr:uid="{00000000-0005-0000-0000-000061020000}"/>
    <cellStyle name="20% - Accent1 7 2" xfId="2128" xr:uid="{00000000-0005-0000-0000-000062020000}"/>
    <cellStyle name="20% - Accent1 7 2 2" xfId="4670" xr:uid="{00000000-0005-0000-0000-000063020000}"/>
    <cellStyle name="20% - Accent1 7 2 2 2" xfId="6266" xr:uid="{00000000-0005-0000-0000-000064020000}"/>
    <cellStyle name="20% - Accent1 7 2 2 3" xfId="9313" xr:uid="{00000000-0005-0000-0000-000065020000}"/>
    <cellStyle name="20% - Accent1 7 2 3" xfId="3393" xr:uid="{00000000-0005-0000-0000-000066020000}"/>
    <cellStyle name="20% - Accent1 7 2 4" xfId="5789" xr:uid="{00000000-0005-0000-0000-000067020000}"/>
    <cellStyle name="20% - Accent1 7 2 5" xfId="8099" xr:uid="{00000000-0005-0000-0000-000068020000}"/>
    <cellStyle name="20% - Accent1 7 3" xfId="1424" xr:uid="{00000000-0005-0000-0000-000069020000}"/>
    <cellStyle name="20% - Accent1 7 3 2" xfId="3983" xr:uid="{00000000-0005-0000-0000-00006A020000}"/>
    <cellStyle name="20% - Accent1 7 3 3" xfId="6090" xr:uid="{00000000-0005-0000-0000-00006B020000}"/>
    <cellStyle name="20% - Accent1 7 3 4" xfId="8675" xr:uid="{00000000-0005-0000-0000-00006C020000}"/>
    <cellStyle name="20% - Accent1 7 4" xfId="4471" xr:uid="{00000000-0005-0000-0000-00006D020000}"/>
    <cellStyle name="20% - Accent1 7 4 2" xfId="9140" xr:uid="{00000000-0005-0000-0000-00006E020000}"/>
    <cellStyle name="20% - Accent1 7 5" xfId="2749" xr:uid="{00000000-0005-0000-0000-00006F020000}"/>
    <cellStyle name="20% - Accent1 7 6" xfId="5607" xr:uid="{00000000-0005-0000-0000-000070020000}"/>
    <cellStyle name="20% - Accent1 7 7" xfId="7447" xr:uid="{00000000-0005-0000-0000-000071020000}"/>
    <cellStyle name="20% - Accent1 70" xfId="7110" xr:uid="{00000000-0005-0000-0000-000072020000}"/>
    <cellStyle name="20% - Accent1 71" xfId="7125" xr:uid="{00000000-0005-0000-0000-000073020000}"/>
    <cellStyle name="20% - Accent1 72" xfId="7174" xr:uid="{00000000-0005-0000-0000-000074020000}"/>
    <cellStyle name="20% - Accent1 73" xfId="5497" xr:uid="{00000000-0005-0000-0000-000075020000}"/>
    <cellStyle name="20% - Accent1 74" xfId="7365" xr:uid="{00000000-0005-0000-0000-000076020000}"/>
    <cellStyle name="20% - Accent1 75" xfId="9860" xr:uid="{00000000-0005-0000-0000-000077020000}"/>
    <cellStyle name="20% - Accent1 8" xfId="475" xr:uid="{00000000-0005-0000-0000-000078020000}"/>
    <cellStyle name="20% - Accent1 8 2" xfId="2141" xr:uid="{00000000-0005-0000-0000-000079020000}"/>
    <cellStyle name="20% - Accent1 8 2 2" xfId="4683" xr:uid="{00000000-0005-0000-0000-00007A020000}"/>
    <cellStyle name="20% - Accent1 8 2 2 2" xfId="6279" xr:uid="{00000000-0005-0000-0000-00007B020000}"/>
    <cellStyle name="20% - Accent1 8 2 2 3" xfId="9326" xr:uid="{00000000-0005-0000-0000-00007C020000}"/>
    <cellStyle name="20% - Accent1 8 2 3" xfId="3406" xr:uid="{00000000-0005-0000-0000-00007D020000}"/>
    <cellStyle name="20% - Accent1 8 2 4" xfId="5802" xr:uid="{00000000-0005-0000-0000-00007E020000}"/>
    <cellStyle name="20% - Accent1 8 2 5" xfId="8112" xr:uid="{00000000-0005-0000-0000-00007F020000}"/>
    <cellStyle name="20% - Accent1 8 3" xfId="1438" xr:uid="{00000000-0005-0000-0000-000080020000}"/>
    <cellStyle name="20% - Accent1 8 3 2" xfId="3996" xr:uid="{00000000-0005-0000-0000-000081020000}"/>
    <cellStyle name="20% - Accent1 8 3 3" xfId="6103" xr:uid="{00000000-0005-0000-0000-000082020000}"/>
    <cellStyle name="20% - Accent1 8 3 4" xfId="8688" xr:uid="{00000000-0005-0000-0000-000083020000}"/>
    <cellStyle name="20% - Accent1 8 4" xfId="4484" xr:uid="{00000000-0005-0000-0000-000084020000}"/>
    <cellStyle name="20% - Accent1 8 4 2" xfId="9153" xr:uid="{00000000-0005-0000-0000-000085020000}"/>
    <cellStyle name="20% - Accent1 8 5" xfId="2762" xr:uid="{00000000-0005-0000-0000-000086020000}"/>
    <cellStyle name="20% - Accent1 8 6" xfId="5620" xr:uid="{00000000-0005-0000-0000-000087020000}"/>
    <cellStyle name="20% - Accent1 8 7" xfId="7460" xr:uid="{00000000-0005-0000-0000-000088020000}"/>
    <cellStyle name="20% - Accent1 9" xfId="502" xr:uid="{00000000-0005-0000-0000-000089020000}"/>
    <cellStyle name="20% - Accent1 9 2" xfId="2154" xr:uid="{00000000-0005-0000-0000-00008A020000}"/>
    <cellStyle name="20% - Accent1 9 2 2" xfId="4696" xr:uid="{00000000-0005-0000-0000-00008B020000}"/>
    <cellStyle name="20% - Accent1 9 2 2 2" xfId="6292" xr:uid="{00000000-0005-0000-0000-00008C020000}"/>
    <cellStyle name="20% - Accent1 9 2 2 3" xfId="9339" xr:uid="{00000000-0005-0000-0000-00008D020000}"/>
    <cellStyle name="20% - Accent1 9 2 3" xfId="3419" xr:uid="{00000000-0005-0000-0000-00008E020000}"/>
    <cellStyle name="20% - Accent1 9 2 4" xfId="5815" xr:uid="{00000000-0005-0000-0000-00008F020000}"/>
    <cellStyle name="20% - Accent1 9 2 5" xfId="8125" xr:uid="{00000000-0005-0000-0000-000090020000}"/>
    <cellStyle name="20% - Accent1 9 3" xfId="1451" xr:uid="{00000000-0005-0000-0000-000091020000}"/>
    <cellStyle name="20% - Accent1 9 3 2" xfId="4010" xr:uid="{00000000-0005-0000-0000-000092020000}"/>
    <cellStyle name="20% - Accent1 9 3 3" xfId="6116" xr:uid="{00000000-0005-0000-0000-000093020000}"/>
    <cellStyle name="20% - Accent1 9 3 4" xfId="8701" xr:uid="{00000000-0005-0000-0000-000094020000}"/>
    <cellStyle name="20% - Accent1 9 4" xfId="4497" xr:uid="{00000000-0005-0000-0000-000095020000}"/>
    <cellStyle name="20% - Accent1 9 4 2" xfId="9166" xr:uid="{00000000-0005-0000-0000-000096020000}"/>
    <cellStyle name="20% - Accent1 9 5" xfId="2775" xr:uid="{00000000-0005-0000-0000-000097020000}"/>
    <cellStyle name="20% - Accent1 9 6" xfId="5633" xr:uid="{00000000-0005-0000-0000-000098020000}"/>
    <cellStyle name="20% - Accent1 9 7" xfId="7473" xr:uid="{00000000-0005-0000-0000-000099020000}"/>
    <cellStyle name="20% - Accent2 10" xfId="517" xr:uid="{00000000-0005-0000-0000-00009B020000}"/>
    <cellStyle name="20% - Accent2 10 2" xfId="2171" xr:uid="{00000000-0005-0000-0000-00009C020000}"/>
    <cellStyle name="20% - Accent2 10 2 2" xfId="4710" xr:uid="{00000000-0005-0000-0000-00009D020000}"/>
    <cellStyle name="20% - Accent2 10 2 2 2" xfId="6308" xr:uid="{00000000-0005-0000-0000-00009E020000}"/>
    <cellStyle name="20% - Accent2 10 2 2 3" xfId="9353" xr:uid="{00000000-0005-0000-0000-00009F020000}"/>
    <cellStyle name="20% - Accent2 10 2 3" xfId="3435" xr:uid="{00000000-0005-0000-0000-0000A0020000}"/>
    <cellStyle name="20% - Accent2 10 2 4" xfId="5831" xr:uid="{00000000-0005-0000-0000-0000A1020000}"/>
    <cellStyle name="20% - Accent2 10 2 5" xfId="8141" xr:uid="{00000000-0005-0000-0000-0000A2020000}"/>
    <cellStyle name="20% - Accent2 10 3" xfId="1466" xr:uid="{00000000-0005-0000-0000-0000A3020000}"/>
    <cellStyle name="20% - Accent2 10 3 2" xfId="4025" xr:uid="{00000000-0005-0000-0000-0000A4020000}"/>
    <cellStyle name="20% - Accent2 10 3 3" xfId="6132" xr:uid="{00000000-0005-0000-0000-0000A5020000}"/>
    <cellStyle name="20% - Accent2 10 3 4" xfId="8716" xr:uid="{00000000-0005-0000-0000-0000A6020000}"/>
    <cellStyle name="20% - Accent2 10 4" xfId="4402" xr:uid="{00000000-0005-0000-0000-0000A7020000}"/>
    <cellStyle name="20% - Accent2 10 4 2" xfId="9073" xr:uid="{00000000-0005-0000-0000-0000A8020000}"/>
    <cellStyle name="20% - Accent2 10 5" xfId="2790" xr:uid="{00000000-0005-0000-0000-0000A9020000}"/>
    <cellStyle name="20% - Accent2 10 6" xfId="5649" xr:uid="{00000000-0005-0000-0000-0000AA020000}"/>
    <cellStyle name="20% - Accent2 10 7" xfId="7488" xr:uid="{00000000-0005-0000-0000-0000AB020000}"/>
    <cellStyle name="20% - Accent2 11" xfId="530" xr:uid="{00000000-0005-0000-0000-0000AC020000}"/>
    <cellStyle name="20% - Accent2 11 2" xfId="2184" xr:uid="{00000000-0005-0000-0000-0000AD020000}"/>
    <cellStyle name="20% - Accent2 11 2 2" xfId="3448" xr:uid="{00000000-0005-0000-0000-0000AE020000}"/>
    <cellStyle name="20% - Accent2 11 2 2 2" xfId="6321" xr:uid="{00000000-0005-0000-0000-0000AF020000}"/>
    <cellStyle name="20% - Accent2 11 2 3" xfId="5844" xr:uid="{00000000-0005-0000-0000-0000B0020000}"/>
    <cellStyle name="20% - Accent2 11 2 4" xfId="8154" xr:uid="{00000000-0005-0000-0000-0000B1020000}"/>
    <cellStyle name="20% - Accent2 11 3" xfId="1479" xr:uid="{00000000-0005-0000-0000-0000B2020000}"/>
    <cellStyle name="20% - Accent2 11 3 2" xfId="4038" xr:uid="{00000000-0005-0000-0000-0000B3020000}"/>
    <cellStyle name="20% - Accent2 11 3 3" xfId="6145" xr:uid="{00000000-0005-0000-0000-0000B4020000}"/>
    <cellStyle name="20% - Accent2 11 3 4" xfId="8729" xr:uid="{00000000-0005-0000-0000-0000B5020000}"/>
    <cellStyle name="20% - Accent2 11 4" xfId="4515" xr:uid="{00000000-0005-0000-0000-0000B6020000}"/>
    <cellStyle name="20% - Accent2 11 4 2" xfId="9184" xr:uid="{00000000-0005-0000-0000-0000B7020000}"/>
    <cellStyle name="20% - Accent2 11 5" xfId="2803" xr:uid="{00000000-0005-0000-0000-0000B8020000}"/>
    <cellStyle name="20% - Accent2 11 6" xfId="5663" xr:uid="{00000000-0005-0000-0000-0000B9020000}"/>
    <cellStyle name="20% - Accent2 11 7" xfId="7501" xr:uid="{00000000-0005-0000-0000-0000BA020000}"/>
    <cellStyle name="20% - Accent2 12" xfId="543" xr:uid="{00000000-0005-0000-0000-0000BB020000}"/>
    <cellStyle name="20% - Accent2 12 2" xfId="2197" xr:uid="{00000000-0005-0000-0000-0000BC020000}"/>
    <cellStyle name="20% - Accent2 12 2 2" xfId="3461" xr:uid="{00000000-0005-0000-0000-0000BD020000}"/>
    <cellStyle name="20% - Accent2 12 2 2 2" xfId="6334" xr:uid="{00000000-0005-0000-0000-0000BE020000}"/>
    <cellStyle name="20% - Accent2 12 2 3" xfId="5857" xr:uid="{00000000-0005-0000-0000-0000BF020000}"/>
    <cellStyle name="20% - Accent2 12 2 4" xfId="8167" xr:uid="{00000000-0005-0000-0000-0000C0020000}"/>
    <cellStyle name="20% - Accent2 12 3" xfId="1492" xr:uid="{00000000-0005-0000-0000-0000C1020000}"/>
    <cellStyle name="20% - Accent2 12 3 2" xfId="4052" xr:uid="{00000000-0005-0000-0000-0000C2020000}"/>
    <cellStyle name="20% - Accent2 12 3 3" xfId="6158" xr:uid="{00000000-0005-0000-0000-0000C3020000}"/>
    <cellStyle name="20% - Accent2 12 3 4" xfId="8742" xr:uid="{00000000-0005-0000-0000-0000C4020000}"/>
    <cellStyle name="20% - Accent2 12 4" xfId="4727" xr:uid="{00000000-0005-0000-0000-0000C5020000}"/>
    <cellStyle name="20% - Accent2 12 4 2" xfId="9369" xr:uid="{00000000-0005-0000-0000-0000C6020000}"/>
    <cellStyle name="20% - Accent2 12 5" xfId="2816" xr:uid="{00000000-0005-0000-0000-0000C7020000}"/>
    <cellStyle name="20% - Accent2 12 6" xfId="5676" xr:uid="{00000000-0005-0000-0000-0000C8020000}"/>
    <cellStyle name="20% - Accent2 12 7" xfId="7514" xr:uid="{00000000-0005-0000-0000-0000C9020000}"/>
    <cellStyle name="20% - Accent2 13" xfId="557" xr:uid="{00000000-0005-0000-0000-0000CA020000}"/>
    <cellStyle name="20% - Accent2 13 2" xfId="2210" xr:uid="{00000000-0005-0000-0000-0000CB020000}"/>
    <cellStyle name="20% - Accent2 13 2 2" xfId="3474" xr:uid="{00000000-0005-0000-0000-0000CC020000}"/>
    <cellStyle name="20% - Accent2 13 2 2 2" xfId="6347" xr:uid="{00000000-0005-0000-0000-0000CD020000}"/>
    <cellStyle name="20% - Accent2 13 2 3" xfId="5870" xr:uid="{00000000-0005-0000-0000-0000CE020000}"/>
    <cellStyle name="20% - Accent2 13 2 4" xfId="8180" xr:uid="{00000000-0005-0000-0000-0000CF020000}"/>
    <cellStyle name="20% - Accent2 13 3" xfId="1505" xr:uid="{00000000-0005-0000-0000-0000D0020000}"/>
    <cellStyle name="20% - Accent2 13 3 2" xfId="4065" xr:uid="{00000000-0005-0000-0000-0000D1020000}"/>
    <cellStyle name="20% - Accent2 13 3 3" xfId="6171" xr:uid="{00000000-0005-0000-0000-0000D2020000}"/>
    <cellStyle name="20% - Accent2 13 3 4" xfId="8755" xr:uid="{00000000-0005-0000-0000-0000D3020000}"/>
    <cellStyle name="20% - Accent2 13 4" xfId="4740" xr:uid="{00000000-0005-0000-0000-0000D4020000}"/>
    <cellStyle name="20% - Accent2 13 4 2" xfId="9382" xr:uid="{00000000-0005-0000-0000-0000D5020000}"/>
    <cellStyle name="20% - Accent2 13 5" xfId="2829" xr:uid="{00000000-0005-0000-0000-0000D6020000}"/>
    <cellStyle name="20% - Accent2 13 6" xfId="5690" xr:uid="{00000000-0005-0000-0000-0000D7020000}"/>
    <cellStyle name="20% - Accent2 13 7" xfId="7527" xr:uid="{00000000-0005-0000-0000-0000D8020000}"/>
    <cellStyle name="20% - Accent2 14" xfId="571" xr:uid="{00000000-0005-0000-0000-0000D9020000}"/>
    <cellStyle name="20% - Accent2 14 2" xfId="2223" xr:uid="{00000000-0005-0000-0000-0000DA020000}"/>
    <cellStyle name="20% - Accent2 14 2 2" xfId="3487" xr:uid="{00000000-0005-0000-0000-0000DB020000}"/>
    <cellStyle name="20% - Accent2 14 2 2 2" xfId="6360" xr:uid="{00000000-0005-0000-0000-0000DC020000}"/>
    <cellStyle name="20% - Accent2 14 2 3" xfId="5883" xr:uid="{00000000-0005-0000-0000-0000DD020000}"/>
    <cellStyle name="20% - Accent2 14 2 4" xfId="8193" xr:uid="{00000000-0005-0000-0000-0000DE020000}"/>
    <cellStyle name="20% - Accent2 14 3" xfId="1518" xr:uid="{00000000-0005-0000-0000-0000DF020000}"/>
    <cellStyle name="20% - Accent2 14 3 2" xfId="4078" xr:uid="{00000000-0005-0000-0000-0000E0020000}"/>
    <cellStyle name="20% - Accent2 14 3 3" xfId="6184" xr:uid="{00000000-0005-0000-0000-0000E1020000}"/>
    <cellStyle name="20% - Accent2 14 3 4" xfId="8768" xr:uid="{00000000-0005-0000-0000-0000E2020000}"/>
    <cellStyle name="20% - Accent2 14 4" xfId="4754" xr:uid="{00000000-0005-0000-0000-0000E3020000}"/>
    <cellStyle name="20% - Accent2 14 4 2" xfId="9395" xr:uid="{00000000-0005-0000-0000-0000E4020000}"/>
    <cellStyle name="20% - Accent2 14 5" xfId="2842" xr:uid="{00000000-0005-0000-0000-0000E5020000}"/>
    <cellStyle name="20% - Accent2 14 6" xfId="5703" xr:uid="{00000000-0005-0000-0000-0000E6020000}"/>
    <cellStyle name="20% - Accent2 14 7" xfId="7540" xr:uid="{00000000-0005-0000-0000-0000E7020000}"/>
    <cellStyle name="20% - Accent2 15" xfId="584" xr:uid="{00000000-0005-0000-0000-0000E8020000}"/>
    <cellStyle name="20% - Accent2 15 2" xfId="2237" xr:uid="{00000000-0005-0000-0000-0000E9020000}"/>
    <cellStyle name="20% - Accent2 15 2 2" xfId="3500" xr:uid="{00000000-0005-0000-0000-0000EA020000}"/>
    <cellStyle name="20% - Accent2 15 2 3" xfId="6198" xr:uid="{00000000-0005-0000-0000-0000EB020000}"/>
    <cellStyle name="20% - Accent2 15 2 4" xfId="8206" xr:uid="{00000000-0005-0000-0000-0000EC020000}"/>
    <cellStyle name="20% - Accent2 15 3" xfId="1531" xr:uid="{00000000-0005-0000-0000-0000ED020000}"/>
    <cellStyle name="20% - Accent2 15 3 2" xfId="4091" xr:uid="{00000000-0005-0000-0000-0000EE020000}"/>
    <cellStyle name="20% - Accent2 15 3 3" xfId="8781" xr:uid="{00000000-0005-0000-0000-0000EF020000}"/>
    <cellStyle name="20% - Accent2 15 4" xfId="4767" xr:uid="{00000000-0005-0000-0000-0000F0020000}"/>
    <cellStyle name="20% - Accent2 15 4 2" xfId="9408" xr:uid="{00000000-0005-0000-0000-0000F1020000}"/>
    <cellStyle name="20% - Accent2 15 5" xfId="2855" xr:uid="{00000000-0005-0000-0000-0000F2020000}"/>
    <cellStyle name="20% - Accent2 15 6" xfId="5717" xr:uid="{00000000-0005-0000-0000-0000F3020000}"/>
    <cellStyle name="20% - Accent2 15 7" xfId="7553" xr:uid="{00000000-0005-0000-0000-0000F4020000}"/>
    <cellStyle name="20% - Accent2 16" xfId="611" xr:uid="{00000000-0005-0000-0000-0000F5020000}"/>
    <cellStyle name="20% - Accent2 16 2" xfId="2250" xr:uid="{00000000-0005-0000-0000-0000F6020000}"/>
    <cellStyle name="20% - Accent2 16 2 2" xfId="3513" xr:uid="{00000000-0005-0000-0000-0000F7020000}"/>
    <cellStyle name="20% - Accent2 16 2 3" xfId="6375" xr:uid="{00000000-0005-0000-0000-0000F8020000}"/>
    <cellStyle name="20% - Accent2 16 2 4" xfId="8219" xr:uid="{00000000-0005-0000-0000-0000F9020000}"/>
    <cellStyle name="20% - Accent2 16 3" xfId="1547" xr:uid="{00000000-0005-0000-0000-0000FA020000}"/>
    <cellStyle name="20% - Accent2 16 3 2" xfId="4105" xr:uid="{00000000-0005-0000-0000-0000FB020000}"/>
    <cellStyle name="20% - Accent2 16 3 3" xfId="8794" xr:uid="{00000000-0005-0000-0000-0000FC020000}"/>
    <cellStyle name="20% - Accent2 16 4" xfId="4780" xr:uid="{00000000-0005-0000-0000-0000FD020000}"/>
    <cellStyle name="20% - Accent2 16 4 2" xfId="9421" xr:uid="{00000000-0005-0000-0000-0000FE020000}"/>
    <cellStyle name="20% - Accent2 16 5" xfId="2868" xr:uid="{00000000-0005-0000-0000-0000FF020000}"/>
    <cellStyle name="20% - Accent2 16 6" xfId="5899" xr:uid="{00000000-0005-0000-0000-000000030000}"/>
    <cellStyle name="20% - Accent2 16 7" xfId="7566" xr:uid="{00000000-0005-0000-0000-000001030000}"/>
    <cellStyle name="20% - Accent2 17" xfId="633" xr:uid="{00000000-0005-0000-0000-000002030000}"/>
    <cellStyle name="20% - Accent2 17 2" xfId="2264" xr:uid="{00000000-0005-0000-0000-000003030000}"/>
    <cellStyle name="20% - Accent2 17 2 2" xfId="3526" xr:uid="{00000000-0005-0000-0000-000004030000}"/>
    <cellStyle name="20% - Accent2 17 2 3" xfId="6389" xr:uid="{00000000-0005-0000-0000-000005030000}"/>
    <cellStyle name="20% - Accent2 17 2 4" xfId="8232" xr:uid="{00000000-0005-0000-0000-000006030000}"/>
    <cellStyle name="20% - Accent2 17 3" xfId="1560" xr:uid="{00000000-0005-0000-0000-000007030000}"/>
    <cellStyle name="20% - Accent2 17 3 2" xfId="4118" xr:uid="{00000000-0005-0000-0000-000008030000}"/>
    <cellStyle name="20% - Accent2 17 3 3" xfId="8807" xr:uid="{00000000-0005-0000-0000-000009030000}"/>
    <cellStyle name="20% - Accent2 17 4" xfId="4794" xr:uid="{00000000-0005-0000-0000-00000A030000}"/>
    <cellStyle name="20% - Accent2 17 4 2" xfId="9434" xr:uid="{00000000-0005-0000-0000-00000B030000}"/>
    <cellStyle name="20% - Accent2 17 5" xfId="2881" xr:uid="{00000000-0005-0000-0000-00000C030000}"/>
    <cellStyle name="20% - Accent2 17 6" xfId="5913" xr:uid="{00000000-0005-0000-0000-00000D030000}"/>
    <cellStyle name="20% - Accent2 17 7" xfId="7579" xr:uid="{00000000-0005-0000-0000-00000E030000}"/>
    <cellStyle name="20% - Accent2 18" xfId="648" xr:uid="{00000000-0005-0000-0000-00000F030000}"/>
    <cellStyle name="20% - Accent2 18 2" xfId="2278" xr:uid="{00000000-0005-0000-0000-000010030000}"/>
    <cellStyle name="20% - Accent2 18 2 2" xfId="3539" xr:uid="{00000000-0005-0000-0000-000011030000}"/>
    <cellStyle name="20% - Accent2 18 2 3" xfId="6403" xr:uid="{00000000-0005-0000-0000-000012030000}"/>
    <cellStyle name="20% - Accent2 18 2 4" xfId="8245" xr:uid="{00000000-0005-0000-0000-000013030000}"/>
    <cellStyle name="20% - Accent2 18 3" xfId="1574" xr:uid="{00000000-0005-0000-0000-000014030000}"/>
    <cellStyle name="20% - Accent2 18 3 2" xfId="4131" xr:uid="{00000000-0005-0000-0000-000015030000}"/>
    <cellStyle name="20% - Accent2 18 3 3" xfId="8820" xr:uid="{00000000-0005-0000-0000-000016030000}"/>
    <cellStyle name="20% - Accent2 18 4" xfId="4807" xr:uid="{00000000-0005-0000-0000-000017030000}"/>
    <cellStyle name="20% - Accent2 18 4 2" xfId="9447" xr:uid="{00000000-0005-0000-0000-000018030000}"/>
    <cellStyle name="20% - Accent2 18 5" xfId="2894" xr:uid="{00000000-0005-0000-0000-000019030000}"/>
    <cellStyle name="20% - Accent2 18 6" xfId="5927" xr:uid="{00000000-0005-0000-0000-00001A030000}"/>
    <cellStyle name="20% - Accent2 18 7" xfId="7592" xr:uid="{00000000-0005-0000-0000-00001B030000}"/>
    <cellStyle name="20% - Accent2 19" xfId="677" xr:uid="{00000000-0005-0000-0000-00001C030000}"/>
    <cellStyle name="20% - Accent2 19 2" xfId="2291" xr:uid="{00000000-0005-0000-0000-00001D030000}"/>
    <cellStyle name="20% - Accent2 19 2 2" xfId="3552" xr:uid="{00000000-0005-0000-0000-00001E030000}"/>
    <cellStyle name="20% - Accent2 19 2 3" xfId="6417" xr:uid="{00000000-0005-0000-0000-00001F030000}"/>
    <cellStyle name="20% - Accent2 19 2 4" xfId="8258" xr:uid="{00000000-0005-0000-0000-000020030000}"/>
    <cellStyle name="20% - Accent2 19 3" xfId="1588" xr:uid="{00000000-0005-0000-0000-000021030000}"/>
    <cellStyle name="20% - Accent2 19 3 2" xfId="4144" xr:uid="{00000000-0005-0000-0000-000022030000}"/>
    <cellStyle name="20% - Accent2 19 3 3" xfId="8833" xr:uid="{00000000-0005-0000-0000-000023030000}"/>
    <cellStyle name="20% - Accent2 19 4" xfId="4821" xr:uid="{00000000-0005-0000-0000-000024030000}"/>
    <cellStyle name="20% - Accent2 19 4 2" xfId="9460" xr:uid="{00000000-0005-0000-0000-000025030000}"/>
    <cellStyle name="20% - Accent2 19 5" xfId="2907" xr:uid="{00000000-0005-0000-0000-000026030000}"/>
    <cellStyle name="20% - Accent2 19 6" xfId="5942" xr:uid="{00000000-0005-0000-0000-000027030000}"/>
    <cellStyle name="20% - Accent2 19 7" xfId="7605" xr:uid="{00000000-0005-0000-0000-000028030000}"/>
    <cellStyle name="20% - Accent2 2" xfId="235" xr:uid="{00000000-0005-0000-0000-000029030000}"/>
    <cellStyle name="20% - Accent2 2 2" xfId="5255" xr:uid="{00000000-0005-0000-0000-00002A030000}"/>
    <cellStyle name="20% - Accent2 2 2 2" xfId="5256" xr:uid="{00000000-0005-0000-0000-00002B030000}"/>
    <cellStyle name="20% - Accent2 2 3" xfId="5257" xr:uid="{00000000-0005-0000-0000-00002C030000}"/>
    <cellStyle name="20% - Accent2 2 4" xfId="5254" xr:uid="{00000000-0005-0000-0000-00002D030000}"/>
    <cellStyle name="20% - Accent2 20" xfId="740" xr:uid="{00000000-0005-0000-0000-00002E030000}"/>
    <cellStyle name="20% - Accent2 20 2" xfId="2304" xr:uid="{00000000-0005-0000-0000-00002F030000}"/>
    <cellStyle name="20% - Accent2 20 2 2" xfId="3565" xr:uid="{00000000-0005-0000-0000-000030030000}"/>
    <cellStyle name="20% - Accent2 20 2 3" xfId="6438" xr:uid="{00000000-0005-0000-0000-000031030000}"/>
    <cellStyle name="20% - Accent2 20 2 4" xfId="8271" xr:uid="{00000000-0005-0000-0000-000032030000}"/>
    <cellStyle name="20% - Accent2 20 3" xfId="1601" xr:uid="{00000000-0005-0000-0000-000033030000}"/>
    <cellStyle name="20% - Accent2 20 3 2" xfId="4157" xr:uid="{00000000-0005-0000-0000-000034030000}"/>
    <cellStyle name="20% - Accent2 20 3 3" xfId="8846" xr:uid="{00000000-0005-0000-0000-000035030000}"/>
    <cellStyle name="20% - Accent2 20 4" xfId="4834" xr:uid="{00000000-0005-0000-0000-000036030000}"/>
    <cellStyle name="20% - Accent2 20 4 2" xfId="9473" xr:uid="{00000000-0005-0000-0000-000037030000}"/>
    <cellStyle name="20% - Accent2 20 5" xfId="2920" xr:uid="{00000000-0005-0000-0000-000038030000}"/>
    <cellStyle name="20% - Accent2 20 6" xfId="5963" xr:uid="{00000000-0005-0000-0000-000039030000}"/>
    <cellStyle name="20% - Accent2 20 7" xfId="7618" xr:uid="{00000000-0005-0000-0000-00003A030000}"/>
    <cellStyle name="20% - Accent2 21" xfId="756" xr:uid="{00000000-0005-0000-0000-00003B030000}"/>
    <cellStyle name="20% - Accent2 21 2" xfId="2318" xr:uid="{00000000-0005-0000-0000-00003C030000}"/>
    <cellStyle name="20% - Accent2 21 2 2" xfId="3579" xr:uid="{00000000-0005-0000-0000-00003D030000}"/>
    <cellStyle name="20% - Accent2 21 2 3" xfId="6446" xr:uid="{00000000-0005-0000-0000-00003E030000}"/>
    <cellStyle name="20% - Accent2 21 2 4" xfId="8285" xr:uid="{00000000-0005-0000-0000-00003F030000}"/>
    <cellStyle name="20% - Accent2 21 3" xfId="1614" xr:uid="{00000000-0005-0000-0000-000040030000}"/>
    <cellStyle name="20% - Accent2 21 3 2" xfId="4170" xr:uid="{00000000-0005-0000-0000-000041030000}"/>
    <cellStyle name="20% - Accent2 21 3 3" xfId="8859" xr:uid="{00000000-0005-0000-0000-000042030000}"/>
    <cellStyle name="20% - Accent2 21 4" xfId="4847" xr:uid="{00000000-0005-0000-0000-000043030000}"/>
    <cellStyle name="20% - Accent2 21 4 2" xfId="9486" xr:uid="{00000000-0005-0000-0000-000044030000}"/>
    <cellStyle name="20% - Accent2 21 5" xfId="2933" xr:uid="{00000000-0005-0000-0000-000045030000}"/>
    <cellStyle name="20% - Accent2 21 6" xfId="5971" xr:uid="{00000000-0005-0000-0000-000046030000}"/>
    <cellStyle name="20% - Accent2 21 7" xfId="7631" xr:uid="{00000000-0005-0000-0000-000047030000}"/>
    <cellStyle name="20% - Accent2 22" xfId="770" xr:uid="{00000000-0005-0000-0000-000048030000}"/>
    <cellStyle name="20% - Accent2 22 2" xfId="2333" xr:uid="{00000000-0005-0000-0000-000049030000}"/>
    <cellStyle name="20% - Accent2 22 2 2" xfId="3592" xr:uid="{00000000-0005-0000-0000-00004A030000}"/>
    <cellStyle name="20% - Accent2 22 2 3" xfId="6459" xr:uid="{00000000-0005-0000-0000-00004B030000}"/>
    <cellStyle name="20% - Accent2 22 2 4" xfId="8298" xr:uid="{00000000-0005-0000-0000-00004C030000}"/>
    <cellStyle name="20% - Accent2 22 3" xfId="1627" xr:uid="{00000000-0005-0000-0000-00004D030000}"/>
    <cellStyle name="20% - Accent2 22 3 2" xfId="4183" xr:uid="{00000000-0005-0000-0000-00004E030000}"/>
    <cellStyle name="20% - Accent2 22 3 3" xfId="8872" xr:uid="{00000000-0005-0000-0000-00004F030000}"/>
    <cellStyle name="20% - Accent2 22 4" xfId="4864" xr:uid="{00000000-0005-0000-0000-000050030000}"/>
    <cellStyle name="20% - Accent2 22 4 2" xfId="9502" xr:uid="{00000000-0005-0000-0000-000051030000}"/>
    <cellStyle name="20% - Accent2 22 5" xfId="2946" xr:uid="{00000000-0005-0000-0000-000052030000}"/>
    <cellStyle name="20% - Accent2 22 6" xfId="5984" xr:uid="{00000000-0005-0000-0000-000053030000}"/>
    <cellStyle name="20% - Accent2 22 7" xfId="7644" xr:uid="{00000000-0005-0000-0000-000054030000}"/>
    <cellStyle name="20% - Accent2 23" xfId="803" xr:uid="{00000000-0005-0000-0000-000055030000}"/>
    <cellStyle name="20% - Accent2 23 2" xfId="2350" xr:uid="{00000000-0005-0000-0000-000056030000}"/>
    <cellStyle name="20% - Accent2 23 2 2" xfId="3609" xr:uid="{00000000-0005-0000-0000-000057030000}"/>
    <cellStyle name="20% - Accent2 23 2 3" xfId="8315" xr:uid="{00000000-0005-0000-0000-000058030000}"/>
    <cellStyle name="20% - Accent2 23 3" xfId="1646" xr:uid="{00000000-0005-0000-0000-000059030000}"/>
    <cellStyle name="20% - Accent2 23 3 2" xfId="4196" xr:uid="{00000000-0005-0000-0000-00005A030000}"/>
    <cellStyle name="20% - Accent2 23 3 3" xfId="8885" xr:uid="{00000000-0005-0000-0000-00005B030000}"/>
    <cellStyle name="20% - Accent2 23 4" xfId="4879" xr:uid="{00000000-0005-0000-0000-00005C030000}"/>
    <cellStyle name="20% - Accent2 23 4 2" xfId="9516" xr:uid="{00000000-0005-0000-0000-00005D030000}"/>
    <cellStyle name="20% - Accent2 23 5" xfId="2959" xr:uid="{00000000-0005-0000-0000-00005E030000}"/>
    <cellStyle name="20% - Accent2 23 6" xfId="6002" xr:uid="{00000000-0005-0000-0000-00005F030000}"/>
    <cellStyle name="20% - Accent2 23 7" xfId="7657" xr:uid="{00000000-0005-0000-0000-000060030000}"/>
    <cellStyle name="20% - Accent2 24" xfId="817" xr:uid="{00000000-0005-0000-0000-000061030000}"/>
    <cellStyle name="20% - Accent2 24 2" xfId="2367" xr:uid="{00000000-0005-0000-0000-000062030000}"/>
    <cellStyle name="20% - Accent2 24 2 2" xfId="3624" xr:uid="{00000000-0005-0000-0000-000063030000}"/>
    <cellStyle name="20% - Accent2 24 2 3" xfId="8330" xr:uid="{00000000-0005-0000-0000-000064030000}"/>
    <cellStyle name="20% - Accent2 24 3" xfId="1659" xr:uid="{00000000-0005-0000-0000-000065030000}"/>
    <cellStyle name="20% - Accent2 24 3 2" xfId="4209" xr:uid="{00000000-0005-0000-0000-000066030000}"/>
    <cellStyle name="20% - Accent2 24 3 3" xfId="8898" xr:uid="{00000000-0005-0000-0000-000067030000}"/>
    <cellStyle name="20% - Accent2 24 4" xfId="4894" xr:uid="{00000000-0005-0000-0000-000068030000}"/>
    <cellStyle name="20% - Accent2 24 4 2" xfId="9531" xr:uid="{00000000-0005-0000-0000-000069030000}"/>
    <cellStyle name="20% - Accent2 24 5" xfId="2972" xr:uid="{00000000-0005-0000-0000-00006A030000}"/>
    <cellStyle name="20% - Accent2 24 6" xfId="6476" xr:uid="{00000000-0005-0000-0000-00006B030000}"/>
    <cellStyle name="20% - Accent2 24 7" xfId="7670" xr:uid="{00000000-0005-0000-0000-00006C030000}"/>
    <cellStyle name="20% - Accent2 25" xfId="857" xr:uid="{00000000-0005-0000-0000-00006D030000}"/>
    <cellStyle name="20% - Accent2 25 2" xfId="2381" xr:uid="{00000000-0005-0000-0000-00006E030000}"/>
    <cellStyle name="20% - Accent2 25 2 2" xfId="3638" xr:uid="{00000000-0005-0000-0000-00006F030000}"/>
    <cellStyle name="20% - Accent2 25 2 3" xfId="8344" xr:uid="{00000000-0005-0000-0000-000070030000}"/>
    <cellStyle name="20% - Accent2 25 3" xfId="1672" xr:uid="{00000000-0005-0000-0000-000071030000}"/>
    <cellStyle name="20% - Accent2 25 3 2" xfId="4222" xr:uid="{00000000-0005-0000-0000-000072030000}"/>
    <cellStyle name="20% - Accent2 25 3 3" xfId="8911" xr:uid="{00000000-0005-0000-0000-000073030000}"/>
    <cellStyle name="20% - Accent2 25 4" xfId="4911" xr:uid="{00000000-0005-0000-0000-000074030000}"/>
    <cellStyle name="20% - Accent2 25 4 2" xfId="9548" xr:uid="{00000000-0005-0000-0000-000075030000}"/>
    <cellStyle name="20% - Accent2 25 5" xfId="2985" xr:uid="{00000000-0005-0000-0000-000076030000}"/>
    <cellStyle name="20% - Accent2 25 6" xfId="6495" xr:uid="{00000000-0005-0000-0000-000077030000}"/>
    <cellStyle name="20% - Accent2 25 7" xfId="7683" xr:uid="{00000000-0005-0000-0000-000078030000}"/>
    <cellStyle name="20% - Accent2 26" xfId="875" xr:uid="{00000000-0005-0000-0000-000079030000}"/>
    <cellStyle name="20% - Accent2 26 2" xfId="2397" xr:uid="{00000000-0005-0000-0000-00007A030000}"/>
    <cellStyle name="20% - Accent2 26 2 2" xfId="3653" xr:uid="{00000000-0005-0000-0000-00007B030000}"/>
    <cellStyle name="20% - Accent2 26 2 3" xfId="8359" xr:uid="{00000000-0005-0000-0000-00007C030000}"/>
    <cellStyle name="20% - Accent2 26 3" xfId="1685" xr:uid="{00000000-0005-0000-0000-00007D030000}"/>
    <cellStyle name="20% - Accent2 26 3 2" xfId="4235" xr:uid="{00000000-0005-0000-0000-00007E030000}"/>
    <cellStyle name="20% - Accent2 26 3 3" xfId="8924" xr:uid="{00000000-0005-0000-0000-00007F030000}"/>
    <cellStyle name="20% - Accent2 26 4" xfId="4924" xr:uid="{00000000-0005-0000-0000-000080030000}"/>
    <cellStyle name="20% - Accent2 26 4 2" xfId="9561" xr:uid="{00000000-0005-0000-0000-000081030000}"/>
    <cellStyle name="20% - Accent2 26 5" xfId="2998" xr:uid="{00000000-0005-0000-0000-000082030000}"/>
    <cellStyle name="20% - Accent2 26 6" xfId="6508" xr:uid="{00000000-0005-0000-0000-000083030000}"/>
    <cellStyle name="20% - Accent2 26 7" xfId="7696" xr:uid="{00000000-0005-0000-0000-000084030000}"/>
    <cellStyle name="20% - Accent2 27" xfId="943" xr:uid="{00000000-0005-0000-0000-000085030000}"/>
    <cellStyle name="20% - Accent2 27 2" xfId="2414" xr:uid="{00000000-0005-0000-0000-000086030000}"/>
    <cellStyle name="20% - Accent2 27 2 2" xfId="3666" xr:uid="{00000000-0005-0000-0000-000087030000}"/>
    <cellStyle name="20% - Accent2 27 2 3" xfId="8372" xr:uid="{00000000-0005-0000-0000-000088030000}"/>
    <cellStyle name="20% - Accent2 27 3" xfId="1698" xr:uid="{00000000-0005-0000-0000-000089030000}"/>
    <cellStyle name="20% - Accent2 27 3 2" xfId="4248" xr:uid="{00000000-0005-0000-0000-00008A030000}"/>
    <cellStyle name="20% - Accent2 27 3 3" xfId="8937" xr:uid="{00000000-0005-0000-0000-00008B030000}"/>
    <cellStyle name="20% - Accent2 27 4" xfId="4938" xr:uid="{00000000-0005-0000-0000-00008C030000}"/>
    <cellStyle name="20% - Accent2 27 4 2" xfId="9574" xr:uid="{00000000-0005-0000-0000-00008D030000}"/>
    <cellStyle name="20% - Accent2 27 5" xfId="3011" xr:uid="{00000000-0005-0000-0000-00008E030000}"/>
    <cellStyle name="20% - Accent2 27 6" xfId="6521" xr:uid="{00000000-0005-0000-0000-00008F030000}"/>
    <cellStyle name="20% - Accent2 27 7" xfId="7709" xr:uid="{00000000-0005-0000-0000-000090030000}"/>
    <cellStyle name="20% - Accent2 28" xfId="968" xr:uid="{00000000-0005-0000-0000-000091030000}"/>
    <cellStyle name="20% - Accent2 28 2" xfId="2430" xr:uid="{00000000-0005-0000-0000-000092030000}"/>
    <cellStyle name="20% - Accent2 28 2 2" xfId="3680" xr:uid="{00000000-0005-0000-0000-000093030000}"/>
    <cellStyle name="20% - Accent2 28 2 3" xfId="8386" xr:uid="{00000000-0005-0000-0000-000094030000}"/>
    <cellStyle name="20% - Accent2 28 3" xfId="1712" xr:uid="{00000000-0005-0000-0000-000095030000}"/>
    <cellStyle name="20% - Accent2 28 3 2" xfId="4951" xr:uid="{00000000-0005-0000-0000-000096030000}"/>
    <cellStyle name="20% - Accent2 28 3 3" xfId="9587" xr:uid="{00000000-0005-0000-0000-000097030000}"/>
    <cellStyle name="20% - Accent2 28 4" xfId="3024" xr:uid="{00000000-0005-0000-0000-000098030000}"/>
    <cellStyle name="20% - Accent2 28 5" xfId="6535" xr:uid="{00000000-0005-0000-0000-000099030000}"/>
    <cellStyle name="20% - Accent2 28 6" xfId="7722" xr:uid="{00000000-0005-0000-0000-00009A030000}"/>
    <cellStyle name="20% - Accent2 29" xfId="1012" xr:uid="{00000000-0005-0000-0000-00009B030000}"/>
    <cellStyle name="20% - Accent2 29 2" xfId="2444" xr:uid="{00000000-0005-0000-0000-00009C030000}"/>
    <cellStyle name="20% - Accent2 29 2 2" xfId="3694" xr:uid="{00000000-0005-0000-0000-00009D030000}"/>
    <cellStyle name="20% - Accent2 29 2 3" xfId="8400" xr:uid="{00000000-0005-0000-0000-00009E030000}"/>
    <cellStyle name="20% - Accent2 29 3" xfId="1725" xr:uid="{00000000-0005-0000-0000-00009F030000}"/>
    <cellStyle name="20% - Accent2 29 3 2" xfId="4965" xr:uid="{00000000-0005-0000-0000-0000A0030000}"/>
    <cellStyle name="20% - Accent2 29 3 3" xfId="9600" xr:uid="{00000000-0005-0000-0000-0000A1030000}"/>
    <cellStyle name="20% - Accent2 29 4" xfId="3037" xr:uid="{00000000-0005-0000-0000-0000A2030000}"/>
    <cellStyle name="20% - Accent2 29 5" xfId="6551" xr:uid="{00000000-0005-0000-0000-0000A3030000}"/>
    <cellStyle name="20% - Accent2 29 6" xfId="7735" xr:uid="{00000000-0005-0000-0000-0000A4030000}"/>
    <cellStyle name="20% - Accent2 3" xfId="405" xr:uid="{00000000-0005-0000-0000-0000A5030000}"/>
    <cellStyle name="20% - Accent2 3 2" xfId="2078" xr:uid="{00000000-0005-0000-0000-0000A6030000}"/>
    <cellStyle name="20% - Accent2 3 2 2" xfId="4625" xr:uid="{00000000-0005-0000-0000-0000A7030000}"/>
    <cellStyle name="20% - Accent2 3 2 2 2" xfId="6216" xr:uid="{00000000-0005-0000-0000-0000A8030000}"/>
    <cellStyle name="20% - Accent2 3 2 2 3" xfId="9287" xr:uid="{00000000-0005-0000-0000-0000A9030000}"/>
    <cellStyle name="20% - Accent2 3 2 3" xfId="4419" xr:uid="{00000000-0005-0000-0000-0000AA030000}"/>
    <cellStyle name="20% - Accent2 3 2 3 2" xfId="9090" xr:uid="{00000000-0005-0000-0000-0000AB030000}"/>
    <cellStyle name="20% - Accent2 3 2 4" xfId="3343" xr:uid="{00000000-0005-0000-0000-0000AC030000}"/>
    <cellStyle name="20% - Accent2 3 2 5" xfId="5734" xr:uid="{00000000-0005-0000-0000-0000AD030000}"/>
    <cellStyle name="20% - Accent2 3 2 6" xfId="8049" xr:uid="{00000000-0005-0000-0000-0000AE030000}"/>
    <cellStyle name="20% - Accent2 3 3" xfId="1367" xr:uid="{00000000-0005-0000-0000-0000AF030000}"/>
    <cellStyle name="20% - Accent2 3 3 2" xfId="4581" xr:uid="{00000000-0005-0000-0000-0000B0030000}"/>
    <cellStyle name="20% - Accent2 3 3 2 2" xfId="9250" xr:uid="{00000000-0005-0000-0000-0000B1030000}"/>
    <cellStyle name="20% - Accent2 3 3 3" xfId="4359" xr:uid="{00000000-0005-0000-0000-0000B2030000}"/>
    <cellStyle name="20% - Accent2 3 3 3 2" xfId="9031" xr:uid="{00000000-0005-0000-0000-0000B3030000}"/>
    <cellStyle name="20% - Accent2 3 3 4" xfId="3932" xr:uid="{00000000-0005-0000-0000-0000B4030000}"/>
    <cellStyle name="20% - Accent2 3 3 5" xfId="6039" xr:uid="{00000000-0005-0000-0000-0000B5030000}"/>
    <cellStyle name="20% - Accent2 3 3 6" xfId="8624" xr:uid="{00000000-0005-0000-0000-0000B6030000}"/>
    <cellStyle name="20% - Accent2 3 4" xfId="4534" xr:uid="{00000000-0005-0000-0000-0000B7030000}"/>
    <cellStyle name="20% - Accent2 3 4 2" xfId="9203" xr:uid="{00000000-0005-0000-0000-0000B8030000}"/>
    <cellStyle name="20% - Accent2 3 5" xfId="4296" xr:uid="{00000000-0005-0000-0000-0000B9030000}"/>
    <cellStyle name="20% - Accent2 3 5 2" xfId="8970" xr:uid="{00000000-0005-0000-0000-0000BA030000}"/>
    <cellStyle name="20% - Accent2 3 6" xfId="2699" xr:uid="{00000000-0005-0000-0000-0000BB030000}"/>
    <cellStyle name="20% - Accent2 3 7" xfId="5556" xr:uid="{00000000-0005-0000-0000-0000BC030000}"/>
    <cellStyle name="20% - Accent2 3 8" xfId="7397" xr:uid="{00000000-0005-0000-0000-0000BD030000}"/>
    <cellStyle name="20% - Accent2 30" xfId="1044" xr:uid="{00000000-0005-0000-0000-0000BE030000}"/>
    <cellStyle name="20% - Accent2 30 2" xfId="2457" xr:uid="{00000000-0005-0000-0000-0000BF030000}"/>
    <cellStyle name="20% - Accent2 30 2 2" xfId="3707" xr:uid="{00000000-0005-0000-0000-0000C0030000}"/>
    <cellStyle name="20% - Accent2 30 2 3" xfId="8413" xr:uid="{00000000-0005-0000-0000-0000C1030000}"/>
    <cellStyle name="20% - Accent2 30 3" xfId="1746" xr:uid="{00000000-0005-0000-0000-0000C2030000}"/>
    <cellStyle name="20% - Accent2 30 3 2" xfId="4978" xr:uid="{00000000-0005-0000-0000-0000C3030000}"/>
    <cellStyle name="20% - Accent2 30 3 3" xfId="9613" xr:uid="{00000000-0005-0000-0000-0000C4030000}"/>
    <cellStyle name="20% - Accent2 30 4" xfId="3053" xr:uid="{00000000-0005-0000-0000-0000C5030000}"/>
    <cellStyle name="20% - Accent2 30 5" xfId="6572" xr:uid="{00000000-0005-0000-0000-0000C6030000}"/>
    <cellStyle name="20% - Accent2 30 6" xfId="7751" xr:uid="{00000000-0005-0000-0000-0000C7030000}"/>
    <cellStyle name="20% - Accent2 31" xfId="1054" xr:uid="{00000000-0005-0000-0000-0000C8030000}"/>
    <cellStyle name="20% - Accent2 31 2" xfId="2470" xr:uid="{00000000-0005-0000-0000-0000C9030000}"/>
    <cellStyle name="20% - Accent2 31 2 2" xfId="3720" xr:uid="{00000000-0005-0000-0000-0000CA030000}"/>
    <cellStyle name="20% - Accent2 31 2 3" xfId="8426" xr:uid="{00000000-0005-0000-0000-0000CB030000}"/>
    <cellStyle name="20% - Accent2 31 3" xfId="1759" xr:uid="{00000000-0005-0000-0000-0000CC030000}"/>
    <cellStyle name="20% - Accent2 31 3 2" xfId="4991" xr:uid="{00000000-0005-0000-0000-0000CD030000}"/>
    <cellStyle name="20% - Accent2 31 3 3" xfId="9626" xr:uid="{00000000-0005-0000-0000-0000CE030000}"/>
    <cellStyle name="20% - Accent2 31 4" xfId="3066" xr:uid="{00000000-0005-0000-0000-0000CF030000}"/>
    <cellStyle name="20% - Accent2 31 5" xfId="6586" xr:uid="{00000000-0005-0000-0000-0000D0030000}"/>
    <cellStyle name="20% - Accent2 31 6" xfId="7764" xr:uid="{00000000-0005-0000-0000-0000D1030000}"/>
    <cellStyle name="20% - Accent2 32" xfId="1119" xr:uid="{00000000-0005-0000-0000-0000D2030000}"/>
    <cellStyle name="20% - Accent2 32 2" xfId="2484" xr:uid="{00000000-0005-0000-0000-0000D3030000}"/>
    <cellStyle name="20% - Accent2 32 2 2" xfId="3734" xr:uid="{00000000-0005-0000-0000-0000D4030000}"/>
    <cellStyle name="20% - Accent2 32 2 3" xfId="8440" xr:uid="{00000000-0005-0000-0000-0000D5030000}"/>
    <cellStyle name="20% - Accent2 32 3" xfId="1772" xr:uid="{00000000-0005-0000-0000-0000D6030000}"/>
    <cellStyle name="20% - Accent2 32 3 2" xfId="5004" xr:uid="{00000000-0005-0000-0000-0000D7030000}"/>
    <cellStyle name="20% - Accent2 32 3 3" xfId="9639" xr:uid="{00000000-0005-0000-0000-0000D8030000}"/>
    <cellStyle name="20% - Accent2 32 4" xfId="3079" xr:uid="{00000000-0005-0000-0000-0000D9030000}"/>
    <cellStyle name="20% - Accent2 32 5" xfId="6599" xr:uid="{00000000-0005-0000-0000-0000DA030000}"/>
    <cellStyle name="20% - Accent2 32 6" xfId="7777" xr:uid="{00000000-0005-0000-0000-0000DB030000}"/>
    <cellStyle name="20% - Accent2 33" xfId="1164" xr:uid="{00000000-0005-0000-0000-0000DC030000}"/>
    <cellStyle name="20% - Accent2 33 2" xfId="2497" xr:uid="{00000000-0005-0000-0000-0000DD030000}"/>
    <cellStyle name="20% - Accent2 33 2 2" xfId="3747" xr:uid="{00000000-0005-0000-0000-0000DE030000}"/>
    <cellStyle name="20% - Accent2 33 2 3" xfId="8453" xr:uid="{00000000-0005-0000-0000-0000DF030000}"/>
    <cellStyle name="20% - Accent2 33 3" xfId="1785" xr:uid="{00000000-0005-0000-0000-0000E0030000}"/>
    <cellStyle name="20% - Accent2 33 3 2" xfId="5017" xr:uid="{00000000-0005-0000-0000-0000E1030000}"/>
    <cellStyle name="20% - Accent2 33 3 3" xfId="9652" xr:uid="{00000000-0005-0000-0000-0000E2030000}"/>
    <cellStyle name="20% - Accent2 33 4" xfId="3092" xr:uid="{00000000-0005-0000-0000-0000E3030000}"/>
    <cellStyle name="20% - Accent2 33 5" xfId="6612" xr:uid="{00000000-0005-0000-0000-0000E4030000}"/>
    <cellStyle name="20% - Accent2 33 6" xfId="7790" xr:uid="{00000000-0005-0000-0000-0000E5030000}"/>
    <cellStyle name="20% - Accent2 34" xfId="1799" xr:uid="{00000000-0005-0000-0000-0000E6030000}"/>
    <cellStyle name="20% - Accent2 34 2" xfId="2511" xr:uid="{00000000-0005-0000-0000-0000E7030000}"/>
    <cellStyle name="20% - Accent2 34 2 2" xfId="3760" xr:uid="{00000000-0005-0000-0000-0000E8030000}"/>
    <cellStyle name="20% - Accent2 34 2 3" xfId="8466" xr:uid="{00000000-0005-0000-0000-0000E9030000}"/>
    <cellStyle name="20% - Accent2 34 3" xfId="5030" xr:uid="{00000000-0005-0000-0000-0000EA030000}"/>
    <cellStyle name="20% - Accent2 34 3 2" xfId="9665" xr:uid="{00000000-0005-0000-0000-0000EB030000}"/>
    <cellStyle name="20% - Accent2 34 4" xfId="3106" xr:uid="{00000000-0005-0000-0000-0000EC030000}"/>
    <cellStyle name="20% - Accent2 34 5" xfId="6625" xr:uid="{00000000-0005-0000-0000-0000ED030000}"/>
    <cellStyle name="20% - Accent2 34 6" xfId="7804" xr:uid="{00000000-0005-0000-0000-0000EE030000}"/>
    <cellStyle name="20% - Accent2 35" xfId="1812" xr:uid="{00000000-0005-0000-0000-0000EF030000}"/>
    <cellStyle name="20% - Accent2 35 2" xfId="2528" xr:uid="{00000000-0005-0000-0000-0000F0030000}"/>
    <cellStyle name="20% - Accent2 35 2 2" xfId="3774" xr:uid="{00000000-0005-0000-0000-0000F1030000}"/>
    <cellStyle name="20% - Accent2 35 2 3" xfId="8480" xr:uid="{00000000-0005-0000-0000-0000F2030000}"/>
    <cellStyle name="20% - Accent2 35 3" xfId="5044" xr:uid="{00000000-0005-0000-0000-0000F3030000}"/>
    <cellStyle name="20% - Accent2 35 3 2" xfId="9678" xr:uid="{00000000-0005-0000-0000-0000F4030000}"/>
    <cellStyle name="20% - Accent2 35 4" xfId="3119" xr:uid="{00000000-0005-0000-0000-0000F5030000}"/>
    <cellStyle name="20% - Accent2 35 5" xfId="6638" xr:uid="{00000000-0005-0000-0000-0000F6030000}"/>
    <cellStyle name="20% - Accent2 35 6" xfId="7818" xr:uid="{00000000-0005-0000-0000-0000F7030000}"/>
    <cellStyle name="20% - Accent2 36" xfId="1825" xr:uid="{00000000-0005-0000-0000-0000F8030000}"/>
    <cellStyle name="20% - Accent2 36 2" xfId="2548" xr:uid="{00000000-0005-0000-0000-0000F9030000}"/>
    <cellStyle name="20% - Accent2 36 2 2" xfId="3792" xr:uid="{00000000-0005-0000-0000-0000FA030000}"/>
    <cellStyle name="20% - Accent2 36 2 3" xfId="8499" xr:uid="{00000000-0005-0000-0000-0000FB030000}"/>
    <cellStyle name="20% - Accent2 36 3" xfId="5057" xr:uid="{00000000-0005-0000-0000-0000FC030000}"/>
    <cellStyle name="20% - Accent2 36 3 2" xfId="9691" xr:uid="{00000000-0005-0000-0000-0000FD030000}"/>
    <cellStyle name="20% - Accent2 36 4" xfId="3132" xr:uid="{00000000-0005-0000-0000-0000FE030000}"/>
    <cellStyle name="20% - Accent2 36 5" xfId="6651" xr:uid="{00000000-0005-0000-0000-0000FF030000}"/>
    <cellStyle name="20% - Accent2 36 6" xfId="7831" xr:uid="{00000000-0005-0000-0000-000000040000}"/>
    <cellStyle name="20% - Accent2 37" xfId="1838" xr:uid="{00000000-0005-0000-0000-000001040000}"/>
    <cellStyle name="20% - Accent2 37 2" xfId="2565" xr:uid="{00000000-0005-0000-0000-000002040000}"/>
    <cellStyle name="20% - Accent2 37 2 2" xfId="3809" xr:uid="{00000000-0005-0000-0000-000003040000}"/>
    <cellStyle name="20% - Accent2 37 2 3" xfId="8516" xr:uid="{00000000-0005-0000-0000-000004040000}"/>
    <cellStyle name="20% - Accent2 37 3" xfId="5071" xr:uid="{00000000-0005-0000-0000-000005040000}"/>
    <cellStyle name="20% - Accent2 37 3 2" xfId="9704" xr:uid="{00000000-0005-0000-0000-000006040000}"/>
    <cellStyle name="20% - Accent2 37 4" xfId="3145" xr:uid="{00000000-0005-0000-0000-000007040000}"/>
    <cellStyle name="20% - Accent2 37 5" xfId="6664" xr:uid="{00000000-0005-0000-0000-000008040000}"/>
    <cellStyle name="20% - Accent2 37 6" xfId="7844" xr:uid="{00000000-0005-0000-0000-000009040000}"/>
    <cellStyle name="20% - Accent2 38" xfId="1851" xr:uid="{00000000-0005-0000-0000-00000A040000}"/>
    <cellStyle name="20% - Accent2 38 2" xfId="2573" xr:uid="{00000000-0005-0000-0000-00000B040000}"/>
    <cellStyle name="20% - Accent2 38 2 2" xfId="3816" xr:uid="{00000000-0005-0000-0000-00000C040000}"/>
    <cellStyle name="20% - Accent2 38 2 3" xfId="8523" xr:uid="{00000000-0005-0000-0000-00000D040000}"/>
    <cellStyle name="20% - Accent2 38 3" xfId="5084" xr:uid="{00000000-0005-0000-0000-00000E040000}"/>
    <cellStyle name="20% - Accent2 38 3 2" xfId="9717" xr:uid="{00000000-0005-0000-0000-00000F040000}"/>
    <cellStyle name="20% - Accent2 38 4" xfId="3158" xr:uid="{00000000-0005-0000-0000-000010040000}"/>
    <cellStyle name="20% - Accent2 38 5" xfId="6677" xr:uid="{00000000-0005-0000-0000-000011040000}"/>
    <cellStyle name="20% - Accent2 38 6" xfId="7857" xr:uid="{00000000-0005-0000-0000-000012040000}"/>
    <cellStyle name="20% - Accent2 39" xfId="1870" xr:uid="{00000000-0005-0000-0000-000013040000}"/>
    <cellStyle name="20% - Accent2 39 2" xfId="2592" xr:uid="{00000000-0005-0000-0000-000014040000}"/>
    <cellStyle name="20% - Accent2 39 2 2" xfId="3834" xr:uid="{00000000-0005-0000-0000-000015040000}"/>
    <cellStyle name="20% - Accent2 39 2 3" xfId="8541" xr:uid="{00000000-0005-0000-0000-000016040000}"/>
    <cellStyle name="20% - Accent2 39 3" xfId="5099" xr:uid="{00000000-0005-0000-0000-000017040000}"/>
    <cellStyle name="20% - Accent2 39 3 2" xfId="9730" xr:uid="{00000000-0005-0000-0000-000018040000}"/>
    <cellStyle name="20% - Accent2 39 4" xfId="3177" xr:uid="{00000000-0005-0000-0000-000019040000}"/>
    <cellStyle name="20% - Accent2 39 5" xfId="6690" xr:uid="{00000000-0005-0000-0000-00001A040000}"/>
    <cellStyle name="20% - Accent2 39 6" xfId="7876" xr:uid="{00000000-0005-0000-0000-00001B040000}"/>
    <cellStyle name="20% - Accent2 4" xfId="419" xr:uid="{00000000-0005-0000-0000-00001C040000}"/>
    <cellStyle name="20% - Accent2 4 2" xfId="2091" xr:uid="{00000000-0005-0000-0000-00001D040000}"/>
    <cellStyle name="20% - Accent2 4 2 2" xfId="4599" xr:uid="{00000000-0005-0000-0000-00001E040000}"/>
    <cellStyle name="20% - Accent2 4 2 2 2" xfId="6229" xr:uid="{00000000-0005-0000-0000-00001F040000}"/>
    <cellStyle name="20% - Accent2 4 2 2 3" xfId="9268" xr:uid="{00000000-0005-0000-0000-000020040000}"/>
    <cellStyle name="20% - Accent2 4 2 3" xfId="4432" xr:uid="{00000000-0005-0000-0000-000021040000}"/>
    <cellStyle name="20% - Accent2 4 2 3 2" xfId="9103" xr:uid="{00000000-0005-0000-0000-000022040000}"/>
    <cellStyle name="20% - Accent2 4 2 4" xfId="3356" xr:uid="{00000000-0005-0000-0000-000023040000}"/>
    <cellStyle name="20% - Accent2 4 2 5" xfId="5747" xr:uid="{00000000-0005-0000-0000-000024040000}"/>
    <cellStyle name="20% - Accent2 4 2 6" xfId="8062" xr:uid="{00000000-0005-0000-0000-000025040000}"/>
    <cellStyle name="20% - Accent2 4 3" xfId="1380" xr:uid="{00000000-0005-0000-0000-000026040000}"/>
    <cellStyle name="20% - Accent2 4 3 2" xfId="4372" xr:uid="{00000000-0005-0000-0000-000027040000}"/>
    <cellStyle name="20% - Accent2 4 3 2 2" xfId="9044" xr:uid="{00000000-0005-0000-0000-000028040000}"/>
    <cellStyle name="20% - Accent2 4 3 3" xfId="3945" xr:uid="{00000000-0005-0000-0000-000029040000}"/>
    <cellStyle name="20% - Accent2 4 3 4" xfId="6053" xr:uid="{00000000-0005-0000-0000-00002A040000}"/>
    <cellStyle name="20% - Accent2 4 3 5" xfId="8637" xr:uid="{00000000-0005-0000-0000-00002B040000}"/>
    <cellStyle name="20% - Accent2 4 4" xfId="4548" xr:uid="{00000000-0005-0000-0000-00002C040000}"/>
    <cellStyle name="20% - Accent2 4 4 2" xfId="9217" xr:uid="{00000000-0005-0000-0000-00002D040000}"/>
    <cellStyle name="20% - Accent2 4 5" xfId="4310" xr:uid="{00000000-0005-0000-0000-00002E040000}"/>
    <cellStyle name="20% - Accent2 4 5 2" xfId="8983" xr:uid="{00000000-0005-0000-0000-00002F040000}"/>
    <cellStyle name="20% - Accent2 4 6" xfId="2712" xr:uid="{00000000-0005-0000-0000-000030040000}"/>
    <cellStyle name="20% - Accent2 4 7" xfId="5570" xr:uid="{00000000-0005-0000-0000-000031040000}"/>
    <cellStyle name="20% - Accent2 4 8" xfId="7410" xr:uid="{00000000-0005-0000-0000-000032040000}"/>
    <cellStyle name="20% - Accent2 40" xfId="1877" xr:uid="{00000000-0005-0000-0000-000033040000}"/>
    <cellStyle name="20% - Accent2 40 2" xfId="2605" xr:uid="{00000000-0005-0000-0000-000034040000}"/>
    <cellStyle name="20% - Accent2 40 2 2" xfId="3847" xr:uid="{00000000-0005-0000-0000-000035040000}"/>
    <cellStyle name="20% - Accent2 40 2 3" xfId="8554" xr:uid="{00000000-0005-0000-0000-000036040000}"/>
    <cellStyle name="20% - Accent2 40 3" xfId="5112" xr:uid="{00000000-0005-0000-0000-000037040000}"/>
    <cellStyle name="20% - Accent2 40 3 2" xfId="9743" xr:uid="{00000000-0005-0000-0000-000038040000}"/>
    <cellStyle name="20% - Accent2 40 4" xfId="3184" xr:uid="{00000000-0005-0000-0000-000039040000}"/>
    <cellStyle name="20% - Accent2 40 5" xfId="6703" xr:uid="{00000000-0005-0000-0000-00003A040000}"/>
    <cellStyle name="20% - Accent2 40 6" xfId="7883" xr:uid="{00000000-0005-0000-0000-00003B040000}"/>
    <cellStyle name="20% - Accent2 41" xfId="1890" xr:uid="{00000000-0005-0000-0000-00003C040000}"/>
    <cellStyle name="20% - Accent2 41 2" xfId="2619" xr:uid="{00000000-0005-0000-0000-00003D040000}"/>
    <cellStyle name="20% - Accent2 41 2 2" xfId="3861" xr:uid="{00000000-0005-0000-0000-00003E040000}"/>
    <cellStyle name="20% - Accent2 41 2 3" xfId="8568" xr:uid="{00000000-0005-0000-0000-00003F040000}"/>
    <cellStyle name="20% - Accent2 41 3" xfId="3197" xr:uid="{00000000-0005-0000-0000-000040040000}"/>
    <cellStyle name="20% - Accent2 41 4" xfId="6716" xr:uid="{00000000-0005-0000-0000-000041040000}"/>
    <cellStyle name="20% - Accent2 41 5" xfId="7896" xr:uid="{00000000-0005-0000-0000-000042040000}"/>
    <cellStyle name="20% - Accent2 42" xfId="1903" xr:uid="{00000000-0005-0000-0000-000043040000}"/>
    <cellStyle name="20% - Accent2 42 2" xfId="2636" xr:uid="{00000000-0005-0000-0000-000044040000}"/>
    <cellStyle name="20% - Accent2 42 2 2" xfId="3877" xr:uid="{00000000-0005-0000-0000-000045040000}"/>
    <cellStyle name="20% - Accent2 42 2 3" xfId="8584" xr:uid="{00000000-0005-0000-0000-000046040000}"/>
    <cellStyle name="20% - Accent2 42 3" xfId="3210" xr:uid="{00000000-0005-0000-0000-000047040000}"/>
    <cellStyle name="20% - Accent2 42 4" xfId="6730" xr:uid="{00000000-0005-0000-0000-000048040000}"/>
    <cellStyle name="20% - Accent2 42 5" xfId="7909" xr:uid="{00000000-0005-0000-0000-000049040000}"/>
    <cellStyle name="20% - Accent2 43" xfId="1923" xr:uid="{00000000-0005-0000-0000-00004A040000}"/>
    <cellStyle name="20% - Accent2 43 2" xfId="3225" xr:uid="{00000000-0005-0000-0000-00004B040000}"/>
    <cellStyle name="20% - Accent2 43 3" xfId="6743" xr:uid="{00000000-0005-0000-0000-00004C040000}"/>
    <cellStyle name="20% - Accent2 43 4" xfId="7924" xr:uid="{00000000-0005-0000-0000-00004D040000}"/>
    <cellStyle name="20% - Accent2 44" xfId="1940" xr:uid="{00000000-0005-0000-0000-00004E040000}"/>
    <cellStyle name="20% - Accent2 44 2" xfId="3239" xr:uid="{00000000-0005-0000-0000-00004F040000}"/>
    <cellStyle name="20% - Accent2 44 3" xfId="6756" xr:uid="{00000000-0005-0000-0000-000050040000}"/>
    <cellStyle name="20% - Accent2 44 4" xfId="7939" xr:uid="{00000000-0005-0000-0000-000051040000}"/>
    <cellStyle name="20% - Accent2 45" xfId="1962" xr:uid="{00000000-0005-0000-0000-000052040000}"/>
    <cellStyle name="20% - Accent2 45 2" xfId="3258" xr:uid="{00000000-0005-0000-0000-000053040000}"/>
    <cellStyle name="20% - Accent2 45 3" xfId="6770" xr:uid="{00000000-0005-0000-0000-000054040000}"/>
    <cellStyle name="20% - Accent2 45 4" xfId="7959" xr:uid="{00000000-0005-0000-0000-000055040000}"/>
    <cellStyle name="20% - Accent2 46" xfId="1977" xr:uid="{00000000-0005-0000-0000-000056040000}"/>
    <cellStyle name="20% - Accent2 46 2" xfId="3272" xr:uid="{00000000-0005-0000-0000-000057040000}"/>
    <cellStyle name="20% - Accent2 46 3" xfId="6784" xr:uid="{00000000-0005-0000-0000-000058040000}"/>
    <cellStyle name="20% - Accent2 46 4" xfId="7973" xr:uid="{00000000-0005-0000-0000-000059040000}"/>
    <cellStyle name="20% - Accent2 47" xfId="1992" xr:uid="{00000000-0005-0000-0000-00005A040000}"/>
    <cellStyle name="20% - Accent2 47 2" xfId="3286" xr:uid="{00000000-0005-0000-0000-00005B040000}"/>
    <cellStyle name="20% - Accent2 47 3" xfId="6797" xr:uid="{00000000-0005-0000-0000-00005C040000}"/>
    <cellStyle name="20% - Accent2 47 4" xfId="7987" xr:uid="{00000000-0005-0000-0000-00005D040000}"/>
    <cellStyle name="20% - Accent2 48" xfId="2006" xr:uid="{00000000-0005-0000-0000-00005E040000}"/>
    <cellStyle name="20% - Accent2 48 2" xfId="3300" xr:uid="{00000000-0005-0000-0000-00005F040000}"/>
    <cellStyle name="20% - Accent2 48 3" xfId="6811" xr:uid="{00000000-0005-0000-0000-000060040000}"/>
    <cellStyle name="20% - Accent2 48 4" xfId="8001" xr:uid="{00000000-0005-0000-0000-000061040000}"/>
    <cellStyle name="20% - Accent2 49" xfId="2020" xr:uid="{00000000-0005-0000-0000-000062040000}"/>
    <cellStyle name="20% - Accent2 49 2" xfId="3314" xr:uid="{00000000-0005-0000-0000-000063040000}"/>
    <cellStyle name="20% - Accent2 49 3" xfId="6824" xr:uid="{00000000-0005-0000-0000-000064040000}"/>
    <cellStyle name="20% - Accent2 49 4" xfId="8015" xr:uid="{00000000-0005-0000-0000-000065040000}"/>
    <cellStyle name="20% - Accent2 5" xfId="433" xr:uid="{00000000-0005-0000-0000-000066040000}"/>
    <cellStyle name="20% - Accent2 5 2" xfId="2104" xr:uid="{00000000-0005-0000-0000-000067040000}"/>
    <cellStyle name="20% - Accent2 5 2 2" xfId="4447" xr:uid="{00000000-0005-0000-0000-000068040000}"/>
    <cellStyle name="20% - Accent2 5 2 2 2" xfId="6242" xr:uid="{00000000-0005-0000-0000-000069040000}"/>
    <cellStyle name="20% - Accent2 5 2 2 3" xfId="9116" xr:uid="{00000000-0005-0000-0000-00006A040000}"/>
    <cellStyle name="20% - Accent2 5 2 3" xfId="3369" xr:uid="{00000000-0005-0000-0000-00006B040000}"/>
    <cellStyle name="20% - Accent2 5 2 4" xfId="5765" xr:uid="{00000000-0005-0000-0000-00006C040000}"/>
    <cellStyle name="20% - Accent2 5 2 5" xfId="8075" xr:uid="{00000000-0005-0000-0000-00006D040000}"/>
    <cellStyle name="20% - Accent2 5 3" xfId="1400" xr:uid="{00000000-0005-0000-0000-00006E040000}"/>
    <cellStyle name="20% - Accent2 5 3 2" xfId="4386" xr:uid="{00000000-0005-0000-0000-00006F040000}"/>
    <cellStyle name="20% - Accent2 5 3 2 2" xfId="9057" xr:uid="{00000000-0005-0000-0000-000070040000}"/>
    <cellStyle name="20% - Accent2 5 3 3" xfId="3959" xr:uid="{00000000-0005-0000-0000-000071040000}"/>
    <cellStyle name="20% - Accent2 5 3 4" xfId="6066" xr:uid="{00000000-0005-0000-0000-000072040000}"/>
    <cellStyle name="20% - Accent2 5 3 5" xfId="8651" xr:uid="{00000000-0005-0000-0000-000073040000}"/>
    <cellStyle name="20% - Accent2 5 4" xfId="4562" xr:uid="{00000000-0005-0000-0000-000074040000}"/>
    <cellStyle name="20% - Accent2 5 4 2" xfId="9231" xr:uid="{00000000-0005-0000-0000-000075040000}"/>
    <cellStyle name="20% - Accent2 5 5" xfId="4323" xr:uid="{00000000-0005-0000-0000-000076040000}"/>
    <cellStyle name="20% - Accent2 5 5 2" xfId="8996" xr:uid="{00000000-0005-0000-0000-000077040000}"/>
    <cellStyle name="20% - Accent2 5 6" xfId="2725" xr:uid="{00000000-0005-0000-0000-000078040000}"/>
    <cellStyle name="20% - Accent2 5 7" xfId="5583" xr:uid="{00000000-0005-0000-0000-000079040000}"/>
    <cellStyle name="20% - Accent2 5 8" xfId="7423" xr:uid="{00000000-0005-0000-0000-00007A040000}"/>
    <cellStyle name="20% - Accent2 50" xfId="2045" xr:uid="{00000000-0005-0000-0000-00007B040000}"/>
    <cellStyle name="20% - Accent2 50 2" xfId="3324" xr:uid="{00000000-0005-0000-0000-00007C040000}"/>
    <cellStyle name="20% - Accent2 50 3" xfId="6837" xr:uid="{00000000-0005-0000-0000-00007D040000}"/>
    <cellStyle name="20% - Accent2 50 4" xfId="8030" xr:uid="{00000000-0005-0000-0000-00007E040000}"/>
    <cellStyle name="20% - Accent2 51" xfId="1319" xr:uid="{00000000-0005-0000-0000-00007F040000}"/>
    <cellStyle name="20% - Accent2 51 2" xfId="3896" xr:uid="{00000000-0005-0000-0000-000080040000}"/>
    <cellStyle name="20% - Accent2 51 3" xfId="6851" xr:uid="{00000000-0005-0000-0000-000081040000}"/>
    <cellStyle name="20% - Accent2 51 4" xfId="8603" xr:uid="{00000000-0005-0000-0000-000082040000}"/>
    <cellStyle name="20% - Accent2 52" xfId="2659" xr:uid="{00000000-0005-0000-0000-000083040000}"/>
    <cellStyle name="20% - Accent2 52 2" xfId="4265" xr:uid="{00000000-0005-0000-0000-000084040000}"/>
    <cellStyle name="20% - Accent2 52 3" xfId="6864" xr:uid="{00000000-0005-0000-0000-000085040000}"/>
    <cellStyle name="20% - Accent2 52 4" xfId="8951" xr:uid="{00000000-0005-0000-0000-000086040000}"/>
    <cellStyle name="20% - Accent2 53" xfId="2679" xr:uid="{00000000-0005-0000-0000-000087040000}"/>
    <cellStyle name="20% - Accent2 53 2" xfId="6878" xr:uid="{00000000-0005-0000-0000-000088040000}"/>
    <cellStyle name="20% - Accent2 54" xfId="5443" xr:uid="{00000000-0005-0000-0000-000089040000}"/>
    <cellStyle name="20% - Accent2 54 2" xfId="6891" xr:uid="{00000000-0005-0000-0000-00008A040000}"/>
    <cellStyle name="20% - Accent2 55" xfId="6904" xr:uid="{00000000-0005-0000-0000-00008B040000}"/>
    <cellStyle name="20% - Accent2 56" xfId="6921" xr:uid="{00000000-0005-0000-0000-00008C040000}"/>
    <cellStyle name="20% - Accent2 57" xfId="6934" xr:uid="{00000000-0005-0000-0000-00008D040000}"/>
    <cellStyle name="20% - Accent2 58" xfId="6948" xr:uid="{00000000-0005-0000-0000-00008E040000}"/>
    <cellStyle name="20% - Accent2 59" xfId="6961" xr:uid="{00000000-0005-0000-0000-00008F040000}"/>
    <cellStyle name="20% - Accent2 6" xfId="447" xr:uid="{00000000-0005-0000-0000-000090040000}"/>
    <cellStyle name="20% - Accent2 6 2" xfId="2117" xr:uid="{00000000-0005-0000-0000-000091040000}"/>
    <cellStyle name="20% - Accent2 6 2 2" xfId="4460" xr:uid="{00000000-0005-0000-0000-000092040000}"/>
    <cellStyle name="20% - Accent2 6 2 2 2" xfId="6255" xr:uid="{00000000-0005-0000-0000-000093040000}"/>
    <cellStyle name="20% - Accent2 6 2 2 3" xfId="9129" xr:uid="{00000000-0005-0000-0000-000094040000}"/>
    <cellStyle name="20% - Accent2 6 2 3" xfId="3382" xr:uid="{00000000-0005-0000-0000-000095040000}"/>
    <cellStyle name="20% - Accent2 6 2 4" xfId="5778" xr:uid="{00000000-0005-0000-0000-000096040000}"/>
    <cellStyle name="20% - Accent2 6 2 5" xfId="8088" xr:uid="{00000000-0005-0000-0000-000097040000}"/>
    <cellStyle name="20% - Accent2 6 3" xfId="1413" xr:uid="{00000000-0005-0000-0000-000098040000}"/>
    <cellStyle name="20% - Accent2 6 3 2" xfId="4658" xr:uid="{00000000-0005-0000-0000-000099040000}"/>
    <cellStyle name="20% - Accent2 6 3 2 2" xfId="9301" xr:uid="{00000000-0005-0000-0000-00009A040000}"/>
    <cellStyle name="20% - Accent2 6 3 3" xfId="3972" xr:uid="{00000000-0005-0000-0000-00009B040000}"/>
    <cellStyle name="20% - Accent2 6 3 4" xfId="6079" xr:uid="{00000000-0005-0000-0000-00009C040000}"/>
    <cellStyle name="20% - Accent2 6 3 5" xfId="8664" xr:uid="{00000000-0005-0000-0000-00009D040000}"/>
    <cellStyle name="20% - Accent2 6 4" xfId="4337" xr:uid="{00000000-0005-0000-0000-00009E040000}"/>
    <cellStyle name="20% - Accent2 6 4 2" xfId="9009" xr:uid="{00000000-0005-0000-0000-00009F040000}"/>
    <cellStyle name="20% - Accent2 6 5" xfId="2738" xr:uid="{00000000-0005-0000-0000-0000A0040000}"/>
    <cellStyle name="20% - Accent2 6 6" xfId="5596" xr:uid="{00000000-0005-0000-0000-0000A1040000}"/>
    <cellStyle name="20% - Accent2 6 7" xfId="7436" xr:uid="{00000000-0005-0000-0000-0000A2040000}"/>
    <cellStyle name="20% - Accent2 60" xfId="6975" xr:uid="{00000000-0005-0000-0000-0000A3040000}"/>
    <cellStyle name="20% - Accent2 61" xfId="6988" xr:uid="{00000000-0005-0000-0000-0000A4040000}"/>
    <cellStyle name="20% - Accent2 62" xfId="7002" xr:uid="{00000000-0005-0000-0000-0000A5040000}"/>
    <cellStyle name="20% - Accent2 63" xfId="7015" xr:uid="{00000000-0005-0000-0000-0000A6040000}"/>
    <cellStyle name="20% - Accent2 64" xfId="7028" xr:uid="{00000000-0005-0000-0000-0000A7040000}"/>
    <cellStyle name="20% - Accent2 65" xfId="7041" xr:uid="{00000000-0005-0000-0000-0000A8040000}"/>
    <cellStyle name="20% - Accent2 66" xfId="7056" xr:uid="{00000000-0005-0000-0000-0000A9040000}"/>
    <cellStyle name="20% - Accent2 67" xfId="7070" xr:uid="{00000000-0005-0000-0000-0000AA040000}"/>
    <cellStyle name="20% - Accent2 68" xfId="7085" xr:uid="{00000000-0005-0000-0000-0000AB040000}"/>
    <cellStyle name="20% - Accent2 69" xfId="7099" xr:uid="{00000000-0005-0000-0000-0000AC040000}"/>
    <cellStyle name="20% - Accent2 7" xfId="461" xr:uid="{00000000-0005-0000-0000-0000AD040000}"/>
    <cellStyle name="20% - Accent2 7 2" xfId="2130" xr:uid="{00000000-0005-0000-0000-0000AE040000}"/>
    <cellStyle name="20% - Accent2 7 2 2" xfId="4672" xr:uid="{00000000-0005-0000-0000-0000AF040000}"/>
    <cellStyle name="20% - Accent2 7 2 2 2" xfId="6268" xr:uid="{00000000-0005-0000-0000-0000B0040000}"/>
    <cellStyle name="20% - Accent2 7 2 2 3" xfId="9315" xr:uid="{00000000-0005-0000-0000-0000B1040000}"/>
    <cellStyle name="20% - Accent2 7 2 3" xfId="3395" xr:uid="{00000000-0005-0000-0000-0000B2040000}"/>
    <cellStyle name="20% - Accent2 7 2 4" xfId="5791" xr:uid="{00000000-0005-0000-0000-0000B3040000}"/>
    <cellStyle name="20% - Accent2 7 2 5" xfId="8101" xr:uid="{00000000-0005-0000-0000-0000B4040000}"/>
    <cellStyle name="20% - Accent2 7 3" xfId="1426" xr:uid="{00000000-0005-0000-0000-0000B5040000}"/>
    <cellStyle name="20% - Accent2 7 3 2" xfId="3985" xr:uid="{00000000-0005-0000-0000-0000B6040000}"/>
    <cellStyle name="20% - Accent2 7 3 3" xfId="6092" xr:uid="{00000000-0005-0000-0000-0000B7040000}"/>
    <cellStyle name="20% - Accent2 7 3 4" xfId="8677" xr:uid="{00000000-0005-0000-0000-0000B8040000}"/>
    <cellStyle name="20% - Accent2 7 4" xfId="4473" xr:uid="{00000000-0005-0000-0000-0000B9040000}"/>
    <cellStyle name="20% - Accent2 7 4 2" xfId="9142" xr:uid="{00000000-0005-0000-0000-0000BA040000}"/>
    <cellStyle name="20% - Accent2 7 5" xfId="2751" xr:uid="{00000000-0005-0000-0000-0000BB040000}"/>
    <cellStyle name="20% - Accent2 7 6" xfId="5609" xr:uid="{00000000-0005-0000-0000-0000BC040000}"/>
    <cellStyle name="20% - Accent2 7 7" xfId="7449" xr:uid="{00000000-0005-0000-0000-0000BD040000}"/>
    <cellStyle name="20% - Accent2 70" xfId="7112" xr:uid="{00000000-0005-0000-0000-0000BE040000}"/>
    <cellStyle name="20% - Accent2 71" xfId="7126" xr:uid="{00000000-0005-0000-0000-0000BF040000}"/>
    <cellStyle name="20% - Accent2 72" xfId="7169" xr:uid="{00000000-0005-0000-0000-0000C0040000}"/>
    <cellStyle name="20% - Accent2 73" xfId="5499" xr:uid="{00000000-0005-0000-0000-0000C1040000}"/>
    <cellStyle name="20% - Accent2 74" xfId="7367" xr:uid="{00000000-0005-0000-0000-0000C2040000}"/>
    <cellStyle name="20% - Accent2 75" xfId="9862" xr:uid="{00000000-0005-0000-0000-0000C3040000}"/>
    <cellStyle name="20% - Accent2 8" xfId="477" xr:uid="{00000000-0005-0000-0000-0000C4040000}"/>
    <cellStyle name="20% - Accent2 8 2" xfId="2143" xr:uid="{00000000-0005-0000-0000-0000C5040000}"/>
    <cellStyle name="20% - Accent2 8 2 2" xfId="4685" xr:uid="{00000000-0005-0000-0000-0000C6040000}"/>
    <cellStyle name="20% - Accent2 8 2 2 2" xfId="6281" xr:uid="{00000000-0005-0000-0000-0000C7040000}"/>
    <cellStyle name="20% - Accent2 8 2 2 3" xfId="9328" xr:uid="{00000000-0005-0000-0000-0000C8040000}"/>
    <cellStyle name="20% - Accent2 8 2 3" xfId="3408" xr:uid="{00000000-0005-0000-0000-0000C9040000}"/>
    <cellStyle name="20% - Accent2 8 2 4" xfId="5804" xr:uid="{00000000-0005-0000-0000-0000CA040000}"/>
    <cellStyle name="20% - Accent2 8 2 5" xfId="8114" xr:uid="{00000000-0005-0000-0000-0000CB040000}"/>
    <cellStyle name="20% - Accent2 8 3" xfId="1440" xr:uid="{00000000-0005-0000-0000-0000CC040000}"/>
    <cellStyle name="20% - Accent2 8 3 2" xfId="3998" xr:uid="{00000000-0005-0000-0000-0000CD040000}"/>
    <cellStyle name="20% - Accent2 8 3 3" xfId="6105" xr:uid="{00000000-0005-0000-0000-0000CE040000}"/>
    <cellStyle name="20% - Accent2 8 3 4" xfId="8690" xr:uid="{00000000-0005-0000-0000-0000CF040000}"/>
    <cellStyle name="20% - Accent2 8 4" xfId="4486" xr:uid="{00000000-0005-0000-0000-0000D0040000}"/>
    <cellStyle name="20% - Accent2 8 4 2" xfId="9155" xr:uid="{00000000-0005-0000-0000-0000D1040000}"/>
    <cellStyle name="20% - Accent2 8 5" xfId="2764" xr:uid="{00000000-0005-0000-0000-0000D2040000}"/>
    <cellStyle name="20% - Accent2 8 6" xfId="5622" xr:uid="{00000000-0005-0000-0000-0000D3040000}"/>
    <cellStyle name="20% - Accent2 8 7" xfId="7462" xr:uid="{00000000-0005-0000-0000-0000D4040000}"/>
    <cellStyle name="20% - Accent2 9" xfId="504" xr:uid="{00000000-0005-0000-0000-0000D5040000}"/>
    <cellStyle name="20% - Accent2 9 2" xfId="2156" xr:uid="{00000000-0005-0000-0000-0000D6040000}"/>
    <cellStyle name="20% - Accent2 9 2 2" xfId="4698" xr:uid="{00000000-0005-0000-0000-0000D7040000}"/>
    <cellStyle name="20% - Accent2 9 2 2 2" xfId="6294" xr:uid="{00000000-0005-0000-0000-0000D8040000}"/>
    <cellStyle name="20% - Accent2 9 2 2 3" xfId="9341" xr:uid="{00000000-0005-0000-0000-0000D9040000}"/>
    <cellStyle name="20% - Accent2 9 2 3" xfId="3421" xr:uid="{00000000-0005-0000-0000-0000DA040000}"/>
    <cellStyle name="20% - Accent2 9 2 4" xfId="5817" xr:uid="{00000000-0005-0000-0000-0000DB040000}"/>
    <cellStyle name="20% - Accent2 9 2 5" xfId="8127" xr:uid="{00000000-0005-0000-0000-0000DC040000}"/>
    <cellStyle name="20% - Accent2 9 3" xfId="1453" xr:uid="{00000000-0005-0000-0000-0000DD040000}"/>
    <cellStyle name="20% - Accent2 9 3 2" xfId="4012" xr:uid="{00000000-0005-0000-0000-0000DE040000}"/>
    <cellStyle name="20% - Accent2 9 3 3" xfId="6118" xr:uid="{00000000-0005-0000-0000-0000DF040000}"/>
    <cellStyle name="20% - Accent2 9 3 4" xfId="8703" xr:uid="{00000000-0005-0000-0000-0000E0040000}"/>
    <cellStyle name="20% - Accent2 9 4" xfId="4499" xr:uid="{00000000-0005-0000-0000-0000E1040000}"/>
    <cellStyle name="20% - Accent2 9 4 2" xfId="9168" xr:uid="{00000000-0005-0000-0000-0000E2040000}"/>
    <cellStyle name="20% - Accent2 9 5" xfId="2777" xr:uid="{00000000-0005-0000-0000-0000E3040000}"/>
    <cellStyle name="20% - Accent2 9 6" xfId="5635" xr:uid="{00000000-0005-0000-0000-0000E4040000}"/>
    <cellStyle name="20% - Accent2 9 7" xfId="7475" xr:uid="{00000000-0005-0000-0000-0000E5040000}"/>
    <cellStyle name="20% - Accent3 10" xfId="519" xr:uid="{00000000-0005-0000-0000-0000E7040000}"/>
    <cellStyle name="20% - Accent3 10 2" xfId="2173" xr:uid="{00000000-0005-0000-0000-0000E8040000}"/>
    <cellStyle name="20% - Accent3 10 2 2" xfId="4711" xr:uid="{00000000-0005-0000-0000-0000E9040000}"/>
    <cellStyle name="20% - Accent3 10 2 2 2" xfId="6310" xr:uid="{00000000-0005-0000-0000-0000EA040000}"/>
    <cellStyle name="20% - Accent3 10 2 2 3" xfId="9354" xr:uid="{00000000-0005-0000-0000-0000EB040000}"/>
    <cellStyle name="20% - Accent3 10 2 3" xfId="3437" xr:uid="{00000000-0005-0000-0000-0000EC040000}"/>
    <cellStyle name="20% - Accent3 10 2 4" xfId="5833" xr:uid="{00000000-0005-0000-0000-0000ED040000}"/>
    <cellStyle name="20% - Accent3 10 2 5" xfId="8143" xr:uid="{00000000-0005-0000-0000-0000EE040000}"/>
    <cellStyle name="20% - Accent3 10 3" xfId="1468" xr:uid="{00000000-0005-0000-0000-0000EF040000}"/>
    <cellStyle name="20% - Accent3 10 3 2" xfId="4027" xr:uid="{00000000-0005-0000-0000-0000F0040000}"/>
    <cellStyle name="20% - Accent3 10 3 3" xfId="6134" xr:uid="{00000000-0005-0000-0000-0000F1040000}"/>
    <cellStyle name="20% - Accent3 10 3 4" xfId="8718" xr:uid="{00000000-0005-0000-0000-0000F2040000}"/>
    <cellStyle name="20% - Accent3 10 4" xfId="4404" xr:uid="{00000000-0005-0000-0000-0000F3040000}"/>
    <cellStyle name="20% - Accent3 10 4 2" xfId="9075" xr:uid="{00000000-0005-0000-0000-0000F4040000}"/>
    <cellStyle name="20% - Accent3 10 5" xfId="2792" xr:uid="{00000000-0005-0000-0000-0000F5040000}"/>
    <cellStyle name="20% - Accent3 10 6" xfId="5651" xr:uid="{00000000-0005-0000-0000-0000F6040000}"/>
    <cellStyle name="20% - Accent3 10 7" xfId="7490" xr:uid="{00000000-0005-0000-0000-0000F7040000}"/>
    <cellStyle name="20% - Accent3 11" xfId="532" xr:uid="{00000000-0005-0000-0000-0000F8040000}"/>
    <cellStyle name="20% - Accent3 11 2" xfId="2186" xr:uid="{00000000-0005-0000-0000-0000F9040000}"/>
    <cellStyle name="20% - Accent3 11 2 2" xfId="3450" xr:uid="{00000000-0005-0000-0000-0000FA040000}"/>
    <cellStyle name="20% - Accent3 11 2 2 2" xfId="6323" xr:uid="{00000000-0005-0000-0000-0000FB040000}"/>
    <cellStyle name="20% - Accent3 11 2 3" xfId="5846" xr:uid="{00000000-0005-0000-0000-0000FC040000}"/>
    <cellStyle name="20% - Accent3 11 2 4" xfId="8156" xr:uid="{00000000-0005-0000-0000-0000FD040000}"/>
    <cellStyle name="20% - Accent3 11 3" xfId="1481" xr:uid="{00000000-0005-0000-0000-0000FE040000}"/>
    <cellStyle name="20% - Accent3 11 3 2" xfId="4040" xr:uid="{00000000-0005-0000-0000-0000FF040000}"/>
    <cellStyle name="20% - Accent3 11 3 3" xfId="6147" xr:uid="{00000000-0005-0000-0000-000000050000}"/>
    <cellStyle name="20% - Accent3 11 3 4" xfId="8731" xr:uid="{00000000-0005-0000-0000-000001050000}"/>
    <cellStyle name="20% - Accent3 11 4" xfId="4517" xr:uid="{00000000-0005-0000-0000-000002050000}"/>
    <cellStyle name="20% - Accent3 11 4 2" xfId="9186" xr:uid="{00000000-0005-0000-0000-000003050000}"/>
    <cellStyle name="20% - Accent3 11 5" xfId="2805" xr:uid="{00000000-0005-0000-0000-000004050000}"/>
    <cellStyle name="20% - Accent3 11 6" xfId="5665" xr:uid="{00000000-0005-0000-0000-000005050000}"/>
    <cellStyle name="20% - Accent3 11 7" xfId="7503" xr:uid="{00000000-0005-0000-0000-000006050000}"/>
    <cellStyle name="20% - Accent3 12" xfId="545" xr:uid="{00000000-0005-0000-0000-000007050000}"/>
    <cellStyle name="20% - Accent3 12 2" xfId="2199" xr:uid="{00000000-0005-0000-0000-000008050000}"/>
    <cellStyle name="20% - Accent3 12 2 2" xfId="3463" xr:uid="{00000000-0005-0000-0000-000009050000}"/>
    <cellStyle name="20% - Accent3 12 2 2 2" xfId="6336" xr:uid="{00000000-0005-0000-0000-00000A050000}"/>
    <cellStyle name="20% - Accent3 12 2 3" xfId="5859" xr:uid="{00000000-0005-0000-0000-00000B050000}"/>
    <cellStyle name="20% - Accent3 12 2 4" xfId="8169" xr:uid="{00000000-0005-0000-0000-00000C050000}"/>
    <cellStyle name="20% - Accent3 12 3" xfId="1494" xr:uid="{00000000-0005-0000-0000-00000D050000}"/>
    <cellStyle name="20% - Accent3 12 3 2" xfId="4054" xr:uid="{00000000-0005-0000-0000-00000E050000}"/>
    <cellStyle name="20% - Accent3 12 3 3" xfId="6160" xr:uid="{00000000-0005-0000-0000-00000F050000}"/>
    <cellStyle name="20% - Accent3 12 3 4" xfId="8744" xr:uid="{00000000-0005-0000-0000-000010050000}"/>
    <cellStyle name="20% - Accent3 12 4" xfId="4729" xr:uid="{00000000-0005-0000-0000-000011050000}"/>
    <cellStyle name="20% - Accent3 12 4 2" xfId="9371" xr:uid="{00000000-0005-0000-0000-000012050000}"/>
    <cellStyle name="20% - Accent3 12 5" xfId="2818" xr:uid="{00000000-0005-0000-0000-000013050000}"/>
    <cellStyle name="20% - Accent3 12 6" xfId="5678" xr:uid="{00000000-0005-0000-0000-000014050000}"/>
    <cellStyle name="20% - Accent3 12 7" xfId="7516" xr:uid="{00000000-0005-0000-0000-000015050000}"/>
    <cellStyle name="20% - Accent3 13" xfId="559" xr:uid="{00000000-0005-0000-0000-000016050000}"/>
    <cellStyle name="20% - Accent3 13 2" xfId="2212" xr:uid="{00000000-0005-0000-0000-000017050000}"/>
    <cellStyle name="20% - Accent3 13 2 2" xfId="3476" xr:uid="{00000000-0005-0000-0000-000018050000}"/>
    <cellStyle name="20% - Accent3 13 2 2 2" xfId="6349" xr:uid="{00000000-0005-0000-0000-000019050000}"/>
    <cellStyle name="20% - Accent3 13 2 3" xfId="5872" xr:uid="{00000000-0005-0000-0000-00001A050000}"/>
    <cellStyle name="20% - Accent3 13 2 4" xfId="8182" xr:uid="{00000000-0005-0000-0000-00001B050000}"/>
    <cellStyle name="20% - Accent3 13 3" xfId="1507" xr:uid="{00000000-0005-0000-0000-00001C050000}"/>
    <cellStyle name="20% - Accent3 13 3 2" xfId="4067" xr:uid="{00000000-0005-0000-0000-00001D050000}"/>
    <cellStyle name="20% - Accent3 13 3 3" xfId="6173" xr:uid="{00000000-0005-0000-0000-00001E050000}"/>
    <cellStyle name="20% - Accent3 13 3 4" xfId="8757" xr:uid="{00000000-0005-0000-0000-00001F050000}"/>
    <cellStyle name="20% - Accent3 13 4" xfId="4742" xr:uid="{00000000-0005-0000-0000-000020050000}"/>
    <cellStyle name="20% - Accent3 13 4 2" xfId="9384" xr:uid="{00000000-0005-0000-0000-000021050000}"/>
    <cellStyle name="20% - Accent3 13 5" xfId="2831" xr:uid="{00000000-0005-0000-0000-000022050000}"/>
    <cellStyle name="20% - Accent3 13 6" xfId="5692" xr:uid="{00000000-0005-0000-0000-000023050000}"/>
    <cellStyle name="20% - Accent3 13 7" xfId="7529" xr:uid="{00000000-0005-0000-0000-000024050000}"/>
    <cellStyle name="20% - Accent3 14" xfId="573" xr:uid="{00000000-0005-0000-0000-000025050000}"/>
    <cellStyle name="20% - Accent3 14 2" xfId="2225" xr:uid="{00000000-0005-0000-0000-000026050000}"/>
    <cellStyle name="20% - Accent3 14 2 2" xfId="3489" xr:uid="{00000000-0005-0000-0000-000027050000}"/>
    <cellStyle name="20% - Accent3 14 2 2 2" xfId="6362" xr:uid="{00000000-0005-0000-0000-000028050000}"/>
    <cellStyle name="20% - Accent3 14 2 3" xfId="5885" xr:uid="{00000000-0005-0000-0000-000029050000}"/>
    <cellStyle name="20% - Accent3 14 2 4" xfId="8195" xr:uid="{00000000-0005-0000-0000-00002A050000}"/>
    <cellStyle name="20% - Accent3 14 3" xfId="1520" xr:uid="{00000000-0005-0000-0000-00002B050000}"/>
    <cellStyle name="20% - Accent3 14 3 2" xfId="4080" xr:uid="{00000000-0005-0000-0000-00002C050000}"/>
    <cellStyle name="20% - Accent3 14 3 3" xfId="6186" xr:uid="{00000000-0005-0000-0000-00002D050000}"/>
    <cellStyle name="20% - Accent3 14 3 4" xfId="8770" xr:uid="{00000000-0005-0000-0000-00002E050000}"/>
    <cellStyle name="20% - Accent3 14 4" xfId="4756" xr:uid="{00000000-0005-0000-0000-00002F050000}"/>
    <cellStyle name="20% - Accent3 14 4 2" xfId="9397" xr:uid="{00000000-0005-0000-0000-000030050000}"/>
    <cellStyle name="20% - Accent3 14 5" xfId="2844" xr:uid="{00000000-0005-0000-0000-000031050000}"/>
    <cellStyle name="20% - Accent3 14 6" xfId="5705" xr:uid="{00000000-0005-0000-0000-000032050000}"/>
    <cellStyle name="20% - Accent3 14 7" xfId="7542" xr:uid="{00000000-0005-0000-0000-000033050000}"/>
    <cellStyle name="20% - Accent3 15" xfId="586" xr:uid="{00000000-0005-0000-0000-000034050000}"/>
    <cellStyle name="20% - Accent3 15 2" xfId="2239" xr:uid="{00000000-0005-0000-0000-000035050000}"/>
    <cellStyle name="20% - Accent3 15 2 2" xfId="3502" xr:uid="{00000000-0005-0000-0000-000036050000}"/>
    <cellStyle name="20% - Accent3 15 2 3" xfId="6200" xr:uid="{00000000-0005-0000-0000-000037050000}"/>
    <cellStyle name="20% - Accent3 15 2 4" xfId="8208" xr:uid="{00000000-0005-0000-0000-000038050000}"/>
    <cellStyle name="20% - Accent3 15 3" xfId="1533" xr:uid="{00000000-0005-0000-0000-000039050000}"/>
    <cellStyle name="20% - Accent3 15 3 2" xfId="4093" xr:uid="{00000000-0005-0000-0000-00003A050000}"/>
    <cellStyle name="20% - Accent3 15 3 3" xfId="8783" xr:uid="{00000000-0005-0000-0000-00003B050000}"/>
    <cellStyle name="20% - Accent3 15 4" xfId="4769" xr:uid="{00000000-0005-0000-0000-00003C050000}"/>
    <cellStyle name="20% - Accent3 15 4 2" xfId="9410" xr:uid="{00000000-0005-0000-0000-00003D050000}"/>
    <cellStyle name="20% - Accent3 15 5" xfId="2857" xr:uid="{00000000-0005-0000-0000-00003E050000}"/>
    <cellStyle name="20% - Accent3 15 6" xfId="5719" xr:uid="{00000000-0005-0000-0000-00003F050000}"/>
    <cellStyle name="20% - Accent3 15 7" xfId="7555" xr:uid="{00000000-0005-0000-0000-000040050000}"/>
    <cellStyle name="20% - Accent3 16" xfId="613" xr:uid="{00000000-0005-0000-0000-000041050000}"/>
    <cellStyle name="20% - Accent3 16 2" xfId="2252" xr:uid="{00000000-0005-0000-0000-000042050000}"/>
    <cellStyle name="20% - Accent3 16 2 2" xfId="3515" xr:uid="{00000000-0005-0000-0000-000043050000}"/>
    <cellStyle name="20% - Accent3 16 2 3" xfId="6377" xr:uid="{00000000-0005-0000-0000-000044050000}"/>
    <cellStyle name="20% - Accent3 16 2 4" xfId="8221" xr:uid="{00000000-0005-0000-0000-000045050000}"/>
    <cellStyle name="20% - Accent3 16 3" xfId="1549" xr:uid="{00000000-0005-0000-0000-000046050000}"/>
    <cellStyle name="20% - Accent3 16 3 2" xfId="4107" xr:uid="{00000000-0005-0000-0000-000047050000}"/>
    <cellStyle name="20% - Accent3 16 3 3" xfId="8796" xr:uid="{00000000-0005-0000-0000-000048050000}"/>
    <cellStyle name="20% - Accent3 16 4" xfId="4782" xr:uid="{00000000-0005-0000-0000-000049050000}"/>
    <cellStyle name="20% - Accent3 16 4 2" xfId="9423" xr:uid="{00000000-0005-0000-0000-00004A050000}"/>
    <cellStyle name="20% - Accent3 16 5" xfId="2870" xr:uid="{00000000-0005-0000-0000-00004B050000}"/>
    <cellStyle name="20% - Accent3 16 6" xfId="5901" xr:uid="{00000000-0005-0000-0000-00004C050000}"/>
    <cellStyle name="20% - Accent3 16 7" xfId="7568" xr:uid="{00000000-0005-0000-0000-00004D050000}"/>
    <cellStyle name="20% - Accent3 17" xfId="635" xr:uid="{00000000-0005-0000-0000-00004E050000}"/>
    <cellStyle name="20% - Accent3 17 2" xfId="2266" xr:uid="{00000000-0005-0000-0000-00004F050000}"/>
    <cellStyle name="20% - Accent3 17 2 2" xfId="3528" xr:uid="{00000000-0005-0000-0000-000050050000}"/>
    <cellStyle name="20% - Accent3 17 2 3" xfId="6391" xr:uid="{00000000-0005-0000-0000-000051050000}"/>
    <cellStyle name="20% - Accent3 17 2 4" xfId="8234" xr:uid="{00000000-0005-0000-0000-000052050000}"/>
    <cellStyle name="20% - Accent3 17 3" xfId="1562" xr:uid="{00000000-0005-0000-0000-000053050000}"/>
    <cellStyle name="20% - Accent3 17 3 2" xfId="4120" xr:uid="{00000000-0005-0000-0000-000054050000}"/>
    <cellStyle name="20% - Accent3 17 3 3" xfId="8809" xr:uid="{00000000-0005-0000-0000-000055050000}"/>
    <cellStyle name="20% - Accent3 17 4" xfId="4796" xr:uid="{00000000-0005-0000-0000-000056050000}"/>
    <cellStyle name="20% - Accent3 17 4 2" xfId="9436" xr:uid="{00000000-0005-0000-0000-000057050000}"/>
    <cellStyle name="20% - Accent3 17 5" xfId="2883" xr:uid="{00000000-0005-0000-0000-000058050000}"/>
    <cellStyle name="20% - Accent3 17 6" xfId="5915" xr:uid="{00000000-0005-0000-0000-000059050000}"/>
    <cellStyle name="20% - Accent3 17 7" xfId="7581" xr:uid="{00000000-0005-0000-0000-00005A050000}"/>
    <cellStyle name="20% - Accent3 18" xfId="650" xr:uid="{00000000-0005-0000-0000-00005B050000}"/>
    <cellStyle name="20% - Accent3 18 2" xfId="2280" xr:uid="{00000000-0005-0000-0000-00005C050000}"/>
    <cellStyle name="20% - Accent3 18 2 2" xfId="3541" xr:uid="{00000000-0005-0000-0000-00005D050000}"/>
    <cellStyle name="20% - Accent3 18 2 3" xfId="6405" xr:uid="{00000000-0005-0000-0000-00005E050000}"/>
    <cellStyle name="20% - Accent3 18 2 4" xfId="8247" xr:uid="{00000000-0005-0000-0000-00005F050000}"/>
    <cellStyle name="20% - Accent3 18 3" xfId="1576" xr:uid="{00000000-0005-0000-0000-000060050000}"/>
    <cellStyle name="20% - Accent3 18 3 2" xfId="4133" xr:uid="{00000000-0005-0000-0000-000061050000}"/>
    <cellStyle name="20% - Accent3 18 3 3" xfId="8822" xr:uid="{00000000-0005-0000-0000-000062050000}"/>
    <cellStyle name="20% - Accent3 18 4" xfId="4809" xr:uid="{00000000-0005-0000-0000-000063050000}"/>
    <cellStyle name="20% - Accent3 18 4 2" xfId="9449" xr:uid="{00000000-0005-0000-0000-000064050000}"/>
    <cellStyle name="20% - Accent3 18 5" xfId="2896" xr:uid="{00000000-0005-0000-0000-000065050000}"/>
    <cellStyle name="20% - Accent3 18 6" xfId="5929" xr:uid="{00000000-0005-0000-0000-000066050000}"/>
    <cellStyle name="20% - Accent3 18 7" xfId="7594" xr:uid="{00000000-0005-0000-0000-000067050000}"/>
    <cellStyle name="20% - Accent3 19" xfId="679" xr:uid="{00000000-0005-0000-0000-000068050000}"/>
    <cellStyle name="20% - Accent3 19 2" xfId="2293" xr:uid="{00000000-0005-0000-0000-000069050000}"/>
    <cellStyle name="20% - Accent3 19 2 2" xfId="3554" xr:uid="{00000000-0005-0000-0000-00006A050000}"/>
    <cellStyle name="20% - Accent3 19 2 3" xfId="6419" xr:uid="{00000000-0005-0000-0000-00006B050000}"/>
    <cellStyle name="20% - Accent3 19 2 4" xfId="8260" xr:uid="{00000000-0005-0000-0000-00006C050000}"/>
    <cellStyle name="20% - Accent3 19 3" xfId="1590" xr:uid="{00000000-0005-0000-0000-00006D050000}"/>
    <cellStyle name="20% - Accent3 19 3 2" xfId="4146" xr:uid="{00000000-0005-0000-0000-00006E050000}"/>
    <cellStyle name="20% - Accent3 19 3 3" xfId="8835" xr:uid="{00000000-0005-0000-0000-00006F050000}"/>
    <cellStyle name="20% - Accent3 19 4" xfId="4823" xr:uid="{00000000-0005-0000-0000-000070050000}"/>
    <cellStyle name="20% - Accent3 19 4 2" xfId="9462" xr:uid="{00000000-0005-0000-0000-000071050000}"/>
    <cellStyle name="20% - Accent3 19 5" xfId="2909" xr:uid="{00000000-0005-0000-0000-000072050000}"/>
    <cellStyle name="20% - Accent3 19 6" xfId="5944" xr:uid="{00000000-0005-0000-0000-000073050000}"/>
    <cellStyle name="20% - Accent3 19 7" xfId="7607" xr:uid="{00000000-0005-0000-0000-000074050000}"/>
    <cellStyle name="20% - Accent3 2" xfId="236" xr:uid="{00000000-0005-0000-0000-000075050000}"/>
    <cellStyle name="20% - Accent3 2 2" xfId="5259" xr:uid="{00000000-0005-0000-0000-000076050000}"/>
    <cellStyle name="20% - Accent3 2 2 2" xfId="5260" xr:uid="{00000000-0005-0000-0000-000077050000}"/>
    <cellStyle name="20% - Accent3 2 3" xfId="5261" xr:uid="{00000000-0005-0000-0000-000078050000}"/>
    <cellStyle name="20% - Accent3 2 4" xfId="5258" xr:uid="{00000000-0005-0000-0000-000079050000}"/>
    <cellStyle name="20% - Accent3 20" xfId="742" xr:uid="{00000000-0005-0000-0000-00007A050000}"/>
    <cellStyle name="20% - Accent3 20 2" xfId="2306" xr:uid="{00000000-0005-0000-0000-00007B050000}"/>
    <cellStyle name="20% - Accent3 20 2 2" xfId="3567" xr:uid="{00000000-0005-0000-0000-00007C050000}"/>
    <cellStyle name="20% - Accent3 20 2 3" xfId="6436" xr:uid="{00000000-0005-0000-0000-00007D050000}"/>
    <cellStyle name="20% - Accent3 20 2 4" xfId="8273" xr:uid="{00000000-0005-0000-0000-00007E050000}"/>
    <cellStyle name="20% - Accent3 20 3" xfId="1603" xr:uid="{00000000-0005-0000-0000-00007F050000}"/>
    <cellStyle name="20% - Accent3 20 3 2" xfId="4159" xr:uid="{00000000-0005-0000-0000-000080050000}"/>
    <cellStyle name="20% - Accent3 20 3 3" xfId="8848" xr:uid="{00000000-0005-0000-0000-000081050000}"/>
    <cellStyle name="20% - Accent3 20 4" xfId="4836" xr:uid="{00000000-0005-0000-0000-000082050000}"/>
    <cellStyle name="20% - Accent3 20 4 2" xfId="9475" xr:uid="{00000000-0005-0000-0000-000083050000}"/>
    <cellStyle name="20% - Accent3 20 5" xfId="2922" xr:uid="{00000000-0005-0000-0000-000084050000}"/>
    <cellStyle name="20% - Accent3 20 6" xfId="5961" xr:uid="{00000000-0005-0000-0000-000085050000}"/>
    <cellStyle name="20% - Accent3 20 7" xfId="7620" xr:uid="{00000000-0005-0000-0000-000086050000}"/>
    <cellStyle name="20% - Accent3 21" xfId="758" xr:uid="{00000000-0005-0000-0000-000087050000}"/>
    <cellStyle name="20% - Accent3 21 2" xfId="2320" xr:uid="{00000000-0005-0000-0000-000088050000}"/>
    <cellStyle name="20% - Accent3 21 2 2" xfId="3581" xr:uid="{00000000-0005-0000-0000-000089050000}"/>
    <cellStyle name="20% - Accent3 21 2 3" xfId="6448" xr:uid="{00000000-0005-0000-0000-00008A050000}"/>
    <cellStyle name="20% - Accent3 21 2 4" xfId="8287" xr:uid="{00000000-0005-0000-0000-00008B050000}"/>
    <cellStyle name="20% - Accent3 21 3" xfId="1616" xr:uid="{00000000-0005-0000-0000-00008C050000}"/>
    <cellStyle name="20% - Accent3 21 3 2" xfId="4172" xr:uid="{00000000-0005-0000-0000-00008D050000}"/>
    <cellStyle name="20% - Accent3 21 3 3" xfId="8861" xr:uid="{00000000-0005-0000-0000-00008E050000}"/>
    <cellStyle name="20% - Accent3 21 4" xfId="4849" xr:uid="{00000000-0005-0000-0000-00008F050000}"/>
    <cellStyle name="20% - Accent3 21 4 2" xfId="9488" xr:uid="{00000000-0005-0000-0000-000090050000}"/>
    <cellStyle name="20% - Accent3 21 5" xfId="2935" xr:uid="{00000000-0005-0000-0000-000091050000}"/>
    <cellStyle name="20% - Accent3 21 6" xfId="5973" xr:uid="{00000000-0005-0000-0000-000092050000}"/>
    <cellStyle name="20% - Accent3 21 7" xfId="7633" xr:uid="{00000000-0005-0000-0000-000093050000}"/>
    <cellStyle name="20% - Accent3 22" xfId="772" xr:uid="{00000000-0005-0000-0000-000094050000}"/>
    <cellStyle name="20% - Accent3 22 2" xfId="2335" xr:uid="{00000000-0005-0000-0000-000095050000}"/>
    <cellStyle name="20% - Accent3 22 2 2" xfId="3594" xr:uid="{00000000-0005-0000-0000-000096050000}"/>
    <cellStyle name="20% - Accent3 22 2 3" xfId="6461" xr:uid="{00000000-0005-0000-0000-000097050000}"/>
    <cellStyle name="20% - Accent3 22 2 4" xfId="8300" xr:uid="{00000000-0005-0000-0000-000098050000}"/>
    <cellStyle name="20% - Accent3 22 3" xfId="1629" xr:uid="{00000000-0005-0000-0000-000099050000}"/>
    <cellStyle name="20% - Accent3 22 3 2" xfId="4185" xr:uid="{00000000-0005-0000-0000-00009A050000}"/>
    <cellStyle name="20% - Accent3 22 3 3" xfId="8874" xr:uid="{00000000-0005-0000-0000-00009B050000}"/>
    <cellStyle name="20% - Accent3 22 4" xfId="4866" xr:uid="{00000000-0005-0000-0000-00009C050000}"/>
    <cellStyle name="20% - Accent3 22 4 2" xfId="9504" xr:uid="{00000000-0005-0000-0000-00009D050000}"/>
    <cellStyle name="20% - Accent3 22 5" xfId="2948" xr:uid="{00000000-0005-0000-0000-00009E050000}"/>
    <cellStyle name="20% - Accent3 22 6" xfId="5986" xr:uid="{00000000-0005-0000-0000-00009F050000}"/>
    <cellStyle name="20% - Accent3 22 7" xfId="7646" xr:uid="{00000000-0005-0000-0000-0000A0050000}"/>
    <cellStyle name="20% - Accent3 23" xfId="805" xr:uid="{00000000-0005-0000-0000-0000A1050000}"/>
    <cellStyle name="20% - Accent3 23 2" xfId="2352" xr:uid="{00000000-0005-0000-0000-0000A2050000}"/>
    <cellStyle name="20% - Accent3 23 2 2" xfId="3611" xr:uid="{00000000-0005-0000-0000-0000A3050000}"/>
    <cellStyle name="20% - Accent3 23 2 3" xfId="8317" xr:uid="{00000000-0005-0000-0000-0000A4050000}"/>
    <cellStyle name="20% - Accent3 23 3" xfId="1648" xr:uid="{00000000-0005-0000-0000-0000A5050000}"/>
    <cellStyle name="20% - Accent3 23 3 2" xfId="4198" xr:uid="{00000000-0005-0000-0000-0000A6050000}"/>
    <cellStyle name="20% - Accent3 23 3 3" xfId="8887" xr:uid="{00000000-0005-0000-0000-0000A7050000}"/>
    <cellStyle name="20% - Accent3 23 4" xfId="4881" xr:uid="{00000000-0005-0000-0000-0000A8050000}"/>
    <cellStyle name="20% - Accent3 23 4 2" xfId="9518" xr:uid="{00000000-0005-0000-0000-0000A9050000}"/>
    <cellStyle name="20% - Accent3 23 5" xfId="2961" xr:uid="{00000000-0005-0000-0000-0000AA050000}"/>
    <cellStyle name="20% - Accent3 23 6" xfId="6004" xr:uid="{00000000-0005-0000-0000-0000AB050000}"/>
    <cellStyle name="20% - Accent3 23 7" xfId="7659" xr:uid="{00000000-0005-0000-0000-0000AC050000}"/>
    <cellStyle name="20% - Accent3 24" xfId="819" xr:uid="{00000000-0005-0000-0000-0000AD050000}"/>
    <cellStyle name="20% - Accent3 24 2" xfId="2369" xr:uid="{00000000-0005-0000-0000-0000AE050000}"/>
    <cellStyle name="20% - Accent3 24 2 2" xfId="3626" xr:uid="{00000000-0005-0000-0000-0000AF050000}"/>
    <cellStyle name="20% - Accent3 24 2 3" xfId="8332" xr:uid="{00000000-0005-0000-0000-0000B0050000}"/>
    <cellStyle name="20% - Accent3 24 3" xfId="1661" xr:uid="{00000000-0005-0000-0000-0000B1050000}"/>
    <cellStyle name="20% - Accent3 24 3 2" xfId="4211" xr:uid="{00000000-0005-0000-0000-0000B2050000}"/>
    <cellStyle name="20% - Accent3 24 3 3" xfId="8900" xr:uid="{00000000-0005-0000-0000-0000B3050000}"/>
    <cellStyle name="20% - Accent3 24 4" xfId="4896" xr:uid="{00000000-0005-0000-0000-0000B4050000}"/>
    <cellStyle name="20% - Accent3 24 4 2" xfId="9533" xr:uid="{00000000-0005-0000-0000-0000B5050000}"/>
    <cellStyle name="20% - Accent3 24 5" xfId="2974" xr:uid="{00000000-0005-0000-0000-0000B6050000}"/>
    <cellStyle name="20% - Accent3 24 6" xfId="6478" xr:uid="{00000000-0005-0000-0000-0000B7050000}"/>
    <cellStyle name="20% - Accent3 24 7" xfId="7672" xr:uid="{00000000-0005-0000-0000-0000B8050000}"/>
    <cellStyle name="20% - Accent3 25" xfId="860" xr:uid="{00000000-0005-0000-0000-0000B9050000}"/>
    <cellStyle name="20% - Accent3 25 2" xfId="2383" xr:uid="{00000000-0005-0000-0000-0000BA050000}"/>
    <cellStyle name="20% - Accent3 25 2 2" xfId="3640" xr:uid="{00000000-0005-0000-0000-0000BB050000}"/>
    <cellStyle name="20% - Accent3 25 2 3" xfId="8346" xr:uid="{00000000-0005-0000-0000-0000BC050000}"/>
    <cellStyle name="20% - Accent3 25 3" xfId="1674" xr:uid="{00000000-0005-0000-0000-0000BD050000}"/>
    <cellStyle name="20% - Accent3 25 3 2" xfId="4224" xr:uid="{00000000-0005-0000-0000-0000BE050000}"/>
    <cellStyle name="20% - Accent3 25 3 3" xfId="8913" xr:uid="{00000000-0005-0000-0000-0000BF050000}"/>
    <cellStyle name="20% - Accent3 25 4" xfId="4913" xr:uid="{00000000-0005-0000-0000-0000C0050000}"/>
    <cellStyle name="20% - Accent3 25 4 2" xfId="9550" xr:uid="{00000000-0005-0000-0000-0000C1050000}"/>
    <cellStyle name="20% - Accent3 25 5" xfId="2987" xr:uid="{00000000-0005-0000-0000-0000C2050000}"/>
    <cellStyle name="20% - Accent3 25 6" xfId="6497" xr:uid="{00000000-0005-0000-0000-0000C3050000}"/>
    <cellStyle name="20% - Accent3 25 7" xfId="7685" xr:uid="{00000000-0005-0000-0000-0000C4050000}"/>
    <cellStyle name="20% - Accent3 26" xfId="877" xr:uid="{00000000-0005-0000-0000-0000C5050000}"/>
    <cellStyle name="20% - Accent3 26 2" xfId="2399" xr:uid="{00000000-0005-0000-0000-0000C6050000}"/>
    <cellStyle name="20% - Accent3 26 2 2" xfId="3655" xr:uid="{00000000-0005-0000-0000-0000C7050000}"/>
    <cellStyle name="20% - Accent3 26 2 3" xfId="8361" xr:uid="{00000000-0005-0000-0000-0000C8050000}"/>
    <cellStyle name="20% - Accent3 26 3" xfId="1687" xr:uid="{00000000-0005-0000-0000-0000C9050000}"/>
    <cellStyle name="20% - Accent3 26 3 2" xfId="4237" xr:uid="{00000000-0005-0000-0000-0000CA050000}"/>
    <cellStyle name="20% - Accent3 26 3 3" xfId="8926" xr:uid="{00000000-0005-0000-0000-0000CB050000}"/>
    <cellStyle name="20% - Accent3 26 4" xfId="4926" xr:uid="{00000000-0005-0000-0000-0000CC050000}"/>
    <cellStyle name="20% - Accent3 26 4 2" xfId="9563" xr:uid="{00000000-0005-0000-0000-0000CD050000}"/>
    <cellStyle name="20% - Accent3 26 5" xfId="3000" xr:uid="{00000000-0005-0000-0000-0000CE050000}"/>
    <cellStyle name="20% - Accent3 26 6" xfId="6510" xr:uid="{00000000-0005-0000-0000-0000CF050000}"/>
    <cellStyle name="20% - Accent3 26 7" xfId="7698" xr:uid="{00000000-0005-0000-0000-0000D0050000}"/>
    <cellStyle name="20% - Accent3 27" xfId="948" xr:uid="{00000000-0005-0000-0000-0000D1050000}"/>
    <cellStyle name="20% - Accent3 27 2" xfId="2416" xr:uid="{00000000-0005-0000-0000-0000D2050000}"/>
    <cellStyle name="20% - Accent3 27 2 2" xfId="3668" xr:uid="{00000000-0005-0000-0000-0000D3050000}"/>
    <cellStyle name="20% - Accent3 27 2 3" xfId="8374" xr:uid="{00000000-0005-0000-0000-0000D4050000}"/>
    <cellStyle name="20% - Accent3 27 3" xfId="1701" xr:uid="{00000000-0005-0000-0000-0000D5050000}"/>
    <cellStyle name="20% - Accent3 27 3 2" xfId="4250" xr:uid="{00000000-0005-0000-0000-0000D6050000}"/>
    <cellStyle name="20% - Accent3 27 3 3" xfId="8939" xr:uid="{00000000-0005-0000-0000-0000D7050000}"/>
    <cellStyle name="20% - Accent3 27 4" xfId="4940" xr:uid="{00000000-0005-0000-0000-0000D8050000}"/>
    <cellStyle name="20% - Accent3 27 4 2" xfId="9576" xr:uid="{00000000-0005-0000-0000-0000D9050000}"/>
    <cellStyle name="20% - Accent3 27 5" xfId="3013" xr:uid="{00000000-0005-0000-0000-0000DA050000}"/>
    <cellStyle name="20% - Accent3 27 6" xfId="6523" xr:uid="{00000000-0005-0000-0000-0000DB050000}"/>
    <cellStyle name="20% - Accent3 27 7" xfId="7711" xr:uid="{00000000-0005-0000-0000-0000DC050000}"/>
    <cellStyle name="20% - Accent3 28" xfId="970" xr:uid="{00000000-0005-0000-0000-0000DD050000}"/>
    <cellStyle name="20% - Accent3 28 2" xfId="2432" xr:uid="{00000000-0005-0000-0000-0000DE050000}"/>
    <cellStyle name="20% - Accent3 28 2 2" xfId="3682" xr:uid="{00000000-0005-0000-0000-0000DF050000}"/>
    <cellStyle name="20% - Accent3 28 2 3" xfId="8388" xr:uid="{00000000-0005-0000-0000-0000E0050000}"/>
    <cellStyle name="20% - Accent3 28 3" xfId="1714" xr:uid="{00000000-0005-0000-0000-0000E1050000}"/>
    <cellStyle name="20% - Accent3 28 3 2" xfId="4953" xr:uid="{00000000-0005-0000-0000-0000E2050000}"/>
    <cellStyle name="20% - Accent3 28 3 3" xfId="9589" xr:uid="{00000000-0005-0000-0000-0000E3050000}"/>
    <cellStyle name="20% - Accent3 28 4" xfId="3026" xr:uid="{00000000-0005-0000-0000-0000E4050000}"/>
    <cellStyle name="20% - Accent3 28 5" xfId="6537" xr:uid="{00000000-0005-0000-0000-0000E5050000}"/>
    <cellStyle name="20% - Accent3 28 6" xfId="7724" xr:uid="{00000000-0005-0000-0000-0000E6050000}"/>
    <cellStyle name="20% - Accent3 29" xfId="1009" xr:uid="{00000000-0005-0000-0000-0000E7050000}"/>
    <cellStyle name="20% - Accent3 29 2" xfId="2446" xr:uid="{00000000-0005-0000-0000-0000E8050000}"/>
    <cellStyle name="20% - Accent3 29 2 2" xfId="3696" xr:uid="{00000000-0005-0000-0000-0000E9050000}"/>
    <cellStyle name="20% - Accent3 29 2 3" xfId="8402" xr:uid="{00000000-0005-0000-0000-0000EA050000}"/>
    <cellStyle name="20% - Accent3 29 3" xfId="1727" xr:uid="{00000000-0005-0000-0000-0000EB050000}"/>
    <cellStyle name="20% - Accent3 29 3 2" xfId="4967" xr:uid="{00000000-0005-0000-0000-0000EC050000}"/>
    <cellStyle name="20% - Accent3 29 3 3" xfId="9602" xr:uid="{00000000-0005-0000-0000-0000ED050000}"/>
    <cellStyle name="20% - Accent3 29 4" xfId="3039" xr:uid="{00000000-0005-0000-0000-0000EE050000}"/>
    <cellStyle name="20% - Accent3 29 5" xfId="6553" xr:uid="{00000000-0005-0000-0000-0000EF050000}"/>
    <cellStyle name="20% - Accent3 29 6" xfId="7737" xr:uid="{00000000-0005-0000-0000-0000F0050000}"/>
    <cellStyle name="20% - Accent3 3" xfId="407" xr:uid="{00000000-0005-0000-0000-0000F1050000}"/>
    <cellStyle name="20% - Accent3 3 2" xfId="2080" xr:uid="{00000000-0005-0000-0000-0000F2050000}"/>
    <cellStyle name="20% - Accent3 3 2 2" xfId="4627" xr:uid="{00000000-0005-0000-0000-0000F3050000}"/>
    <cellStyle name="20% - Accent3 3 2 2 2" xfId="6218" xr:uid="{00000000-0005-0000-0000-0000F4050000}"/>
    <cellStyle name="20% - Accent3 3 2 2 3" xfId="9289" xr:uid="{00000000-0005-0000-0000-0000F5050000}"/>
    <cellStyle name="20% - Accent3 3 2 3" xfId="4421" xr:uid="{00000000-0005-0000-0000-0000F6050000}"/>
    <cellStyle name="20% - Accent3 3 2 3 2" xfId="9092" xr:uid="{00000000-0005-0000-0000-0000F7050000}"/>
    <cellStyle name="20% - Accent3 3 2 4" xfId="3345" xr:uid="{00000000-0005-0000-0000-0000F8050000}"/>
    <cellStyle name="20% - Accent3 3 2 5" xfId="5736" xr:uid="{00000000-0005-0000-0000-0000F9050000}"/>
    <cellStyle name="20% - Accent3 3 2 6" xfId="8051" xr:uid="{00000000-0005-0000-0000-0000FA050000}"/>
    <cellStyle name="20% - Accent3 3 3" xfId="1369" xr:uid="{00000000-0005-0000-0000-0000FB050000}"/>
    <cellStyle name="20% - Accent3 3 3 2" xfId="4583" xr:uid="{00000000-0005-0000-0000-0000FC050000}"/>
    <cellStyle name="20% - Accent3 3 3 2 2" xfId="9252" xr:uid="{00000000-0005-0000-0000-0000FD050000}"/>
    <cellStyle name="20% - Accent3 3 3 3" xfId="4361" xr:uid="{00000000-0005-0000-0000-0000FE050000}"/>
    <cellStyle name="20% - Accent3 3 3 3 2" xfId="9033" xr:uid="{00000000-0005-0000-0000-0000FF050000}"/>
    <cellStyle name="20% - Accent3 3 3 4" xfId="3934" xr:uid="{00000000-0005-0000-0000-000000060000}"/>
    <cellStyle name="20% - Accent3 3 3 5" xfId="6041" xr:uid="{00000000-0005-0000-0000-000001060000}"/>
    <cellStyle name="20% - Accent3 3 3 6" xfId="8626" xr:uid="{00000000-0005-0000-0000-000002060000}"/>
    <cellStyle name="20% - Accent3 3 4" xfId="4536" xr:uid="{00000000-0005-0000-0000-000003060000}"/>
    <cellStyle name="20% - Accent3 3 4 2" xfId="9205" xr:uid="{00000000-0005-0000-0000-000004060000}"/>
    <cellStyle name="20% - Accent3 3 5" xfId="4298" xr:uid="{00000000-0005-0000-0000-000005060000}"/>
    <cellStyle name="20% - Accent3 3 5 2" xfId="8972" xr:uid="{00000000-0005-0000-0000-000006060000}"/>
    <cellStyle name="20% - Accent3 3 6" xfId="2701" xr:uid="{00000000-0005-0000-0000-000007060000}"/>
    <cellStyle name="20% - Accent3 3 7" xfId="5558" xr:uid="{00000000-0005-0000-0000-000008060000}"/>
    <cellStyle name="20% - Accent3 3 8" xfId="7399" xr:uid="{00000000-0005-0000-0000-000009060000}"/>
    <cellStyle name="20% - Accent3 30" xfId="1042" xr:uid="{00000000-0005-0000-0000-00000A060000}"/>
    <cellStyle name="20% - Accent3 30 2" xfId="2459" xr:uid="{00000000-0005-0000-0000-00000B060000}"/>
    <cellStyle name="20% - Accent3 30 2 2" xfId="3709" xr:uid="{00000000-0005-0000-0000-00000C060000}"/>
    <cellStyle name="20% - Accent3 30 2 3" xfId="8415" xr:uid="{00000000-0005-0000-0000-00000D060000}"/>
    <cellStyle name="20% - Accent3 30 3" xfId="1748" xr:uid="{00000000-0005-0000-0000-00000E060000}"/>
    <cellStyle name="20% - Accent3 30 3 2" xfId="4980" xr:uid="{00000000-0005-0000-0000-00000F060000}"/>
    <cellStyle name="20% - Accent3 30 3 3" xfId="9615" xr:uid="{00000000-0005-0000-0000-000010060000}"/>
    <cellStyle name="20% - Accent3 30 4" xfId="3055" xr:uid="{00000000-0005-0000-0000-000011060000}"/>
    <cellStyle name="20% - Accent3 30 5" xfId="6574" xr:uid="{00000000-0005-0000-0000-000012060000}"/>
    <cellStyle name="20% - Accent3 30 6" xfId="7753" xr:uid="{00000000-0005-0000-0000-000013060000}"/>
    <cellStyle name="20% - Accent3 31" xfId="1056" xr:uid="{00000000-0005-0000-0000-000014060000}"/>
    <cellStyle name="20% - Accent3 31 2" xfId="2472" xr:uid="{00000000-0005-0000-0000-000015060000}"/>
    <cellStyle name="20% - Accent3 31 2 2" xfId="3722" xr:uid="{00000000-0005-0000-0000-000016060000}"/>
    <cellStyle name="20% - Accent3 31 2 3" xfId="8428" xr:uid="{00000000-0005-0000-0000-000017060000}"/>
    <cellStyle name="20% - Accent3 31 3" xfId="1761" xr:uid="{00000000-0005-0000-0000-000018060000}"/>
    <cellStyle name="20% - Accent3 31 3 2" xfId="4993" xr:uid="{00000000-0005-0000-0000-000019060000}"/>
    <cellStyle name="20% - Accent3 31 3 3" xfId="9628" xr:uid="{00000000-0005-0000-0000-00001A060000}"/>
    <cellStyle name="20% - Accent3 31 4" xfId="3068" xr:uid="{00000000-0005-0000-0000-00001B060000}"/>
    <cellStyle name="20% - Accent3 31 5" xfId="6588" xr:uid="{00000000-0005-0000-0000-00001C060000}"/>
    <cellStyle name="20% - Accent3 31 6" xfId="7766" xr:uid="{00000000-0005-0000-0000-00001D060000}"/>
    <cellStyle name="20% - Accent3 32" xfId="1121" xr:uid="{00000000-0005-0000-0000-00001E060000}"/>
    <cellStyle name="20% - Accent3 32 2" xfId="2486" xr:uid="{00000000-0005-0000-0000-00001F060000}"/>
    <cellStyle name="20% - Accent3 32 2 2" xfId="3736" xr:uid="{00000000-0005-0000-0000-000020060000}"/>
    <cellStyle name="20% - Accent3 32 2 3" xfId="8442" xr:uid="{00000000-0005-0000-0000-000021060000}"/>
    <cellStyle name="20% - Accent3 32 3" xfId="1774" xr:uid="{00000000-0005-0000-0000-000022060000}"/>
    <cellStyle name="20% - Accent3 32 3 2" xfId="5006" xr:uid="{00000000-0005-0000-0000-000023060000}"/>
    <cellStyle name="20% - Accent3 32 3 3" xfId="9641" xr:uid="{00000000-0005-0000-0000-000024060000}"/>
    <cellStyle name="20% - Accent3 32 4" xfId="3081" xr:uid="{00000000-0005-0000-0000-000025060000}"/>
    <cellStyle name="20% - Accent3 32 5" xfId="6601" xr:uid="{00000000-0005-0000-0000-000026060000}"/>
    <cellStyle name="20% - Accent3 32 6" xfId="7779" xr:uid="{00000000-0005-0000-0000-000027060000}"/>
    <cellStyle name="20% - Accent3 33" xfId="1166" xr:uid="{00000000-0005-0000-0000-000028060000}"/>
    <cellStyle name="20% - Accent3 33 2" xfId="2499" xr:uid="{00000000-0005-0000-0000-000029060000}"/>
    <cellStyle name="20% - Accent3 33 2 2" xfId="3749" xr:uid="{00000000-0005-0000-0000-00002A060000}"/>
    <cellStyle name="20% - Accent3 33 2 3" xfId="8455" xr:uid="{00000000-0005-0000-0000-00002B060000}"/>
    <cellStyle name="20% - Accent3 33 3" xfId="1787" xr:uid="{00000000-0005-0000-0000-00002C060000}"/>
    <cellStyle name="20% - Accent3 33 3 2" xfId="5019" xr:uid="{00000000-0005-0000-0000-00002D060000}"/>
    <cellStyle name="20% - Accent3 33 3 3" xfId="9654" xr:uid="{00000000-0005-0000-0000-00002E060000}"/>
    <cellStyle name="20% - Accent3 33 4" xfId="3094" xr:uid="{00000000-0005-0000-0000-00002F060000}"/>
    <cellStyle name="20% - Accent3 33 5" xfId="6614" xr:uid="{00000000-0005-0000-0000-000030060000}"/>
    <cellStyle name="20% - Accent3 33 6" xfId="7792" xr:uid="{00000000-0005-0000-0000-000031060000}"/>
    <cellStyle name="20% - Accent3 34" xfId="1801" xr:uid="{00000000-0005-0000-0000-000032060000}"/>
    <cellStyle name="20% - Accent3 34 2" xfId="2513" xr:uid="{00000000-0005-0000-0000-000033060000}"/>
    <cellStyle name="20% - Accent3 34 2 2" xfId="3762" xr:uid="{00000000-0005-0000-0000-000034060000}"/>
    <cellStyle name="20% - Accent3 34 2 3" xfId="8468" xr:uid="{00000000-0005-0000-0000-000035060000}"/>
    <cellStyle name="20% - Accent3 34 3" xfId="5032" xr:uid="{00000000-0005-0000-0000-000036060000}"/>
    <cellStyle name="20% - Accent3 34 3 2" xfId="9667" xr:uid="{00000000-0005-0000-0000-000037060000}"/>
    <cellStyle name="20% - Accent3 34 4" xfId="3108" xr:uid="{00000000-0005-0000-0000-000038060000}"/>
    <cellStyle name="20% - Accent3 34 5" xfId="6627" xr:uid="{00000000-0005-0000-0000-000039060000}"/>
    <cellStyle name="20% - Accent3 34 6" xfId="7806" xr:uid="{00000000-0005-0000-0000-00003A060000}"/>
    <cellStyle name="20% - Accent3 35" xfId="1814" xr:uid="{00000000-0005-0000-0000-00003B060000}"/>
    <cellStyle name="20% - Accent3 35 2" xfId="2530" xr:uid="{00000000-0005-0000-0000-00003C060000}"/>
    <cellStyle name="20% - Accent3 35 2 2" xfId="3776" xr:uid="{00000000-0005-0000-0000-00003D060000}"/>
    <cellStyle name="20% - Accent3 35 2 3" xfId="8482" xr:uid="{00000000-0005-0000-0000-00003E060000}"/>
    <cellStyle name="20% - Accent3 35 3" xfId="5046" xr:uid="{00000000-0005-0000-0000-00003F060000}"/>
    <cellStyle name="20% - Accent3 35 3 2" xfId="9680" xr:uid="{00000000-0005-0000-0000-000040060000}"/>
    <cellStyle name="20% - Accent3 35 4" xfId="3121" xr:uid="{00000000-0005-0000-0000-000041060000}"/>
    <cellStyle name="20% - Accent3 35 5" xfId="6640" xr:uid="{00000000-0005-0000-0000-000042060000}"/>
    <cellStyle name="20% - Accent3 35 6" xfId="7820" xr:uid="{00000000-0005-0000-0000-000043060000}"/>
    <cellStyle name="20% - Accent3 36" xfId="1827" xr:uid="{00000000-0005-0000-0000-000044060000}"/>
    <cellStyle name="20% - Accent3 36 2" xfId="2546" xr:uid="{00000000-0005-0000-0000-000045060000}"/>
    <cellStyle name="20% - Accent3 36 2 2" xfId="3790" xr:uid="{00000000-0005-0000-0000-000046060000}"/>
    <cellStyle name="20% - Accent3 36 2 3" xfId="8497" xr:uid="{00000000-0005-0000-0000-000047060000}"/>
    <cellStyle name="20% - Accent3 36 3" xfId="5059" xr:uid="{00000000-0005-0000-0000-000048060000}"/>
    <cellStyle name="20% - Accent3 36 3 2" xfId="9693" xr:uid="{00000000-0005-0000-0000-000049060000}"/>
    <cellStyle name="20% - Accent3 36 4" xfId="3134" xr:uid="{00000000-0005-0000-0000-00004A060000}"/>
    <cellStyle name="20% - Accent3 36 5" xfId="6653" xr:uid="{00000000-0005-0000-0000-00004B060000}"/>
    <cellStyle name="20% - Accent3 36 6" xfId="7833" xr:uid="{00000000-0005-0000-0000-00004C060000}"/>
    <cellStyle name="20% - Accent3 37" xfId="1840" xr:uid="{00000000-0005-0000-0000-00004D060000}"/>
    <cellStyle name="20% - Accent3 37 2" xfId="2563" xr:uid="{00000000-0005-0000-0000-00004E060000}"/>
    <cellStyle name="20% - Accent3 37 2 2" xfId="3807" xr:uid="{00000000-0005-0000-0000-00004F060000}"/>
    <cellStyle name="20% - Accent3 37 2 3" xfId="8514" xr:uid="{00000000-0005-0000-0000-000050060000}"/>
    <cellStyle name="20% - Accent3 37 3" xfId="5073" xr:uid="{00000000-0005-0000-0000-000051060000}"/>
    <cellStyle name="20% - Accent3 37 3 2" xfId="9706" xr:uid="{00000000-0005-0000-0000-000052060000}"/>
    <cellStyle name="20% - Accent3 37 4" xfId="3147" xr:uid="{00000000-0005-0000-0000-000053060000}"/>
    <cellStyle name="20% - Accent3 37 5" xfId="6666" xr:uid="{00000000-0005-0000-0000-000054060000}"/>
    <cellStyle name="20% - Accent3 37 6" xfId="7846" xr:uid="{00000000-0005-0000-0000-000055060000}"/>
    <cellStyle name="20% - Accent3 38" xfId="1853" xr:uid="{00000000-0005-0000-0000-000056060000}"/>
    <cellStyle name="20% - Accent3 38 2" xfId="2575" xr:uid="{00000000-0005-0000-0000-000057060000}"/>
    <cellStyle name="20% - Accent3 38 2 2" xfId="3818" xr:uid="{00000000-0005-0000-0000-000058060000}"/>
    <cellStyle name="20% - Accent3 38 2 3" xfId="8525" xr:uid="{00000000-0005-0000-0000-000059060000}"/>
    <cellStyle name="20% - Accent3 38 3" xfId="5086" xr:uid="{00000000-0005-0000-0000-00005A060000}"/>
    <cellStyle name="20% - Accent3 38 3 2" xfId="9719" xr:uid="{00000000-0005-0000-0000-00005B060000}"/>
    <cellStyle name="20% - Accent3 38 4" xfId="3160" xr:uid="{00000000-0005-0000-0000-00005C060000}"/>
    <cellStyle name="20% - Accent3 38 5" xfId="6679" xr:uid="{00000000-0005-0000-0000-00005D060000}"/>
    <cellStyle name="20% - Accent3 38 6" xfId="7859" xr:uid="{00000000-0005-0000-0000-00005E060000}"/>
    <cellStyle name="20% - Accent3 39" xfId="1868" xr:uid="{00000000-0005-0000-0000-00005F060000}"/>
    <cellStyle name="20% - Accent3 39 2" xfId="2590" xr:uid="{00000000-0005-0000-0000-000060060000}"/>
    <cellStyle name="20% - Accent3 39 2 2" xfId="3832" xr:uid="{00000000-0005-0000-0000-000061060000}"/>
    <cellStyle name="20% - Accent3 39 2 3" xfId="8539" xr:uid="{00000000-0005-0000-0000-000062060000}"/>
    <cellStyle name="20% - Accent3 39 3" xfId="5101" xr:uid="{00000000-0005-0000-0000-000063060000}"/>
    <cellStyle name="20% - Accent3 39 3 2" xfId="9732" xr:uid="{00000000-0005-0000-0000-000064060000}"/>
    <cellStyle name="20% - Accent3 39 4" xfId="3175" xr:uid="{00000000-0005-0000-0000-000065060000}"/>
    <cellStyle name="20% - Accent3 39 5" xfId="6692" xr:uid="{00000000-0005-0000-0000-000066060000}"/>
    <cellStyle name="20% - Accent3 39 6" xfId="7874" xr:uid="{00000000-0005-0000-0000-000067060000}"/>
    <cellStyle name="20% - Accent3 4" xfId="421" xr:uid="{00000000-0005-0000-0000-000068060000}"/>
    <cellStyle name="20% - Accent3 4 2" xfId="2093" xr:uid="{00000000-0005-0000-0000-000069060000}"/>
    <cellStyle name="20% - Accent3 4 2 2" xfId="4601" xr:uid="{00000000-0005-0000-0000-00006A060000}"/>
    <cellStyle name="20% - Accent3 4 2 2 2" xfId="6231" xr:uid="{00000000-0005-0000-0000-00006B060000}"/>
    <cellStyle name="20% - Accent3 4 2 2 3" xfId="9270" xr:uid="{00000000-0005-0000-0000-00006C060000}"/>
    <cellStyle name="20% - Accent3 4 2 3" xfId="4434" xr:uid="{00000000-0005-0000-0000-00006D060000}"/>
    <cellStyle name="20% - Accent3 4 2 3 2" xfId="9105" xr:uid="{00000000-0005-0000-0000-00006E060000}"/>
    <cellStyle name="20% - Accent3 4 2 4" xfId="3358" xr:uid="{00000000-0005-0000-0000-00006F060000}"/>
    <cellStyle name="20% - Accent3 4 2 5" xfId="5749" xr:uid="{00000000-0005-0000-0000-000070060000}"/>
    <cellStyle name="20% - Accent3 4 2 6" xfId="8064" xr:uid="{00000000-0005-0000-0000-000071060000}"/>
    <cellStyle name="20% - Accent3 4 3" xfId="1382" xr:uid="{00000000-0005-0000-0000-000072060000}"/>
    <cellStyle name="20% - Accent3 4 3 2" xfId="4374" xr:uid="{00000000-0005-0000-0000-000073060000}"/>
    <cellStyle name="20% - Accent3 4 3 2 2" xfId="9046" xr:uid="{00000000-0005-0000-0000-000074060000}"/>
    <cellStyle name="20% - Accent3 4 3 3" xfId="3947" xr:uid="{00000000-0005-0000-0000-000075060000}"/>
    <cellStyle name="20% - Accent3 4 3 4" xfId="6055" xr:uid="{00000000-0005-0000-0000-000076060000}"/>
    <cellStyle name="20% - Accent3 4 3 5" xfId="8639" xr:uid="{00000000-0005-0000-0000-000077060000}"/>
    <cellStyle name="20% - Accent3 4 4" xfId="4550" xr:uid="{00000000-0005-0000-0000-000078060000}"/>
    <cellStyle name="20% - Accent3 4 4 2" xfId="9219" xr:uid="{00000000-0005-0000-0000-000079060000}"/>
    <cellStyle name="20% - Accent3 4 5" xfId="4312" xr:uid="{00000000-0005-0000-0000-00007A060000}"/>
    <cellStyle name="20% - Accent3 4 5 2" xfId="8985" xr:uid="{00000000-0005-0000-0000-00007B060000}"/>
    <cellStyle name="20% - Accent3 4 6" xfId="2714" xr:uid="{00000000-0005-0000-0000-00007C060000}"/>
    <cellStyle name="20% - Accent3 4 7" xfId="5572" xr:uid="{00000000-0005-0000-0000-00007D060000}"/>
    <cellStyle name="20% - Accent3 4 8" xfId="7412" xr:uid="{00000000-0005-0000-0000-00007E060000}"/>
    <cellStyle name="20% - Accent3 40" xfId="1879" xr:uid="{00000000-0005-0000-0000-00007F060000}"/>
    <cellStyle name="20% - Accent3 40 2" xfId="2607" xr:uid="{00000000-0005-0000-0000-000080060000}"/>
    <cellStyle name="20% - Accent3 40 2 2" xfId="3849" xr:uid="{00000000-0005-0000-0000-000081060000}"/>
    <cellStyle name="20% - Accent3 40 2 3" xfId="8556" xr:uid="{00000000-0005-0000-0000-000082060000}"/>
    <cellStyle name="20% - Accent3 40 3" xfId="5114" xr:uid="{00000000-0005-0000-0000-000083060000}"/>
    <cellStyle name="20% - Accent3 40 3 2" xfId="9745" xr:uid="{00000000-0005-0000-0000-000084060000}"/>
    <cellStyle name="20% - Accent3 40 4" xfId="3186" xr:uid="{00000000-0005-0000-0000-000085060000}"/>
    <cellStyle name="20% - Accent3 40 5" xfId="6705" xr:uid="{00000000-0005-0000-0000-000086060000}"/>
    <cellStyle name="20% - Accent3 40 6" xfId="7885" xr:uid="{00000000-0005-0000-0000-000087060000}"/>
    <cellStyle name="20% - Accent3 41" xfId="1892" xr:uid="{00000000-0005-0000-0000-000088060000}"/>
    <cellStyle name="20% - Accent3 41 2" xfId="2618" xr:uid="{00000000-0005-0000-0000-000089060000}"/>
    <cellStyle name="20% - Accent3 41 2 2" xfId="3860" xr:uid="{00000000-0005-0000-0000-00008A060000}"/>
    <cellStyle name="20% - Accent3 41 2 3" xfId="8567" xr:uid="{00000000-0005-0000-0000-00008B060000}"/>
    <cellStyle name="20% - Accent3 41 3" xfId="3199" xr:uid="{00000000-0005-0000-0000-00008C060000}"/>
    <cellStyle name="20% - Accent3 41 4" xfId="6718" xr:uid="{00000000-0005-0000-0000-00008D060000}"/>
    <cellStyle name="20% - Accent3 41 5" xfId="7898" xr:uid="{00000000-0005-0000-0000-00008E060000}"/>
    <cellStyle name="20% - Accent3 42" xfId="1905" xr:uid="{00000000-0005-0000-0000-00008F060000}"/>
    <cellStyle name="20% - Accent3 42 2" xfId="2638" xr:uid="{00000000-0005-0000-0000-000090060000}"/>
    <cellStyle name="20% - Accent3 42 2 2" xfId="3879" xr:uid="{00000000-0005-0000-0000-000091060000}"/>
    <cellStyle name="20% - Accent3 42 2 3" xfId="8586" xr:uid="{00000000-0005-0000-0000-000092060000}"/>
    <cellStyle name="20% - Accent3 42 3" xfId="3212" xr:uid="{00000000-0005-0000-0000-000093060000}"/>
    <cellStyle name="20% - Accent3 42 4" xfId="6732" xr:uid="{00000000-0005-0000-0000-000094060000}"/>
    <cellStyle name="20% - Accent3 42 5" xfId="7911" xr:uid="{00000000-0005-0000-0000-000095060000}"/>
    <cellStyle name="20% - Accent3 43" xfId="1925" xr:uid="{00000000-0005-0000-0000-000096060000}"/>
    <cellStyle name="20% - Accent3 43 2" xfId="3227" xr:uid="{00000000-0005-0000-0000-000097060000}"/>
    <cellStyle name="20% - Accent3 43 3" xfId="6745" xr:uid="{00000000-0005-0000-0000-000098060000}"/>
    <cellStyle name="20% - Accent3 43 4" xfId="7926" xr:uid="{00000000-0005-0000-0000-000099060000}"/>
    <cellStyle name="20% - Accent3 44" xfId="1942" xr:uid="{00000000-0005-0000-0000-00009A060000}"/>
    <cellStyle name="20% - Accent3 44 2" xfId="3241" xr:uid="{00000000-0005-0000-0000-00009B060000}"/>
    <cellStyle name="20% - Accent3 44 3" xfId="6758" xr:uid="{00000000-0005-0000-0000-00009C060000}"/>
    <cellStyle name="20% - Accent3 44 4" xfId="7941" xr:uid="{00000000-0005-0000-0000-00009D060000}"/>
    <cellStyle name="20% - Accent3 45" xfId="1960" xr:uid="{00000000-0005-0000-0000-00009E060000}"/>
    <cellStyle name="20% - Accent3 45 2" xfId="3256" xr:uid="{00000000-0005-0000-0000-00009F060000}"/>
    <cellStyle name="20% - Accent3 45 3" xfId="6772" xr:uid="{00000000-0005-0000-0000-0000A0060000}"/>
    <cellStyle name="20% - Accent3 45 4" xfId="7957" xr:uid="{00000000-0005-0000-0000-0000A1060000}"/>
    <cellStyle name="20% - Accent3 46" xfId="1975" xr:uid="{00000000-0005-0000-0000-0000A2060000}"/>
    <cellStyle name="20% - Accent3 46 2" xfId="3270" xr:uid="{00000000-0005-0000-0000-0000A3060000}"/>
    <cellStyle name="20% - Accent3 46 3" xfId="6786" xr:uid="{00000000-0005-0000-0000-0000A4060000}"/>
    <cellStyle name="20% - Accent3 46 4" xfId="7971" xr:uid="{00000000-0005-0000-0000-0000A5060000}"/>
    <cellStyle name="20% - Accent3 47" xfId="1990" xr:uid="{00000000-0005-0000-0000-0000A6060000}"/>
    <cellStyle name="20% - Accent3 47 2" xfId="3284" xr:uid="{00000000-0005-0000-0000-0000A7060000}"/>
    <cellStyle name="20% - Accent3 47 3" xfId="6799" xr:uid="{00000000-0005-0000-0000-0000A8060000}"/>
    <cellStyle name="20% - Accent3 47 4" xfId="7985" xr:uid="{00000000-0005-0000-0000-0000A9060000}"/>
    <cellStyle name="20% - Accent3 48" xfId="2004" xr:uid="{00000000-0005-0000-0000-0000AA060000}"/>
    <cellStyle name="20% - Accent3 48 2" xfId="3298" xr:uid="{00000000-0005-0000-0000-0000AB060000}"/>
    <cellStyle name="20% - Accent3 48 3" xfId="6813" xr:uid="{00000000-0005-0000-0000-0000AC060000}"/>
    <cellStyle name="20% - Accent3 48 4" xfId="7999" xr:uid="{00000000-0005-0000-0000-0000AD060000}"/>
    <cellStyle name="20% - Accent3 49" xfId="2018" xr:uid="{00000000-0005-0000-0000-0000AE060000}"/>
    <cellStyle name="20% - Accent3 49 2" xfId="3312" xr:uid="{00000000-0005-0000-0000-0000AF060000}"/>
    <cellStyle name="20% - Accent3 49 3" xfId="6826" xr:uid="{00000000-0005-0000-0000-0000B0060000}"/>
    <cellStyle name="20% - Accent3 49 4" xfId="8013" xr:uid="{00000000-0005-0000-0000-0000B1060000}"/>
    <cellStyle name="20% - Accent3 5" xfId="435" xr:uid="{00000000-0005-0000-0000-0000B2060000}"/>
    <cellStyle name="20% - Accent3 5 2" xfId="2106" xr:uid="{00000000-0005-0000-0000-0000B3060000}"/>
    <cellStyle name="20% - Accent3 5 2 2" xfId="4449" xr:uid="{00000000-0005-0000-0000-0000B4060000}"/>
    <cellStyle name="20% - Accent3 5 2 2 2" xfId="6244" xr:uid="{00000000-0005-0000-0000-0000B5060000}"/>
    <cellStyle name="20% - Accent3 5 2 2 3" xfId="9118" xr:uid="{00000000-0005-0000-0000-0000B6060000}"/>
    <cellStyle name="20% - Accent3 5 2 3" xfId="3371" xr:uid="{00000000-0005-0000-0000-0000B7060000}"/>
    <cellStyle name="20% - Accent3 5 2 4" xfId="5767" xr:uid="{00000000-0005-0000-0000-0000B8060000}"/>
    <cellStyle name="20% - Accent3 5 2 5" xfId="8077" xr:uid="{00000000-0005-0000-0000-0000B9060000}"/>
    <cellStyle name="20% - Accent3 5 3" xfId="1402" xr:uid="{00000000-0005-0000-0000-0000BA060000}"/>
    <cellStyle name="20% - Accent3 5 3 2" xfId="4388" xr:uid="{00000000-0005-0000-0000-0000BB060000}"/>
    <cellStyle name="20% - Accent3 5 3 2 2" xfId="9059" xr:uid="{00000000-0005-0000-0000-0000BC060000}"/>
    <cellStyle name="20% - Accent3 5 3 3" xfId="3961" xr:uid="{00000000-0005-0000-0000-0000BD060000}"/>
    <cellStyle name="20% - Accent3 5 3 4" xfId="6068" xr:uid="{00000000-0005-0000-0000-0000BE060000}"/>
    <cellStyle name="20% - Accent3 5 3 5" xfId="8653" xr:uid="{00000000-0005-0000-0000-0000BF060000}"/>
    <cellStyle name="20% - Accent3 5 4" xfId="4564" xr:uid="{00000000-0005-0000-0000-0000C0060000}"/>
    <cellStyle name="20% - Accent3 5 4 2" xfId="9233" xr:uid="{00000000-0005-0000-0000-0000C1060000}"/>
    <cellStyle name="20% - Accent3 5 5" xfId="4325" xr:uid="{00000000-0005-0000-0000-0000C2060000}"/>
    <cellStyle name="20% - Accent3 5 5 2" xfId="8998" xr:uid="{00000000-0005-0000-0000-0000C3060000}"/>
    <cellStyle name="20% - Accent3 5 6" xfId="2727" xr:uid="{00000000-0005-0000-0000-0000C4060000}"/>
    <cellStyle name="20% - Accent3 5 7" xfId="5585" xr:uid="{00000000-0005-0000-0000-0000C5060000}"/>
    <cellStyle name="20% - Accent3 5 8" xfId="7425" xr:uid="{00000000-0005-0000-0000-0000C6060000}"/>
    <cellStyle name="20% - Accent3 50" xfId="2048" xr:uid="{00000000-0005-0000-0000-0000C7060000}"/>
    <cellStyle name="20% - Accent3 50 2" xfId="3326" xr:uid="{00000000-0005-0000-0000-0000C8060000}"/>
    <cellStyle name="20% - Accent3 50 3" xfId="6839" xr:uid="{00000000-0005-0000-0000-0000C9060000}"/>
    <cellStyle name="20% - Accent3 50 4" xfId="8032" xr:uid="{00000000-0005-0000-0000-0000CA060000}"/>
    <cellStyle name="20% - Accent3 51" xfId="1321" xr:uid="{00000000-0005-0000-0000-0000CB060000}"/>
    <cellStyle name="20% - Accent3 51 2" xfId="3899" xr:uid="{00000000-0005-0000-0000-0000CC060000}"/>
    <cellStyle name="20% - Accent3 51 3" xfId="6853" xr:uid="{00000000-0005-0000-0000-0000CD060000}"/>
    <cellStyle name="20% - Accent3 51 4" xfId="8605" xr:uid="{00000000-0005-0000-0000-0000CE060000}"/>
    <cellStyle name="20% - Accent3 52" xfId="2661" xr:uid="{00000000-0005-0000-0000-0000CF060000}"/>
    <cellStyle name="20% - Accent3 52 2" xfId="4268" xr:uid="{00000000-0005-0000-0000-0000D0060000}"/>
    <cellStyle name="20% - Accent3 52 3" xfId="6866" xr:uid="{00000000-0005-0000-0000-0000D1060000}"/>
    <cellStyle name="20% - Accent3 52 4" xfId="8953" xr:uid="{00000000-0005-0000-0000-0000D2060000}"/>
    <cellStyle name="20% - Accent3 53" xfId="2681" xr:uid="{00000000-0005-0000-0000-0000D3060000}"/>
    <cellStyle name="20% - Accent3 53 2" xfId="6880" xr:uid="{00000000-0005-0000-0000-0000D4060000}"/>
    <cellStyle name="20% - Accent3 54" xfId="5447" xr:uid="{00000000-0005-0000-0000-0000D5060000}"/>
    <cellStyle name="20% - Accent3 54 2" xfId="6893" xr:uid="{00000000-0005-0000-0000-0000D6060000}"/>
    <cellStyle name="20% - Accent3 55" xfId="6906" xr:uid="{00000000-0005-0000-0000-0000D7060000}"/>
    <cellStyle name="20% - Accent3 56" xfId="6923" xr:uid="{00000000-0005-0000-0000-0000D8060000}"/>
    <cellStyle name="20% - Accent3 57" xfId="6936" xr:uid="{00000000-0005-0000-0000-0000D9060000}"/>
    <cellStyle name="20% - Accent3 58" xfId="6950" xr:uid="{00000000-0005-0000-0000-0000DA060000}"/>
    <cellStyle name="20% - Accent3 59" xfId="6963" xr:uid="{00000000-0005-0000-0000-0000DB060000}"/>
    <cellStyle name="20% - Accent3 6" xfId="449" xr:uid="{00000000-0005-0000-0000-0000DC060000}"/>
    <cellStyle name="20% - Accent3 6 2" xfId="2119" xr:uid="{00000000-0005-0000-0000-0000DD060000}"/>
    <cellStyle name="20% - Accent3 6 2 2" xfId="4462" xr:uid="{00000000-0005-0000-0000-0000DE060000}"/>
    <cellStyle name="20% - Accent3 6 2 2 2" xfId="6257" xr:uid="{00000000-0005-0000-0000-0000DF060000}"/>
    <cellStyle name="20% - Accent3 6 2 2 3" xfId="9131" xr:uid="{00000000-0005-0000-0000-0000E0060000}"/>
    <cellStyle name="20% - Accent3 6 2 3" xfId="3384" xr:uid="{00000000-0005-0000-0000-0000E1060000}"/>
    <cellStyle name="20% - Accent3 6 2 4" xfId="5780" xr:uid="{00000000-0005-0000-0000-0000E2060000}"/>
    <cellStyle name="20% - Accent3 6 2 5" xfId="8090" xr:uid="{00000000-0005-0000-0000-0000E3060000}"/>
    <cellStyle name="20% - Accent3 6 3" xfId="1415" xr:uid="{00000000-0005-0000-0000-0000E4060000}"/>
    <cellStyle name="20% - Accent3 6 3 2" xfId="4660" xr:uid="{00000000-0005-0000-0000-0000E5060000}"/>
    <cellStyle name="20% - Accent3 6 3 2 2" xfId="9303" xr:uid="{00000000-0005-0000-0000-0000E6060000}"/>
    <cellStyle name="20% - Accent3 6 3 3" xfId="3974" xr:uid="{00000000-0005-0000-0000-0000E7060000}"/>
    <cellStyle name="20% - Accent3 6 3 4" xfId="6081" xr:uid="{00000000-0005-0000-0000-0000E8060000}"/>
    <cellStyle name="20% - Accent3 6 3 5" xfId="8666" xr:uid="{00000000-0005-0000-0000-0000E9060000}"/>
    <cellStyle name="20% - Accent3 6 4" xfId="4339" xr:uid="{00000000-0005-0000-0000-0000EA060000}"/>
    <cellStyle name="20% - Accent3 6 4 2" xfId="9011" xr:uid="{00000000-0005-0000-0000-0000EB060000}"/>
    <cellStyle name="20% - Accent3 6 5" xfId="2740" xr:uid="{00000000-0005-0000-0000-0000EC060000}"/>
    <cellStyle name="20% - Accent3 6 6" xfId="5598" xr:uid="{00000000-0005-0000-0000-0000ED060000}"/>
    <cellStyle name="20% - Accent3 6 7" xfId="7438" xr:uid="{00000000-0005-0000-0000-0000EE060000}"/>
    <cellStyle name="20% - Accent3 60" xfId="6977" xr:uid="{00000000-0005-0000-0000-0000EF060000}"/>
    <cellStyle name="20% - Accent3 61" xfId="6990" xr:uid="{00000000-0005-0000-0000-0000F0060000}"/>
    <cellStyle name="20% - Accent3 62" xfId="7004" xr:uid="{00000000-0005-0000-0000-0000F1060000}"/>
    <cellStyle name="20% - Accent3 63" xfId="7017" xr:uid="{00000000-0005-0000-0000-0000F2060000}"/>
    <cellStyle name="20% - Accent3 64" xfId="7030" xr:uid="{00000000-0005-0000-0000-0000F3060000}"/>
    <cellStyle name="20% - Accent3 65" xfId="7043" xr:uid="{00000000-0005-0000-0000-0000F4060000}"/>
    <cellStyle name="20% - Accent3 66" xfId="7058" xr:uid="{00000000-0005-0000-0000-0000F5060000}"/>
    <cellStyle name="20% - Accent3 67" xfId="7072" xr:uid="{00000000-0005-0000-0000-0000F6060000}"/>
    <cellStyle name="20% - Accent3 68" xfId="7087" xr:uid="{00000000-0005-0000-0000-0000F7060000}"/>
    <cellStyle name="20% - Accent3 69" xfId="7101" xr:uid="{00000000-0005-0000-0000-0000F8060000}"/>
    <cellStyle name="20% - Accent3 7" xfId="463" xr:uid="{00000000-0005-0000-0000-0000F9060000}"/>
    <cellStyle name="20% - Accent3 7 2" xfId="2132" xr:uid="{00000000-0005-0000-0000-0000FA060000}"/>
    <cellStyle name="20% - Accent3 7 2 2" xfId="4674" xr:uid="{00000000-0005-0000-0000-0000FB060000}"/>
    <cellStyle name="20% - Accent3 7 2 2 2" xfId="6270" xr:uid="{00000000-0005-0000-0000-0000FC060000}"/>
    <cellStyle name="20% - Accent3 7 2 2 3" xfId="9317" xr:uid="{00000000-0005-0000-0000-0000FD060000}"/>
    <cellStyle name="20% - Accent3 7 2 3" xfId="3397" xr:uid="{00000000-0005-0000-0000-0000FE060000}"/>
    <cellStyle name="20% - Accent3 7 2 4" xfId="5793" xr:uid="{00000000-0005-0000-0000-0000FF060000}"/>
    <cellStyle name="20% - Accent3 7 2 5" xfId="8103" xr:uid="{00000000-0005-0000-0000-000000070000}"/>
    <cellStyle name="20% - Accent3 7 3" xfId="1428" xr:uid="{00000000-0005-0000-0000-000001070000}"/>
    <cellStyle name="20% - Accent3 7 3 2" xfId="3987" xr:uid="{00000000-0005-0000-0000-000002070000}"/>
    <cellStyle name="20% - Accent3 7 3 3" xfId="6094" xr:uid="{00000000-0005-0000-0000-000003070000}"/>
    <cellStyle name="20% - Accent3 7 3 4" xfId="8679" xr:uid="{00000000-0005-0000-0000-000004070000}"/>
    <cellStyle name="20% - Accent3 7 4" xfId="4475" xr:uid="{00000000-0005-0000-0000-000005070000}"/>
    <cellStyle name="20% - Accent3 7 4 2" xfId="9144" xr:uid="{00000000-0005-0000-0000-000006070000}"/>
    <cellStyle name="20% - Accent3 7 5" xfId="2753" xr:uid="{00000000-0005-0000-0000-000007070000}"/>
    <cellStyle name="20% - Accent3 7 6" xfId="5611" xr:uid="{00000000-0005-0000-0000-000008070000}"/>
    <cellStyle name="20% - Accent3 7 7" xfId="7451" xr:uid="{00000000-0005-0000-0000-000009070000}"/>
    <cellStyle name="20% - Accent3 70" xfId="7114" xr:uid="{00000000-0005-0000-0000-00000A070000}"/>
    <cellStyle name="20% - Accent3 71" xfId="7128" xr:uid="{00000000-0005-0000-0000-00000B070000}"/>
    <cellStyle name="20% - Accent3 72" xfId="7170" xr:uid="{00000000-0005-0000-0000-00000C070000}"/>
    <cellStyle name="20% - Accent3 73" xfId="5501" xr:uid="{00000000-0005-0000-0000-00000D070000}"/>
    <cellStyle name="20% - Accent3 74" xfId="7369" xr:uid="{00000000-0005-0000-0000-00000E070000}"/>
    <cellStyle name="20% - Accent3 75" xfId="9864" xr:uid="{00000000-0005-0000-0000-00000F070000}"/>
    <cellStyle name="20% - Accent3 8" xfId="479" xr:uid="{00000000-0005-0000-0000-000010070000}"/>
    <cellStyle name="20% - Accent3 8 2" xfId="2145" xr:uid="{00000000-0005-0000-0000-000011070000}"/>
    <cellStyle name="20% - Accent3 8 2 2" xfId="4687" xr:uid="{00000000-0005-0000-0000-000012070000}"/>
    <cellStyle name="20% - Accent3 8 2 2 2" xfId="6283" xr:uid="{00000000-0005-0000-0000-000013070000}"/>
    <cellStyle name="20% - Accent3 8 2 2 3" xfId="9330" xr:uid="{00000000-0005-0000-0000-000014070000}"/>
    <cellStyle name="20% - Accent3 8 2 3" xfId="3410" xr:uid="{00000000-0005-0000-0000-000015070000}"/>
    <cellStyle name="20% - Accent3 8 2 4" xfId="5806" xr:uid="{00000000-0005-0000-0000-000016070000}"/>
    <cellStyle name="20% - Accent3 8 2 5" xfId="8116" xr:uid="{00000000-0005-0000-0000-000017070000}"/>
    <cellStyle name="20% - Accent3 8 3" xfId="1442" xr:uid="{00000000-0005-0000-0000-000018070000}"/>
    <cellStyle name="20% - Accent3 8 3 2" xfId="4000" xr:uid="{00000000-0005-0000-0000-000019070000}"/>
    <cellStyle name="20% - Accent3 8 3 3" xfId="6107" xr:uid="{00000000-0005-0000-0000-00001A070000}"/>
    <cellStyle name="20% - Accent3 8 3 4" xfId="8692" xr:uid="{00000000-0005-0000-0000-00001B070000}"/>
    <cellStyle name="20% - Accent3 8 4" xfId="4488" xr:uid="{00000000-0005-0000-0000-00001C070000}"/>
    <cellStyle name="20% - Accent3 8 4 2" xfId="9157" xr:uid="{00000000-0005-0000-0000-00001D070000}"/>
    <cellStyle name="20% - Accent3 8 5" xfId="2766" xr:uid="{00000000-0005-0000-0000-00001E070000}"/>
    <cellStyle name="20% - Accent3 8 6" xfId="5624" xr:uid="{00000000-0005-0000-0000-00001F070000}"/>
    <cellStyle name="20% - Accent3 8 7" xfId="7464" xr:uid="{00000000-0005-0000-0000-000020070000}"/>
    <cellStyle name="20% - Accent3 9" xfId="506" xr:uid="{00000000-0005-0000-0000-000021070000}"/>
    <cellStyle name="20% - Accent3 9 2" xfId="2158" xr:uid="{00000000-0005-0000-0000-000022070000}"/>
    <cellStyle name="20% - Accent3 9 2 2" xfId="4700" xr:uid="{00000000-0005-0000-0000-000023070000}"/>
    <cellStyle name="20% - Accent3 9 2 2 2" xfId="6296" xr:uid="{00000000-0005-0000-0000-000024070000}"/>
    <cellStyle name="20% - Accent3 9 2 2 3" xfId="9343" xr:uid="{00000000-0005-0000-0000-000025070000}"/>
    <cellStyle name="20% - Accent3 9 2 3" xfId="3423" xr:uid="{00000000-0005-0000-0000-000026070000}"/>
    <cellStyle name="20% - Accent3 9 2 4" xfId="5819" xr:uid="{00000000-0005-0000-0000-000027070000}"/>
    <cellStyle name="20% - Accent3 9 2 5" xfId="8129" xr:uid="{00000000-0005-0000-0000-000028070000}"/>
    <cellStyle name="20% - Accent3 9 3" xfId="1455" xr:uid="{00000000-0005-0000-0000-000029070000}"/>
    <cellStyle name="20% - Accent3 9 3 2" xfId="4014" xr:uid="{00000000-0005-0000-0000-00002A070000}"/>
    <cellStyle name="20% - Accent3 9 3 3" xfId="6120" xr:uid="{00000000-0005-0000-0000-00002B070000}"/>
    <cellStyle name="20% - Accent3 9 3 4" xfId="8705" xr:uid="{00000000-0005-0000-0000-00002C070000}"/>
    <cellStyle name="20% - Accent3 9 4" xfId="4501" xr:uid="{00000000-0005-0000-0000-00002D070000}"/>
    <cellStyle name="20% - Accent3 9 4 2" xfId="9170" xr:uid="{00000000-0005-0000-0000-00002E070000}"/>
    <cellStyle name="20% - Accent3 9 5" xfId="2779" xr:uid="{00000000-0005-0000-0000-00002F070000}"/>
    <cellStyle name="20% - Accent3 9 6" xfId="5637" xr:uid="{00000000-0005-0000-0000-000030070000}"/>
    <cellStyle name="20% - Accent3 9 7" xfId="7477" xr:uid="{00000000-0005-0000-0000-000031070000}"/>
    <cellStyle name="20% - Accent4 10" xfId="521" xr:uid="{00000000-0005-0000-0000-000033070000}"/>
    <cellStyle name="20% - Accent4 10 2" xfId="2175" xr:uid="{00000000-0005-0000-0000-000034070000}"/>
    <cellStyle name="20% - Accent4 10 2 2" xfId="4712" xr:uid="{00000000-0005-0000-0000-000035070000}"/>
    <cellStyle name="20% - Accent4 10 2 2 2" xfId="6312" xr:uid="{00000000-0005-0000-0000-000036070000}"/>
    <cellStyle name="20% - Accent4 10 2 2 3" xfId="9355" xr:uid="{00000000-0005-0000-0000-000037070000}"/>
    <cellStyle name="20% - Accent4 10 2 3" xfId="3439" xr:uid="{00000000-0005-0000-0000-000038070000}"/>
    <cellStyle name="20% - Accent4 10 2 4" xfId="5835" xr:uid="{00000000-0005-0000-0000-000039070000}"/>
    <cellStyle name="20% - Accent4 10 2 5" xfId="8145" xr:uid="{00000000-0005-0000-0000-00003A070000}"/>
    <cellStyle name="20% - Accent4 10 3" xfId="1470" xr:uid="{00000000-0005-0000-0000-00003B070000}"/>
    <cellStyle name="20% - Accent4 10 3 2" xfId="4029" xr:uid="{00000000-0005-0000-0000-00003C070000}"/>
    <cellStyle name="20% - Accent4 10 3 3" xfId="6136" xr:uid="{00000000-0005-0000-0000-00003D070000}"/>
    <cellStyle name="20% - Accent4 10 3 4" xfId="8720" xr:uid="{00000000-0005-0000-0000-00003E070000}"/>
    <cellStyle name="20% - Accent4 10 4" xfId="4406" xr:uid="{00000000-0005-0000-0000-00003F070000}"/>
    <cellStyle name="20% - Accent4 10 4 2" xfId="9077" xr:uid="{00000000-0005-0000-0000-000040070000}"/>
    <cellStyle name="20% - Accent4 10 5" xfId="2794" xr:uid="{00000000-0005-0000-0000-000041070000}"/>
    <cellStyle name="20% - Accent4 10 6" xfId="5653" xr:uid="{00000000-0005-0000-0000-000042070000}"/>
    <cellStyle name="20% - Accent4 10 7" xfId="7492" xr:uid="{00000000-0005-0000-0000-000043070000}"/>
    <cellStyle name="20% - Accent4 11" xfId="534" xr:uid="{00000000-0005-0000-0000-000044070000}"/>
    <cellStyle name="20% - Accent4 11 2" xfId="2188" xr:uid="{00000000-0005-0000-0000-000045070000}"/>
    <cellStyle name="20% - Accent4 11 2 2" xfId="3452" xr:uid="{00000000-0005-0000-0000-000046070000}"/>
    <cellStyle name="20% - Accent4 11 2 2 2" xfId="6325" xr:uid="{00000000-0005-0000-0000-000047070000}"/>
    <cellStyle name="20% - Accent4 11 2 3" xfId="5848" xr:uid="{00000000-0005-0000-0000-000048070000}"/>
    <cellStyle name="20% - Accent4 11 2 4" xfId="8158" xr:uid="{00000000-0005-0000-0000-000049070000}"/>
    <cellStyle name="20% - Accent4 11 3" xfId="1483" xr:uid="{00000000-0005-0000-0000-00004A070000}"/>
    <cellStyle name="20% - Accent4 11 3 2" xfId="4042" xr:uid="{00000000-0005-0000-0000-00004B070000}"/>
    <cellStyle name="20% - Accent4 11 3 3" xfId="6149" xr:uid="{00000000-0005-0000-0000-00004C070000}"/>
    <cellStyle name="20% - Accent4 11 3 4" xfId="8733" xr:uid="{00000000-0005-0000-0000-00004D070000}"/>
    <cellStyle name="20% - Accent4 11 4" xfId="4519" xr:uid="{00000000-0005-0000-0000-00004E070000}"/>
    <cellStyle name="20% - Accent4 11 4 2" xfId="9188" xr:uid="{00000000-0005-0000-0000-00004F070000}"/>
    <cellStyle name="20% - Accent4 11 5" xfId="2807" xr:uid="{00000000-0005-0000-0000-000050070000}"/>
    <cellStyle name="20% - Accent4 11 6" xfId="5667" xr:uid="{00000000-0005-0000-0000-000051070000}"/>
    <cellStyle name="20% - Accent4 11 7" xfId="7505" xr:uid="{00000000-0005-0000-0000-000052070000}"/>
    <cellStyle name="20% - Accent4 12" xfId="547" xr:uid="{00000000-0005-0000-0000-000053070000}"/>
    <cellStyle name="20% - Accent4 12 2" xfId="2201" xr:uid="{00000000-0005-0000-0000-000054070000}"/>
    <cellStyle name="20% - Accent4 12 2 2" xfId="3465" xr:uid="{00000000-0005-0000-0000-000055070000}"/>
    <cellStyle name="20% - Accent4 12 2 2 2" xfId="6338" xr:uid="{00000000-0005-0000-0000-000056070000}"/>
    <cellStyle name="20% - Accent4 12 2 3" xfId="5861" xr:uid="{00000000-0005-0000-0000-000057070000}"/>
    <cellStyle name="20% - Accent4 12 2 4" xfId="8171" xr:uid="{00000000-0005-0000-0000-000058070000}"/>
    <cellStyle name="20% - Accent4 12 3" xfId="1496" xr:uid="{00000000-0005-0000-0000-000059070000}"/>
    <cellStyle name="20% - Accent4 12 3 2" xfId="4056" xr:uid="{00000000-0005-0000-0000-00005A070000}"/>
    <cellStyle name="20% - Accent4 12 3 3" xfId="6162" xr:uid="{00000000-0005-0000-0000-00005B070000}"/>
    <cellStyle name="20% - Accent4 12 3 4" xfId="8746" xr:uid="{00000000-0005-0000-0000-00005C070000}"/>
    <cellStyle name="20% - Accent4 12 4" xfId="4731" xr:uid="{00000000-0005-0000-0000-00005D070000}"/>
    <cellStyle name="20% - Accent4 12 4 2" xfId="9373" xr:uid="{00000000-0005-0000-0000-00005E070000}"/>
    <cellStyle name="20% - Accent4 12 5" xfId="2820" xr:uid="{00000000-0005-0000-0000-00005F070000}"/>
    <cellStyle name="20% - Accent4 12 6" xfId="5680" xr:uid="{00000000-0005-0000-0000-000060070000}"/>
    <cellStyle name="20% - Accent4 12 7" xfId="7518" xr:uid="{00000000-0005-0000-0000-000061070000}"/>
    <cellStyle name="20% - Accent4 13" xfId="561" xr:uid="{00000000-0005-0000-0000-000062070000}"/>
    <cellStyle name="20% - Accent4 13 2" xfId="2214" xr:uid="{00000000-0005-0000-0000-000063070000}"/>
    <cellStyle name="20% - Accent4 13 2 2" xfId="3478" xr:uid="{00000000-0005-0000-0000-000064070000}"/>
    <cellStyle name="20% - Accent4 13 2 2 2" xfId="6351" xr:uid="{00000000-0005-0000-0000-000065070000}"/>
    <cellStyle name="20% - Accent4 13 2 3" xfId="5874" xr:uid="{00000000-0005-0000-0000-000066070000}"/>
    <cellStyle name="20% - Accent4 13 2 4" xfId="8184" xr:uid="{00000000-0005-0000-0000-000067070000}"/>
    <cellStyle name="20% - Accent4 13 3" xfId="1509" xr:uid="{00000000-0005-0000-0000-000068070000}"/>
    <cellStyle name="20% - Accent4 13 3 2" xfId="4069" xr:uid="{00000000-0005-0000-0000-000069070000}"/>
    <cellStyle name="20% - Accent4 13 3 3" xfId="6175" xr:uid="{00000000-0005-0000-0000-00006A070000}"/>
    <cellStyle name="20% - Accent4 13 3 4" xfId="8759" xr:uid="{00000000-0005-0000-0000-00006B070000}"/>
    <cellStyle name="20% - Accent4 13 4" xfId="4744" xr:uid="{00000000-0005-0000-0000-00006C070000}"/>
    <cellStyle name="20% - Accent4 13 4 2" xfId="9386" xr:uid="{00000000-0005-0000-0000-00006D070000}"/>
    <cellStyle name="20% - Accent4 13 5" xfId="2833" xr:uid="{00000000-0005-0000-0000-00006E070000}"/>
    <cellStyle name="20% - Accent4 13 6" xfId="5694" xr:uid="{00000000-0005-0000-0000-00006F070000}"/>
    <cellStyle name="20% - Accent4 13 7" xfId="7531" xr:uid="{00000000-0005-0000-0000-000070070000}"/>
    <cellStyle name="20% - Accent4 14" xfId="575" xr:uid="{00000000-0005-0000-0000-000071070000}"/>
    <cellStyle name="20% - Accent4 14 2" xfId="2227" xr:uid="{00000000-0005-0000-0000-000072070000}"/>
    <cellStyle name="20% - Accent4 14 2 2" xfId="3491" xr:uid="{00000000-0005-0000-0000-000073070000}"/>
    <cellStyle name="20% - Accent4 14 2 2 2" xfId="6364" xr:uid="{00000000-0005-0000-0000-000074070000}"/>
    <cellStyle name="20% - Accent4 14 2 3" xfId="5887" xr:uid="{00000000-0005-0000-0000-000075070000}"/>
    <cellStyle name="20% - Accent4 14 2 4" xfId="8197" xr:uid="{00000000-0005-0000-0000-000076070000}"/>
    <cellStyle name="20% - Accent4 14 3" xfId="1522" xr:uid="{00000000-0005-0000-0000-000077070000}"/>
    <cellStyle name="20% - Accent4 14 3 2" xfId="4082" xr:uid="{00000000-0005-0000-0000-000078070000}"/>
    <cellStyle name="20% - Accent4 14 3 3" xfId="6188" xr:uid="{00000000-0005-0000-0000-000079070000}"/>
    <cellStyle name="20% - Accent4 14 3 4" xfId="8772" xr:uid="{00000000-0005-0000-0000-00007A070000}"/>
    <cellStyle name="20% - Accent4 14 4" xfId="4758" xr:uid="{00000000-0005-0000-0000-00007B070000}"/>
    <cellStyle name="20% - Accent4 14 4 2" xfId="9399" xr:uid="{00000000-0005-0000-0000-00007C070000}"/>
    <cellStyle name="20% - Accent4 14 5" xfId="2846" xr:uid="{00000000-0005-0000-0000-00007D070000}"/>
    <cellStyle name="20% - Accent4 14 6" xfId="5707" xr:uid="{00000000-0005-0000-0000-00007E070000}"/>
    <cellStyle name="20% - Accent4 14 7" xfId="7544" xr:uid="{00000000-0005-0000-0000-00007F070000}"/>
    <cellStyle name="20% - Accent4 15" xfId="589" xr:uid="{00000000-0005-0000-0000-000080070000}"/>
    <cellStyle name="20% - Accent4 15 2" xfId="2241" xr:uid="{00000000-0005-0000-0000-000081070000}"/>
    <cellStyle name="20% - Accent4 15 2 2" xfId="3504" xr:uid="{00000000-0005-0000-0000-000082070000}"/>
    <cellStyle name="20% - Accent4 15 2 3" xfId="6202" xr:uid="{00000000-0005-0000-0000-000083070000}"/>
    <cellStyle name="20% - Accent4 15 2 4" xfId="8210" xr:uid="{00000000-0005-0000-0000-000084070000}"/>
    <cellStyle name="20% - Accent4 15 3" xfId="1535" xr:uid="{00000000-0005-0000-0000-000085070000}"/>
    <cellStyle name="20% - Accent4 15 3 2" xfId="4095" xr:uid="{00000000-0005-0000-0000-000086070000}"/>
    <cellStyle name="20% - Accent4 15 3 3" xfId="8785" xr:uid="{00000000-0005-0000-0000-000087070000}"/>
    <cellStyle name="20% - Accent4 15 4" xfId="4771" xr:uid="{00000000-0005-0000-0000-000088070000}"/>
    <cellStyle name="20% - Accent4 15 4 2" xfId="9412" xr:uid="{00000000-0005-0000-0000-000089070000}"/>
    <cellStyle name="20% - Accent4 15 5" xfId="2859" xr:uid="{00000000-0005-0000-0000-00008A070000}"/>
    <cellStyle name="20% - Accent4 15 6" xfId="5721" xr:uid="{00000000-0005-0000-0000-00008B070000}"/>
    <cellStyle name="20% - Accent4 15 7" xfId="7557" xr:uid="{00000000-0005-0000-0000-00008C070000}"/>
    <cellStyle name="20% - Accent4 16" xfId="617" xr:uid="{00000000-0005-0000-0000-00008D070000}"/>
    <cellStyle name="20% - Accent4 16 2" xfId="2254" xr:uid="{00000000-0005-0000-0000-00008E070000}"/>
    <cellStyle name="20% - Accent4 16 2 2" xfId="3517" xr:uid="{00000000-0005-0000-0000-00008F070000}"/>
    <cellStyle name="20% - Accent4 16 2 3" xfId="6379" xr:uid="{00000000-0005-0000-0000-000090070000}"/>
    <cellStyle name="20% - Accent4 16 2 4" xfId="8223" xr:uid="{00000000-0005-0000-0000-000091070000}"/>
    <cellStyle name="20% - Accent4 16 3" xfId="1551" xr:uid="{00000000-0005-0000-0000-000092070000}"/>
    <cellStyle name="20% - Accent4 16 3 2" xfId="4109" xr:uid="{00000000-0005-0000-0000-000093070000}"/>
    <cellStyle name="20% - Accent4 16 3 3" xfId="8798" xr:uid="{00000000-0005-0000-0000-000094070000}"/>
    <cellStyle name="20% - Accent4 16 4" xfId="4784" xr:uid="{00000000-0005-0000-0000-000095070000}"/>
    <cellStyle name="20% - Accent4 16 4 2" xfId="9425" xr:uid="{00000000-0005-0000-0000-000096070000}"/>
    <cellStyle name="20% - Accent4 16 5" xfId="2872" xr:uid="{00000000-0005-0000-0000-000097070000}"/>
    <cellStyle name="20% - Accent4 16 6" xfId="5903" xr:uid="{00000000-0005-0000-0000-000098070000}"/>
    <cellStyle name="20% - Accent4 16 7" xfId="7570" xr:uid="{00000000-0005-0000-0000-000099070000}"/>
    <cellStyle name="20% - Accent4 17" xfId="637" xr:uid="{00000000-0005-0000-0000-00009A070000}"/>
    <cellStyle name="20% - Accent4 17 2" xfId="2268" xr:uid="{00000000-0005-0000-0000-00009B070000}"/>
    <cellStyle name="20% - Accent4 17 2 2" xfId="3530" xr:uid="{00000000-0005-0000-0000-00009C070000}"/>
    <cellStyle name="20% - Accent4 17 2 3" xfId="6393" xr:uid="{00000000-0005-0000-0000-00009D070000}"/>
    <cellStyle name="20% - Accent4 17 2 4" xfId="8236" xr:uid="{00000000-0005-0000-0000-00009E070000}"/>
    <cellStyle name="20% - Accent4 17 3" xfId="1564" xr:uid="{00000000-0005-0000-0000-00009F070000}"/>
    <cellStyle name="20% - Accent4 17 3 2" xfId="4122" xr:uid="{00000000-0005-0000-0000-0000A0070000}"/>
    <cellStyle name="20% - Accent4 17 3 3" xfId="8811" xr:uid="{00000000-0005-0000-0000-0000A1070000}"/>
    <cellStyle name="20% - Accent4 17 4" xfId="4798" xr:uid="{00000000-0005-0000-0000-0000A2070000}"/>
    <cellStyle name="20% - Accent4 17 4 2" xfId="9438" xr:uid="{00000000-0005-0000-0000-0000A3070000}"/>
    <cellStyle name="20% - Accent4 17 5" xfId="2885" xr:uid="{00000000-0005-0000-0000-0000A4070000}"/>
    <cellStyle name="20% - Accent4 17 6" xfId="5917" xr:uid="{00000000-0005-0000-0000-0000A5070000}"/>
    <cellStyle name="20% - Accent4 17 7" xfId="7583" xr:uid="{00000000-0005-0000-0000-0000A6070000}"/>
    <cellStyle name="20% - Accent4 18" xfId="652" xr:uid="{00000000-0005-0000-0000-0000A7070000}"/>
    <cellStyle name="20% - Accent4 18 2" xfId="2282" xr:uid="{00000000-0005-0000-0000-0000A8070000}"/>
    <cellStyle name="20% - Accent4 18 2 2" xfId="3543" xr:uid="{00000000-0005-0000-0000-0000A9070000}"/>
    <cellStyle name="20% - Accent4 18 2 3" xfId="6407" xr:uid="{00000000-0005-0000-0000-0000AA070000}"/>
    <cellStyle name="20% - Accent4 18 2 4" xfId="8249" xr:uid="{00000000-0005-0000-0000-0000AB070000}"/>
    <cellStyle name="20% - Accent4 18 3" xfId="1578" xr:uid="{00000000-0005-0000-0000-0000AC070000}"/>
    <cellStyle name="20% - Accent4 18 3 2" xfId="4135" xr:uid="{00000000-0005-0000-0000-0000AD070000}"/>
    <cellStyle name="20% - Accent4 18 3 3" xfId="8824" xr:uid="{00000000-0005-0000-0000-0000AE070000}"/>
    <cellStyle name="20% - Accent4 18 4" xfId="4811" xr:uid="{00000000-0005-0000-0000-0000AF070000}"/>
    <cellStyle name="20% - Accent4 18 4 2" xfId="9451" xr:uid="{00000000-0005-0000-0000-0000B0070000}"/>
    <cellStyle name="20% - Accent4 18 5" xfId="2898" xr:uid="{00000000-0005-0000-0000-0000B1070000}"/>
    <cellStyle name="20% - Accent4 18 6" xfId="5931" xr:uid="{00000000-0005-0000-0000-0000B2070000}"/>
    <cellStyle name="20% - Accent4 18 7" xfId="7596" xr:uid="{00000000-0005-0000-0000-0000B3070000}"/>
    <cellStyle name="20% - Accent4 19" xfId="681" xr:uid="{00000000-0005-0000-0000-0000B4070000}"/>
    <cellStyle name="20% - Accent4 19 2" xfId="2295" xr:uid="{00000000-0005-0000-0000-0000B5070000}"/>
    <cellStyle name="20% - Accent4 19 2 2" xfId="3556" xr:uid="{00000000-0005-0000-0000-0000B6070000}"/>
    <cellStyle name="20% - Accent4 19 2 3" xfId="6421" xr:uid="{00000000-0005-0000-0000-0000B7070000}"/>
    <cellStyle name="20% - Accent4 19 2 4" xfId="8262" xr:uid="{00000000-0005-0000-0000-0000B8070000}"/>
    <cellStyle name="20% - Accent4 19 3" xfId="1592" xr:uid="{00000000-0005-0000-0000-0000B9070000}"/>
    <cellStyle name="20% - Accent4 19 3 2" xfId="4148" xr:uid="{00000000-0005-0000-0000-0000BA070000}"/>
    <cellStyle name="20% - Accent4 19 3 3" xfId="8837" xr:uid="{00000000-0005-0000-0000-0000BB070000}"/>
    <cellStyle name="20% - Accent4 19 4" xfId="4825" xr:uid="{00000000-0005-0000-0000-0000BC070000}"/>
    <cellStyle name="20% - Accent4 19 4 2" xfId="9464" xr:uid="{00000000-0005-0000-0000-0000BD070000}"/>
    <cellStyle name="20% - Accent4 19 5" xfId="2911" xr:uid="{00000000-0005-0000-0000-0000BE070000}"/>
    <cellStyle name="20% - Accent4 19 6" xfId="5946" xr:uid="{00000000-0005-0000-0000-0000BF070000}"/>
    <cellStyle name="20% - Accent4 19 7" xfId="7609" xr:uid="{00000000-0005-0000-0000-0000C0070000}"/>
    <cellStyle name="20% - Accent4 2" xfId="237" xr:uid="{00000000-0005-0000-0000-0000C1070000}"/>
    <cellStyle name="20% - Accent4 2 2" xfId="5263" xr:uid="{00000000-0005-0000-0000-0000C2070000}"/>
    <cellStyle name="20% - Accent4 2 2 2" xfId="5264" xr:uid="{00000000-0005-0000-0000-0000C3070000}"/>
    <cellStyle name="20% - Accent4 2 3" xfId="5265" xr:uid="{00000000-0005-0000-0000-0000C4070000}"/>
    <cellStyle name="20% - Accent4 2 4" xfId="5262" xr:uid="{00000000-0005-0000-0000-0000C5070000}"/>
    <cellStyle name="20% - Accent4 20" xfId="744" xr:uid="{00000000-0005-0000-0000-0000C6070000}"/>
    <cellStyle name="20% - Accent4 20 2" xfId="2308" xr:uid="{00000000-0005-0000-0000-0000C7070000}"/>
    <cellStyle name="20% - Accent4 20 2 2" xfId="3569" xr:uid="{00000000-0005-0000-0000-0000C8070000}"/>
    <cellStyle name="20% - Accent4 20 2 3" xfId="6434" xr:uid="{00000000-0005-0000-0000-0000C9070000}"/>
    <cellStyle name="20% - Accent4 20 2 4" xfId="8275" xr:uid="{00000000-0005-0000-0000-0000CA070000}"/>
    <cellStyle name="20% - Accent4 20 3" xfId="1605" xr:uid="{00000000-0005-0000-0000-0000CB070000}"/>
    <cellStyle name="20% - Accent4 20 3 2" xfId="4161" xr:uid="{00000000-0005-0000-0000-0000CC070000}"/>
    <cellStyle name="20% - Accent4 20 3 3" xfId="8850" xr:uid="{00000000-0005-0000-0000-0000CD070000}"/>
    <cellStyle name="20% - Accent4 20 4" xfId="4838" xr:uid="{00000000-0005-0000-0000-0000CE070000}"/>
    <cellStyle name="20% - Accent4 20 4 2" xfId="9477" xr:uid="{00000000-0005-0000-0000-0000CF070000}"/>
    <cellStyle name="20% - Accent4 20 5" xfId="2924" xr:uid="{00000000-0005-0000-0000-0000D0070000}"/>
    <cellStyle name="20% - Accent4 20 6" xfId="5959" xr:uid="{00000000-0005-0000-0000-0000D1070000}"/>
    <cellStyle name="20% - Accent4 20 7" xfId="7622" xr:uid="{00000000-0005-0000-0000-0000D2070000}"/>
    <cellStyle name="20% - Accent4 21" xfId="760" xr:uid="{00000000-0005-0000-0000-0000D3070000}"/>
    <cellStyle name="20% - Accent4 21 2" xfId="2322" xr:uid="{00000000-0005-0000-0000-0000D4070000}"/>
    <cellStyle name="20% - Accent4 21 2 2" xfId="3583" xr:uid="{00000000-0005-0000-0000-0000D5070000}"/>
    <cellStyle name="20% - Accent4 21 2 3" xfId="6450" xr:uid="{00000000-0005-0000-0000-0000D6070000}"/>
    <cellStyle name="20% - Accent4 21 2 4" xfId="8289" xr:uid="{00000000-0005-0000-0000-0000D7070000}"/>
    <cellStyle name="20% - Accent4 21 3" xfId="1618" xr:uid="{00000000-0005-0000-0000-0000D8070000}"/>
    <cellStyle name="20% - Accent4 21 3 2" xfId="4174" xr:uid="{00000000-0005-0000-0000-0000D9070000}"/>
    <cellStyle name="20% - Accent4 21 3 3" xfId="8863" xr:uid="{00000000-0005-0000-0000-0000DA070000}"/>
    <cellStyle name="20% - Accent4 21 4" xfId="4851" xr:uid="{00000000-0005-0000-0000-0000DB070000}"/>
    <cellStyle name="20% - Accent4 21 4 2" xfId="9490" xr:uid="{00000000-0005-0000-0000-0000DC070000}"/>
    <cellStyle name="20% - Accent4 21 5" xfId="2937" xr:uid="{00000000-0005-0000-0000-0000DD070000}"/>
    <cellStyle name="20% - Accent4 21 6" xfId="5975" xr:uid="{00000000-0005-0000-0000-0000DE070000}"/>
    <cellStyle name="20% - Accent4 21 7" xfId="7635" xr:uid="{00000000-0005-0000-0000-0000DF070000}"/>
    <cellStyle name="20% - Accent4 22" xfId="774" xr:uid="{00000000-0005-0000-0000-0000E0070000}"/>
    <cellStyle name="20% - Accent4 22 2" xfId="2337" xr:uid="{00000000-0005-0000-0000-0000E1070000}"/>
    <cellStyle name="20% - Accent4 22 2 2" xfId="3596" xr:uid="{00000000-0005-0000-0000-0000E2070000}"/>
    <cellStyle name="20% - Accent4 22 2 3" xfId="6463" xr:uid="{00000000-0005-0000-0000-0000E3070000}"/>
    <cellStyle name="20% - Accent4 22 2 4" xfId="8302" xr:uid="{00000000-0005-0000-0000-0000E4070000}"/>
    <cellStyle name="20% - Accent4 22 3" xfId="1631" xr:uid="{00000000-0005-0000-0000-0000E5070000}"/>
    <cellStyle name="20% - Accent4 22 3 2" xfId="4187" xr:uid="{00000000-0005-0000-0000-0000E6070000}"/>
    <cellStyle name="20% - Accent4 22 3 3" xfId="8876" xr:uid="{00000000-0005-0000-0000-0000E7070000}"/>
    <cellStyle name="20% - Accent4 22 4" xfId="4868" xr:uid="{00000000-0005-0000-0000-0000E8070000}"/>
    <cellStyle name="20% - Accent4 22 4 2" xfId="9506" xr:uid="{00000000-0005-0000-0000-0000E9070000}"/>
    <cellStyle name="20% - Accent4 22 5" xfId="2950" xr:uid="{00000000-0005-0000-0000-0000EA070000}"/>
    <cellStyle name="20% - Accent4 22 6" xfId="5988" xr:uid="{00000000-0005-0000-0000-0000EB070000}"/>
    <cellStyle name="20% - Accent4 22 7" xfId="7648" xr:uid="{00000000-0005-0000-0000-0000EC070000}"/>
    <cellStyle name="20% - Accent4 23" xfId="807" xr:uid="{00000000-0005-0000-0000-0000ED070000}"/>
    <cellStyle name="20% - Accent4 23 2" xfId="2354" xr:uid="{00000000-0005-0000-0000-0000EE070000}"/>
    <cellStyle name="20% - Accent4 23 2 2" xfId="3613" xr:uid="{00000000-0005-0000-0000-0000EF070000}"/>
    <cellStyle name="20% - Accent4 23 2 3" xfId="8319" xr:uid="{00000000-0005-0000-0000-0000F0070000}"/>
    <cellStyle name="20% - Accent4 23 3" xfId="1650" xr:uid="{00000000-0005-0000-0000-0000F1070000}"/>
    <cellStyle name="20% - Accent4 23 3 2" xfId="4200" xr:uid="{00000000-0005-0000-0000-0000F2070000}"/>
    <cellStyle name="20% - Accent4 23 3 3" xfId="8889" xr:uid="{00000000-0005-0000-0000-0000F3070000}"/>
    <cellStyle name="20% - Accent4 23 4" xfId="4883" xr:uid="{00000000-0005-0000-0000-0000F4070000}"/>
    <cellStyle name="20% - Accent4 23 4 2" xfId="9520" xr:uid="{00000000-0005-0000-0000-0000F5070000}"/>
    <cellStyle name="20% - Accent4 23 5" xfId="2963" xr:uid="{00000000-0005-0000-0000-0000F6070000}"/>
    <cellStyle name="20% - Accent4 23 6" xfId="6006" xr:uid="{00000000-0005-0000-0000-0000F7070000}"/>
    <cellStyle name="20% - Accent4 23 7" xfId="7661" xr:uid="{00000000-0005-0000-0000-0000F8070000}"/>
    <cellStyle name="20% - Accent4 24" xfId="821" xr:uid="{00000000-0005-0000-0000-0000F9070000}"/>
    <cellStyle name="20% - Accent4 24 2" xfId="2371" xr:uid="{00000000-0005-0000-0000-0000FA070000}"/>
    <cellStyle name="20% - Accent4 24 2 2" xfId="3628" xr:uid="{00000000-0005-0000-0000-0000FB070000}"/>
    <cellStyle name="20% - Accent4 24 2 3" xfId="8334" xr:uid="{00000000-0005-0000-0000-0000FC070000}"/>
    <cellStyle name="20% - Accent4 24 3" xfId="1663" xr:uid="{00000000-0005-0000-0000-0000FD070000}"/>
    <cellStyle name="20% - Accent4 24 3 2" xfId="4213" xr:uid="{00000000-0005-0000-0000-0000FE070000}"/>
    <cellStyle name="20% - Accent4 24 3 3" xfId="8902" xr:uid="{00000000-0005-0000-0000-0000FF070000}"/>
    <cellStyle name="20% - Accent4 24 4" xfId="4898" xr:uid="{00000000-0005-0000-0000-000000080000}"/>
    <cellStyle name="20% - Accent4 24 4 2" xfId="9535" xr:uid="{00000000-0005-0000-0000-000001080000}"/>
    <cellStyle name="20% - Accent4 24 5" xfId="2976" xr:uid="{00000000-0005-0000-0000-000002080000}"/>
    <cellStyle name="20% - Accent4 24 6" xfId="6480" xr:uid="{00000000-0005-0000-0000-000003080000}"/>
    <cellStyle name="20% - Accent4 24 7" xfId="7674" xr:uid="{00000000-0005-0000-0000-000004080000}"/>
    <cellStyle name="20% - Accent4 25" xfId="865" xr:uid="{00000000-0005-0000-0000-000005080000}"/>
    <cellStyle name="20% - Accent4 25 2" xfId="2385" xr:uid="{00000000-0005-0000-0000-000006080000}"/>
    <cellStyle name="20% - Accent4 25 2 2" xfId="3642" xr:uid="{00000000-0005-0000-0000-000007080000}"/>
    <cellStyle name="20% - Accent4 25 2 3" xfId="8348" xr:uid="{00000000-0005-0000-0000-000008080000}"/>
    <cellStyle name="20% - Accent4 25 3" xfId="1676" xr:uid="{00000000-0005-0000-0000-000009080000}"/>
    <cellStyle name="20% - Accent4 25 3 2" xfId="4226" xr:uid="{00000000-0005-0000-0000-00000A080000}"/>
    <cellStyle name="20% - Accent4 25 3 3" xfId="8915" xr:uid="{00000000-0005-0000-0000-00000B080000}"/>
    <cellStyle name="20% - Accent4 25 4" xfId="4915" xr:uid="{00000000-0005-0000-0000-00000C080000}"/>
    <cellStyle name="20% - Accent4 25 4 2" xfId="9552" xr:uid="{00000000-0005-0000-0000-00000D080000}"/>
    <cellStyle name="20% - Accent4 25 5" xfId="2989" xr:uid="{00000000-0005-0000-0000-00000E080000}"/>
    <cellStyle name="20% - Accent4 25 6" xfId="6499" xr:uid="{00000000-0005-0000-0000-00000F080000}"/>
    <cellStyle name="20% - Accent4 25 7" xfId="7687" xr:uid="{00000000-0005-0000-0000-000010080000}"/>
    <cellStyle name="20% - Accent4 26" xfId="879" xr:uid="{00000000-0005-0000-0000-000011080000}"/>
    <cellStyle name="20% - Accent4 26 2" xfId="2401" xr:uid="{00000000-0005-0000-0000-000012080000}"/>
    <cellStyle name="20% - Accent4 26 2 2" xfId="3657" xr:uid="{00000000-0005-0000-0000-000013080000}"/>
    <cellStyle name="20% - Accent4 26 2 3" xfId="8363" xr:uid="{00000000-0005-0000-0000-000014080000}"/>
    <cellStyle name="20% - Accent4 26 3" xfId="1689" xr:uid="{00000000-0005-0000-0000-000015080000}"/>
    <cellStyle name="20% - Accent4 26 3 2" xfId="4239" xr:uid="{00000000-0005-0000-0000-000016080000}"/>
    <cellStyle name="20% - Accent4 26 3 3" xfId="8928" xr:uid="{00000000-0005-0000-0000-000017080000}"/>
    <cellStyle name="20% - Accent4 26 4" xfId="4928" xr:uid="{00000000-0005-0000-0000-000018080000}"/>
    <cellStyle name="20% - Accent4 26 4 2" xfId="9565" xr:uid="{00000000-0005-0000-0000-000019080000}"/>
    <cellStyle name="20% - Accent4 26 5" xfId="3002" xr:uid="{00000000-0005-0000-0000-00001A080000}"/>
    <cellStyle name="20% - Accent4 26 6" xfId="6512" xr:uid="{00000000-0005-0000-0000-00001B080000}"/>
    <cellStyle name="20% - Accent4 26 7" xfId="7700" xr:uid="{00000000-0005-0000-0000-00001C080000}"/>
    <cellStyle name="20% - Accent4 27" xfId="950" xr:uid="{00000000-0005-0000-0000-00001D080000}"/>
    <cellStyle name="20% - Accent4 27 2" xfId="2418" xr:uid="{00000000-0005-0000-0000-00001E080000}"/>
    <cellStyle name="20% - Accent4 27 2 2" xfId="3670" xr:uid="{00000000-0005-0000-0000-00001F080000}"/>
    <cellStyle name="20% - Accent4 27 2 3" xfId="8376" xr:uid="{00000000-0005-0000-0000-000020080000}"/>
    <cellStyle name="20% - Accent4 27 3" xfId="1703" xr:uid="{00000000-0005-0000-0000-000021080000}"/>
    <cellStyle name="20% - Accent4 27 3 2" xfId="4252" xr:uid="{00000000-0005-0000-0000-000022080000}"/>
    <cellStyle name="20% - Accent4 27 3 3" xfId="8941" xr:uid="{00000000-0005-0000-0000-000023080000}"/>
    <cellStyle name="20% - Accent4 27 4" xfId="4942" xr:uid="{00000000-0005-0000-0000-000024080000}"/>
    <cellStyle name="20% - Accent4 27 4 2" xfId="9578" xr:uid="{00000000-0005-0000-0000-000025080000}"/>
    <cellStyle name="20% - Accent4 27 5" xfId="3015" xr:uid="{00000000-0005-0000-0000-000026080000}"/>
    <cellStyle name="20% - Accent4 27 6" xfId="6525" xr:uid="{00000000-0005-0000-0000-000027080000}"/>
    <cellStyle name="20% - Accent4 27 7" xfId="7713" xr:uid="{00000000-0005-0000-0000-000028080000}"/>
    <cellStyle name="20% - Accent4 28" xfId="972" xr:uid="{00000000-0005-0000-0000-000029080000}"/>
    <cellStyle name="20% - Accent4 28 2" xfId="2434" xr:uid="{00000000-0005-0000-0000-00002A080000}"/>
    <cellStyle name="20% - Accent4 28 2 2" xfId="3684" xr:uid="{00000000-0005-0000-0000-00002B080000}"/>
    <cellStyle name="20% - Accent4 28 2 3" xfId="8390" xr:uid="{00000000-0005-0000-0000-00002C080000}"/>
    <cellStyle name="20% - Accent4 28 3" xfId="1716" xr:uid="{00000000-0005-0000-0000-00002D080000}"/>
    <cellStyle name="20% - Accent4 28 3 2" xfId="4955" xr:uid="{00000000-0005-0000-0000-00002E080000}"/>
    <cellStyle name="20% - Accent4 28 3 3" xfId="9591" xr:uid="{00000000-0005-0000-0000-00002F080000}"/>
    <cellStyle name="20% - Accent4 28 4" xfId="3028" xr:uid="{00000000-0005-0000-0000-000030080000}"/>
    <cellStyle name="20% - Accent4 28 5" xfId="6539" xr:uid="{00000000-0005-0000-0000-000031080000}"/>
    <cellStyle name="20% - Accent4 28 6" xfId="7726" xr:uid="{00000000-0005-0000-0000-000032080000}"/>
    <cellStyle name="20% - Accent4 29" xfId="1005" xr:uid="{00000000-0005-0000-0000-000033080000}"/>
    <cellStyle name="20% - Accent4 29 2" xfId="2448" xr:uid="{00000000-0005-0000-0000-000034080000}"/>
    <cellStyle name="20% - Accent4 29 2 2" xfId="3698" xr:uid="{00000000-0005-0000-0000-000035080000}"/>
    <cellStyle name="20% - Accent4 29 2 3" xfId="8404" xr:uid="{00000000-0005-0000-0000-000036080000}"/>
    <cellStyle name="20% - Accent4 29 3" xfId="1729" xr:uid="{00000000-0005-0000-0000-000037080000}"/>
    <cellStyle name="20% - Accent4 29 3 2" xfId="4969" xr:uid="{00000000-0005-0000-0000-000038080000}"/>
    <cellStyle name="20% - Accent4 29 3 3" xfId="9604" xr:uid="{00000000-0005-0000-0000-000039080000}"/>
    <cellStyle name="20% - Accent4 29 4" xfId="3041" xr:uid="{00000000-0005-0000-0000-00003A080000}"/>
    <cellStyle name="20% - Accent4 29 5" xfId="6555" xr:uid="{00000000-0005-0000-0000-00003B080000}"/>
    <cellStyle name="20% - Accent4 29 6" xfId="7739" xr:uid="{00000000-0005-0000-0000-00003C080000}"/>
    <cellStyle name="20% - Accent4 3" xfId="409" xr:uid="{00000000-0005-0000-0000-00003D080000}"/>
    <cellStyle name="20% - Accent4 3 2" xfId="2082" xr:uid="{00000000-0005-0000-0000-00003E080000}"/>
    <cellStyle name="20% - Accent4 3 2 2" xfId="4629" xr:uid="{00000000-0005-0000-0000-00003F080000}"/>
    <cellStyle name="20% - Accent4 3 2 2 2" xfId="6220" xr:uid="{00000000-0005-0000-0000-000040080000}"/>
    <cellStyle name="20% - Accent4 3 2 2 3" xfId="9291" xr:uid="{00000000-0005-0000-0000-000041080000}"/>
    <cellStyle name="20% - Accent4 3 2 3" xfId="4423" xr:uid="{00000000-0005-0000-0000-000042080000}"/>
    <cellStyle name="20% - Accent4 3 2 3 2" xfId="9094" xr:uid="{00000000-0005-0000-0000-000043080000}"/>
    <cellStyle name="20% - Accent4 3 2 4" xfId="3347" xr:uid="{00000000-0005-0000-0000-000044080000}"/>
    <cellStyle name="20% - Accent4 3 2 5" xfId="5738" xr:uid="{00000000-0005-0000-0000-000045080000}"/>
    <cellStyle name="20% - Accent4 3 2 6" xfId="8053" xr:uid="{00000000-0005-0000-0000-000046080000}"/>
    <cellStyle name="20% - Accent4 3 3" xfId="1371" xr:uid="{00000000-0005-0000-0000-000047080000}"/>
    <cellStyle name="20% - Accent4 3 3 2" xfId="4585" xr:uid="{00000000-0005-0000-0000-000048080000}"/>
    <cellStyle name="20% - Accent4 3 3 2 2" xfId="9254" xr:uid="{00000000-0005-0000-0000-000049080000}"/>
    <cellStyle name="20% - Accent4 3 3 3" xfId="4363" xr:uid="{00000000-0005-0000-0000-00004A080000}"/>
    <cellStyle name="20% - Accent4 3 3 3 2" xfId="9035" xr:uid="{00000000-0005-0000-0000-00004B080000}"/>
    <cellStyle name="20% - Accent4 3 3 4" xfId="3936" xr:uid="{00000000-0005-0000-0000-00004C080000}"/>
    <cellStyle name="20% - Accent4 3 3 5" xfId="6043" xr:uid="{00000000-0005-0000-0000-00004D080000}"/>
    <cellStyle name="20% - Accent4 3 3 6" xfId="8628" xr:uid="{00000000-0005-0000-0000-00004E080000}"/>
    <cellStyle name="20% - Accent4 3 4" xfId="4538" xr:uid="{00000000-0005-0000-0000-00004F080000}"/>
    <cellStyle name="20% - Accent4 3 4 2" xfId="9207" xr:uid="{00000000-0005-0000-0000-000050080000}"/>
    <cellStyle name="20% - Accent4 3 5" xfId="4300" xr:uid="{00000000-0005-0000-0000-000051080000}"/>
    <cellStyle name="20% - Accent4 3 5 2" xfId="8974" xr:uid="{00000000-0005-0000-0000-000052080000}"/>
    <cellStyle name="20% - Accent4 3 6" xfId="2703" xr:uid="{00000000-0005-0000-0000-000053080000}"/>
    <cellStyle name="20% - Accent4 3 7" xfId="5560" xr:uid="{00000000-0005-0000-0000-000054080000}"/>
    <cellStyle name="20% - Accent4 3 8" xfId="7401" xr:uid="{00000000-0005-0000-0000-000055080000}"/>
    <cellStyle name="20% - Accent4 30" xfId="1040" xr:uid="{00000000-0005-0000-0000-000056080000}"/>
    <cellStyle name="20% - Accent4 30 2" xfId="2461" xr:uid="{00000000-0005-0000-0000-000057080000}"/>
    <cellStyle name="20% - Accent4 30 2 2" xfId="3711" xr:uid="{00000000-0005-0000-0000-000058080000}"/>
    <cellStyle name="20% - Accent4 30 2 3" xfId="8417" xr:uid="{00000000-0005-0000-0000-000059080000}"/>
    <cellStyle name="20% - Accent4 30 3" xfId="1750" xr:uid="{00000000-0005-0000-0000-00005A080000}"/>
    <cellStyle name="20% - Accent4 30 3 2" xfId="4982" xr:uid="{00000000-0005-0000-0000-00005B080000}"/>
    <cellStyle name="20% - Accent4 30 3 3" xfId="9617" xr:uid="{00000000-0005-0000-0000-00005C080000}"/>
    <cellStyle name="20% - Accent4 30 4" xfId="3057" xr:uid="{00000000-0005-0000-0000-00005D080000}"/>
    <cellStyle name="20% - Accent4 30 5" xfId="6576" xr:uid="{00000000-0005-0000-0000-00005E080000}"/>
    <cellStyle name="20% - Accent4 30 6" xfId="7755" xr:uid="{00000000-0005-0000-0000-00005F080000}"/>
    <cellStyle name="20% - Accent4 31" xfId="1059" xr:uid="{00000000-0005-0000-0000-000060080000}"/>
    <cellStyle name="20% - Accent4 31 2" xfId="2474" xr:uid="{00000000-0005-0000-0000-000061080000}"/>
    <cellStyle name="20% - Accent4 31 2 2" xfId="3724" xr:uid="{00000000-0005-0000-0000-000062080000}"/>
    <cellStyle name="20% - Accent4 31 2 3" xfId="8430" xr:uid="{00000000-0005-0000-0000-000063080000}"/>
    <cellStyle name="20% - Accent4 31 3" xfId="1763" xr:uid="{00000000-0005-0000-0000-000064080000}"/>
    <cellStyle name="20% - Accent4 31 3 2" xfId="4995" xr:uid="{00000000-0005-0000-0000-000065080000}"/>
    <cellStyle name="20% - Accent4 31 3 3" xfId="9630" xr:uid="{00000000-0005-0000-0000-000066080000}"/>
    <cellStyle name="20% - Accent4 31 4" xfId="3070" xr:uid="{00000000-0005-0000-0000-000067080000}"/>
    <cellStyle name="20% - Accent4 31 5" xfId="6590" xr:uid="{00000000-0005-0000-0000-000068080000}"/>
    <cellStyle name="20% - Accent4 31 6" xfId="7768" xr:uid="{00000000-0005-0000-0000-000069080000}"/>
    <cellStyle name="20% - Accent4 32" xfId="1123" xr:uid="{00000000-0005-0000-0000-00006A080000}"/>
    <cellStyle name="20% - Accent4 32 2" xfId="2488" xr:uid="{00000000-0005-0000-0000-00006B080000}"/>
    <cellStyle name="20% - Accent4 32 2 2" xfId="3738" xr:uid="{00000000-0005-0000-0000-00006C080000}"/>
    <cellStyle name="20% - Accent4 32 2 3" xfId="8444" xr:uid="{00000000-0005-0000-0000-00006D080000}"/>
    <cellStyle name="20% - Accent4 32 3" xfId="1776" xr:uid="{00000000-0005-0000-0000-00006E080000}"/>
    <cellStyle name="20% - Accent4 32 3 2" xfId="5008" xr:uid="{00000000-0005-0000-0000-00006F080000}"/>
    <cellStyle name="20% - Accent4 32 3 3" xfId="9643" xr:uid="{00000000-0005-0000-0000-000070080000}"/>
    <cellStyle name="20% - Accent4 32 4" xfId="3083" xr:uid="{00000000-0005-0000-0000-000071080000}"/>
    <cellStyle name="20% - Accent4 32 5" xfId="6603" xr:uid="{00000000-0005-0000-0000-000072080000}"/>
    <cellStyle name="20% - Accent4 32 6" xfId="7781" xr:uid="{00000000-0005-0000-0000-000073080000}"/>
    <cellStyle name="20% - Accent4 33" xfId="1168" xr:uid="{00000000-0005-0000-0000-000074080000}"/>
    <cellStyle name="20% - Accent4 33 2" xfId="2501" xr:uid="{00000000-0005-0000-0000-000075080000}"/>
    <cellStyle name="20% - Accent4 33 2 2" xfId="3751" xr:uid="{00000000-0005-0000-0000-000076080000}"/>
    <cellStyle name="20% - Accent4 33 2 3" xfId="8457" xr:uid="{00000000-0005-0000-0000-000077080000}"/>
    <cellStyle name="20% - Accent4 33 3" xfId="1789" xr:uid="{00000000-0005-0000-0000-000078080000}"/>
    <cellStyle name="20% - Accent4 33 3 2" xfId="5021" xr:uid="{00000000-0005-0000-0000-000079080000}"/>
    <cellStyle name="20% - Accent4 33 3 3" xfId="9656" xr:uid="{00000000-0005-0000-0000-00007A080000}"/>
    <cellStyle name="20% - Accent4 33 4" xfId="3096" xr:uid="{00000000-0005-0000-0000-00007B080000}"/>
    <cellStyle name="20% - Accent4 33 5" xfId="6616" xr:uid="{00000000-0005-0000-0000-00007C080000}"/>
    <cellStyle name="20% - Accent4 33 6" xfId="7794" xr:uid="{00000000-0005-0000-0000-00007D080000}"/>
    <cellStyle name="20% - Accent4 34" xfId="1803" xr:uid="{00000000-0005-0000-0000-00007E080000}"/>
    <cellStyle name="20% - Accent4 34 2" xfId="2515" xr:uid="{00000000-0005-0000-0000-00007F080000}"/>
    <cellStyle name="20% - Accent4 34 2 2" xfId="3764" xr:uid="{00000000-0005-0000-0000-000080080000}"/>
    <cellStyle name="20% - Accent4 34 2 3" xfId="8470" xr:uid="{00000000-0005-0000-0000-000081080000}"/>
    <cellStyle name="20% - Accent4 34 3" xfId="5034" xr:uid="{00000000-0005-0000-0000-000082080000}"/>
    <cellStyle name="20% - Accent4 34 3 2" xfId="9669" xr:uid="{00000000-0005-0000-0000-000083080000}"/>
    <cellStyle name="20% - Accent4 34 4" xfId="3110" xr:uid="{00000000-0005-0000-0000-000084080000}"/>
    <cellStyle name="20% - Accent4 34 5" xfId="6629" xr:uid="{00000000-0005-0000-0000-000085080000}"/>
    <cellStyle name="20% - Accent4 34 6" xfId="7808" xr:uid="{00000000-0005-0000-0000-000086080000}"/>
    <cellStyle name="20% - Accent4 35" xfId="1816" xr:uid="{00000000-0005-0000-0000-000087080000}"/>
    <cellStyle name="20% - Accent4 35 2" xfId="2532" xr:uid="{00000000-0005-0000-0000-000088080000}"/>
    <cellStyle name="20% - Accent4 35 2 2" xfId="3778" xr:uid="{00000000-0005-0000-0000-000089080000}"/>
    <cellStyle name="20% - Accent4 35 2 3" xfId="8484" xr:uid="{00000000-0005-0000-0000-00008A080000}"/>
    <cellStyle name="20% - Accent4 35 3" xfId="5048" xr:uid="{00000000-0005-0000-0000-00008B080000}"/>
    <cellStyle name="20% - Accent4 35 3 2" xfId="9682" xr:uid="{00000000-0005-0000-0000-00008C080000}"/>
    <cellStyle name="20% - Accent4 35 4" xfId="3123" xr:uid="{00000000-0005-0000-0000-00008D080000}"/>
    <cellStyle name="20% - Accent4 35 5" xfId="6642" xr:uid="{00000000-0005-0000-0000-00008E080000}"/>
    <cellStyle name="20% - Accent4 35 6" xfId="7822" xr:uid="{00000000-0005-0000-0000-00008F080000}"/>
    <cellStyle name="20% - Accent4 36" xfId="1829" xr:uid="{00000000-0005-0000-0000-000090080000}"/>
    <cellStyle name="20% - Accent4 36 2" xfId="2544" xr:uid="{00000000-0005-0000-0000-000091080000}"/>
    <cellStyle name="20% - Accent4 36 2 2" xfId="3788" xr:uid="{00000000-0005-0000-0000-000092080000}"/>
    <cellStyle name="20% - Accent4 36 2 3" xfId="8495" xr:uid="{00000000-0005-0000-0000-000093080000}"/>
    <cellStyle name="20% - Accent4 36 3" xfId="5061" xr:uid="{00000000-0005-0000-0000-000094080000}"/>
    <cellStyle name="20% - Accent4 36 3 2" xfId="9695" xr:uid="{00000000-0005-0000-0000-000095080000}"/>
    <cellStyle name="20% - Accent4 36 4" xfId="3136" xr:uid="{00000000-0005-0000-0000-000096080000}"/>
    <cellStyle name="20% - Accent4 36 5" xfId="6655" xr:uid="{00000000-0005-0000-0000-000097080000}"/>
    <cellStyle name="20% - Accent4 36 6" xfId="7835" xr:uid="{00000000-0005-0000-0000-000098080000}"/>
    <cellStyle name="20% - Accent4 37" xfId="1842" xr:uid="{00000000-0005-0000-0000-000099080000}"/>
    <cellStyle name="20% - Accent4 37 2" xfId="2561" xr:uid="{00000000-0005-0000-0000-00009A080000}"/>
    <cellStyle name="20% - Accent4 37 2 2" xfId="3805" xr:uid="{00000000-0005-0000-0000-00009B080000}"/>
    <cellStyle name="20% - Accent4 37 2 3" xfId="8512" xr:uid="{00000000-0005-0000-0000-00009C080000}"/>
    <cellStyle name="20% - Accent4 37 3" xfId="5075" xr:uid="{00000000-0005-0000-0000-00009D080000}"/>
    <cellStyle name="20% - Accent4 37 3 2" xfId="9708" xr:uid="{00000000-0005-0000-0000-00009E080000}"/>
    <cellStyle name="20% - Accent4 37 4" xfId="3149" xr:uid="{00000000-0005-0000-0000-00009F080000}"/>
    <cellStyle name="20% - Accent4 37 5" xfId="6668" xr:uid="{00000000-0005-0000-0000-0000A0080000}"/>
    <cellStyle name="20% - Accent4 37 6" xfId="7848" xr:uid="{00000000-0005-0000-0000-0000A1080000}"/>
    <cellStyle name="20% - Accent4 38" xfId="1855" xr:uid="{00000000-0005-0000-0000-0000A2080000}"/>
    <cellStyle name="20% - Accent4 38 2" xfId="2577" xr:uid="{00000000-0005-0000-0000-0000A3080000}"/>
    <cellStyle name="20% - Accent4 38 2 2" xfId="3820" xr:uid="{00000000-0005-0000-0000-0000A4080000}"/>
    <cellStyle name="20% - Accent4 38 2 3" xfId="8527" xr:uid="{00000000-0005-0000-0000-0000A5080000}"/>
    <cellStyle name="20% - Accent4 38 3" xfId="5088" xr:uid="{00000000-0005-0000-0000-0000A6080000}"/>
    <cellStyle name="20% - Accent4 38 3 2" xfId="9721" xr:uid="{00000000-0005-0000-0000-0000A7080000}"/>
    <cellStyle name="20% - Accent4 38 4" xfId="3162" xr:uid="{00000000-0005-0000-0000-0000A8080000}"/>
    <cellStyle name="20% - Accent4 38 5" xfId="6681" xr:uid="{00000000-0005-0000-0000-0000A9080000}"/>
    <cellStyle name="20% - Accent4 38 6" xfId="7861" xr:uid="{00000000-0005-0000-0000-0000AA080000}"/>
    <cellStyle name="20% - Accent4 39" xfId="1866" xr:uid="{00000000-0005-0000-0000-0000AB080000}"/>
    <cellStyle name="20% - Accent4 39 2" xfId="2588" xr:uid="{00000000-0005-0000-0000-0000AC080000}"/>
    <cellStyle name="20% - Accent4 39 2 2" xfId="3830" xr:uid="{00000000-0005-0000-0000-0000AD080000}"/>
    <cellStyle name="20% - Accent4 39 2 3" xfId="8537" xr:uid="{00000000-0005-0000-0000-0000AE080000}"/>
    <cellStyle name="20% - Accent4 39 3" xfId="5103" xr:uid="{00000000-0005-0000-0000-0000AF080000}"/>
    <cellStyle name="20% - Accent4 39 3 2" xfId="9734" xr:uid="{00000000-0005-0000-0000-0000B0080000}"/>
    <cellStyle name="20% - Accent4 39 4" xfId="3173" xr:uid="{00000000-0005-0000-0000-0000B1080000}"/>
    <cellStyle name="20% - Accent4 39 5" xfId="6694" xr:uid="{00000000-0005-0000-0000-0000B2080000}"/>
    <cellStyle name="20% - Accent4 39 6" xfId="7872" xr:uid="{00000000-0005-0000-0000-0000B3080000}"/>
    <cellStyle name="20% - Accent4 4" xfId="423" xr:uid="{00000000-0005-0000-0000-0000B4080000}"/>
    <cellStyle name="20% - Accent4 4 2" xfId="2095" xr:uid="{00000000-0005-0000-0000-0000B5080000}"/>
    <cellStyle name="20% - Accent4 4 2 2" xfId="4603" xr:uid="{00000000-0005-0000-0000-0000B6080000}"/>
    <cellStyle name="20% - Accent4 4 2 2 2" xfId="6233" xr:uid="{00000000-0005-0000-0000-0000B7080000}"/>
    <cellStyle name="20% - Accent4 4 2 2 3" xfId="9272" xr:uid="{00000000-0005-0000-0000-0000B8080000}"/>
    <cellStyle name="20% - Accent4 4 2 3" xfId="4436" xr:uid="{00000000-0005-0000-0000-0000B9080000}"/>
    <cellStyle name="20% - Accent4 4 2 3 2" xfId="9107" xr:uid="{00000000-0005-0000-0000-0000BA080000}"/>
    <cellStyle name="20% - Accent4 4 2 4" xfId="3360" xr:uid="{00000000-0005-0000-0000-0000BB080000}"/>
    <cellStyle name="20% - Accent4 4 2 5" xfId="5751" xr:uid="{00000000-0005-0000-0000-0000BC080000}"/>
    <cellStyle name="20% - Accent4 4 2 6" xfId="8066" xr:uid="{00000000-0005-0000-0000-0000BD080000}"/>
    <cellStyle name="20% - Accent4 4 3" xfId="1384" xr:uid="{00000000-0005-0000-0000-0000BE080000}"/>
    <cellStyle name="20% - Accent4 4 3 2" xfId="4376" xr:uid="{00000000-0005-0000-0000-0000BF080000}"/>
    <cellStyle name="20% - Accent4 4 3 2 2" xfId="9048" xr:uid="{00000000-0005-0000-0000-0000C0080000}"/>
    <cellStyle name="20% - Accent4 4 3 3" xfId="3949" xr:uid="{00000000-0005-0000-0000-0000C1080000}"/>
    <cellStyle name="20% - Accent4 4 3 4" xfId="6057" xr:uid="{00000000-0005-0000-0000-0000C2080000}"/>
    <cellStyle name="20% - Accent4 4 3 5" xfId="8641" xr:uid="{00000000-0005-0000-0000-0000C3080000}"/>
    <cellStyle name="20% - Accent4 4 4" xfId="4552" xr:uid="{00000000-0005-0000-0000-0000C4080000}"/>
    <cellStyle name="20% - Accent4 4 4 2" xfId="9221" xr:uid="{00000000-0005-0000-0000-0000C5080000}"/>
    <cellStyle name="20% - Accent4 4 5" xfId="4314" xr:uid="{00000000-0005-0000-0000-0000C6080000}"/>
    <cellStyle name="20% - Accent4 4 5 2" xfId="8987" xr:uid="{00000000-0005-0000-0000-0000C7080000}"/>
    <cellStyle name="20% - Accent4 4 6" xfId="2716" xr:uid="{00000000-0005-0000-0000-0000C8080000}"/>
    <cellStyle name="20% - Accent4 4 7" xfId="5574" xr:uid="{00000000-0005-0000-0000-0000C9080000}"/>
    <cellStyle name="20% - Accent4 4 8" xfId="7414" xr:uid="{00000000-0005-0000-0000-0000CA080000}"/>
    <cellStyle name="20% - Accent4 40" xfId="1881" xr:uid="{00000000-0005-0000-0000-0000CB080000}"/>
    <cellStyle name="20% - Accent4 40 2" xfId="2609" xr:uid="{00000000-0005-0000-0000-0000CC080000}"/>
    <cellStyle name="20% - Accent4 40 2 2" xfId="3851" xr:uid="{00000000-0005-0000-0000-0000CD080000}"/>
    <cellStyle name="20% - Accent4 40 2 3" xfId="8558" xr:uid="{00000000-0005-0000-0000-0000CE080000}"/>
    <cellStyle name="20% - Accent4 40 3" xfId="5116" xr:uid="{00000000-0005-0000-0000-0000CF080000}"/>
    <cellStyle name="20% - Accent4 40 3 2" xfId="9747" xr:uid="{00000000-0005-0000-0000-0000D0080000}"/>
    <cellStyle name="20% - Accent4 40 4" xfId="3188" xr:uid="{00000000-0005-0000-0000-0000D1080000}"/>
    <cellStyle name="20% - Accent4 40 5" xfId="6707" xr:uid="{00000000-0005-0000-0000-0000D2080000}"/>
    <cellStyle name="20% - Accent4 40 6" xfId="7887" xr:uid="{00000000-0005-0000-0000-0000D3080000}"/>
    <cellStyle name="20% - Accent4 41" xfId="1894" xr:uid="{00000000-0005-0000-0000-0000D4080000}"/>
    <cellStyle name="20% - Accent4 41 2" xfId="2617" xr:uid="{00000000-0005-0000-0000-0000D5080000}"/>
    <cellStyle name="20% - Accent4 41 2 2" xfId="3859" xr:uid="{00000000-0005-0000-0000-0000D6080000}"/>
    <cellStyle name="20% - Accent4 41 2 3" xfId="8566" xr:uid="{00000000-0005-0000-0000-0000D7080000}"/>
    <cellStyle name="20% - Accent4 41 3" xfId="3201" xr:uid="{00000000-0005-0000-0000-0000D8080000}"/>
    <cellStyle name="20% - Accent4 41 4" xfId="6720" xr:uid="{00000000-0005-0000-0000-0000D9080000}"/>
    <cellStyle name="20% - Accent4 41 5" xfId="7900" xr:uid="{00000000-0005-0000-0000-0000DA080000}"/>
    <cellStyle name="20% - Accent4 42" xfId="1907" xr:uid="{00000000-0005-0000-0000-0000DB080000}"/>
    <cellStyle name="20% - Accent4 42 2" xfId="2640" xr:uid="{00000000-0005-0000-0000-0000DC080000}"/>
    <cellStyle name="20% - Accent4 42 2 2" xfId="3881" xr:uid="{00000000-0005-0000-0000-0000DD080000}"/>
    <cellStyle name="20% - Accent4 42 2 3" xfId="8588" xr:uid="{00000000-0005-0000-0000-0000DE080000}"/>
    <cellStyle name="20% - Accent4 42 3" xfId="3214" xr:uid="{00000000-0005-0000-0000-0000DF080000}"/>
    <cellStyle name="20% - Accent4 42 4" xfId="6734" xr:uid="{00000000-0005-0000-0000-0000E0080000}"/>
    <cellStyle name="20% - Accent4 42 5" xfId="7913" xr:uid="{00000000-0005-0000-0000-0000E1080000}"/>
    <cellStyle name="20% - Accent4 43" xfId="1927" xr:uid="{00000000-0005-0000-0000-0000E2080000}"/>
    <cellStyle name="20% - Accent4 43 2" xfId="3229" xr:uid="{00000000-0005-0000-0000-0000E3080000}"/>
    <cellStyle name="20% - Accent4 43 3" xfId="6747" xr:uid="{00000000-0005-0000-0000-0000E4080000}"/>
    <cellStyle name="20% - Accent4 43 4" xfId="7928" xr:uid="{00000000-0005-0000-0000-0000E5080000}"/>
    <cellStyle name="20% - Accent4 44" xfId="1944" xr:uid="{00000000-0005-0000-0000-0000E6080000}"/>
    <cellStyle name="20% - Accent4 44 2" xfId="3243" xr:uid="{00000000-0005-0000-0000-0000E7080000}"/>
    <cellStyle name="20% - Accent4 44 3" xfId="6760" xr:uid="{00000000-0005-0000-0000-0000E8080000}"/>
    <cellStyle name="20% - Accent4 44 4" xfId="7943" xr:uid="{00000000-0005-0000-0000-0000E9080000}"/>
    <cellStyle name="20% - Accent4 45" xfId="1958" xr:uid="{00000000-0005-0000-0000-0000EA080000}"/>
    <cellStyle name="20% - Accent4 45 2" xfId="3254" xr:uid="{00000000-0005-0000-0000-0000EB080000}"/>
    <cellStyle name="20% - Accent4 45 3" xfId="6774" xr:uid="{00000000-0005-0000-0000-0000EC080000}"/>
    <cellStyle name="20% - Accent4 45 4" xfId="7955" xr:uid="{00000000-0005-0000-0000-0000ED080000}"/>
    <cellStyle name="20% - Accent4 46" xfId="1973" xr:uid="{00000000-0005-0000-0000-0000EE080000}"/>
    <cellStyle name="20% - Accent4 46 2" xfId="3268" xr:uid="{00000000-0005-0000-0000-0000EF080000}"/>
    <cellStyle name="20% - Accent4 46 3" xfId="6788" xr:uid="{00000000-0005-0000-0000-0000F0080000}"/>
    <cellStyle name="20% - Accent4 46 4" xfId="7969" xr:uid="{00000000-0005-0000-0000-0000F1080000}"/>
    <cellStyle name="20% - Accent4 47" xfId="1988" xr:uid="{00000000-0005-0000-0000-0000F2080000}"/>
    <cellStyle name="20% - Accent4 47 2" xfId="3282" xr:uid="{00000000-0005-0000-0000-0000F3080000}"/>
    <cellStyle name="20% - Accent4 47 3" xfId="6801" xr:uid="{00000000-0005-0000-0000-0000F4080000}"/>
    <cellStyle name="20% - Accent4 47 4" xfId="7983" xr:uid="{00000000-0005-0000-0000-0000F5080000}"/>
    <cellStyle name="20% - Accent4 48" xfId="2002" xr:uid="{00000000-0005-0000-0000-0000F6080000}"/>
    <cellStyle name="20% - Accent4 48 2" xfId="3296" xr:uid="{00000000-0005-0000-0000-0000F7080000}"/>
    <cellStyle name="20% - Accent4 48 3" xfId="6815" xr:uid="{00000000-0005-0000-0000-0000F8080000}"/>
    <cellStyle name="20% - Accent4 48 4" xfId="7997" xr:uid="{00000000-0005-0000-0000-0000F9080000}"/>
    <cellStyle name="20% - Accent4 49" xfId="2016" xr:uid="{00000000-0005-0000-0000-0000FA080000}"/>
    <cellStyle name="20% - Accent4 49 2" xfId="3310" xr:uid="{00000000-0005-0000-0000-0000FB080000}"/>
    <cellStyle name="20% - Accent4 49 3" xfId="6828" xr:uid="{00000000-0005-0000-0000-0000FC080000}"/>
    <cellStyle name="20% - Accent4 49 4" xfId="8011" xr:uid="{00000000-0005-0000-0000-0000FD080000}"/>
    <cellStyle name="20% - Accent4 5" xfId="437" xr:uid="{00000000-0005-0000-0000-0000FE080000}"/>
    <cellStyle name="20% - Accent4 5 2" xfId="2108" xr:uid="{00000000-0005-0000-0000-0000FF080000}"/>
    <cellStyle name="20% - Accent4 5 2 2" xfId="4451" xr:uid="{00000000-0005-0000-0000-000000090000}"/>
    <cellStyle name="20% - Accent4 5 2 2 2" xfId="6246" xr:uid="{00000000-0005-0000-0000-000001090000}"/>
    <cellStyle name="20% - Accent4 5 2 2 3" xfId="9120" xr:uid="{00000000-0005-0000-0000-000002090000}"/>
    <cellStyle name="20% - Accent4 5 2 3" xfId="3373" xr:uid="{00000000-0005-0000-0000-000003090000}"/>
    <cellStyle name="20% - Accent4 5 2 4" xfId="5769" xr:uid="{00000000-0005-0000-0000-000004090000}"/>
    <cellStyle name="20% - Accent4 5 2 5" xfId="8079" xr:uid="{00000000-0005-0000-0000-000005090000}"/>
    <cellStyle name="20% - Accent4 5 3" xfId="1404" xr:uid="{00000000-0005-0000-0000-000006090000}"/>
    <cellStyle name="20% - Accent4 5 3 2" xfId="4390" xr:uid="{00000000-0005-0000-0000-000007090000}"/>
    <cellStyle name="20% - Accent4 5 3 2 2" xfId="9061" xr:uid="{00000000-0005-0000-0000-000008090000}"/>
    <cellStyle name="20% - Accent4 5 3 3" xfId="3963" xr:uid="{00000000-0005-0000-0000-000009090000}"/>
    <cellStyle name="20% - Accent4 5 3 4" xfId="6070" xr:uid="{00000000-0005-0000-0000-00000A090000}"/>
    <cellStyle name="20% - Accent4 5 3 5" xfId="8655" xr:uid="{00000000-0005-0000-0000-00000B090000}"/>
    <cellStyle name="20% - Accent4 5 4" xfId="4566" xr:uid="{00000000-0005-0000-0000-00000C090000}"/>
    <cellStyle name="20% - Accent4 5 4 2" xfId="9235" xr:uid="{00000000-0005-0000-0000-00000D090000}"/>
    <cellStyle name="20% - Accent4 5 5" xfId="4327" xr:uid="{00000000-0005-0000-0000-00000E090000}"/>
    <cellStyle name="20% - Accent4 5 5 2" xfId="9000" xr:uid="{00000000-0005-0000-0000-00000F090000}"/>
    <cellStyle name="20% - Accent4 5 6" xfId="2729" xr:uid="{00000000-0005-0000-0000-000010090000}"/>
    <cellStyle name="20% - Accent4 5 7" xfId="5587" xr:uid="{00000000-0005-0000-0000-000011090000}"/>
    <cellStyle name="20% - Accent4 5 8" xfId="7427" xr:uid="{00000000-0005-0000-0000-000012090000}"/>
    <cellStyle name="20% - Accent4 50" xfId="2051" xr:uid="{00000000-0005-0000-0000-000013090000}"/>
    <cellStyle name="20% - Accent4 50 2" xfId="3328" xr:uid="{00000000-0005-0000-0000-000014090000}"/>
    <cellStyle name="20% - Accent4 50 3" xfId="6841" xr:uid="{00000000-0005-0000-0000-000015090000}"/>
    <cellStyle name="20% - Accent4 50 4" xfId="8034" xr:uid="{00000000-0005-0000-0000-000016090000}"/>
    <cellStyle name="20% - Accent4 51" xfId="1323" xr:uid="{00000000-0005-0000-0000-000017090000}"/>
    <cellStyle name="20% - Accent4 51 2" xfId="3902" xr:uid="{00000000-0005-0000-0000-000018090000}"/>
    <cellStyle name="20% - Accent4 51 3" xfId="6855" xr:uid="{00000000-0005-0000-0000-000019090000}"/>
    <cellStyle name="20% - Accent4 51 4" xfId="8607" xr:uid="{00000000-0005-0000-0000-00001A090000}"/>
    <cellStyle name="20% - Accent4 52" xfId="2663" xr:uid="{00000000-0005-0000-0000-00001B090000}"/>
    <cellStyle name="20% - Accent4 52 2" xfId="4271" xr:uid="{00000000-0005-0000-0000-00001C090000}"/>
    <cellStyle name="20% - Accent4 52 3" xfId="6868" xr:uid="{00000000-0005-0000-0000-00001D090000}"/>
    <cellStyle name="20% - Accent4 52 4" xfId="8955" xr:uid="{00000000-0005-0000-0000-00001E090000}"/>
    <cellStyle name="20% - Accent4 53" xfId="2683" xr:uid="{00000000-0005-0000-0000-00001F090000}"/>
    <cellStyle name="20% - Accent4 53 2" xfId="6882" xr:uid="{00000000-0005-0000-0000-000020090000}"/>
    <cellStyle name="20% - Accent4 54" xfId="5449" xr:uid="{00000000-0005-0000-0000-000021090000}"/>
    <cellStyle name="20% - Accent4 54 2" xfId="6895" xr:uid="{00000000-0005-0000-0000-000022090000}"/>
    <cellStyle name="20% - Accent4 55" xfId="6908" xr:uid="{00000000-0005-0000-0000-000023090000}"/>
    <cellStyle name="20% - Accent4 56" xfId="6925" xr:uid="{00000000-0005-0000-0000-000024090000}"/>
    <cellStyle name="20% - Accent4 57" xfId="6938" xr:uid="{00000000-0005-0000-0000-000025090000}"/>
    <cellStyle name="20% - Accent4 58" xfId="6952" xr:uid="{00000000-0005-0000-0000-000026090000}"/>
    <cellStyle name="20% - Accent4 59" xfId="6965" xr:uid="{00000000-0005-0000-0000-000027090000}"/>
    <cellStyle name="20% - Accent4 6" xfId="451" xr:uid="{00000000-0005-0000-0000-000028090000}"/>
    <cellStyle name="20% - Accent4 6 2" xfId="2121" xr:uid="{00000000-0005-0000-0000-000029090000}"/>
    <cellStyle name="20% - Accent4 6 2 2" xfId="4464" xr:uid="{00000000-0005-0000-0000-00002A090000}"/>
    <cellStyle name="20% - Accent4 6 2 2 2" xfId="6259" xr:uid="{00000000-0005-0000-0000-00002B090000}"/>
    <cellStyle name="20% - Accent4 6 2 2 3" xfId="9133" xr:uid="{00000000-0005-0000-0000-00002C090000}"/>
    <cellStyle name="20% - Accent4 6 2 3" xfId="3386" xr:uid="{00000000-0005-0000-0000-00002D090000}"/>
    <cellStyle name="20% - Accent4 6 2 4" xfId="5782" xr:uid="{00000000-0005-0000-0000-00002E090000}"/>
    <cellStyle name="20% - Accent4 6 2 5" xfId="8092" xr:uid="{00000000-0005-0000-0000-00002F090000}"/>
    <cellStyle name="20% - Accent4 6 3" xfId="1417" xr:uid="{00000000-0005-0000-0000-000030090000}"/>
    <cellStyle name="20% - Accent4 6 3 2" xfId="4662" xr:uid="{00000000-0005-0000-0000-000031090000}"/>
    <cellStyle name="20% - Accent4 6 3 2 2" xfId="9305" xr:uid="{00000000-0005-0000-0000-000032090000}"/>
    <cellStyle name="20% - Accent4 6 3 3" xfId="3976" xr:uid="{00000000-0005-0000-0000-000033090000}"/>
    <cellStyle name="20% - Accent4 6 3 4" xfId="6083" xr:uid="{00000000-0005-0000-0000-000034090000}"/>
    <cellStyle name="20% - Accent4 6 3 5" xfId="8668" xr:uid="{00000000-0005-0000-0000-000035090000}"/>
    <cellStyle name="20% - Accent4 6 4" xfId="4341" xr:uid="{00000000-0005-0000-0000-000036090000}"/>
    <cellStyle name="20% - Accent4 6 4 2" xfId="9013" xr:uid="{00000000-0005-0000-0000-000037090000}"/>
    <cellStyle name="20% - Accent4 6 5" xfId="2742" xr:uid="{00000000-0005-0000-0000-000038090000}"/>
    <cellStyle name="20% - Accent4 6 6" xfId="5600" xr:uid="{00000000-0005-0000-0000-000039090000}"/>
    <cellStyle name="20% - Accent4 6 7" xfId="7440" xr:uid="{00000000-0005-0000-0000-00003A090000}"/>
    <cellStyle name="20% - Accent4 60" xfId="6979" xr:uid="{00000000-0005-0000-0000-00003B090000}"/>
    <cellStyle name="20% - Accent4 61" xfId="6992" xr:uid="{00000000-0005-0000-0000-00003C090000}"/>
    <cellStyle name="20% - Accent4 62" xfId="7006" xr:uid="{00000000-0005-0000-0000-00003D090000}"/>
    <cellStyle name="20% - Accent4 63" xfId="7019" xr:uid="{00000000-0005-0000-0000-00003E090000}"/>
    <cellStyle name="20% - Accent4 64" xfId="7032" xr:uid="{00000000-0005-0000-0000-00003F090000}"/>
    <cellStyle name="20% - Accent4 65" xfId="7045" xr:uid="{00000000-0005-0000-0000-000040090000}"/>
    <cellStyle name="20% - Accent4 66" xfId="7060" xr:uid="{00000000-0005-0000-0000-000041090000}"/>
    <cellStyle name="20% - Accent4 67" xfId="7074" xr:uid="{00000000-0005-0000-0000-000042090000}"/>
    <cellStyle name="20% - Accent4 68" xfId="7089" xr:uid="{00000000-0005-0000-0000-000043090000}"/>
    <cellStyle name="20% - Accent4 69" xfId="7103" xr:uid="{00000000-0005-0000-0000-000044090000}"/>
    <cellStyle name="20% - Accent4 7" xfId="465" xr:uid="{00000000-0005-0000-0000-000045090000}"/>
    <cellStyle name="20% - Accent4 7 2" xfId="2134" xr:uid="{00000000-0005-0000-0000-000046090000}"/>
    <cellStyle name="20% - Accent4 7 2 2" xfId="4676" xr:uid="{00000000-0005-0000-0000-000047090000}"/>
    <cellStyle name="20% - Accent4 7 2 2 2" xfId="6272" xr:uid="{00000000-0005-0000-0000-000048090000}"/>
    <cellStyle name="20% - Accent4 7 2 2 3" xfId="9319" xr:uid="{00000000-0005-0000-0000-000049090000}"/>
    <cellStyle name="20% - Accent4 7 2 3" xfId="3399" xr:uid="{00000000-0005-0000-0000-00004A090000}"/>
    <cellStyle name="20% - Accent4 7 2 4" xfId="5795" xr:uid="{00000000-0005-0000-0000-00004B090000}"/>
    <cellStyle name="20% - Accent4 7 2 5" xfId="8105" xr:uid="{00000000-0005-0000-0000-00004C090000}"/>
    <cellStyle name="20% - Accent4 7 3" xfId="1430" xr:uid="{00000000-0005-0000-0000-00004D090000}"/>
    <cellStyle name="20% - Accent4 7 3 2" xfId="3989" xr:uid="{00000000-0005-0000-0000-00004E090000}"/>
    <cellStyle name="20% - Accent4 7 3 3" xfId="6096" xr:uid="{00000000-0005-0000-0000-00004F090000}"/>
    <cellStyle name="20% - Accent4 7 3 4" xfId="8681" xr:uid="{00000000-0005-0000-0000-000050090000}"/>
    <cellStyle name="20% - Accent4 7 4" xfId="4477" xr:uid="{00000000-0005-0000-0000-000051090000}"/>
    <cellStyle name="20% - Accent4 7 4 2" xfId="9146" xr:uid="{00000000-0005-0000-0000-000052090000}"/>
    <cellStyle name="20% - Accent4 7 5" xfId="2755" xr:uid="{00000000-0005-0000-0000-000053090000}"/>
    <cellStyle name="20% - Accent4 7 6" xfId="5613" xr:uid="{00000000-0005-0000-0000-000054090000}"/>
    <cellStyle name="20% - Accent4 7 7" xfId="7453" xr:uid="{00000000-0005-0000-0000-000055090000}"/>
    <cellStyle name="20% - Accent4 70" xfId="7116" xr:uid="{00000000-0005-0000-0000-000056090000}"/>
    <cellStyle name="20% - Accent4 71" xfId="7130" xr:uid="{00000000-0005-0000-0000-000057090000}"/>
    <cellStyle name="20% - Accent4 72" xfId="7176" xr:uid="{00000000-0005-0000-0000-000058090000}"/>
    <cellStyle name="20% - Accent4 73" xfId="5503" xr:uid="{00000000-0005-0000-0000-000059090000}"/>
    <cellStyle name="20% - Accent4 74" xfId="7371" xr:uid="{00000000-0005-0000-0000-00005A090000}"/>
    <cellStyle name="20% - Accent4 75" xfId="9866" xr:uid="{00000000-0005-0000-0000-00005B090000}"/>
    <cellStyle name="20% - Accent4 8" xfId="482" xr:uid="{00000000-0005-0000-0000-00005C090000}"/>
    <cellStyle name="20% - Accent4 8 2" xfId="2147" xr:uid="{00000000-0005-0000-0000-00005D090000}"/>
    <cellStyle name="20% - Accent4 8 2 2" xfId="4689" xr:uid="{00000000-0005-0000-0000-00005E090000}"/>
    <cellStyle name="20% - Accent4 8 2 2 2" xfId="6285" xr:uid="{00000000-0005-0000-0000-00005F090000}"/>
    <cellStyle name="20% - Accent4 8 2 2 3" xfId="9332" xr:uid="{00000000-0005-0000-0000-000060090000}"/>
    <cellStyle name="20% - Accent4 8 2 3" xfId="3412" xr:uid="{00000000-0005-0000-0000-000061090000}"/>
    <cellStyle name="20% - Accent4 8 2 4" xfId="5808" xr:uid="{00000000-0005-0000-0000-000062090000}"/>
    <cellStyle name="20% - Accent4 8 2 5" xfId="8118" xr:uid="{00000000-0005-0000-0000-000063090000}"/>
    <cellStyle name="20% - Accent4 8 3" xfId="1444" xr:uid="{00000000-0005-0000-0000-000064090000}"/>
    <cellStyle name="20% - Accent4 8 3 2" xfId="4002" xr:uid="{00000000-0005-0000-0000-000065090000}"/>
    <cellStyle name="20% - Accent4 8 3 3" xfId="6109" xr:uid="{00000000-0005-0000-0000-000066090000}"/>
    <cellStyle name="20% - Accent4 8 3 4" xfId="8694" xr:uid="{00000000-0005-0000-0000-000067090000}"/>
    <cellStyle name="20% - Accent4 8 4" xfId="4490" xr:uid="{00000000-0005-0000-0000-000068090000}"/>
    <cellStyle name="20% - Accent4 8 4 2" xfId="9159" xr:uid="{00000000-0005-0000-0000-000069090000}"/>
    <cellStyle name="20% - Accent4 8 5" xfId="2768" xr:uid="{00000000-0005-0000-0000-00006A090000}"/>
    <cellStyle name="20% - Accent4 8 6" xfId="5626" xr:uid="{00000000-0005-0000-0000-00006B090000}"/>
    <cellStyle name="20% - Accent4 8 7" xfId="7466" xr:uid="{00000000-0005-0000-0000-00006C090000}"/>
    <cellStyle name="20% - Accent4 9" xfId="508" xr:uid="{00000000-0005-0000-0000-00006D090000}"/>
    <cellStyle name="20% - Accent4 9 2" xfId="2160" xr:uid="{00000000-0005-0000-0000-00006E090000}"/>
    <cellStyle name="20% - Accent4 9 2 2" xfId="4702" xr:uid="{00000000-0005-0000-0000-00006F090000}"/>
    <cellStyle name="20% - Accent4 9 2 2 2" xfId="6298" xr:uid="{00000000-0005-0000-0000-000070090000}"/>
    <cellStyle name="20% - Accent4 9 2 2 3" xfId="9345" xr:uid="{00000000-0005-0000-0000-000071090000}"/>
    <cellStyle name="20% - Accent4 9 2 3" xfId="3425" xr:uid="{00000000-0005-0000-0000-000072090000}"/>
    <cellStyle name="20% - Accent4 9 2 4" xfId="5821" xr:uid="{00000000-0005-0000-0000-000073090000}"/>
    <cellStyle name="20% - Accent4 9 2 5" xfId="8131" xr:uid="{00000000-0005-0000-0000-000074090000}"/>
    <cellStyle name="20% - Accent4 9 3" xfId="1457" xr:uid="{00000000-0005-0000-0000-000075090000}"/>
    <cellStyle name="20% - Accent4 9 3 2" xfId="4016" xr:uid="{00000000-0005-0000-0000-000076090000}"/>
    <cellStyle name="20% - Accent4 9 3 3" xfId="6122" xr:uid="{00000000-0005-0000-0000-000077090000}"/>
    <cellStyle name="20% - Accent4 9 3 4" xfId="8707" xr:uid="{00000000-0005-0000-0000-000078090000}"/>
    <cellStyle name="20% - Accent4 9 4" xfId="4503" xr:uid="{00000000-0005-0000-0000-000079090000}"/>
    <cellStyle name="20% - Accent4 9 4 2" xfId="9172" xr:uid="{00000000-0005-0000-0000-00007A090000}"/>
    <cellStyle name="20% - Accent4 9 5" xfId="2781" xr:uid="{00000000-0005-0000-0000-00007B090000}"/>
    <cellStyle name="20% - Accent4 9 6" xfId="5639" xr:uid="{00000000-0005-0000-0000-00007C090000}"/>
    <cellStyle name="20% - Accent4 9 7" xfId="7479" xr:uid="{00000000-0005-0000-0000-00007D090000}"/>
    <cellStyle name="20% - Accent5 10" xfId="523" xr:uid="{00000000-0005-0000-0000-00007F090000}"/>
    <cellStyle name="20% - Accent5 10 2" xfId="2177" xr:uid="{00000000-0005-0000-0000-000080090000}"/>
    <cellStyle name="20% - Accent5 10 2 2" xfId="4713" xr:uid="{00000000-0005-0000-0000-000081090000}"/>
    <cellStyle name="20% - Accent5 10 2 2 2" xfId="6314" xr:uid="{00000000-0005-0000-0000-000082090000}"/>
    <cellStyle name="20% - Accent5 10 2 2 3" xfId="9356" xr:uid="{00000000-0005-0000-0000-000083090000}"/>
    <cellStyle name="20% - Accent5 10 2 3" xfId="3441" xr:uid="{00000000-0005-0000-0000-000084090000}"/>
    <cellStyle name="20% - Accent5 10 2 4" xfId="5837" xr:uid="{00000000-0005-0000-0000-000085090000}"/>
    <cellStyle name="20% - Accent5 10 2 5" xfId="8147" xr:uid="{00000000-0005-0000-0000-000086090000}"/>
    <cellStyle name="20% - Accent5 10 3" xfId="1472" xr:uid="{00000000-0005-0000-0000-000087090000}"/>
    <cellStyle name="20% - Accent5 10 3 2" xfId="4031" xr:uid="{00000000-0005-0000-0000-000088090000}"/>
    <cellStyle name="20% - Accent5 10 3 3" xfId="6138" xr:uid="{00000000-0005-0000-0000-000089090000}"/>
    <cellStyle name="20% - Accent5 10 3 4" xfId="8722" xr:uid="{00000000-0005-0000-0000-00008A090000}"/>
    <cellStyle name="20% - Accent5 10 4" xfId="4408" xr:uid="{00000000-0005-0000-0000-00008B090000}"/>
    <cellStyle name="20% - Accent5 10 4 2" xfId="9079" xr:uid="{00000000-0005-0000-0000-00008C090000}"/>
    <cellStyle name="20% - Accent5 10 5" xfId="2796" xr:uid="{00000000-0005-0000-0000-00008D090000}"/>
    <cellStyle name="20% - Accent5 10 6" xfId="5655" xr:uid="{00000000-0005-0000-0000-00008E090000}"/>
    <cellStyle name="20% - Accent5 10 7" xfId="7494" xr:uid="{00000000-0005-0000-0000-00008F090000}"/>
    <cellStyle name="20% - Accent5 11" xfId="536" xr:uid="{00000000-0005-0000-0000-000090090000}"/>
    <cellStyle name="20% - Accent5 11 2" xfId="2190" xr:uid="{00000000-0005-0000-0000-000091090000}"/>
    <cellStyle name="20% - Accent5 11 2 2" xfId="3454" xr:uid="{00000000-0005-0000-0000-000092090000}"/>
    <cellStyle name="20% - Accent5 11 2 2 2" xfId="6327" xr:uid="{00000000-0005-0000-0000-000093090000}"/>
    <cellStyle name="20% - Accent5 11 2 3" xfId="5850" xr:uid="{00000000-0005-0000-0000-000094090000}"/>
    <cellStyle name="20% - Accent5 11 2 4" xfId="8160" xr:uid="{00000000-0005-0000-0000-000095090000}"/>
    <cellStyle name="20% - Accent5 11 3" xfId="1485" xr:uid="{00000000-0005-0000-0000-000096090000}"/>
    <cellStyle name="20% - Accent5 11 3 2" xfId="4044" xr:uid="{00000000-0005-0000-0000-000097090000}"/>
    <cellStyle name="20% - Accent5 11 3 3" xfId="6151" xr:uid="{00000000-0005-0000-0000-000098090000}"/>
    <cellStyle name="20% - Accent5 11 3 4" xfId="8735" xr:uid="{00000000-0005-0000-0000-000099090000}"/>
    <cellStyle name="20% - Accent5 11 4" xfId="4521" xr:uid="{00000000-0005-0000-0000-00009A090000}"/>
    <cellStyle name="20% - Accent5 11 4 2" xfId="9190" xr:uid="{00000000-0005-0000-0000-00009B090000}"/>
    <cellStyle name="20% - Accent5 11 5" xfId="2809" xr:uid="{00000000-0005-0000-0000-00009C090000}"/>
    <cellStyle name="20% - Accent5 11 6" xfId="5669" xr:uid="{00000000-0005-0000-0000-00009D090000}"/>
    <cellStyle name="20% - Accent5 11 7" xfId="7507" xr:uid="{00000000-0005-0000-0000-00009E090000}"/>
    <cellStyle name="20% - Accent5 12" xfId="549" xr:uid="{00000000-0005-0000-0000-00009F090000}"/>
    <cellStyle name="20% - Accent5 12 2" xfId="2203" xr:uid="{00000000-0005-0000-0000-0000A0090000}"/>
    <cellStyle name="20% - Accent5 12 2 2" xfId="3467" xr:uid="{00000000-0005-0000-0000-0000A1090000}"/>
    <cellStyle name="20% - Accent5 12 2 2 2" xfId="6340" xr:uid="{00000000-0005-0000-0000-0000A2090000}"/>
    <cellStyle name="20% - Accent5 12 2 3" xfId="5863" xr:uid="{00000000-0005-0000-0000-0000A3090000}"/>
    <cellStyle name="20% - Accent5 12 2 4" xfId="8173" xr:uid="{00000000-0005-0000-0000-0000A4090000}"/>
    <cellStyle name="20% - Accent5 12 3" xfId="1498" xr:uid="{00000000-0005-0000-0000-0000A5090000}"/>
    <cellStyle name="20% - Accent5 12 3 2" xfId="4058" xr:uid="{00000000-0005-0000-0000-0000A6090000}"/>
    <cellStyle name="20% - Accent5 12 3 3" xfId="6164" xr:uid="{00000000-0005-0000-0000-0000A7090000}"/>
    <cellStyle name="20% - Accent5 12 3 4" xfId="8748" xr:uid="{00000000-0005-0000-0000-0000A8090000}"/>
    <cellStyle name="20% - Accent5 12 4" xfId="4733" xr:uid="{00000000-0005-0000-0000-0000A9090000}"/>
    <cellStyle name="20% - Accent5 12 4 2" xfId="9375" xr:uid="{00000000-0005-0000-0000-0000AA090000}"/>
    <cellStyle name="20% - Accent5 12 5" xfId="2822" xr:uid="{00000000-0005-0000-0000-0000AB090000}"/>
    <cellStyle name="20% - Accent5 12 6" xfId="5682" xr:uid="{00000000-0005-0000-0000-0000AC090000}"/>
    <cellStyle name="20% - Accent5 12 7" xfId="7520" xr:uid="{00000000-0005-0000-0000-0000AD090000}"/>
    <cellStyle name="20% - Accent5 13" xfId="563" xr:uid="{00000000-0005-0000-0000-0000AE090000}"/>
    <cellStyle name="20% - Accent5 13 2" xfId="2216" xr:uid="{00000000-0005-0000-0000-0000AF090000}"/>
    <cellStyle name="20% - Accent5 13 2 2" xfId="3480" xr:uid="{00000000-0005-0000-0000-0000B0090000}"/>
    <cellStyle name="20% - Accent5 13 2 2 2" xfId="6353" xr:uid="{00000000-0005-0000-0000-0000B1090000}"/>
    <cellStyle name="20% - Accent5 13 2 3" xfId="5876" xr:uid="{00000000-0005-0000-0000-0000B2090000}"/>
    <cellStyle name="20% - Accent5 13 2 4" xfId="8186" xr:uid="{00000000-0005-0000-0000-0000B3090000}"/>
    <cellStyle name="20% - Accent5 13 3" xfId="1511" xr:uid="{00000000-0005-0000-0000-0000B4090000}"/>
    <cellStyle name="20% - Accent5 13 3 2" xfId="4071" xr:uid="{00000000-0005-0000-0000-0000B5090000}"/>
    <cellStyle name="20% - Accent5 13 3 3" xfId="6177" xr:uid="{00000000-0005-0000-0000-0000B6090000}"/>
    <cellStyle name="20% - Accent5 13 3 4" xfId="8761" xr:uid="{00000000-0005-0000-0000-0000B7090000}"/>
    <cellStyle name="20% - Accent5 13 4" xfId="4746" xr:uid="{00000000-0005-0000-0000-0000B8090000}"/>
    <cellStyle name="20% - Accent5 13 4 2" xfId="9388" xr:uid="{00000000-0005-0000-0000-0000B9090000}"/>
    <cellStyle name="20% - Accent5 13 5" xfId="2835" xr:uid="{00000000-0005-0000-0000-0000BA090000}"/>
    <cellStyle name="20% - Accent5 13 6" xfId="5696" xr:uid="{00000000-0005-0000-0000-0000BB090000}"/>
    <cellStyle name="20% - Accent5 13 7" xfId="7533" xr:uid="{00000000-0005-0000-0000-0000BC090000}"/>
    <cellStyle name="20% - Accent5 14" xfId="577" xr:uid="{00000000-0005-0000-0000-0000BD090000}"/>
    <cellStyle name="20% - Accent5 14 2" xfId="2230" xr:uid="{00000000-0005-0000-0000-0000BE090000}"/>
    <cellStyle name="20% - Accent5 14 2 2" xfId="3493" xr:uid="{00000000-0005-0000-0000-0000BF090000}"/>
    <cellStyle name="20% - Accent5 14 2 2 2" xfId="6366" xr:uid="{00000000-0005-0000-0000-0000C0090000}"/>
    <cellStyle name="20% - Accent5 14 2 3" xfId="5889" xr:uid="{00000000-0005-0000-0000-0000C1090000}"/>
    <cellStyle name="20% - Accent5 14 2 4" xfId="8199" xr:uid="{00000000-0005-0000-0000-0000C2090000}"/>
    <cellStyle name="20% - Accent5 14 3" xfId="1524" xr:uid="{00000000-0005-0000-0000-0000C3090000}"/>
    <cellStyle name="20% - Accent5 14 3 2" xfId="4084" xr:uid="{00000000-0005-0000-0000-0000C4090000}"/>
    <cellStyle name="20% - Accent5 14 3 3" xfId="6190" xr:uid="{00000000-0005-0000-0000-0000C5090000}"/>
    <cellStyle name="20% - Accent5 14 3 4" xfId="8774" xr:uid="{00000000-0005-0000-0000-0000C6090000}"/>
    <cellStyle name="20% - Accent5 14 4" xfId="4760" xr:uid="{00000000-0005-0000-0000-0000C7090000}"/>
    <cellStyle name="20% - Accent5 14 4 2" xfId="9401" xr:uid="{00000000-0005-0000-0000-0000C8090000}"/>
    <cellStyle name="20% - Accent5 14 5" xfId="2848" xr:uid="{00000000-0005-0000-0000-0000C9090000}"/>
    <cellStyle name="20% - Accent5 14 6" xfId="5709" xr:uid="{00000000-0005-0000-0000-0000CA090000}"/>
    <cellStyle name="20% - Accent5 14 7" xfId="7546" xr:uid="{00000000-0005-0000-0000-0000CB090000}"/>
    <cellStyle name="20% - Accent5 15" xfId="591" xr:uid="{00000000-0005-0000-0000-0000CC090000}"/>
    <cellStyle name="20% - Accent5 15 2" xfId="2243" xr:uid="{00000000-0005-0000-0000-0000CD090000}"/>
    <cellStyle name="20% - Accent5 15 2 2" xfId="3506" xr:uid="{00000000-0005-0000-0000-0000CE090000}"/>
    <cellStyle name="20% - Accent5 15 2 3" xfId="6204" xr:uid="{00000000-0005-0000-0000-0000CF090000}"/>
    <cellStyle name="20% - Accent5 15 2 4" xfId="8212" xr:uid="{00000000-0005-0000-0000-0000D0090000}"/>
    <cellStyle name="20% - Accent5 15 3" xfId="1537" xr:uid="{00000000-0005-0000-0000-0000D1090000}"/>
    <cellStyle name="20% - Accent5 15 3 2" xfId="4097" xr:uid="{00000000-0005-0000-0000-0000D2090000}"/>
    <cellStyle name="20% - Accent5 15 3 3" xfId="8787" xr:uid="{00000000-0005-0000-0000-0000D3090000}"/>
    <cellStyle name="20% - Accent5 15 4" xfId="4773" xr:uid="{00000000-0005-0000-0000-0000D4090000}"/>
    <cellStyle name="20% - Accent5 15 4 2" xfId="9414" xr:uid="{00000000-0005-0000-0000-0000D5090000}"/>
    <cellStyle name="20% - Accent5 15 5" xfId="2861" xr:uid="{00000000-0005-0000-0000-0000D6090000}"/>
    <cellStyle name="20% - Accent5 15 6" xfId="5723" xr:uid="{00000000-0005-0000-0000-0000D7090000}"/>
    <cellStyle name="20% - Accent5 15 7" xfId="7559" xr:uid="{00000000-0005-0000-0000-0000D8090000}"/>
    <cellStyle name="20% - Accent5 16" xfId="621" xr:uid="{00000000-0005-0000-0000-0000D9090000}"/>
    <cellStyle name="20% - Accent5 16 2" xfId="2256" xr:uid="{00000000-0005-0000-0000-0000DA090000}"/>
    <cellStyle name="20% - Accent5 16 2 2" xfId="3519" xr:uid="{00000000-0005-0000-0000-0000DB090000}"/>
    <cellStyle name="20% - Accent5 16 2 3" xfId="6381" xr:uid="{00000000-0005-0000-0000-0000DC090000}"/>
    <cellStyle name="20% - Accent5 16 2 4" xfId="8225" xr:uid="{00000000-0005-0000-0000-0000DD090000}"/>
    <cellStyle name="20% - Accent5 16 3" xfId="1553" xr:uid="{00000000-0005-0000-0000-0000DE090000}"/>
    <cellStyle name="20% - Accent5 16 3 2" xfId="4111" xr:uid="{00000000-0005-0000-0000-0000DF090000}"/>
    <cellStyle name="20% - Accent5 16 3 3" xfId="8800" xr:uid="{00000000-0005-0000-0000-0000E0090000}"/>
    <cellStyle name="20% - Accent5 16 4" xfId="4786" xr:uid="{00000000-0005-0000-0000-0000E1090000}"/>
    <cellStyle name="20% - Accent5 16 4 2" xfId="9427" xr:uid="{00000000-0005-0000-0000-0000E2090000}"/>
    <cellStyle name="20% - Accent5 16 5" xfId="2874" xr:uid="{00000000-0005-0000-0000-0000E3090000}"/>
    <cellStyle name="20% - Accent5 16 6" xfId="5905" xr:uid="{00000000-0005-0000-0000-0000E4090000}"/>
    <cellStyle name="20% - Accent5 16 7" xfId="7572" xr:uid="{00000000-0005-0000-0000-0000E5090000}"/>
    <cellStyle name="20% - Accent5 17" xfId="639" xr:uid="{00000000-0005-0000-0000-0000E6090000}"/>
    <cellStyle name="20% - Accent5 17 2" xfId="2270" xr:uid="{00000000-0005-0000-0000-0000E7090000}"/>
    <cellStyle name="20% - Accent5 17 2 2" xfId="3532" xr:uid="{00000000-0005-0000-0000-0000E8090000}"/>
    <cellStyle name="20% - Accent5 17 2 3" xfId="6395" xr:uid="{00000000-0005-0000-0000-0000E9090000}"/>
    <cellStyle name="20% - Accent5 17 2 4" xfId="8238" xr:uid="{00000000-0005-0000-0000-0000EA090000}"/>
    <cellStyle name="20% - Accent5 17 3" xfId="1566" xr:uid="{00000000-0005-0000-0000-0000EB090000}"/>
    <cellStyle name="20% - Accent5 17 3 2" xfId="4124" xr:uid="{00000000-0005-0000-0000-0000EC090000}"/>
    <cellStyle name="20% - Accent5 17 3 3" xfId="8813" xr:uid="{00000000-0005-0000-0000-0000ED090000}"/>
    <cellStyle name="20% - Accent5 17 4" xfId="4800" xr:uid="{00000000-0005-0000-0000-0000EE090000}"/>
    <cellStyle name="20% - Accent5 17 4 2" xfId="9440" xr:uid="{00000000-0005-0000-0000-0000EF090000}"/>
    <cellStyle name="20% - Accent5 17 5" xfId="2887" xr:uid="{00000000-0005-0000-0000-0000F0090000}"/>
    <cellStyle name="20% - Accent5 17 6" xfId="5919" xr:uid="{00000000-0005-0000-0000-0000F1090000}"/>
    <cellStyle name="20% - Accent5 17 7" xfId="7585" xr:uid="{00000000-0005-0000-0000-0000F2090000}"/>
    <cellStyle name="20% - Accent5 18" xfId="654" xr:uid="{00000000-0005-0000-0000-0000F3090000}"/>
    <cellStyle name="20% - Accent5 18 2" xfId="2284" xr:uid="{00000000-0005-0000-0000-0000F4090000}"/>
    <cellStyle name="20% - Accent5 18 2 2" xfId="3545" xr:uid="{00000000-0005-0000-0000-0000F5090000}"/>
    <cellStyle name="20% - Accent5 18 2 3" xfId="6409" xr:uid="{00000000-0005-0000-0000-0000F6090000}"/>
    <cellStyle name="20% - Accent5 18 2 4" xfId="8251" xr:uid="{00000000-0005-0000-0000-0000F7090000}"/>
    <cellStyle name="20% - Accent5 18 3" xfId="1580" xr:uid="{00000000-0005-0000-0000-0000F8090000}"/>
    <cellStyle name="20% - Accent5 18 3 2" xfId="4137" xr:uid="{00000000-0005-0000-0000-0000F9090000}"/>
    <cellStyle name="20% - Accent5 18 3 3" xfId="8826" xr:uid="{00000000-0005-0000-0000-0000FA090000}"/>
    <cellStyle name="20% - Accent5 18 4" xfId="4813" xr:uid="{00000000-0005-0000-0000-0000FB090000}"/>
    <cellStyle name="20% - Accent5 18 4 2" xfId="9453" xr:uid="{00000000-0005-0000-0000-0000FC090000}"/>
    <cellStyle name="20% - Accent5 18 5" xfId="2900" xr:uid="{00000000-0005-0000-0000-0000FD090000}"/>
    <cellStyle name="20% - Accent5 18 6" xfId="5933" xr:uid="{00000000-0005-0000-0000-0000FE090000}"/>
    <cellStyle name="20% - Accent5 18 7" xfId="7598" xr:uid="{00000000-0005-0000-0000-0000FF090000}"/>
    <cellStyle name="20% - Accent5 19" xfId="683" xr:uid="{00000000-0005-0000-0000-0000000A0000}"/>
    <cellStyle name="20% - Accent5 19 2" xfId="2297" xr:uid="{00000000-0005-0000-0000-0000010A0000}"/>
    <cellStyle name="20% - Accent5 19 2 2" xfId="3558" xr:uid="{00000000-0005-0000-0000-0000020A0000}"/>
    <cellStyle name="20% - Accent5 19 2 3" xfId="6423" xr:uid="{00000000-0005-0000-0000-0000030A0000}"/>
    <cellStyle name="20% - Accent5 19 2 4" xfId="8264" xr:uid="{00000000-0005-0000-0000-0000040A0000}"/>
    <cellStyle name="20% - Accent5 19 3" xfId="1594" xr:uid="{00000000-0005-0000-0000-0000050A0000}"/>
    <cellStyle name="20% - Accent5 19 3 2" xfId="4150" xr:uid="{00000000-0005-0000-0000-0000060A0000}"/>
    <cellStyle name="20% - Accent5 19 3 3" xfId="8839" xr:uid="{00000000-0005-0000-0000-0000070A0000}"/>
    <cellStyle name="20% - Accent5 19 4" xfId="4827" xr:uid="{00000000-0005-0000-0000-0000080A0000}"/>
    <cellStyle name="20% - Accent5 19 4 2" xfId="9466" xr:uid="{00000000-0005-0000-0000-0000090A0000}"/>
    <cellStyle name="20% - Accent5 19 5" xfId="2913" xr:uid="{00000000-0005-0000-0000-00000A0A0000}"/>
    <cellStyle name="20% - Accent5 19 6" xfId="5948" xr:uid="{00000000-0005-0000-0000-00000B0A0000}"/>
    <cellStyle name="20% - Accent5 19 7" xfId="7611" xr:uid="{00000000-0005-0000-0000-00000C0A0000}"/>
    <cellStyle name="20% - Accent5 2" xfId="238" xr:uid="{00000000-0005-0000-0000-00000D0A0000}"/>
    <cellStyle name="20% - Accent5 2 2" xfId="5267" xr:uid="{00000000-0005-0000-0000-00000E0A0000}"/>
    <cellStyle name="20% - Accent5 2 2 2" xfId="5268" xr:uid="{00000000-0005-0000-0000-00000F0A0000}"/>
    <cellStyle name="20% - Accent5 2 3" xfId="5269" xr:uid="{00000000-0005-0000-0000-0000100A0000}"/>
    <cellStyle name="20% - Accent5 2 4" xfId="5266" xr:uid="{00000000-0005-0000-0000-0000110A0000}"/>
    <cellStyle name="20% - Accent5 20" xfId="746" xr:uid="{00000000-0005-0000-0000-0000120A0000}"/>
    <cellStyle name="20% - Accent5 20 2" xfId="2310" xr:uid="{00000000-0005-0000-0000-0000130A0000}"/>
    <cellStyle name="20% - Accent5 20 2 2" xfId="3571" xr:uid="{00000000-0005-0000-0000-0000140A0000}"/>
    <cellStyle name="20% - Accent5 20 2 3" xfId="6432" xr:uid="{00000000-0005-0000-0000-0000150A0000}"/>
    <cellStyle name="20% - Accent5 20 2 4" xfId="8277" xr:uid="{00000000-0005-0000-0000-0000160A0000}"/>
    <cellStyle name="20% - Accent5 20 3" xfId="1607" xr:uid="{00000000-0005-0000-0000-0000170A0000}"/>
    <cellStyle name="20% - Accent5 20 3 2" xfId="4163" xr:uid="{00000000-0005-0000-0000-0000180A0000}"/>
    <cellStyle name="20% - Accent5 20 3 3" xfId="8852" xr:uid="{00000000-0005-0000-0000-0000190A0000}"/>
    <cellStyle name="20% - Accent5 20 4" xfId="4840" xr:uid="{00000000-0005-0000-0000-00001A0A0000}"/>
    <cellStyle name="20% - Accent5 20 4 2" xfId="9479" xr:uid="{00000000-0005-0000-0000-00001B0A0000}"/>
    <cellStyle name="20% - Accent5 20 5" xfId="2926" xr:uid="{00000000-0005-0000-0000-00001C0A0000}"/>
    <cellStyle name="20% - Accent5 20 6" xfId="5957" xr:uid="{00000000-0005-0000-0000-00001D0A0000}"/>
    <cellStyle name="20% - Accent5 20 7" xfId="7624" xr:uid="{00000000-0005-0000-0000-00001E0A0000}"/>
    <cellStyle name="20% - Accent5 21" xfId="762" xr:uid="{00000000-0005-0000-0000-00001F0A0000}"/>
    <cellStyle name="20% - Accent5 21 2" xfId="2324" xr:uid="{00000000-0005-0000-0000-0000200A0000}"/>
    <cellStyle name="20% - Accent5 21 2 2" xfId="3585" xr:uid="{00000000-0005-0000-0000-0000210A0000}"/>
    <cellStyle name="20% - Accent5 21 2 3" xfId="6452" xr:uid="{00000000-0005-0000-0000-0000220A0000}"/>
    <cellStyle name="20% - Accent5 21 2 4" xfId="8291" xr:uid="{00000000-0005-0000-0000-0000230A0000}"/>
    <cellStyle name="20% - Accent5 21 3" xfId="1620" xr:uid="{00000000-0005-0000-0000-0000240A0000}"/>
    <cellStyle name="20% - Accent5 21 3 2" xfId="4176" xr:uid="{00000000-0005-0000-0000-0000250A0000}"/>
    <cellStyle name="20% - Accent5 21 3 3" xfId="8865" xr:uid="{00000000-0005-0000-0000-0000260A0000}"/>
    <cellStyle name="20% - Accent5 21 4" xfId="4853" xr:uid="{00000000-0005-0000-0000-0000270A0000}"/>
    <cellStyle name="20% - Accent5 21 4 2" xfId="9492" xr:uid="{00000000-0005-0000-0000-0000280A0000}"/>
    <cellStyle name="20% - Accent5 21 5" xfId="2939" xr:uid="{00000000-0005-0000-0000-0000290A0000}"/>
    <cellStyle name="20% - Accent5 21 6" xfId="5977" xr:uid="{00000000-0005-0000-0000-00002A0A0000}"/>
    <cellStyle name="20% - Accent5 21 7" xfId="7637" xr:uid="{00000000-0005-0000-0000-00002B0A0000}"/>
    <cellStyle name="20% - Accent5 22" xfId="776" xr:uid="{00000000-0005-0000-0000-00002C0A0000}"/>
    <cellStyle name="20% - Accent5 22 2" xfId="2339" xr:uid="{00000000-0005-0000-0000-00002D0A0000}"/>
    <cellStyle name="20% - Accent5 22 2 2" xfId="3598" xr:uid="{00000000-0005-0000-0000-00002E0A0000}"/>
    <cellStyle name="20% - Accent5 22 2 3" xfId="6465" xr:uid="{00000000-0005-0000-0000-00002F0A0000}"/>
    <cellStyle name="20% - Accent5 22 2 4" xfId="8304" xr:uid="{00000000-0005-0000-0000-0000300A0000}"/>
    <cellStyle name="20% - Accent5 22 3" xfId="1633" xr:uid="{00000000-0005-0000-0000-0000310A0000}"/>
    <cellStyle name="20% - Accent5 22 3 2" xfId="4189" xr:uid="{00000000-0005-0000-0000-0000320A0000}"/>
    <cellStyle name="20% - Accent5 22 3 3" xfId="8878" xr:uid="{00000000-0005-0000-0000-0000330A0000}"/>
    <cellStyle name="20% - Accent5 22 4" xfId="4870" xr:uid="{00000000-0005-0000-0000-0000340A0000}"/>
    <cellStyle name="20% - Accent5 22 4 2" xfId="9508" xr:uid="{00000000-0005-0000-0000-0000350A0000}"/>
    <cellStyle name="20% - Accent5 22 5" xfId="2952" xr:uid="{00000000-0005-0000-0000-0000360A0000}"/>
    <cellStyle name="20% - Accent5 22 6" xfId="5990" xr:uid="{00000000-0005-0000-0000-0000370A0000}"/>
    <cellStyle name="20% - Accent5 22 7" xfId="7650" xr:uid="{00000000-0005-0000-0000-0000380A0000}"/>
    <cellStyle name="20% - Accent5 23" xfId="809" xr:uid="{00000000-0005-0000-0000-0000390A0000}"/>
    <cellStyle name="20% - Accent5 23 2" xfId="2356" xr:uid="{00000000-0005-0000-0000-00003A0A0000}"/>
    <cellStyle name="20% - Accent5 23 2 2" xfId="3615" xr:uid="{00000000-0005-0000-0000-00003B0A0000}"/>
    <cellStyle name="20% - Accent5 23 2 3" xfId="8321" xr:uid="{00000000-0005-0000-0000-00003C0A0000}"/>
    <cellStyle name="20% - Accent5 23 3" xfId="1652" xr:uid="{00000000-0005-0000-0000-00003D0A0000}"/>
    <cellStyle name="20% - Accent5 23 3 2" xfId="4202" xr:uid="{00000000-0005-0000-0000-00003E0A0000}"/>
    <cellStyle name="20% - Accent5 23 3 3" xfId="8891" xr:uid="{00000000-0005-0000-0000-00003F0A0000}"/>
    <cellStyle name="20% - Accent5 23 4" xfId="4885" xr:uid="{00000000-0005-0000-0000-0000400A0000}"/>
    <cellStyle name="20% - Accent5 23 4 2" xfId="9522" xr:uid="{00000000-0005-0000-0000-0000410A0000}"/>
    <cellStyle name="20% - Accent5 23 5" xfId="2965" xr:uid="{00000000-0005-0000-0000-0000420A0000}"/>
    <cellStyle name="20% - Accent5 23 6" xfId="6008" xr:uid="{00000000-0005-0000-0000-0000430A0000}"/>
    <cellStyle name="20% - Accent5 23 7" xfId="7663" xr:uid="{00000000-0005-0000-0000-0000440A0000}"/>
    <cellStyle name="20% - Accent5 24" xfId="823" xr:uid="{00000000-0005-0000-0000-0000450A0000}"/>
    <cellStyle name="20% - Accent5 24 2" xfId="2373" xr:uid="{00000000-0005-0000-0000-0000460A0000}"/>
    <cellStyle name="20% - Accent5 24 2 2" xfId="3630" xr:uid="{00000000-0005-0000-0000-0000470A0000}"/>
    <cellStyle name="20% - Accent5 24 2 3" xfId="8336" xr:uid="{00000000-0005-0000-0000-0000480A0000}"/>
    <cellStyle name="20% - Accent5 24 3" xfId="1665" xr:uid="{00000000-0005-0000-0000-0000490A0000}"/>
    <cellStyle name="20% - Accent5 24 3 2" xfId="4215" xr:uid="{00000000-0005-0000-0000-00004A0A0000}"/>
    <cellStyle name="20% - Accent5 24 3 3" xfId="8904" xr:uid="{00000000-0005-0000-0000-00004B0A0000}"/>
    <cellStyle name="20% - Accent5 24 4" xfId="4900" xr:uid="{00000000-0005-0000-0000-00004C0A0000}"/>
    <cellStyle name="20% - Accent5 24 4 2" xfId="9537" xr:uid="{00000000-0005-0000-0000-00004D0A0000}"/>
    <cellStyle name="20% - Accent5 24 5" xfId="2978" xr:uid="{00000000-0005-0000-0000-00004E0A0000}"/>
    <cellStyle name="20% - Accent5 24 6" xfId="6482" xr:uid="{00000000-0005-0000-0000-00004F0A0000}"/>
    <cellStyle name="20% - Accent5 24 7" xfId="7676" xr:uid="{00000000-0005-0000-0000-0000500A0000}"/>
    <cellStyle name="20% - Accent5 25" xfId="867" xr:uid="{00000000-0005-0000-0000-0000510A0000}"/>
    <cellStyle name="20% - Accent5 25 2" xfId="2387" xr:uid="{00000000-0005-0000-0000-0000520A0000}"/>
    <cellStyle name="20% - Accent5 25 2 2" xfId="3644" xr:uid="{00000000-0005-0000-0000-0000530A0000}"/>
    <cellStyle name="20% - Accent5 25 2 3" xfId="8350" xr:uid="{00000000-0005-0000-0000-0000540A0000}"/>
    <cellStyle name="20% - Accent5 25 3" xfId="1678" xr:uid="{00000000-0005-0000-0000-0000550A0000}"/>
    <cellStyle name="20% - Accent5 25 3 2" xfId="4228" xr:uid="{00000000-0005-0000-0000-0000560A0000}"/>
    <cellStyle name="20% - Accent5 25 3 3" xfId="8917" xr:uid="{00000000-0005-0000-0000-0000570A0000}"/>
    <cellStyle name="20% - Accent5 25 4" xfId="4917" xr:uid="{00000000-0005-0000-0000-0000580A0000}"/>
    <cellStyle name="20% - Accent5 25 4 2" xfId="9554" xr:uid="{00000000-0005-0000-0000-0000590A0000}"/>
    <cellStyle name="20% - Accent5 25 5" xfId="2991" xr:uid="{00000000-0005-0000-0000-00005A0A0000}"/>
    <cellStyle name="20% - Accent5 25 6" xfId="6501" xr:uid="{00000000-0005-0000-0000-00005B0A0000}"/>
    <cellStyle name="20% - Accent5 25 7" xfId="7689" xr:uid="{00000000-0005-0000-0000-00005C0A0000}"/>
    <cellStyle name="20% - Accent5 26" xfId="881" xr:uid="{00000000-0005-0000-0000-00005D0A0000}"/>
    <cellStyle name="20% - Accent5 26 2" xfId="2403" xr:uid="{00000000-0005-0000-0000-00005E0A0000}"/>
    <cellStyle name="20% - Accent5 26 2 2" xfId="3659" xr:uid="{00000000-0005-0000-0000-00005F0A0000}"/>
    <cellStyle name="20% - Accent5 26 2 3" xfId="8365" xr:uid="{00000000-0005-0000-0000-0000600A0000}"/>
    <cellStyle name="20% - Accent5 26 3" xfId="1691" xr:uid="{00000000-0005-0000-0000-0000610A0000}"/>
    <cellStyle name="20% - Accent5 26 3 2" xfId="4241" xr:uid="{00000000-0005-0000-0000-0000620A0000}"/>
    <cellStyle name="20% - Accent5 26 3 3" xfId="8930" xr:uid="{00000000-0005-0000-0000-0000630A0000}"/>
    <cellStyle name="20% - Accent5 26 4" xfId="4930" xr:uid="{00000000-0005-0000-0000-0000640A0000}"/>
    <cellStyle name="20% - Accent5 26 4 2" xfId="9567" xr:uid="{00000000-0005-0000-0000-0000650A0000}"/>
    <cellStyle name="20% - Accent5 26 5" xfId="3004" xr:uid="{00000000-0005-0000-0000-0000660A0000}"/>
    <cellStyle name="20% - Accent5 26 6" xfId="6514" xr:uid="{00000000-0005-0000-0000-0000670A0000}"/>
    <cellStyle name="20% - Accent5 26 7" xfId="7702" xr:uid="{00000000-0005-0000-0000-0000680A0000}"/>
    <cellStyle name="20% - Accent5 27" xfId="952" xr:uid="{00000000-0005-0000-0000-0000690A0000}"/>
    <cellStyle name="20% - Accent5 27 2" xfId="2420" xr:uid="{00000000-0005-0000-0000-00006A0A0000}"/>
    <cellStyle name="20% - Accent5 27 2 2" xfId="3672" xr:uid="{00000000-0005-0000-0000-00006B0A0000}"/>
    <cellStyle name="20% - Accent5 27 2 3" xfId="8378" xr:uid="{00000000-0005-0000-0000-00006C0A0000}"/>
    <cellStyle name="20% - Accent5 27 3" xfId="1705" xr:uid="{00000000-0005-0000-0000-00006D0A0000}"/>
    <cellStyle name="20% - Accent5 27 3 2" xfId="4254" xr:uid="{00000000-0005-0000-0000-00006E0A0000}"/>
    <cellStyle name="20% - Accent5 27 3 3" xfId="8943" xr:uid="{00000000-0005-0000-0000-00006F0A0000}"/>
    <cellStyle name="20% - Accent5 27 4" xfId="4944" xr:uid="{00000000-0005-0000-0000-0000700A0000}"/>
    <cellStyle name="20% - Accent5 27 4 2" xfId="9580" xr:uid="{00000000-0005-0000-0000-0000710A0000}"/>
    <cellStyle name="20% - Accent5 27 5" xfId="3017" xr:uid="{00000000-0005-0000-0000-0000720A0000}"/>
    <cellStyle name="20% - Accent5 27 6" xfId="6527" xr:uid="{00000000-0005-0000-0000-0000730A0000}"/>
    <cellStyle name="20% - Accent5 27 7" xfId="7715" xr:uid="{00000000-0005-0000-0000-0000740A0000}"/>
    <cellStyle name="20% - Accent5 28" xfId="974" xr:uid="{00000000-0005-0000-0000-0000750A0000}"/>
    <cellStyle name="20% - Accent5 28 2" xfId="2436" xr:uid="{00000000-0005-0000-0000-0000760A0000}"/>
    <cellStyle name="20% - Accent5 28 2 2" xfId="3686" xr:uid="{00000000-0005-0000-0000-0000770A0000}"/>
    <cellStyle name="20% - Accent5 28 2 3" xfId="8392" xr:uid="{00000000-0005-0000-0000-0000780A0000}"/>
    <cellStyle name="20% - Accent5 28 3" xfId="1718" xr:uid="{00000000-0005-0000-0000-0000790A0000}"/>
    <cellStyle name="20% - Accent5 28 3 2" xfId="4957" xr:uid="{00000000-0005-0000-0000-00007A0A0000}"/>
    <cellStyle name="20% - Accent5 28 3 3" xfId="9593" xr:uid="{00000000-0005-0000-0000-00007B0A0000}"/>
    <cellStyle name="20% - Accent5 28 4" xfId="3030" xr:uid="{00000000-0005-0000-0000-00007C0A0000}"/>
    <cellStyle name="20% - Accent5 28 5" xfId="6541" xr:uid="{00000000-0005-0000-0000-00007D0A0000}"/>
    <cellStyle name="20% - Accent5 28 6" xfId="7728" xr:uid="{00000000-0005-0000-0000-00007E0A0000}"/>
    <cellStyle name="20% - Accent5 29" xfId="1002" xr:uid="{00000000-0005-0000-0000-00007F0A0000}"/>
    <cellStyle name="20% - Accent5 29 2" xfId="2450" xr:uid="{00000000-0005-0000-0000-0000800A0000}"/>
    <cellStyle name="20% - Accent5 29 2 2" xfId="3700" xr:uid="{00000000-0005-0000-0000-0000810A0000}"/>
    <cellStyle name="20% - Accent5 29 2 3" xfId="8406" xr:uid="{00000000-0005-0000-0000-0000820A0000}"/>
    <cellStyle name="20% - Accent5 29 3" xfId="1731" xr:uid="{00000000-0005-0000-0000-0000830A0000}"/>
    <cellStyle name="20% - Accent5 29 3 2" xfId="4971" xr:uid="{00000000-0005-0000-0000-0000840A0000}"/>
    <cellStyle name="20% - Accent5 29 3 3" xfId="9606" xr:uid="{00000000-0005-0000-0000-0000850A0000}"/>
    <cellStyle name="20% - Accent5 29 4" xfId="3043" xr:uid="{00000000-0005-0000-0000-0000860A0000}"/>
    <cellStyle name="20% - Accent5 29 5" xfId="6557" xr:uid="{00000000-0005-0000-0000-0000870A0000}"/>
    <cellStyle name="20% - Accent5 29 6" xfId="7741" xr:uid="{00000000-0005-0000-0000-0000880A0000}"/>
    <cellStyle name="20% - Accent5 3" xfId="411" xr:uid="{00000000-0005-0000-0000-0000890A0000}"/>
    <cellStyle name="20% - Accent5 3 2" xfId="2084" xr:uid="{00000000-0005-0000-0000-00008A0A0000}"/>
    <cellStyle name="20% - Accent5 3 2 2" xfId="4631" xr:uid="{00000000-0005-0000-0000-00008B0A0000}"/>
    <cellStyle name="20% - Accent5 3 2 2 2" xfId="6222" xr:uid="{00000000-0005-0000-0000-00008C0A0000}"/>
    <cellStyle name="20% - Accent5 3 2 2 3" xfId="9293" xr:uid="{00000000-0005-0000-0000-00008D0A0000}"/>
    <cellStyle name="20% - Accent5 3 2 3" xfId="4425" xr:uid="{00000000-0005-0000-0000-00008E0A0000}"/>
    <cellStyle name="20% - Accent5 3 2 3 2" xfId="9096" xr:uid="{00000000-0005-0000-0000-00008F0A0000}"/>
    <cellStyle name="20% - Accent5 3 2 4" xfId="3349" xr:uid="{00000000-0005-0000-0000-0000900A0000}"/>
    <cellStyle name="20% - Accent5 3 2 5" xfId="5740" xr:uid="{00000000-0005-0000-0000-0000910A0000}"/>
    <cellStyle name="20% - Accent5 3 2 6" xfId="8055" xr:uid="{00000000-0005-0000-0000-0000920A0000}"/>
    <cellStyle name="20% - Accent5 3 3" xfId="1373" xr:uid="{00000000-0005-0000-0000-0000930A0000}"/>
    <cellStyle name="20% - Accent5 3 3 2" xfId="4587" xr:uid="{00000000-0005-0000-0000-0000940A0000}"/>
    <cellStyle name="20% - Accent5 3 3 2 2" xfId="9256" xr:uid="{00000000-0005-0000-0000-0000950A0000}"/>
    <cellStyle name="20% - Accent5 3 3 3" xfId="4365" xr:uid="{00000000-0005-0000-0000-0000960A0000}"/>
    <cellStyle name="20% - Accent5 3 3 3 2" xfId="9037" xr:uid="{00000000-0005-0000-0000-0000970A0000}"/>
    <cellStyle name="20% - Accent5 3 3 4" xfId="3938" xr:uid="{00000000-0005-0000-0000-0000980A0000}"/>
    <cellStyle name="20% - Accent5 3 3 5" xfId="6045" xr:uid="{00000000-0005-0000-0000-0000990A0000}"/>
    <cellStyle name="20% - Accent5 3 3 6" xfId="8630" xr:uid="{00000000-0005-0000-0000-00009A0A0000}"/>
    <cellStyle name="20% - Accent5 3 4" xfId="4540" xr:uid="{00000000-0005-0000-0000-00009B0A0000}"/>
    <cellStyle name="20% - Accent5 3 4 2" xfId="9209" xr:uid="{00000000-0005-0000-0000-00009C0A0000}"/>
    <cellStyle name="20% - Accent5 3 5" xfId="4302" xr:uid="{00000000-0005-0000-0000-00009D0A0000}"/>
    <cellStyle name="20% - Accent5 3 5 2" xfId="8976" xr:uid="{00000000-0005-0000-0000-00009E0A0000}"/>
    <cellStyle name="20% - Accent5 3 6" xfId="2705" xr:uid="{00000000-0005-0000-0000-00009F0A0000}"/>
    <cellStyle name="20% - Accent5 3 7" xfId="5562" xr:uid="{00000000-0005-0000-0000-0000A00A0000}"/>
    <cellStyle name="20% - Accent5 3 8" xfId="7403" xr:uid="{00000000-0005-0000-0000-0000A10A0000}"/>
    <cellStyle name="20% - Accent5 30" xfId="1038" xr:uid="{00000000-0005-0000-0000-0000A20A0000}"/>
    <cellStyle name="20% - Accent5 30 2" xfId="2463" xr:uid="{00000000-0005-0000-0000-0000A30A0000}"/>
    <cellStyle name="20% - Accent5 30 2 2" xfId="3713" xr:uid="{00000000-0005-0000-0000-0000A40A0000}"/>
    <cellStyle name="20% - Accent5 30 2 3" xfId="8419" xr:uid="{00000000-0005-0000-0000-0000A50A0000}"/>
    <cellStyle name="20% - Accent5 30 3" xfId="1752" xr:uid="{00000000-0005-0000-0000-0000A60A0000}"/>
    <cellStyle name="20% - Accent5 30 3 2" xfId="4984" xr:uid="{00000000-0005-0000-0000-0000A70A0000}"/>
    <cellStyle name="20% - Accent5 30 3 3" xfId="9619" xr:uid="{00000000-0005-0000-0000-0000A80A0000}"/>
    <cellStyle name="20% - Accent5 30 4" xfId="3059" xr:uid="{00000000-0005-0000-0000-0000A90A0000}"/>
    <cellStyle name="20% - Accent5 30 5" xfId="6578" xr:uid="{00000000-0005-0000-0000-0000AA0A0000}"/>
    <cellStyle name="20% - Accent5 30 6" xfId="7757" xr:uid="{00000000-0005-0000-0000-0000AB0A0000}"/>
    <cellStyle name="20% - Accent5 31" xfId="1061" xr:uid="{00000000-0005-0000-0000-0000AC0A0000}"/>
    <cellStyle name="20% - Accent5 31 2" xfId="2476" xr:uid="{00000000-0005-0000-0000-0000AD0A0000}"/>
    <cellStyle name="20% - Accent5 31 2 2" xfId="3726" xr:uid="{00000000-0005-0000-0000-0000AE0A0000}"/>
    <cellStyle name="20% - Accent5 31 2 3" xfId="8432" xr:uid="{00000000-0005-0000-0000-0000AF0A0000}"/>
    <cellStyle name="20% - Accent5 31 3" xfId="1765" xr:uid="{00000000-0005-0000-0000-0000B00A0000}"/>
    <cellStyle name="20% - Accent5 31 3 2" xfId="4997" xr:uid="{00000000-0005-0000-0000-0000B10A0000}"/>
    <cellStyle name="20% - Accent5 31 3 3" xfId="9632" xr:uid="{00000000-0005-0000-0000-0000B20A0000}"/>
    <cellStyle name="20% - Accent5 31 4" xfId="3072" xr:uid="{00000000-0005-0000-0000-0000B30A0000}"/>
    <cellStyle name="20% - Accent5 31 5" xfId="6592" xr:uid="{00000000-0005-0000-0000-0000B40A0000}"/>
    <cellStyle name="20% - Accent5 31 6" xfId="7770" xr:uid="{00000000-0005-0000-0000-0000B50A0000}"/>
    <cellStyle name="20% - Accent5 32" xfId="1125" xr:uid="{00000000-0005-0000-0000-0000B60A0000}"/>
    <cellStyle name="20% - Accent5 32 2" xfId="2490" xr:uid="{00000000-0005-0000-0000-0000B70A0000}"/>
    <cellStyle name="20% - Accent5 32 2 2" xfId="3740" xr:uid="{00000000-0005-0000-0000-0000B80A0000}"/>
    <cellStyle name="20% - Accent5 32 2 3" xfId="8446" xr:uid="{00000000-0005-0000-0000-0000B90A0000}"/>
    <cellStyle name="20% - Accent5 32 3" xfId="1778" xr:uid="{00000000-0005-0000-0000-0000BA0A0000}"/>
    <cellStyle name="20% - Accent5 32 3 2" xfId="5010" xr:uid="{00000000-0005-0000-0000-0000BB0A0000}"/>
    <cellStyle name="20% - Accent5 32 3 3" xfId="9645" xr:uid="{00000000-0005-0000-0000-0000BC0A0000}"/>
    <cellStyle name="20% - Accent5 32 4" xfId="3085" xr:uid="{00000000-0005-0000-0000-0000BD0A0000}"/>
    <cellStyle name="20% - Accent5 32 5" xfId="6605" xr:uid="{00000000-0005-0000-0000-0000BE0A0000}"/>
    <cellStyle name="20% - Accent5 32 6" xfId="7783" xr:uid="{00000000-0005-0000-0000-0000BF0A0000}"/>
    <cellStyle name="20% - Accent5 33" xfId="1170" xr:uid="{00000000-0005-0000-0000-0000C00A0000}"/>
    <cellStyle name="20% - Accent5 33 2" xfId="2503" xr:uid="{00000000-0005-0000-0000-0000C10A0000}"/>
    <cellStyle name="20% - Accent5 33 2 2" xfId="3753" xr:uid="{00000000-0005-0000-0000-0000C20A0000}"/>
    <cellStyle name="20% - Accent5 33 2 3" xfId="8459" xr:uid="{00000000-0005-0000-0000-0000C30A0000}"/>
    <cellStyle name="20% - Accent5 33 3" xfId="1791" xr:uid="{00000000-0005-0000-0000-0000C40A0000}"/>
    <cellStyle name="20% - Accent5 33 3 2" xfId="5023" xr:uid="{00000000-0005-0000-0000-0000C50A0000}"/>
    <cellStyle name="20% - Accent5 33 3 3" xfId="9658" xr:uid="{00000000-0005-0000-0000-0000C60A0000}"/>
    <cellStyle name="20% - Accent5 33 4" xfId="3098" xr:uid="{00000000-0005-0000-0000-0000C70A0000}"/>
    <cellStyle name="20% - Accent5 33 5" xfId="6618" xr:uid="{00000000-0005-0000-0000-0000C80A0000}"/>
    <cellStyle name="20% - Accent5 33 6" xfId="7796" xr:uid="{00000000-0005-0000-0000-0000C90A0000}"/>
    <cellStyle name="20% - Accent5 34" xfId="1805" xr:uid="{00000000-0005-0000-0000-0000CA0A0000}"/>
    <cellStyle name="20% - Accent5 34 2" xfId="2517" xr:uid="{00000000-0005-0000-0000-0000CB0A0000}"/>
    <cellStyle name="20% - Accent5 34 2 2" xfId="3766" xr:uid="{00000000-0005-0000-0000-0000CC0A0000}"/>
    <cellStyle name="20% - Accent5 34 2 3" xfId="8472" xr:uid="{00000000-0005-0000-0000-0000CD0A0000}"/>
    <cellStyle name="20% - Accent5 34 3" xfId="5036" xr:uid="{00000000-0005-0000-0000-0000CE0A0000}"/>
    <cellStyle name="20% - Accent5 34 3 2" xfId="9671" xr:uid="{00000000-0005-0000-0000-0000CF0A0000}"/>
    <cellStyle name="20% - Accent5 34 4" xfId="3112" xr:uid="{00000000-0005-0000-0000-0000D00A0000}"/>
    <cellStyle name="20% - Accent5 34 5" xfId="6631" xr:uid="{00000000-0005-0000-0000-0000D10A0000}"/>
    <cellStyle name="20% - Accent5 34 6" xfId="7810" xr:uid="{00000000-0005-0000-0000-0000D20A0000}"/>
    <cellStyle name="20% - Accent5 35" xfId="1818" xr:uid="{00000000-0005-0000-0000-0000D30A0000}"/>
    <cellStyle name="20% - Accent5 35 2" xfId="2534" xr:uid="{00000000-0005-0000-0000-0000D40A0000}"/>
    <cellStyle name="20% - Accent5 35 2 2" xfId="3780" xr:uid="{00000000-0005-0000-0000-0000D50A0000}"/>
    <cellStyle name="20% - Accent5 35 2 3" xfId="8486" xr:uid="{00000000-0005-0000-0000-0000D60A0000}"/>
    <cellStyle name="20% - Accent5 35 3" xfId="5050" xr:uid="{00000000-0005-0000-0000-0000D70A0000}"/>
    <cellStyle name="20% - Accent5 35 3 2" xfId="9684" xr:uid="{00000000-0005-0000-0000-0000D80A0000}"/>
    <cellStyle name="20% - Accent5 35 4" xfId="3125" xr:uid="{00000000-0005-0000-0000-0000D90A0000}"/>
    <cellStyle name="20% - Accent5 35 5" xfId="6644" xr:uid="{00000000-0005-0000-0000-0000DA0A0000}"/>
    <cellStyle name="20% - Accent5 35 6" xfId="7824" xr:uid="{00000000-0005-0000-0000-0000DB0A0000}"/>
    <cellStyle name="20% - Accent5 36" xfId="1831" xr:uid="{00000000-0005-0000-0000-0000DC0A0000}"/>
    <cellStyle name="20% - Accent5 36 2" xfId="2542" xr:uid="{00000000-0005-0000-0000-0000DD0A0000}"/>
    <cellStyle name="20% - Accent5 36 2 2" xfId="3786" xr:uid="{00000000-0005-0000-0000-0000DE0A0000}"/>
    <cellStyle name="20% - Accent5 36 2 3" xfId="8493" xr:uid="{00000000-0005-0000-0000-0000DF0A0000}"/>
    <cellStyle name="20% - Accent5 36 3" xfId="5063" xr:uid="{00000000-0005-0000-0000-0000E00A0000}"/>
    <cellStyle name="20% - Accent5 36 3 2" xfId="9697" xr:uid="{00000000-0005-0000-0000-0000E10A0000}"/>
    <cellStyle name="20% - Accent5 36 4" xfId="3138" xr:uid="{00000000-0005-0000-0000-0000E20A0000}"/>
    <cellStyle name="20% - Accent5 36 5" xfId="6657" xr:uid="{00000000-0005-0000-0000-0000E30A0000}"/>
    <cellStyle name="20% - Accent5 36 6" xfId="7837" xr:uid="{00000000-0005-0000-0000-0000E40A0000}"/>
    <cellStyle name="20% - Accent5 37" xfId="1844" xr:uid="{00000000-0005-0000-0000-0000E50A0000}"/>
    <cellStyle name="20% - Accent5 37 2" xfId="2559" xr:uid="{00000000-0005-0000-0000-0000E60A0000}"/>
    <cellStyle name="20% - Accent5 37 2 2" xfId="3803" xr:uid="{00000000-0005-0000-0000-0000E70A0000}"/>
    <cellStyle name="20% - Accent5 37 2 3" xfId="8510" xr:uid="{00000000-0005-0000-0000-0000E80A0000}"/>
    <cellStyle name="20% - Accent5 37 3" xfId="5077" xr:uid="{00000000-0005-0000-0000-0000E90A0000}"/>
    <cellStyle name="20% - Accent5 37 3 2" xfId="9710" xr:uid="{00000000-0005-0000-0000-0000EA0A0000}"/>
    <cellStyle name="20% - Accent5 37 4" xfId="3151" xr:uid="{00000000-0005-0000-0000-0000EB0A0000}"/>
    <cellStyle name="20% - Accent5 37 5" xfId="6670" xr:uid="{00000000-0005-0000-0000-0000EC0A0000}"/>
    <cellStyle name="20% - Accent5 37 6" xfId="7850" xr:uid="{00000000-0005-0000-0000-0000ED0A0000}"/>
    <cellStyle name="20% - Accent5 38" xfId="1857" xr:uid="{00000000-0005-0000-0000-0000EE0A0000}"/>
    <cellStyle name="20% - Accent5 38 2" xfId="2579" xr:uid="{00000000-0005-0000-0000-0000EF0A0000}"/>
    <cellStyle name="20% - Accent5 38 2 2" xfId="3822" xr:uid="{00000000-0005-0000-0000-0000F00A0000}"/>
    <cellStyle name="20% - Accent5 38 2 3" xfId="8529" xr:uid="{00000000-0005-0000-0000-0000F10A0000}"/>
    <cellStyle name="20% - Accent5 38 3" xfId="5090" xr:uid="{00000000-0005-0000-0000-0000F20A0000}"/>
    <cellStyle name="20% - Accent5 38 3 2" xfId="9723" xr:uid="{00000000-0005-0000-0000-0000F30A0000}"/>
    <cellStyle name="20% - Accent5 38 4" xfId="3164" xr:uid="{00000000-0005-0000-0000-0000F40A0000}"/>
    <cellStyle name="20% - Accent5 38 5" xfId="6683" xr:uid="{00000000-0005-0000-0000-0000F50A0000}"/>
    <cellStyle name="20% - Accent5 38 6" xfId="7863" xr:uid="{00000000-0005-0000-0000-0000F60A0000}"/>
    <cellStyle name="20% - Accent5 39" xfId="1864" xr:uid="{00000000-0005-0000-0000-0000F70A0000}"/>
    <cellStyle name="20% - Accent5 39 2" xfId="2597" xr:uid="{00000000-0005-0000-0000-0000F80A0000}"/>
    <cellStyle name="20% - Accent5 39 2 2" xfId="3839" xr:uid="{00000000-0005-0000-0000-0000F90A0000}"/>
    <cellStyle name="20% - Accent5 39 2 3" xfId="8546" xr:uid="{00000000-0005-0000-0000-0000FA0A0000}"/>
    <cellStyle name="20% - Accent5 39 3" xfId="5105" xr:uid="{00000000-0005-0000-0000-0000FB0A0000}"/>
    <cellStyle name="20% - Accent5 39 3 2" xfId="9736" xr:uid="{00000000-0005-0000-0000-0000FC0A0000}"/>
    <cellStyle name="20% - Accent5 39 4" xfId="3171" xr:uid="{00000000-0005-0000-0000-0000FD0A0000}"/>
    <cellStyle name="20% - Accent5 39 5" xfId="6696" xr:uid="{00000000-0005-0000-0000-0000FE0A0000}"/>
    <cellStyle name="20% - Accent5 39 6" xfId="7870" xr:uid="{00000000-0005-0000-0000-0000FF0A0000}"/>
    <cellStyle name="20% - Accent5 4" xfId="425" xr:uid="{00000000-0005-0000-0000-0000000B0000}"/>
    <cellStyle name="20% - Accent5 4 2" xfId="2097" xr:uid="{00000000-0005-0000-0000-0000010B0000}"/>
    <cellStyle name="20% - Accent5 4 2 2" xfId="4605" xr:uid="{00000000-0005-0000-0000-0000020B0000}"/>
    <cellStyle name="20% - Accent5 4 2 2 2" xfId="6235" xr:uid="{00000000-0005-0000-0000-0000030B0000}"/>
    <cellStyle name="20% - Accent5 4 2 2 3" xfId="9274" xr:uid="{00000000-0005-0000-0000-0000040B0000}"/>
    <cellStyle name="20% - Accent5 4 2 3" xfId="4438" xr:uid="{00000000-0005-0000-0000-0000050B0000}"/>
    <cellStyle name="20% - Accent5 4 2 3 2" xfId="9109" xr:uid="{00000000-0005-0000-0000-0000060B0000}"/>
    <cellStyle name="20% - Accent5 4 2 4" xfId="3362" xr:uid="{00000000-0005-0000-0000-0000070B0000}"/>
    <cellStyle name="20% - Accent5 4 2 5" xfId="5753" xr:uid="{00000000-0005-0000-0000-0000080B0000}"/>
    <cellStyle name="20% - Accent5 4 2 6" xfId="8068" xr:uid="{00000000-0005-0000-0000-0000090B0000}"/>
    <cellStyle name="20% - Accent5 4 3" xfId="1386" xr:uid="{00000000-0005-0000-0000-00000A0B0000}"/>
    <cellStyle name="20% - Accent5 4 3 2" xfId="4378" xr:uid="{00000000-0005-0000-0000-00000B0B0000}"/>
    <cellStyle name="20% - Accent5 4 3 2 2" xfId="9050" xr:uid="{00000000-0005-0000-0000-00000C0B0000}"/>
    <cellStyle name="20% - Accent5 4 3 3" xfId="3951" xr:uid="{00000000-0005-0000-0000-00000D0B0000}"/>
    <cellStyle name="20% - Accent5 4 3 4" xfId="6059" xr:uid="{00000000-0005-0000-0000-00000E0B0000}"/>
    <cellStyle name="20% - Accent5 4 3 5" xfId="8643" xr:uid="{00000000-0005-0000-0000-00000F0B0000}"/>
    <cellStyle name="20% - Accent5 4 4" xfId="4554" xr:uid="{00000000-0005-0000-0000-0000100B0000}"/>
    <cellStyle name="20% - Accent5 4 4 2" xfId="9223" xr:uid="{00000000-0005-0000-0000-0000110B0000}"/>
    <cellStyle name="20% - Accent5 4 5" xfId="4316" xr:uid="{00000000-0005-0000-0000-0000120B0000}"/>
    <cellStyle name="20% - Accent5 4 5 2" xfId="8989" xr:uid="{00000000-0005-0000-0000-0000130B0000}"/>
    <cellStyle name="20% - Accent5 4 6" xfId="2718" xr:uid="{00000000-0005-0000-0000-0000140B0000}"/>
    <cellStyle name="20% - Accent5 4 7" xfId="5576" xr:uid="{00000000-0005-0000-0000-0000150B0000}"/>
    <cellStyle name="20% - Accent5 4 8" xfId="7416" xr:uid="{00000000-0005-0000-0000-0000160B0000}"/>
    <cellStyle name="20% - Accent5 40" xfId="1883" xr:uid="{00000000-0005-0000-0000-0000170B0000}"/>
    <cellStyle name="20% - Accent5 40 2" xfId="2611" xr:uid="{00000000-0005-0000-0000-0000180B0000}"/>
    <cellStyle name="20% - Accent5 40 2 2" xfId="3853" xr:uid="{00000000-0005-0000-0000-0000190B0000}"/>
    <cellStyle name="20% - Accent5 40 2 3" xfId="8560" xr:uid="{00000000-0005-0000-0000-00001A0B0000}"/>
    <cellStyle name="20% - Accent5 40 3" xfId="5118" xr:uid="{00000000-0005-0000-0000-00001B0B0000}"/>
    <cellStyle name="20% - Accent5 40 3 2" xfId="9749" xr:uid="{00000000-0005-0000-0000-00001C0B0000}"/>
    <cellStyle name="20% - Accent5 40 4" xfId="3190" xr:uid="{00000000-0005-0000-0000-00001D0B0000}"/>
    <cellStyle name="20% - Accent5 40 5" xfId="6709" xr:uid="{00000000-0005-0000-0000-00001E0B0000}"/>
    <cellStyle name="20% - Accent5 40 6" xfId="7889" xr:uid="{00000000-0005-0000-0000-00001F0B0000}"/>
    <cellStyle name="20% - Accent5 41" xfId="1896" xr:uid="{00000000-0005-0000-0000-0000200B0000}"/>
    <cellStyle name="20% - Accent5 41 2" xfId="2616" xr:uid="{00000000-0005-0000-0000-0000210B0000}"/>
    <cellStyle name="20% - Accent5 41 2 2" xfId="3858" xr:uid="{00000000-0005-0000-0000-0000220B0000}"/>
    <cellStyle name="20% - Accent5 41 2 3" xfId="8565" xr:uid="{00000000-0005-0000-0000-0000230B0000}"/>
    <cellStyle name="20% - Accent5 41 3" xfId="3203" xr:uid="{00000000-0005-0000-0000-0000240B0000}"/>
    <cellStyle name="20% - Accent5 41 4" xfId="6722" xr:uid="{00000000-0005-0000-0000-0000250B0000}"/>
    <cellStyle name="20% - Accent5 41 5" xfId="7902" xr:uid="{00000000-0005-0000-0000-0000260B0000}"/>
    <cellStyle name="20% - Accent5 42" xfId="1909" xr:uid="{00000000-0005-0000-0000-0000270B0000}"/>
    <cellStyle name="20% - Accent5 42 2" xfId="2642" xr:uid="{00000000-0005-0000-0000-0000280B0000}"/>
    <cellStyle name="20% - Accent5 42 2 2" xfId="3883" xr:uid="{00000000-0005-0000-0000-0000290B0000}"/>
    <cellStyle name="20% - Accent5 42 2 3" xfId="8590" xr:uid="{00000000-0005-0000-0000-00002A0B0000}"/>
    <cellStyle name="20% - Accent5 42 3" xfId="3216" xr:uid="{00000000-0005-0000-0000-00002B0B0000}"/>
    <cellStyle name="20% - Accent5 42 4" xfId="6736" xr:uid="{00000000-0005-0000-0000-00002C0B0000}"/>
    <cellStyle name="20% - Accent5 42 5" xfId="7915" xr:uid="{00000000-0005-0000-0000-00002D0B0000}"/>
    <cellStyle name="20% - Accent5 43" xfId="1929" xr:uid="{00000000-0005-0000-0000-00002E0B0000}"/>
    <cellStyle name="20% - Accent5 43 2" xfId="3231" xr:uid="{00000000-0005-0000-0000-00002F0B0000}"/>
    <cellStyle name="20% - Accent5 43 3" xfId="6749" xr:uid="{00000000-0005-0000-0000-0000300B0000}"/>
    <cellStyle name="20% - Accent5 43 4" xfId="7930" xr:uid="{00000000-0005-0000-0000-0000310B0000}"/>
    <cellStyle name="20% - Accent5 44" xfId="1946" xr:uid="{00000000-0005-0000-0000-0000320B0000}"/>
    <cellStyle name="20% - Accent5 44 2" xfId="3245" xr:uid="{00000000-0005-0000-0000-0000330B0000}"/>
    <cellStyle name="20% - Accent5 44 3" xfId="6762" xr:uid="{00000000-0005-0000-0000-0000340B0000}"/>
    <cellStyle name="20% - Accent5 44 4" xfId="7945" xr:uid="{00000000-0005-0000-0000-0000350B0000}"/>
    <cellStyle name="20% - Accent5 45" xfId="1956" xr:uid="{00000000-0005-0000-0000-0000360B0000}"/>
    <cellStyle name="20% - Accent5 45 2" xfId="3252" xr:uid="{00000000-0005-0000-0000-0000370B0000}"/>
    <cellStyle name="20% - Accent5 45 3" xfId="6776" xr:uid="{00000000-0005-0000-0000-0000380B0000}"/>
    <cellStyle name="20% - Accent5 45 4" xfId="7953" xr:uid="{00000000-0005-0000-0000-0000390B0000}"/>
    <cellStyle name="20% - Accent5 46" xfId="1971" xr:uid="{00000000-0005-0000-0000-00003A0B0000}"/>
    <cellStyle name="20% - Accent5 46 2" xfId="3266" xr:uid="{00000000-0005-0000-0000-00003B0B0000}"/>
    <cellStyle name="20% - Accent5 46 3" xfId="6790" xr:uid="{00000000-0005-0000-0000-00003C0B0000}"/>
    <cellStyle name="20% - Accent5 46 4" xfId="7967" xr:uid="{00000000-0005-0000-0000-00003D0B0000}"/>
    <cellStyle name="20% - Accent5 47" xfId="1986" xr:uid="{00000000-0005-0000-0000-00003E0B0000}"/>
    <cellStyle name="20% - Accent5 47 2" xfId="3280" xr:uid="{00000000-0005-0000-0000-00003F0B0000}"/>
    <cellStyle name="20% - Accent5 47 3" xfId="6803" xr:uid="{00000000-0005-0000-0000-0000400B0000}"/>
    <cellStyle name="20% - Accent5 47 4" xfId="7981" xr:uid="{00000000-0005-0000-0000-0000410B0000}"/>
    <cellStyle name="20% - Accent5 48" xfId="2000" xr:uid="{00000000-0005-0000-0000-0000420B0000}"/>
    <cellStyle name="20% - Accent5 48 2" xfId="3294" xr:uid="{00000000-0005-0000-0000-0000430B0000}"/>
    <cellStyle name="20% - Accent5 48 3" xfId="6817" xr:uid="{00000000-0005-0000-0000-0000440B0000}"/>
    <cellStyle name="20% - Accent5 48 4" xfId="7995" xr:uid="{00000000-0005-0000-0000-0000450B0000}"/>
    <cellStyle name="20% - Accent5 49" xfId="2014" xr:uid="{00000000-0005-0000-0000-0000460B0000}"/>
    <cellStyle name="20% - Accent5 49 2" xfId="3308" xr:uid="{00000000-0005-0000-0000-0000470B0000}"/>
    <cellStyle name="20% - Accent5 49 3" xfId="6830" xr:uid="{00000000-0005-0000-0000-0000480B0000}"/>
    <cellStyle name="20% - Accent5 49 4" xfId="8009" xr:uid="{00000000-0005-0000-0000-0000490B0000}"/>
    <cellStyle name="20% - Accent5 5" xfId="439" xr:uid="{00000000-0005-0000-0000-00004A0B0000}"/>
    <cellStyle name="20% - Accent5 5 2" xfId="2110" xr:uid="{00000000-0005-0000-0000-00004B0B0000}"/>
    <cellStyle name="20% - Accent5 5 2 2" xfId="4453" xr:uid="{00000000-0005-0000-0000-00004C0B0000}"/>
    <cellStyle name="20% - Accent5 5 2 2 2" xfId="6248" xr:uid="{00000000-0005-0000-0000-00004D0B0000}"/>
    <cellStyle name="20% - Accent5 5 2 2 3" xfId="9122" xr:uid="{00000000-0005-0000-0000-00004E0B0000}"/>
    <cellStyle name="20% - Accent5 5 2 3" xfId="3375" xr:uid="{00000000-0005-0000-0000-00004F0B0000}"/>
    <cellStyle name="20% - Accent5 5 2 4" xfId="5771" xr:uid="{00000000-0005-0000-0000-0000500B0000}"/>
    <cellStyle name="20% - Accent5 5 2 5" xfId="8081" xr:uid="{00000000-0005-0000-0000-0000510B0000}"/>
    <cellStyle name="20% - Accent5 5 3" xfId="1406" xr:uid="{00000000-0005-0000-0000-0000520B0000}"/>
    <cellStyle name="20% - Accent5 5 3 2" xfId="4392" xr:uid="{00000000-0005-0000-0000-0000530B0000}"/>
    <cellStyle name="20% - Accent5 5 3 2 2" xfId="9063" xr:uid="{00000000-0005-0000-0000-0000540B0000}"/>
    <cellStyle name="20% - Accent5 5 3 3" xfId="3965" xr:uid="{00000000-0005-0000-0000-0000550B0000}"/>
    <cellStyle name="20% - Accent5 5 3 4" xfId="6072" xr:uid="{00000000-0005-0000-0000-0000560B0000}"/>
    <cellStyle name="20% - Accent5 5 3 5" xfId="8657" xr:uid="{00000000-0005-0000-0000-0000570B0000}"/>
    <cellStyle name="20% - Accent5 5 4" xfId="4568" xr:uid="{00000000-0005-0000-0000-0000580B0000}"/>
    <cellStyle name="20% - Accent5 5 4 2" xfId="9237" xr:uid="{00000000-0005-0000-0000-0000590B0000}"/>
    <cellStyle name="20% - Accent5 5 5" xfId="4329" xr:uid="{00000000-0005-0000-0000-00005A0B0000}"/>
    <cellStyle name="20% - Accent5 5 5 2" xfId="9002" xr:uid="{00000000-0005-0000-0000-00005B0B0000}"/>
    <cellStyle name="20% - Accent5 5 6" xfId="2731" xr:uid="{00000000-0005-0000-0000-00005C0B0000}"/>
    <cellStyle name="20% - Accent5 5 7" xfId="5589" xr:uid="{00000000-0005-0000-0000-00005D0B0000}"/>
    <cellStyle name="20% - Accent5 5 8" xfId="7429" xr:uid="{00000000-0005-0000-0000-00005E0B0000}"/>
    <cellStyle name="20% - Accent5 50" xfId="2054" xr:uid="{00000000-0005-0000-0000-00005F0B0000}"/>
    <cellStyle name="20% - Accent5 50 2" xfId="3330" xr:uid="{00000000-0005-0000-0000-0000600B0000}"/>
    <cellStyle name="20% - Accent5 50 3" xfId="6843" xr:uid="{00000000-0005-0000-0000-0000610B0000}"/>
    <cellStyle name="20% - Accent5 50 4" xfId="8036" xr:uid="{00000000-0005-0000-0000-0000620B0000}"/>
    <cellStyle name="20% - Accent5 51" xfId="1325" xr:uid="{00000000-0005-0000-0000-0000630B0000}"/>
    <cellStyle name="20% - Accent5 51 2" xfId="3905" xr:uid="{00000000-0005-0000-0000-0000640B0000}"/>
    <cellStyle name="20% - Accent5 51 3" xfId="6857" xr:uid="{00000000-0005-0000-0000-0000650B0000}"/>
    <cellStyle name="20% - Accent5 51 4" xfId="8609" xr:uid="{00000000-0005-0000-0000-0000660B0000}"/>
    <cellStyle name="20% - Accent5 52" xfId="2665" xr:uid="{00000000-0005-0000-0000-0000670B0000}"/>
    <cellStyle name="20% - Accent5 52 2" xfId="4274" xr:uid="{00000000-0005-0000-0000-0000680B0000}"/>
    <cellStyle name="20% - Accent5 52 3" xfId="6870" xr:uid="{00000000-0005-0000-0000-0000690B0000}"/>
    <cellStyle name="20% - Accent5 52 4" xfId="8957" xr:uid="{00000000-0005-0000-0000-00006A0B0000}"/>
    <cellStyle name="20% - Accent5 53" xfId="2685" xr:uid="{00000000-0005-0000-0000-00006B0B0000}"/>
    <cellStyle name="20% - Accent5 53 2" xfId="6884" xr:uid="{00000000-0005-0000-0000-00006C0B0000}"/>
    <cellStyle name="20% - Accent5 54" xfId="5451" xr:uid="{00000000-0005-0000-0000-00006D0B0000}"/>
    <cellStyle name="20% - Accent5 54 2" xfId="6897" xr:uid="{00000000-0005-0000-0000-00006E0B0000}"/>
    <cellStyle name="20% - Accent5 55" xfId="6910" xr:uid="{00000000-0005-0000-0000-00006F0B0000}"/>
    <cellStyle name="20% - Accent5 56" xfId="6927" xr:uid="{00000000-0005-0000-0000-0000700B0000}"/>
    <cellStyle name="20% - Accent5 57" xfId="6940" xr:uid="{00000000-0005-0000-0000-0000710B0000}"/>
    <cellStyle name="20% - Accent5 58" xfId="6954" xr:uid="{00000000-0005-0000-0000-0000720B0000}"/>
    <cellStyle name="20% - Accent5 59" xfId="6967" xr:uid="{00000000-0005-0000-0000-0000730B0000}"/>
    <cellStyle name="20% - Accent5 6" xfId="453" xr:uid="{00000000-0005-0000-0000-0000740B0000}"/>
    <cellStyle name="20% - Accent5 6 2" xfId="2123" xr:uid="{00000000-0005-0000-0000-0000750B0000}"/>
    <cellStyle name="20% - Accent5 6 2 2" xfId="4466" xr:uid="{00000000-0005-0000-0000-0000760B0000}"/>
    <cellStyle name="20% - Accent5 6 2 2 2" xfId="6261" xr:uid="{00000000-0005-0000-0000-0000770B0000}"/>
    <cellStyle name="20% - Accent5 6 2 2 3" xfId="9135" xr:uid="{00000000-0005-0000-0000-0000780B0000}"/>
    <cellStyle name="20% - Accent5 6 2 3" xfId="3388" xr:uid="{00000000-0005-0000-0000-0000790B0000}"/>
    <cellStyle name="20% - Accent5 6 2 4" xfId="5784" xr:uid="{00000000-0005-0000-0000-00007A0B0000}"/>
    <cellStyle name="20% - Accent5 6 2 5" xfId="8094" xr:uid="{00000000-0005-0000-0000-00007B0B0000}"/>
    <cellStyle name="20% - Accent5 6 3" xfId="1419" xr:uid="{00000000-0005-0000-0000-00007C0B0000}"/>
    <cellStyle name="20% - Accent5 6 3 2" xfId="4664" xr:uid="{00000000-0005-0000-0000-00007D0B0000}"/>
    <cellStyle name="20% - Accent5 6 3 2 2" xfId="9307" xr:uid="{00000000-0005-0000-0000-00007E0B0000}"/>
    <cellStyle name="20% - Accent5 6 3 3" xfId="3978" xr:uid="{00000000-0005-0000-0000-00007F0B0000}"/>
    <cellStyle name="20% - Accent5 6 3 4" xfId="6085" xr:uid="{00000000-0005-0000-0000-0000800B0000}"/>
    <cellStyle name="20% - Accent5 6 3 5" xfId="8670" xr:uid="{00000000-0005-0000-0000-0000810B0000}"/>
    <cellStyle name="20% - Accent5 6 4" xfId="4343" xr:uid="{00000000-0005-0000-0000-0000820B0000}"/>
    <cellStyle name="20% - Accent5 6 4 2" xfId="9015" xr:uid="{00000000-0005-0000-0000-0000830B0000}"/>
    <cellStyle name="20% - Accent5 6 5" xfId="2744" xr:uid="{00000000-0005-0000-0000-0000840B0000}"/>
    <cellStyle name="20% - Accent5 6 6" xfId="5602" xr:uid="{00000000-0005-0000-0000-0000850B0000}"/>
    <cellStyle name="20% - Accent5 6 7" xfId="7442" xr:uid="{00000000-0005-0000-0000-0000860B0000}"/>
    <cellStyle name="20% - Accent5 60" xfId="6981" xr:uid="{00000000-0005-0000-0000-0000870B0000}"/>
    <cellStyle name="20% - Accent5 61" xfId="6994" xr:uid="{00000000-0005-0000-0000-0000880B0000}"/>
    <cellStyle name="20% - Accent5 62" xfId="7008" xr:uid="{00000000-0005-0000-0000-0000890B0000}"/>
    <cellStyle name="20% - Accent5 63" xfId="7021" xr:uid="{00000000-0005-0000-0000-00008A0B0000}"/>
    <cellStyle name="20% - Accent5 64" xfId="7034" xr:uid="{00000000-0005-0000-0000-00008B0B0000}"/>
    <cellStyle name="20% - Accent5 65" xfId="7047" xr:uid="{00000000-0005-0000-0000-00008C0B0000}"/>
    <cellStyle name="20% - Accent5 66" xfId="7062" xr:uid="{00000000-0005-0000-0000-00008D0B0000}"/>
    <cellStyle name="20% - Accent5 67" xfId="7076" xr:uid="{00000000-0005-0000-0000-00008E0B0000}"/>
    <cellStyle name="20% - Accent5 68" xfId="7091" xr:uid="{00000000-0005-0000-0000-00008F0B0000}"/>
    <cellStyle name="20% - Accent5 69" xfId="7105" xr:uid="{00000000-0005-0000-0000-0000900B0000}"/>
    <cellStyle name="20% - Accent5 7" xfId="467" xr:uid="{00000000-0005-0000-0000-0000910B0000}"/>
    <cellStyle name="20% - Accent5 7 2" xfId="2136" xr:uid="{00000000-0005-0000-0000-0000920B0000}"/>
    <cellStyle name="20% - Accent5 7 2 2" xfId="4678" xr:uid="{00000000-0005-0000-0000-0000930B0000}"/>
    <cellStyle name="20% - Accent5 7 2 2 2" xfId="6274" xr:uid="{00000000-0005-0000-0000-0000940B0000}"/>
    <cellStyle name="20% - Accent5 7 2 2 3" xfId="9321" xr:uid="{00000000-0005-0000-0000-0000950B0000}"/>
    <cellStyle name="20% - Accent5 7 2 3" xfId="3401" xr:uid="{00000000-0005-0000-0000-0000960B0000}"/>
    <cellStyle name="20% - Accent5 7 2 4" xfId="5797" xr:uid="{00000000-0005-0000-0000-0000970B0000}"/>
    <cellStyle name="20% - Accent5 7 2 5" xfId="8107" xr:uid="{00000000-0005-0000-0000-0000980B0000}"/>
    <cellStyle name="20% - Accent5 7 3" xfId="1432" xr:uid="{00000000-0005-0000-0000-0000990B0000}"/>
    <cellStyle name="20% - Accent5 7 3 2" xfId="3991" xr:uid="{00000000-0005-0000-0000-00009A0B0000}"/>
    <cellStyle name="20% - Accent5 7 3 3" xfId="6098" xr:uid="{00000000-0005-0000-0000-00009B0B0000}"/>
    <cellStyle name="20% - Accent5 7 3 4" xfId="8683" xr:uid="{00000000-0005-0000-0000-00009C0B0000}"/>
    <cellStyle name="20% - Accent5 7 4" xfId="4479" xr:uid="{00000000-0005-0000-0000-00009D0B0000}"/>
    <cellStyle name="20% - Accent5 7 4 2" xfId="9148" xr:uid="{00000000-0005-0000-0000-00009E0B0000}"/>
    <cellStyle name="20% - Accent5 7 5" xfId="2757" xr:uid="{00000000-0005-0000-0000-00009F0B0000}"/>
    <cellStyle name="20% - Accent5 7 6" xfId="5615" xr:uid="{00000000-0005-0000-0000-0000A00B0000}"/>
    <cellStyle name="20% - Accent5 7 7" xfId="7455" xr:uid="{00000000-0005-0000-0000-0000A10B0000}"/>
    <cellStyle name="20% - Accent5 70" xfId="7118" xr:uid="{00000000-0005-0000-0000-0000A20B0000}"/>
    <cellStyle name="20% - Accent5 71" xfId="7132" xr:uid="{00000000-0005-0000-0000-0000A30B0000}"/>
    <cellStyle name="20% - Accent5 72" xfId="7177" xr:uid="{00000000-0005-0000-0000-0000A40B0000}"/>
    <cellStyle name="20% - Accent5 73" xfId="5505" xr:uid="{00000000-0005-0000-0000-0000A50B0000}"/>
    <cellStyle name="20% - Accent5 74" xfId="7373" xr:uid="{00000000-0005-0000-0000-0000A60B0000}"/>
    <cellStyle name="20% - Accent5 75" xfId="9868" xr:uid="{00000000-0005-0000-0000-0000A70B0000}"/>
    <cellStyle name="20% - Accent5 8" xfId="485" xr:uid="{00000000-0005-0000-0000-0000A80B0000}"/>
    <cellStyle name="20% - Accent5 8 2" xfId="2149" xr:uid="{00000000-0005-0000-0000-0000A90B0000}"/>
    <cellStyle name="20% - Accent5 8 2 2" xfId="4691" xr:uid="{00000000-0005-0000-0000-0000AA0B0000}"/>
    <cellStyle name="20% - Accent5 8 2 2 2" xfId="6287" xr:uid="{00000000-0005-0000-0000-0000AB0B0000}"/>
    <cellStyle name="20% - Accent5 8 2 2 3" xfId="9334" xr:uid="{00000000-0005-0000-0000-0000AC0B0000}"/>
    <cellStyle name="20% - Accent5 8 2 3" xfId="3414" xr:uid="{00000000-0005-0000-0000-0000AD0B0000}"/>
    <cellStyle name="20% - Accent5 8 2 4" xfId="5810" xr:uid="{00000000-0005-0000-0000-0000AE0B0000}"/>
    <cellStyle name="20% - Accent5 8 2 5" xfId="8120" xr:uid="{00000000-0005-0000-0000-0000AF0B0000}"/>
    <cellStyle name="20% - Accent5 8 3" xfId="1446" xr:uid="{00000000-0005-0000-0000-0000B00B0000}"/>
    <cellStyle name="20% - Accent5 8 3 2" xfId="4004" xr:uid="{00000000-0005-0000-0000-0000B10B0000}"/>
    <cellStyle name="20% - Accent5 8 3 3" xfId="6111" xr:uid="{00000000-0005-0000-0000-0000B20B0000}"/>
    <cellStyle name="20% - Accent5 8 3 4" xfId="8696" xr:uid="{00000000-0005-0000-0000-0000B30B0000}"/>
    <cellStyle name="20% - Accent5 8 4" xfId="4492" xr:uid="{00000000-0005-0000-0000-0000B40B0000}"/>
    <cellStyle name="20% - Accent5 8 4 2" xfId="9161" xr:uid="{00000000-0005-0000-0000-0000B50B0000}"/>
    <cellStyle name="20% - Accent5 8 5" xfId="2770" xr:uid="{00000000-0005-0000-0000-0000B60B0000}"/>
    <cellStyle name="20% - Accent5 8 6" xfId="5628" xr:uid="{00000000-0005-0000-0000-0000B70B0000}"/>
    <cellStyle name="20% - Accent5 8 7" xfId="7468" xr:uid="{00000000-0005-0000-0000-0000B80B0000}"/>
    <cellStyle name="20% - Accent5 9" xfId="510" xr:uid="{00000000-0005-0000-0000-0000B90B0000}"/>
    <cellStyle name="20% - Accent5 9 2" xfId="2162" xr:uid="{00000000-0005-0000-0000-0000BA0B0000}"/>
    <cellStyle name="20% - Accent5 9 2 2" xfId="4704" xr:uid="{00000000-0005-0000-0000-0000BB0B0000}"/>
    <cellStyle name="20% - Accent5 9 2 2 2" xfId="6300" xr:uid="{00000000-0005-0000-0000-0000BC0B0000}"/>
    <cellStyle name="20% - Accent5 9 2 2 3" xfId="9347" xr:uid="{00000000-0005-0000-0000-0000BD0B0000}"/>
    <cellStyle name="20% - Accent5 9 2 3" xfId="3427" xr:uid="{00000000-0005-0000-0000-0000BE0B0000}"/>
    <cellStyle name="20% - Accent5 9 2 4" xfId="5823" xr:uid="{00000000-0005-0000-0000-0000BF0B0000}"/>
    <cellStyle name="20% - Accent5 9 2 5" xfId="8133" xr:uid="{00000000-0005-0000-0000-0000C00B0000}"/>
    <cellStyle name="20% - Accent5 9 3" xfId="1459" xr:uid="{00000000-0005-0000-0000-0000C10B0000}"/>
    <cellStyle name="20% - Accent5 9 3 2" xfId="4018" xr:uid="{00000000-0005-0000-0000-0000C20B0000}"/>
    <cellStyle name="20% - Accent5 9 3 3" xfId="6124" xr:uid="{00000000-0005-0000-0000-0000C30B0000}"/>
    <cellStyle name="20% - Accent5 9 3 4" xfId="8709" xr:uid="{00000000-0005-0000-0000-0000C40B0000}"/>
    <cellStyle name="20% - Accent5 9 4" xfId="4505" xr:uid="{00000000-0005-0000-0000-0000C50B0000}"/>
    <cellStyle name="20% - Accent5 9 4 2" xfId="9174" xr:uid="{00000000-0005-0000-0000-0000C60B0000}"/>
    <cellStyle name="20% - Accent5 9 5" xfId="2783" xr:uid="{00000000-0005-0000-0000-0000C70B0000}"/>
    <cellStyle name="20% - Accent5 9 6" xfId="5641" xr:uid="{00000000-0005-0000-0000-0000C80B0000}"/>
    <cellStyle name="20% - Accent5 9 7" xfId="7481" xr:uid="{00000000-0005-0000-0000-0000C90B0000}"/>
    <cellStyle name="20% - Accent6 10" xfId="525" xr:uid="{00000000-0005-0000-0000-0000CB0B0000}"/>
    <cellStyle name="20% - Accent6 10 2" xfId="2179" xr:uid="{00000000-0005-0000-0000-0000CC0B0000}"/>
    <cellStyle name="20% - Accent6 10 2 2" xfId="4714" xr:uid="{00000000-0005-0000-0000-0000CD0B0000}"/>
    <cellStyle name="20% - Accent6 10 2 2 2" xfId="6316" xr:uid="{00000000-0005-0000-0000-0000CE0B0000}"/>
    <cellStyle name="20% - Accent6 10 2 2 3" xfId="9357" xr:uid="{00000000-0005-0000-0000-0000CF0B0000}"/>
    <cellStyle name="20% - Accent6 10 2 3" xfId="3443" xr:uid="{00000000-0005-0000-0000-0000D00B0000}"/>
    <cellStyle name="20% - Accent6 10 2 4" xfId="5839" xr:uid="{00000000-0005-0000-0000-0000D10B0000}"/>
    <cellStyle name="20% - Accent6 10 2 5" xfId="8149" xr:uid="{00000000-0005-0000-0000-0000D20B0000}"/>
    <cellStyle name="20% - Accent6 10 3" xfId="1474" xr:uid="{00000000-0005-0000-0000-0000D30B0000}"/>
    <cellStyle name="20% - Accent6 10 3 2" xfId="4033" xr:uid="{00000000-0005-0000-0000-0000D40B0000}"/>
    <cellStyle name="20% - Accent6 10 3 3" xfId="6140" xr:uid="{00000000-0005-0000-0000-0000D50B0000}"/>
    <cellStyle name="20% - Accent6 10 3 4" xfId="8724" xr:uid="{00000000-0005-0000-0000-0000D60B0000}"/>
    <cellStyle name="20% - Accent6 10 4" xfId="4410" xr:uid="{00000000-0005-0000-0000-0000D70B0000}"/>
    <cellStyle name="20% - Accent6 10 4 2" xfId="9081" xr:uid="{00000000-0005-0000-0000-0000D80B0000}"/>
    <cellStyle name="20% - Accent6 10 5" xfId="2798" xr:uid="{00000000-0005-0000-0000-0000D90B0000}"/>
    <cellStyle name="20% - Accent6 10 6" xfId="5657" xr:uid="{00000000-0005-0000-0000-0000DA0B0000}"/>
    <cellStyle name="20% - Accent6 10 7" xfId="7496" xr:uid="{00000000-0005-0000-0000-0000DB0B0000}"/>
    <cellStyle name="20% - Accent6 11" xfId="538" xr:uid="{00000000-0005-0000-0000-0000DC0B0000}"/>
    <cellStyle name="20% - Accent6 11 2" xfId="2192" xr:uid="{00000000-0005-0000-0000-0000DD0B0000}"/>
    <cellStyle name="20% - Accent6 11 2 2" xfId="3456" xr:uid="{00000000-0005-0000-0000-0000DE0B0000}"/>
    <cellStyle name="20% - Accent6 11 2 2 2" xfId="6329" xr:uid="{00000000-0005-0000-0000-0000DF0B0000}"/>
    <cellStyle name="20% - Accent6 11 2 3" xfId="5852" xr:uid="{00000000-0005-0000-0000-0000E00B0000}"/>
    <cellStyle name="20% - Accent6 11 2 4" xfId="8162" xr:uid="{00000000-0005-0000-0000-0000E10B0000}"/>
    <cellStyle name="20% - Accent6 11 3" xfId="1487" xr:uid="{00000000-0005-0000-0000-0000E20B0000}"/>
    <cellStyle name="20% - Accent6 11 3 2" xfId="4046" xr:uid="{00000000-0005-0000-0000-0000E30B0000}"/>
    <cellStyle name="20% - Accent6 11 3 3" xfId="6153" xr:uid="{00000000-0005-0000-0000-0000E40B0000}"/>
    <cellStyle name="20% - Accent6 11 3 4" xfId="8737" xr:uid="{00000000-0005-0000-0000-0000E50B0000}"/>
    <cellStyle name="20% - Accent6 11 4" xfId="4523" xr:uid="{00000000-0005-0000-0000-0000E60B0000}"/>
    <cellStyle name="20% - Accent6 11 4 2" xfId="9192" xr:uid="{00000000-0005-0000-0000-0000E70B0000}"/>
    <cellStyle name="20% - Accent6 11 5" xfId="2811" xr:uid="{00000000-0005-0000-0000-0000E80B0000}"/>
    <cellStyle name="20% - Accent6 11 6" xfId="5671" xr:uid="{00000000-0005-0000-0000-0000E90B0000}"/>
    <cellStyle name="20% - Accent6 11 7" xfId="7509" xr:uid="{00000000-0005-0000-0000-0000EA0B0000}"/>
    <cellStyle name="20% - Accent6 12" xfId="551" xr:uid="{00000000-0005-0000-0000-0000EB0B0000}"/>
    <cellStyle name="20% - Accent6 12 2" xfId="2205" xr:uid="{00000000-0005-0000-0000-0000EC0B0000}"/>
    <cellStyle name="20% - Accent6 12 2 2" xfId="3469" xr:uid="{00000000-0005-0000-0000-0000ED0B0000}"/>
    <cellStyle name="20% - Accent6 12 2 2 2" xfId="6342" xr:uid="{00000000-0005-0000-0000-0000EE0B0000}"/>
    <cellStyle name="20% - Accent6 12 2 3" xfId="5865" xr:uid="{00000000-0005-0000-0000-0000EF0B0000}"/>
    <cellStyle name="20% - Accent6 12 2 4" xfId="8175" xr:uid="{00000000-0005-0000-0000-0000F00B0000}"/>
    <cellStyle name="20% - Accent6 12 3" xfId="1500" xr:uid="{00000000-0005-0000-0000-0000F10B0000}"/>
    <cellStyle name="20% - Accent6 12 3 2" xfId="4060" xr:uid="{00000000-0005-0000-0000-0000F20B0000}"/>
    <cellStyle name="20% - Accent6 12 3 3" xfId="6166" xr:uid="{00000000-0005-0000-0000-0000F30B0000}"/>
    <cellStyle name="20% - Accent6 12 3 4" xfId="8750" xr:uid="{00000000-0005-0000-0000-0000F40B0000}"/>
    <cellStyle name="20% - Accent6 12 4" xfId="4735" xr:uid="{00000000-0005-0000-0000-0000F50B0000}"/>
    <cellStyle name="20% - Accent6 12 4 2" xfId="9377" xr:uid="{00000000-0005-0000-0000-0000F60B0000}"/>
    <cellStyle name="20% - Accent6 12 5" xfId="2824" xr:uid="{00000000-0005-0000-0000-0000F70B0000}"/>
    <cellStyle name="20% - Accent6 12 6" xfId="5684" xr:uid="{00000000-0005-0000-0000-0000F80B0000}"/>
    <cellStyle name="20% - Accent6 12 7" xfId="7522" xr:uid="{00000000-0005-0000-0000-0000F90B0000}"/>
    <cellStyle name="20% - Accent6 13" xfId="565" xr:uid="{00000000-0005-0000-0000-0000FA0B0000}"/>
    <cellStyle name="20% - Accent6 13 2" xfId="2218" xr:uid="{00000000-0005-0000-0000-0000FB0B0000}"/>
    <cellStyle name="20% - Accent6 13 2 2" xfId="3482" xr:uid="{00000000-0005-0000-0000-0000FC0B0000}"/>
    <cellStyle name="20% - Accent6 13 2 2 2" xfId="6355" xr:uid="{00000000-0005-0000-0000-0000FD0B0000}"/>
    <cellStyle name="20% - Accent6 13 2 3" xfId="5878" xr:uid="{00000000-0005-0000-0000-0000FE0B0000}"/>
    <cellStyle name="20% - Accent6 13 2 4" xfId="8188" xr:uid="{00000000-0005-0000-0000-0000FF0B0000}"/>
    <cellStyle name="20% - Accent6 13 3" xfId="1513" xr:uid="{00000000-0005-0000-0000-0000000C0000}"/>
    <cellStyle name="20% - Accent6 13 3 2" xfId="4073" xr:uid="{00000000-0005-0000-0000-0000010C0000}"/>
    <cellStyle name="20% - Accent6 13 3 3" xfId="6179" xr:uid="{00000000-0005-0000-0000-0000020C0000}"/>
    <cellStyle name="20% - Accent6 13 3 4" xfId="8763" xr:uid="{00000000-0005-0000-0000-0000030C0000}"/>
    <cellStyle name="20% - Accent6 13 4" xfId="4748" xr:uid="{00000000-0005-0000-0000-0000040C0000}"/>
    <cellStyle name="20% - Accent6 13 4 2" xfId="9390" xr:uid="{00000000-0005-0000-0000-0000050C0000}"/>
    <cellStyle name="20% - Accent6 13 5" xfId="2837" xr:uid="{00000000-0005-0000-0000-0000060C0000}"/>
    <cellStyle name="20% - Accent6 13 6" xfId="5698" xr:uid="{00000000-0005-0000-0000-0000070C0000}"/>
    <cellStyle name="20% - Accent6 13 7" xfId="7535" xr:uid="{00000000-0005-0000-0000-0000080C0000}"/>
    <cellStyle name="20% - Accent6 14" xfId="579" xr:uid="{00000000-0005-0000-0000-0000090C0000}"/>
    <cellStyle name="20% - Accent6 14 2" xfId="2232" xr:uid="{00000000-0005-0000-0000-00000A0C0000}"/>
    <cellStyle name="20% - Accent6 14 2 2" xfId="3495" xr:uid="{00000000-0005-0000-0000-00000B0C0000}"/>
    <cellStyle name="20% - Accent6 14 2 2 2" xfId="6368" xr:uid="{00000000-0005-0000-0000-00000C0C0000}"/>
    <cellStyle name="20% - Accent6 14 2 3" xfId="5891" xr:uid="{00000000-0005-0000-0000-00000D0C0000}"/>
    <cellStyle name="20% - Accent6 14 2 4" xfId="8201" xr:uid="{00000000-0005-0000-0000-00000E0C0000}"/>
    <cellStyle name="20% - Accent6 14 3" xfId="1526" xr:uid="{00000000-0005-0000-0000-00000F0C0000}"/>
    <cellStyle name="20% - Accent6 14 3 2" xfId="4086" xr:uid="{00000000-0005-0000-0000-0000100C0000}"/>
    <cellStyle name="20% - Accent6 14 3 3" xfId="6192" xr:uid="{00000000-0005-0000-0000-0000110C0000}"/>
    <cellStyle name="20% - Accent6 14 3 4" xfId="8776" xr:uid="{00000000-0005-0000-0000-0000120C0000}"/>
    <cellStyle name="20% - Accent6 14 4" xfId="4762" xr:uid="{00000000-0005-0000-0000-0000130C0000}"/>
    <cellStyle name="20% - Accent6 14 4 2" xfId="9403" xr:uid="{00000000-0005-0000-0000-0000140C0000}"/>
    <cellStyle name="20% - Accent6 14 5" xfId="2850" xr:uid="{00000000-0005-0000-0000-0000150C0000}"/>
    <cellStyle name="20% - Accent6 14 6" xfId="5711" xr:uid="{00000000-0005-0000-0000-0000160C0000}"/>
    <cellStyle name="20% - Accent6 14 7" xfId="7548" xr:uid="{00000000-0005-0000-0000-0000170C0000}"/>
    <cellStyle name="20% - Accent6 15" xfId="593" xr:uid="{00000000-0005-0000-0000-0000180C0000}"/>
    <cellStyle name="20% - Accent6 15 2" xfId="2245" xr:uid="{00000000-0005-0000-0000-0000190C0000}"/>
    <cellStyle name="20% - Accent6 15 2 2" xfId="3508" xr:uid="{00000000-0005-0000-0000-00001A0C0000}"/>
    <cellStyle name="20% - Accent6 15 2 3" xfId="6206" xr:uid="{00000000-0005-0000-0000-00001B0C0000}"/>
    <cellStyle name="20% - Accent6 15 2 4" xfId="8214" xr:uid="{00000000-0005-0000-0000-00001C0C0000}"/>
    <cellStyle name="20% - Accent6 15 3" xfId="1539" xr:uid="{00000000-0005-0000-0000-00001D0C0000}"/>
    <cellStyle name="20% - Accent6 15 3 2" xfId="4099" xr:uid="{00000000-0005-0000-0000-00001E0C0000}"/>
    <cellStyle name="20% - Accent6 15 3 3" xfId="8789" xr:uid="{00000000-0005-0000-0000-00001F0C0000}"/>
    <cellStyle name="20% - Accent6 15 4" xfId="4775" xr:uid="{00000000-0005-0000-0000-0000200C0000}"/>
    <cellStyle name="20% - Accent6 15 4 2" xfId="9416" xr:uid="{00000000-0005-0000-0000-0000210C0000}"/>
    <cellStyle name="20% - Accent6 15 5" xfId="2863" xr:uid="{00000000-0005-0000-0000-0000220C0000}"/>
    <cellStyle name="20% - Accent6 15 6" xfId="5725" xr:uid="{00000000-0005-0000-0000-0000230C0000}"/>
    <cellStyle name="20% - Accent6 15 7" xfId="7561" xr:uid="{00000000-0005-0000-0000-0000240C0000}"/>
    <cellStyle name="20% - Accent6 16" xfId="624" xr:uid="{00000000-0005-0000-0000-0000250C0000}"/>
    <cellStyle name="20% - Accent6 16 2" xfId="2258" xr:uid="{00000000-0005-0000-0000-0000260C0000}"/>
    <cellStyle name="20% - Accent6 16 2 2" xfId="3521" xr:uid="{00000000-0005-0000-0000-0000270C0000}"/>
    <cellStyle name="20% - Accent6 16 2 3" xfId="6383" xr:uid="{00000000-0005-0000-0000-0000280C0000}"/>
    <cellStyle name="20% - Accent6 16 2 4" xfId="8227" xr:uid="{00000000-0005-0000-0000-0000290C0000}"/>
    <cellStyle name="20% - Accent6 16 3" xfId="1555" xr:uid="{00000000-0005-0000-0000-00002A0C0000}"/>
    <cellStyle name="20% - Accent6 16 3 2" xfId="4113" xr:uid="{00000000-0005-0000-0000-00002B0C0000}"/>
    <cellStyle name="20% - Accent6 16 3 3" xfId="8802" xr:uid="{00000000-0005-0000-0000-00002C0C0000}"/>
    <cellStyle name="20% - Accent6 16 4" xfId="4788" xr:uid="{00000000-0005-0000-0000-00002D0C0000}"/>
    <cellStyle name="20% - Accent6 16 4 2" xfId="9429" xr:uid="{00000000-0005-0000-0000-00002E0C0000}"/>
    <cellStyle name="20% - Accent6 16 5" xfId="2876" xr:uid="{00000000-0005-0000-0000-00002F0C0000}"/>
    <cellStyle name="20% - Accent6 16 6" xfId="5907" xr:uid="{00000000-0005-0000-0000-0000300C0000}"/>
    <cellStyle name="20% - Accent6 16 7" xfId="7574" xr:uid="{00000000-0005-0000-0000-0000310C0000}"/>
    <cellStyle name="20% - Accent6 17" xfId="641" xr:uid="{00000000-0005-0000-0000-0000320C0000}"/>
    <cellStyle name="20% - Accent6 17 2" xfId="2272" xr:uid="{00000000-0005-0000-0000-0000330C0000}"/>
    <cellStyle name="20% - Accent6 17 2 2" xfId="3534" xr:uid="{00000000-0005-0000-0000-0000340C0000}"/>
    <cellStyle name="20% - Accent6 17 2 3" xfId="6397" xr:uid="{00000000-0005-0000-0000-0000350C0000}"/>
    <cellStyle name="20% - Accent6 17 2 4" xfId="8240" xr:uid="{00000000-0005-0000-0000-0000360C0000}"/>
    <cellStyle name="20% - Accent6 17 3" xfId="1568" xr:uid="{00000000-0005-0000-0000-0000370C0000}"/>
    <cellStyle name="20% - Accent6 17 3 2" xfId="4126" xr:uid="{00000000-0005-0000-0000-0000380C0000}"/>
    <cellStyle name="20% - Accent6 17 3 3" xfId="8815" xr:uid="{00000000-0005-0000-0000-0000390C0000}"/>
    <cellStyle name="20% - Accent6 17 4" xfId="4802" xr:uid="{00000000-0005-0000-0000-00003A0C0000}"/>
    <cellStyle name="20% - Accent6 17 4 2" xfId="9442" xr:uid="{00000000-0005-0000-0000-00003B0C0000}"/>
    <cellStyle name="20% - Accent6 17 5" xfId="2889" xr:uid="{00000000-0005-0000-0000-00003C0C0000}"/>
    <cellStyle name="20% - Accent6 17 6" xfId="5921" xr:uid="{00000000-0005-0000-0000-00003D0C0000}"/>
    <cellStyle name="20% - Accent6 17 7" xfId="7587" xr:uid="{00000000-0005-0000-0000-00003E0C0000}"/>
    <cellStyle name="20% - Accent6 18" xfId="656" xr:uid="{00000000-0005-0000-0000-00003F0C0000}"/>
    <cellStyle name="20% - Accent6 18 2" xfId="2286" xr:uid="{00000000-0005-0000-0000-0000400C0000}"/>
    <cellStyle name="20% - Accent6 18 2 2" xfId="3547" xr:uid="{00000000-0005-0000-0000-0000410C0000}"/>
    <cellStyle name="20% - Accent6 18 2 3" xfId="6411" xr:uid="{00000000-0005-0000-0000-0000420C0000}"/>
    <cellStyle name="20% - Accent6 18 2 4" xfId="8253" xr:uid="{00000000-0005-0000-0000-0000430C0000}"/>
    <cellStyle name="20% - Accent6 18 3" xfId="1582" xr:uid="{00000000-0005-0000-0000-0000440C0000}"/>
    <cellStyle name="20% - Accent6 18 3 2" xfId="4139" xr:uid="{00000000-0005-0000-0000-0000450C0000}"/>
    <cellStyle name="20% - Accent6 18 3 3" xfId="8828" xr:uid="{00000000-0005-0000-0000-0000460C0000}"/>
    <cellStyle name="20% - Accent6 18 4" xfId="4815" xr:uid="{00000000-0005-0000-0000-0000470C0000}"/>
    <cellStyle name="20% - Accent6 18 4 2" xfId="9455" xr:uid="{00000000-0005-0000-0000-0000480C0000}"/>
    <cellStyle name="20% - Accent6 18 5" xfId="2902" xr:uid="{00000000-0005-0000-0000-0000490C0000}"/>
    <cellStyle name="20% - Accent6 18 6" xfId="5935" xr:uid="{00000000-0005-0000-0000-00004A0C0000}"/>
    <cellStyle name="20% - Accent6 18 7" xfId="7600" xr:uid="{00000000-0005-0000-0000-00004B0C0000}"/>
    <cellStyle name="20% - Accent6 19" xfId="685" xr:uid="{00000000-0005-0000-0000-00004C0C0000}"/>
    <cellStyle name="20% - Accent6 19 2" xfId="2299" xr:uid="{00000000-0005-0000-0000-00004D0C0000}"/>
    <cellStyle name="20% - Accent6 19 2 2" xfId="3560" xr:uid="{00000000-0005-0000-0000-00004E0C0000}"/>
    <cellStyle name="20% - Accent6 19 2 3" xfId="6425" xr:uid="{00000000-0005-0000-0000-00004F0C0000}"/>
    <cellStyle name="20% - Accent6 19 2 4" xfId="8266" xr:uid="{00000000-0005-0000-0000-0000500C0000}"/>
    <cellStyle name="20% - Accent6 19 3" xfId="1596" xr:uid="{00000000-0005-0000-0000-0000510C0000}"/>
    <cellStyle name="20% - Accent6 19 3 2" xfId="4152" xr:uid="{00000000-0005-0000-0000-0000520C0000}"/>
    <cellStyle name="20% - Accent6 19 3 3" xfId="8841" xr:uid="{00000000-0005-0000-0000-0000530C0000}"/>
    <cellStyle name="20% - Accent6 19 4" xfId="4829" xr:uid="{00000000-0005-0000-0000-0000540C0000}"/>
    <cellStyle name="20% - Accent6 19 4 2" xfId="9468" xr:uid="{00000000-0005-0000-0000-0000550C0000}"/>
    <cellStyle name="20% - Accent6 19 5" xfId="2915" xr:uid="{00000000-0005-0000-0000-0000560C0000}"/>
    <cellStyle name="20% - Accent6 19 6" xfId="5950" xr:uid="{00000000-0005-0000-0000-0000570C0000}"/>
    <cellStyle name="20% - Accent6 19 7" xfId="7613" xr:uid="{00000000-0005-0000-0000-0000580C0000}"/>
    <cellStyle name="20% - Accent6 2" xfId="239" xr:uid="{00000000-0005-0000-0000-0000590C0000}"/>
    <cellStyle name="20% - Accent6 2 2" xfId="5271" xr:uid="{00000000-0005-0000-0000-00005A0C0000}"/>
    <cellStyle name="20% - Accent6 2 2 2" xfId="5272" xr:uid="{00000000-0005-0000-0000-00005B0C0000}"/>
    <cellStyle name="20% - Accent6 2 3" xfId="5273" xr:uid="{00000000-0005-0000-0000-00005C0C0000}"/>
    <cellStyle name="20% - Accent6 2 4" xfId="5270" xr:uid="{00000000-0005-0000-0000-00005D0C0000}"/>
    <cellStyle name="20% - Accent6 20" xfId="748" xr:uid="{00000000-0005-0000-0000-00005E0C0000}"/>
    <cellStyle name="20% - Accent6 20 2" xfId="2312" xr:uid="{00000000-0005-0000-0000-00005F0C0000}"/>
    <cellStyle name="20% - Accent6 20 2 2" xfId="3573" xr:uid="{00000000-0005-0000-0000-0000600C0000}"/>
    <cellStyle name="20% - Accent6 20 2 3" xfId="6430" xr:uid="{00000000-0005-0000-0000-0000610C0000}"/>
    <cellStyle name="20% - Accent6 20 2 4" xfId="8279" xr:uid="{00000000-0005-0000-0000-0000620C0000}"/>
    <cellStyle name="20% - Accent6 20 3" xfId="1609" xr:uid="{00000000-0005-0000-0000-0000630C0000}"/>
    <cellStyle name="20% - Accent6 20 3 2" xfId="4165" xr:uid="{00000000-0005-0000-0000-0000640C0000}"/>
    <cellStyle name="20% - Accent6 20 3 3" xfId="8854" xr:uid="{00000000-0005-0000-0000-0000650C0000}"/>
    <cellStyle name="20% - Accent6 20 4" xfId="4842" xr:uid="{00000000-0005-0000-0000-0000660C0000}"/>
    <cellStyle name="20% - Accent6 20 4 2" xfId="9481" xr:uid="{00000000-0005-0000-0000-0000670C0000}"/>
    <cellStyle name="20% - Accent6 20 5" xfId="2928" xr:uid="{00000000-0005-0000-0000-0000680C0000}"/>
    <cellStyle name="20% - Accent6 20 6" xfId="5955" xr:uid="{00000000-0005-0000-0000-0000690C0000}"/>
    <cellStyle name="20% - Accent6 20 7" xfId="7626" xr:uid="{00000000-0005-0000-0000-00006A0C0000}"/>
    <cellStyle name="20% - Accent6 21" xfId="764" xr:uid="{00000000-0005-0000-0000-00006B0C0000}"/>
    <cellStyle name="20% - Accent6 21 2" xfId="2326" xr:uid="{00000000-0005-0000-0000-00006C0C0000}"/>
    <cellStyle name="20% - Accent6 21 2 2" xfId="3587" xr:uid="{00000000-0005-0000-0000-00006D0C0000}"/>
    <cellStyle name="20% - Accent6 21 2 3" xfId="6454" xr:uid="{00000000-0005-0000-0000-00006E0C0000}"/>
    <cellStyle name="20% - Accent6 21 2 4" xfId="8293" xr:uid="{00000000-0005-0000-0000-00006F0C0000}"/>
    <cellStyle name="20% - Accent6 21 3" xfId="1622" xr:uid="{00000000-0005-0000-0000-0000700C0000}"/>
    <cellStyle name="20% - Accent6 21 3 2" xfId="4178" xr:uid="{00000000-0005-0000-0000-0000710C0000}"/>
    <cellStyle name="20% - Accent6 21 3 3" xfId="8867" xr:uid="{00000000-0005-0000-0000-0000720C0000}"/>
    <cellStyle name="20% - Accent6 21 4" xfId="4855" xr:uid="{00000000-0005-0000-0000-0000730C0000}"/>
    <cellStyle name="20% - Accent6 21 4 2" xfId="9494" xr:uid="{00000000-0005-0000-0000-0000740C0000}"/>
    <cellStyle name="20% - Accent6 21 5" xfId="2941" xr:uid="{00000000-0005-0000-0000-0000750C0000}"/>
    <cellStyle name="20% - Accent6 21 6" xfId="5979" xr:uid="{00000000-0005-0000-0000-0000760C0000}"/>
    <cellStyle name="20% - Accent6 21 7" xfId="7639" xr:uid="{00000000-0005-0000-0000-0000770C0000}"/>
    <cellStyle name="20% - Accent6 22" xfId="778" xr:uid="{00000000-0005-0000-0000-0000780C0000}"/>
    <cellStyle name="20% - Accent6 22 2" xfId="2341" xr:uid="{00000000-0005-0000-0000-0000790C0000}"/>
    <cellStyle name="20% - Accent6 22 2 2" xfId="3600" xr:uid="{00000000-0005-0000-0000-00007A0C0000}"/>
    <cellStyle name="20% - Accent6 22 2 3" xfId="6467" xr:uid="{00000000-0005-0000-0000-00007B0C0000}"/>
    <cellStyle name="20% - Accent6 22 2 4" xfId="8306" xr:uid="{00000000-0005-0000-0000-00007C0C0000}"/>
    <cellStyle name="20% - Accent6 22 3" xfId="1635" xr:uid="{00000000-0005-0000-0000-00007D0C0000}"/>
    <cellStyle name="20% - Accent6 22 3 2" xfId="4191" xr:uid="{00000000-0005-0000-0000-00007E0C0000}"/>
    <cellStyle name="20% - Accent6 22 3 3" xfId="8880" xr:uid="{00000000-0005-0000-0000-00007F0C0000}"/>
    <cellStyle name="20% - Accent6 22 4" xfId="4872" xr:uid="{00000000-0005-0000-0000-0000800C0000}"/>
    <cellStyle name="20% - Accent6 22 4 2" xfId="9510" xr:uid="{00000000-0005-0000-0000-0000810C0000}"/>
    <cellStyle name="20% - Accent6 22 5" xfId="2954" xr:uid="{00000000-0005-0000-0000-0000820C0000}"/>
    <cellStyle name="20% - Accent6 22 6" xfId="5992" xr:uid="{00000000-0005-0000-0000-0000830C0000}"/>
    <cellStyle name="20% - Accent6 22 7" xfId="7652" xr:uid="{00000000-0005-0000-0000-0000840C0000}"/>
    <cellStyle name="20% - Accent6 23" xfId="811" xr:uid="{00000000-0005-0000-0000-0000850C0000}"/>
    <cellStyle name="20% - Accent6 23 2" xfId="2358" xr:uid="{00000000-0005-0000-0000-0000860C0000}"/>
    <cellStyle name="20% - Accent6 23 2 2" xfId="3617" xr:uid="{00000000-0005-0000-0000-0000870C0000}"/>
    <cellStyle name="20% - Accent6 23 2 3" xfId="8323" xr:uid="{00000000-0005-0000-0000-0000880C0000}"/>
    <cellStyle name="20% - Accent6 23 3" xfId="1654" xr:uid="{00000000-0005-0000-0000-0000890C0000}"/>
    <cellStyle name="20% - Accent6 23 3 2" xfId="4204" xr:uid="{00000000-0005-0000-0000-00008A0C0000}"/>
    <cellStyle name="20% - Accent6 23 3 3" xfId="8893" xr:uid="{00000000-0005-0000-0000-00008B0C0000}"/>
    <cellStyle name="20% - Accent6 23 4" xfId="4887" xr:uid="{00000000-0005-0000-0000-00008C0C0000}"/>
    <cellStyle name="20% - Accent6 23 4 2" xfId="9524" xr:uid="{00000000-0005-0000-0000-00008D0C0000}"/>
    <cellStyle name="20% - Accent6 23 5" xfId="2967" xr:uid="{00000000-0005-0000-0000-00008E0C0000}"/>
    <cellStyle name="20% - Accent6 23 6" xfId="6010" xr:uid="{00000000-0005-0000-0000-00008F0C0000}"/>
    <cellStyle name="20% - Accent6 23 7" xfId="7665" xr:uid="{00000000-0005-0000-0000-0000900C0000}"/>
    <cellStyle name="20% - Accent6 24" xfId="825" xr:uid="{00000000-0005-0000-0000-0000910C0000}"/>
    <cellStyle name="20% - Accent6 24 2" xfId="2375" xr:uid="{00000000-0005-0000-0000-0000920C0000}"/>
    <cellStyle name="20% - Accent6 24 2 2" xfId="3632" xr:uid="{00000000-0005-0000-0000-0000930C0000}"/>
    <cellStyle name="20% - Accent6 24 2 3" xfId="8338" xr:uid="{00000000-0005-0000-0000-0000940C0000}"/>
    <cellStyle name="20% - Accent6 24 3" xfId="1667" xr:uid="{00000000-0005-0000-0000-0000950C0000}"/>
    <cellStyle name="20% - Accent6 24 3 2" xfId="4217" xr:uid="{00000000-0005-0000-0000-0000960C0000}"/>
    <cellStyle name="20% - Accent6 24 3 3" xfId="8906" xr:uid="{00000000-0005-0000-0000-0000970C0000}"/>
    <cellStyle name="20% - Accent6 24 4" xfId="4902" xr:uid="{00000000-0005-0000-0000-0000980C0000}"/>
    <cellStyle name="20% - Accent6 24 4 2" xfId="9539" xr:uid="{00000000-0005-0000-0000-0000990C0000}"/>
    <cellStyle name="20% - Accent6 24 5" xfId="2980" xr:uid="{00000000-0005-0000-0000-00009A0C0000}"/>
    <cellStyle name="20% - Accent6 24 6" xfId="6484" xr:uid="{00000000-0005-0000-0000-00009B0C0000}"/>
    <cellStyle name="20% - Accent6 24 7" xfId="7678" xr:uid="{00000000-0005-0000-0000-00009C0C0000}"/>
    <cellStyle name="20% - Accent6 25" xfId="869" xr:uid="{00000000-0005-0000-0000-00009D0C0000}"/>
    <cellStyle name="20% - Accent6 25 2" xfId="2389" xr:uid="{00000000-0005-0000-0000-00009E0C0000}"/>
    <cellStyle name="20% - Accent6 25 2 2" xfId="3646" xr:uid="{00000000-0005-0000-0000-00009F0C0000}"/>
    <cellStyle name="20% - Accent6 25 2 3" xfId="8352" xr:uid="{00000000-0005-0000-0000-0000A00C0000}"/>
    <cellStyle name="20% - Accent6 25 3" xfId="1680" xr:uid="{00000000-0005-0000-0000-0000A10C0000}"/>
    <cellStyle name="20% - Accent6 25 3 2" xfId="4230" xr:uid="{00000000-0005-0000-0000-0000A20C0000}"/>
    <cellStyle name="20% - Accent6 25 3 3" xfId="8919" xr:uid="{00000000-0005-0000-0000-0000A30C0000}"/>
    <cellStyle name="20% - Accent6 25 4" xfId="4919" xr:uid="{00000000-0005-0000-0000-0000A40C0000}"/>
    <cellStyle name="20% - Accent6 25 4 2" xfId="9556" xr:uid="{00000000-0005-0000-0000-0000A50C0000}"/>
    <cellStyle name="20% - Accent6 25 5" xfId="2993" xr:uid="{00000000-0005-0000-0000-0000A60C0000}"/>
    <cellStyle name="20% - Accent6 25 6" xfId="6503" xr:uid="{00000000-0005-0000-0000-0000A70C0000}"/>
    <cellStyle name="20% - Accent6 25 7" xfId="7691" xr:uid="{00000000-0005-0000-0000-0000A80C0000}"/>
    <cellStyle name="20% - Accent6 26" xfId="883" xr:uid="{00000000-0005-0000-0000-0000A90C0000}"/>
    <cellStyle name="20% - Accent6 26 2" xfId="2405" xr:uid="{00000000-0005-0000-0000-0000AA0C0000}"/>
    <cellStyle name="20% - Accent6 26 2 2" xfId="3661" xr:uid="{00000000-0005-0000-0000-0000AB0C0000}"/>
    <cellStyle name="20% - Accent6 26 2 3" xfId="8367" xr:uid="{00000000-0005-0000-0000-0000AC0C0000}"/>
    <cellStyle name="20% - Accent6 26 3" xfId="1693" xr:uid="{00000000-0005-0000-0000-0000AD0C0000}"/>
    <cellStyle name="20% - Accent6 26 3 2" xfId="4243" xr:uid="{00000000-0005-0000-0000-0000AE0C0000}"/>
    <cellStyle name="20% - Accent6 26 3 3" xfId="8932" xr:uid="{00000000-0005-0000-0000-0000AF0C0000}"/>
    <cellStyle name="20% - Accent6 26 4" xfId="4932" xr:uid="{00000000-0005-0000-0000-0000B00C0000}"/>
    <cellStyle name="20% - Accent6 26 4 2" xfId="9569" xr:uid="{00000000-0005-0000-0000-0000B10C0000}"/>
    <cellStyle name="20% - Accent6 26 5" xfId="3006" xr:uid="{00000000-0005-0000-0000-0000B20C0000}"/>
    <cellStyle name="20% - Accent6 26 6" xfId="6516" xr:uid="{00000000-0005-0000-0000-0000B30C0000}"/>
    <cellStyle name="20% - Accent6 26 7" xfId="7704" xr:uid="{00000000-0005-0000-0000-0000B40C0000}"/>
    <cellStyle name="20% - Accent6 27" xfId="954" xr:uid="{00000000-0005-0000-0000-0000B50C0000}"/>
    <cellStyle name="20% - Accent6 27 2" xfId="2422" xr:uid="{00000000-0005-0000-0000-0000B60C0000}"/>
    <cellStyle name="20% - Accent6 27 2 2" xfId="3674" xr:uid="{00000000-0005-0000-0000-0000B70C0000}"/>
    <cellStyle name="20% - Accent6 27 2 3" xfId="8380" xr:uid="{00000000-0005-0000-0000-0000B80C0000}"/>
    <cellStyle name="20% - Accent6 27 3" xfId="1707" xr:uid="{00000000-0005-0000-0000-0000B90C0000}"/>
    <cellStyle name="20% - Accent6 27 3 2" xfId="4256" xr:uid="{00000000-0005-0000-0000-0000BA0C0000}"/>
    <cellStyle name="20% - Accent6 27 3 3" xfId="8945" xr:uid="{00000000-0005-0000-0000-0000BB0C0000}"/>
    <cellStyle name="20% - Accent6 27 4" xfId="4946" xr:uid="{00000000-0005-0000-0000-0000BC0C0000}"/>
    <cellStyle name="20% - Accent6 27 4 2" xfId="9582" xr:uid="{00000000-0005-0000-0000-0000BD0C0000}"/>
    <cellStyle name="20% - Accent6 27 5" xfId="3019" xr:uid="{00000000-0005-0000-0000-0000BE0C0000}"/>
    <cellStyle name="20% - Accent6 27 6" xfId="6529" xr:uid="{00000000-0005-0000-0000-0000BF0C0000}"/>
    <cellStyle name="20% - Accent6 27 7" xfId="7717" xr:uid="{00000000-0005-0000-0000-0000C00C0000}"/>
    <cellStyle name="20% - Accent6 28" xfId="976" xr:uid="{00000000-0005-0000-0000-0000C10C0000}"/>
    <cellStyle name="20% - Accent6 28 2" xfId="2438" xr:uid="{00000000-0005-0000-0000-0000C20C0000}"/>
    <cellStyle name="20% - Accent6 28 2 2" xfId="3688" xr:uid="{00000000-0005-0000-0000-0000C30C0000}"/>
    <cellStyle name="20% - Accent6 28 2 3" xfId="8394" xr:uid="{00000000-0005-0000-0000-0000C40C0000}"/>
    <cellStyle name="20% - Accent6 28 3" xfId="1720" xr:uid="{00000000-0005-0000-0000-0000C50C0000}"/>
    <cellStyle name="20% - Accent6 28 3 2" xfId="4959" xr:uid="{00000000-0005-0000-0000-0000C60C0000}"/>
    <cellStyle name="20% - Accent6 28 3 3" xfId="9595" xr:uid="{00000000-0005-0000-0000-0000C70C0000}"/>
    <cellStyle name="20% - Accent6 28 4" xfId="3032" xr:uid="{00000000-0005-0000-0000-0000C80C0000}"/>
    <cellStyle name="20% - Accent6 28 5" xfId="6543" xr:uid="{00000000-0005-0000-0000-0000C90C0000}"/>
    <cellStyle name="20% - Accent6 28 6" xfId="7730" xr:uid="{00000000-0005-0000-0000-0000CA0C0000}"/>
    <cellStyle name="20% - Accent6 29" xfId="1019" xr:uid="{00000000-0005-0000-0000-0000CB0C0000}"/>
    <cellStyle name="20% - Accent6 29 2" xfId="2452" xr:uid="{00000000-0005-0000-0000-0000CC0C0000}"/>
    <cellStyle name="20% - Accent6 29 2 2" xfId="3702" xr:uid="{00000000-0005-0000-0000-0000CD0C0000}"/>
    <cellStyle name="20% - Accent6 29 2 3" xfId="8408" xr:uid="{00000000-0005-0000-0000-0000CE0C0000}"/>
    <cellStyle name="20% - Accent6 29 3" xfId="1733" xr:uid="{00000000-0005-0000-0000-0000CF0C0000}"/>
    <cellStyle name="20% - Accent6 29 3 2" xfId="4973" xr:uid="{00000000-0005-0000-0000-0000D00C0000}"/>
    <cellStyle name="20% - Accent6 29 3 3" xfId="9608" xr:uid="{00000000-0005-0000-0000-0000D10C0000}"/>
    <cellStyle name="20% - Accent6 29 4" xfId="3045" xr:uid="{00000000-0005-0000-0000-0000D20C0000}"/>
    <cellStyle name="20% - Accent6 29 5" xfId="6560" xr:uid="{00000000-0005-0000-0000-0000D30C0000}"/>
    <cellStyle name="20% - Accent6 29 6" xfId="7743" xr:uid="{00000000-0005-0000-0000-0000D40C0000}"/>
    <cellStyle name="20% - Accent6 3" xfId="413" xr:uid="{00000000-0005-0000-0000-0000D50C0000}"/>
    <cellStyle name="20% - Accent6 3 2" xfId="2086" xr:uid="{00000000-0005-0000-0000-0000D60C0000}"/>
    <cellStyle name="20% - Accent6 3 2 2" xfId="4633" xr:uid="{00000000-0005-0000-0000-0000D70C0000}"/>
    <cellStyle name="20% - Accent6 3 2 2 2" xfId="6224" xr:uid="{00000000-0005-0000-0000-0000D80C0000}"/>
    <cellStyle name="20% - Accent6 3 2 2 3" xfId="9295" xr:uid="{00000000-0005-0000-0000-0000D90C0000}"/>
    <cellStyle name="20% - Accent6 3 2 3" xfId="4427" xr:uid="{00000000-0005-0000-0000-0000DA0C0000}"/>
    <cellStyle name="20% - Accent6 3 2 3 2" xfId="9098" xr:uid="{00000000-0005-0000-0000-0000DB0C0000}"/>
    <cellStyle name="20% - Accent6 3 2 4" xfId="3351" xr:uid="{00000000-0005-0000-0000-0000DC0C0000}"/>
    <cellStyle name="20% - Accent6 3 2 5" xfId="5742" xr:uid="{00000000-0005-0000-0000-0000DD0C0000}"/>
    <cellStyle name="20% - Accent6 3 2 6" xfId="8057" xr:uid="{00000000-0005-0000-0000-0000DE0C0000}"/>
    <cellStyle name="20% - Accent6 3 3" xfId="1375" xr:uid="{00000000-0005-0000-0000-0000DF0C0000}"/>
    <cellStyle name="20% - Accent6 3 3 2" xfId="4589" xr:uid="{00000000-0005-0000-0000-0000E00C0000}"/>
    <cellStyle name="20% - Accent6 3 3 2 2" xfId="9258" xr:uid="{00000000-0005-0000-0000-0000E10C0000}"/>
    <cellStyle name="20% - Accent6 3 3 3" xfId="4367" xr:uid="{00000000-0005-0000-0000-0000E20C0000}"/>
    <cellStyle name="20% - Accent6 3 3 3 2" xfId="9039" xr:uid="{00000000-0005-0000-0000-0000E30C0000}"/>
    <cellStyle name="20% - Accent6 3 3 4" xfId="3940" xr:uid="{00000000-0005-0000-0000-0000E40C0000}"/>
    <cellStyle name="20% - Accent6 3 3 5" xfId="6047" xr:uid="{00000000-0005-0000-0000-0000E50C0000}"/>
    <cellStyle name="20% - Accent6 3 3 6" xfId="8632" xr:uid="{00000000-0005-0000-0000-0000E60C0000}"/>
    <cellStyle name="20% - Accent6 3 4" xfId="4542" xr:uid="{00000000-0005-0000-0000-0000E70C0000}"/>
    <cellStyle name="20% - Accent6 3 4 2" xfId="9211" xr:uid="{00000000-0005-0000-0000-0000E80C0000}"/>
    <cellStyle name="20% - Accent6 3 5" xfId="4304" xr:uid="{00000000-0005-0000-0000-0000E90C0000}"/>
    <cellStyle name="20% - Accent6 3 5 2" xfId="8978" xr:uid="{00000000-0005-0000-0000-0000EA0C0000}"/>
    <cellStyle name="20% - Accent6 3 6" xfId="2707" xr:uid="{00000000-0005-0000-0000-0000EB0C0000}"/>
    <cellStyle name="20% - Accent6 3 7" xfId="5564" xr:uid="{00000000-0005-0000-0000-0000EC0C0000}"/>
    <cellStyle name="20% - Accent6 3 8" xfId="7405" xr:uid="{00000000-0005-0000-0000-0000ED0C0000}"/>
    <cellStyle name="20% - Accent6 30" xfId="1036" xr:uid="{00000000-0005-0000-0000-0000EE0C0000}"/>
    <cellStyle name="20% - Accent6 30 2" xfId="2465" xr:uid="{00000000-0005-0000-0000-0000EF0C0000}"/>
    <cellStyle name="20% - Accent6 30 2 2" xfId="3715" xr:uid="{00000000-0005-0000-0000-0000F00C0000}"/>
    <cellStyle name="20% - Accent6 30 2 3" xfId="8421" xr:uid="{00000000-0005-0000-0000-0000F10C0000}"/>
    <cellStyle name="20% - Accent6 30 3" xfId="1754" xr:uid="{00000000-0005-0000-0000-0000F20C0000}"/>
    <cellStyle name="20% - Accent6 30 3 2" xfId="4986" xr:uid="{00000000-0005-0000-0000-0000F30C0000}"/>
    <cellStyle name="20% - Accent6 30 3 3" xfId="9621" xr:uid="{00000000-0005-0000-0000-0000F40C0000}"/>
    <cellStyle name="20% - Accent6 30 4" xfId="3061" xr:uid="{00000000-0005-0000-0000-0000F50C0000}"/>
    <cellStyle name="20% - Accent6 30 5" xfId="6580" xr:uid="{00000000-0005-0000-0000-0000F60C0000}"/>
    <cellStyle name="20% - Accent6 30 6" xfId="7759" xr:uid="{00000000-0005-0000-0000-0000F70C0000}"/>
    <cellStyle name="20% - Accent6 31" xfId="1063" xr:uid="{00000000-0005-0000-0000-0000F80C0000}"/>
    <cellStyle name="20% - Accent6 31 2" xfId="2478" xr:uid="{00000000-0005-0000-0000-0000F90C0000}"/>
    <cellStyle name="20% - Accent6 31 2 2" xfId="3728" xr:uid="{00000000-0005-0000-0000-0000FA0C0000}"/>
    <cellStyle name="20% - Accent6 31 2 3" xfId="8434" xr:uid="{00000000-0005-0000-0000-0000FB0C0000}"/>
    <cellStyle name="20% - Accent6 31 3" xfId="1767" xr:uid="{00000000-0005-0000-0000-0000FC0C0000}"/>
    <cellStyle name="20% - Accent6 31 3 2" xfId="4999" xr:uid="{00000000-0005-0000-0000-0000FD0C0000}"/>
    <cellStyle name="20% - Accent6 31 3 3" xfId="9634" xr:uid="{00000000-0005-0000-0000-0000FE0C0000}"/>
    <cellStyle name="20% - Accent6 31 4" xfId="3074" xr:uid="{00000000-0005-0000-0000-0000FF0C0000}"/>
    <cellStyle name="20% - Accent6 31 5" xfId="6594" xr:uid="{00000000-0005-0000-0000-0000000D0000}"/>
    <cellStyle name="20% - Accent6 31 6" xfId="7772" xr:uid="{00000000-0005-0000-0000-0000010D0000}"/>
    <cellStyle name="20% - Accent6 32" xfId="1127" xr:uid="{00000000-0005-0000-0000-0000020D0000}"/>
    <cellStyle name="20% - Accent6 32 2" xfId="2492" xr:uid="{00000000-0005-0000-0000-0000030D0000}"/>
    <cellStyle name="20% - Accent6 32 2 2" xfId="3742" xr:uid="{00000000-0005-0000-0000-0000040D0000}"/>
    <cellStyle name="20% - Accent6 32 2 3" xfId="8448" xr:uid="{00000000-0005-0000-0000-0000050D0000}"/>
    <cellStyle name="20% - Accent6 32 3" xfId="1780" xr:uid="{00000000-0005-0000-0000-0000060D0000}"/>
    <cellStyle name="20% - Accent6 32 3 2" xfId="5012" xr:uid="{00000000-0005-0000-0000-0000070D0000}"/>
    <cellStyle name="20% - Accent6 32 3 3" xfId="9647" xr:uid="{00000000-0005-0000-0000-0000080D0000}"/>
    <cellStyle name="20% - Accent6 32 4" xfId="3087" xr:uid="{00000000-0005-0000-0000-0000090D0000}"/>
    <cellStyle name="20% - Accent6 32 5" xfId="6607" xr:uid="{00000000-0005-0000-0000-00000A0D0000}"/>
    <cellStyle name="20% - Accent6 32 6" xfId="7785" xr:uid="{00000000-0005-0000-0000-00000B0D0000}"/>
    <cellStyle name="20% - Accent6 33" xfId="1172" xr:uid="{00000000-0005-0000-0000-00000C0D0000}"/>
    <cellStyle name="20% - Accent6 33 2" xfId="2505" xr:uid="{00000000-0005-0000-0000-00000D0D0000}"/>
    <cellStyle name="20% - Accent6 33 2 2" xfId="3755" xr:uid="{00000000-0005-0000-0000-00000E0D0000}"/>
    <cellStyle name="20% - Accent6 33 2 3" xfId="8461" xr:uid="{00000000-0005-0000-0000-00000F0D0000}"/>
    <cellStyle name="20% - Accent6 33 3" xfId="1793" xr:uid="{00000000-0005-0000-0000-0000100D0000}"/>
    <cellStyle name="20% - Accent6 33 3 2" xfId="5025" xr:uid="{00000000-0005-0000-0000-0000110D0000}"/>
    <cellStyle name="20% - Accent6 33 3 3" xfId="9660" xr:uid="{00000000-0005-0000-0000-0000120D0000}"/>
    <cellStyle name="20% - Accent6 33 4" xfId="3100" xr:uid="{00000000-0005-0000-0000-0000130D0000}"/>
    <cellStyle name="20% - Accent6 33 5" xfId="6620" xr:uid="{00000000-0005-0000-0000-0000140D0000}"/>
    <cellStyle name="20% - Accent6 33 6" xfId="7798" xr:uid="{00000000-0005-0000-0000-0000150D0000}"/>
    <cellStyle name="20% - Accent6 34" xfId="1807" xr:uid="{00000000-0005-0000-0000-0000160D0000}"/>
    <cellStyle name="20% - Accent6 34 2" xfId="2519" xr:uid="{00000000-0005-0000-0000-0000170D0000}"/>
    <cellStyle name="20% - Accent6 34 2 2" xfId="3768" xr:uid="{00000000-0005-0000-0000-0000180D0000}"/>
    <cellStyle name="20% - Accent6 34 2 3" xfId="8474" xr:uid="{00000000-0005-0000-0000-0000190D0000}"/>
    <cellStyle name="20% - Accent6 34 3" xfId="5038" xr:uid="{00000000-0005-0000-0000-00001A0D0000}"/>
    <cellStyle name="20% - Accent6 34 3 2" xfId="9673" xr:uid="{00000000-0005-0000-0000-00001B0D0000}"/>
    <cellStyle name="20% - Accent6 34 4" xfId="3114" xr:uid="{00000000-0005-0000-0000-00001C0D0000}"/>
    <cellStyle name="20% - Accent6 34 5" xfId="6633" xr:uid="{00000000-0005-0000-0000-00001D0D0000}"/>
    <cellStyle name="20% - Accent6 34 6" xfId="7812" xr:uid="{00000000-0005-0000-0000-00001E0D0000}"/>
    <cellStyle name="20% - Accent6 35" xfId="1820" xr:uid="{00000000-0005-0000-0000-00001F0D0000}"/>
    <cellStyle name="20% - Accent6 35 2" xfId="2536" xr:uid="{00000000-0005-0000-0000-0000200D0000}"/>
    <cellStyle name="20% - Accent6 35 2 2" xfId="3782" xr:uid="{00000000-0005-0000-0000-0000210D0000}"/>
    <cellStyle name="20% - Accent6 35 2 3" xfId="8488" xr:uid="{00000000-0005-0000-0000-0000220D0000}"/>
    <cellStyle name="20% - Accent6 35 3" xfId="5052" xr:uid="{00000000-0005-0000-0000-0000230D0000}"/>
    <cellStyle name="20% - Accent6 35 3 2" xfId="9686" xr:uid="{00000000-0005-0000-0000-0000240D0000}"/>
    <cellStyle name="20% - Accent6 35 4" xfId="3127" xr:uid="{00000000-0005-0000-0000-0000250D0000}"/>
    <cellStyle name="20% - Accent6 35 5" xfId="6646" xr:uid="{00000000-0005-0000-0000-0000260D0000}"/>
    <cellStyle name="20% - Accent6 35 6" xfId="7826" xr:uid="{00000000-0005-0000-0000-0000270D0000}"/>
    <cellStyle name="20% - Accent6 36" xfId="1833" xr:uid="{00000000-0005-0000-0000-0000280D0000}"/>
    <cellStyle name="20% - Accent6 36 2" xfId="2553" xr:uid="{00000000-0005-0000-0000-0000290D0000}"/>
    <cellStyle name="20% - Accent6 36 2 2" xfId="3797" xr:uid="{00000000-0005-0000-0000-00002A0D0000}"/>
    <cellStyle name="20% - Accent6 36 2 3" xfId="8504" xr:uid="{00000000-0005-0000-0000-00002B0D0000}"/>
    <cellStyle name="20% - Accent6 36 3" xfId="5065" xr:uid="{00000000-0005-0000-0000-00002C0D0000}"/>
    <cellStyle name="20% - Accent6 36 3 2" xfId="9699" xr:uid="{00000000-0005-0000-0000-00002D0D0000}"/>
    <cellStyle name="20% - Accent6 36 4" xfId="3140" xr:uid="{00000000-0005-0000-0000-00002E0D0000}"/>
    <cellStyle name="20% - Accent6 36 5" xfId="6659" xr:uid="{00000000-0005-0000-0000-00002F0D0000}"/>
    <cellStyle name="20% - Accent6 36 6" xfId="7839" xr:uid="{00000000-0005-0000-0000-0000300D0000}"/>
    <cellStyle name="20% - Accent6 37" xfId="1846" xr:uid="{00000000-0005-0000-0000-0000310D0000}"/>
    <cellStyle name="20% - Accent6 37 2" xfId="2557" xr:uid="{00000000-0005-0000-0000-0000320D0000}"/>
    <cellStyle name="20% - Accent6 37 2 2" xfId="3801" xr:uid="{00000000-0005-0000-0000-0000330D0000}"/>
    <cellStyle name="20% - Accent6 37 2 3" xfId="8508" xr:uid="{00000000-0005-0000-0000-0000340D0000}"/>
    <cellStyle name="20% - Accent6 37 3" xfId="5079" xr:uid="{00000000-0005-0000-0000-0000350D0000}"/>
    <cellStyle name="20% - Accent6 37 3 2" xfId="9712" xr:uid="{00000000-0005-0000-0000-0000360D0000}"/>
    <cellStyle name="20% - Accent6 37 4" xfId="3153" xr:uid="{00000000-0005-0000-0000-0000370D0000}"/>
    <cellStyle name="20% - Accent6 37 5" xfId="6672" xr:uid="{00000000-0005-0000-0000-0000380D0000}"/>
    <cellStyle name="20% - Accent6 37 6" xfId="7852" xr:uid="{00000000-0005-0000-0000-0000390D0000}"/>
    <cellStyle name="20% - Accent6 38" xfId="1859" xr:uid="{00000000-0005-0000-0000-00003A0D0000}"/>
    <cellStyle name="20% - Accent6 38 2" xfId="2581" xr:uid="{00000000-0005-0000-0000-00003B0D0000}"/>
    <cellStyle name="20% - Accent6 38 2 2" xfId="3824" xr:uid="{00000000-0005-0000-0000-00003C0D0000}"/>
    <cellStyle name="20% - Accent6 38 2 3" xfId="8531" xr:uid="{00000000-0005-0000-0000-00003D0D0000}"/>
    <cellStyle name="20% - Accent6 38 3" xfId="5092" xr:uid="{00000000-0005-0000-0000-00003E0D0000}"/>
    <cellStyle name="20% - Accent6 38 3 2" xfId="9725" xr:uid="{00000000-0005-0000-0000-00003F0D0000}"/>
    <cellStyle name="20% - Accent6 38 4" xfId="3166" xr:uid="{00000000-0005-0000-0000-0000400D0000}"/>
    <cellStyle name="20% - Accent6 38 5" xfId="6685" xr:uid="{00000000-0005-0000-0000-0000410D0000}"/>
    <cellStyle name="20% - Accent6 38 6" xfId="7865" xr:uid="{00000000-0005-0000-0000-0000420D0000}"/>
    <cellStyle name="20% - Accent6 39" xfId="1862" xr:uid="{00000000-0005-0000-0000-0000430D0000}"/>
    <cellStyle name="20% - Accent6 39 2" xfId="2599" xr:uid="{00000000-0005-0000-0000-0000440D0000}"/>
    <cellStyle name="20% - Accent6 39 2 2" xfId="3841" xr:uid="{00000000-0005-0000-0000-0000450D0000}"/>
    <cellStyle name="20% - Accent6 39 2 3" xfId="8548" xr:uid="{00000000-0005-0000-0000-0000460D0000}"/>
    <cellStyle name="20% - Accent6 39 3" xfId="5107" xr:uid="{00000000-0005-0000-0000-0000470D0000}"/>
    <cellStyle name="20% - Accent6 39 3 2" xfId="9738" xr:uid="{00000000-0005-0000-0000-0000480D0000}"/>
    <cellStyle name="20% - Accent6 39 4" xfId="3169" xr:uid="{00000000-0005-0000-0000-0000490D0000}"/>
    <cellStyle name="20% - Accent6 39 5" xfId="6698" xr:uid="{00000000-0005-0000-0000-00004A0D0000}"/>
    <cellStyle name="20% - Accent6 39 6" xfId="7868" xr:uid="{00000000-0005-0000-0000-00004B0D0000}"/>
    <cellStyle name="20% - Accent6 4" xfId="427" xr:uid="{00000000-0005-0000-0000-00004C0D0000}"/>
    <cellStyle name="20% - Accent6 4 2" xfId="2099" xr:uid="{00000000-0005-0000-0000-00004D0D0000}"/>
    <cellStyle name="20% - Accent6 4 2 2" xfId="4607" xr:uid="{00000000-0005-0000-0000-00004E0D0000}"/>
    <cellStyle name="20% - Accent6 4 2 2 2" xfId="6237" xr:uid="{00000000-0005-0000-0000-00004F0D0000}"/>
    <cellStyle name="20% - Accent6 4 2 2 3" xfId="9276" xr:uid="{00000000-0005-0000-0000-0000500D0000}"/>
    <cellStyle name="20% - Accent6 4 2 3" xfId="4440" xr:uid="{00000000-0005-0000-0000-0000510D0000}"/>
    <cellStyle name="20% - Accent6 4 2 3 2" xfId="9111" xr:uid="{00000000-0005-0000-0000-0000520D0000}"/>
    <cellStyle name="20% - Accent6 4 2 4" xfId="3364" xr:uid="{00000000-0005-0000-0000-0000530D0000}"/>
    <cellStyle name="20% - Accent6 4 2 5" xfId="5755" xr:uid="{00000000-0005-0000-0000-0000540D0000}"/>
    <cellStyle name="20% - Accent6 4 2 6" xfId="8070" xr:uid="{00000000-0005-0000-0000-0000550D0000}"/>
    <cellStyle name="20% - Accent6 4 3" xfId="1388" xr:uid="{00000000-0005-0000-0000-0000560D0000}"/>
    <cellStyle name="20% - Accent6 4 3 2" xfId="4380" xr:uid="{00000000-0005-0000-0000-0000570D0000}"/>
    <cellStyle name="20% - Accent6 4 3 2 2" xfId="9052" xr:uid="{00000000-0005-0000-0000-0000580D0000}"/>
    <cellStyle name="20% - Accent6 4 3 3" xfId="3953" xr:uid="{00000000-0005-0000-0000-0000590D0000}"/>
    <cellStyle name="20% - Accent6 4 3 4" xfId="6061" xr:uid="{00000000-0005-0000-0000-00005A0D0000}"/>
    <cellStyle name="20% - Accent6 4 3 5" xfId="8645" xr:uid="{00000000-0005-0000-0000-00005B0D0000}"/>
    <cellStyle name="20% - Accent6 4 4" xfId="4556" xr:uid="{00000000-0005-0000-0000-00005C0D0000}"/>
    <cellStyle name="20% - Accent6 4 4 2" xfId="9225" xr:uid="{00000000-0005-0000-0000-00005D0D0000}"/>
    <cellStyle name="20% - Accent6 4 5" xfId="4318" xr:uid="{00000000-0005-0000-0000-00005E0D0000}"/>
    <cellStyle name="20% - Accent6 4 5 2" xfId="8991" xr:uid="{00000000-0005-0000-0000-00005F0D0000}"/>
    <cellStyle name="20% - Accent6 4 6" xfId="2720" xr:uid="{00000000-0005-0000-0000-0000600D0000}"/>
    <cellStyle name="20% - Accent6 4 7" xfId="5578" xr:uid="{00000000-0005-0000-0000-0000610D0000}"/>
    <cellStyle name="20% - Accent6 4 8" xfId="7418" xr:uid="{00000000-0005-0000-0000-0000620D0000}"/>
    <cellStyle name="20% - Accent6 40" xfId="1885" xr:uid="{00000000-0005-0000-0000-0000630D0000}"/>
    <cellStyle name="20% - Accent6 40 2" xfId="2613" xr:uid="{00000000-0005-0000-0000-0000640D0000}"/>
    <cellStyle name="20% - Accent6 40 2 2" xfId="3855" xr:uid="{00000000-0005-0000-0000-0000650D0000}"/>
    <cellStyle name="20% - Accent6 40 2 3" xfId="8562" xr:uid="{00000000-0005-0000-0000-0000660D0000}"/>
    <cellStyle name="20% - Accent6 40 3" xfId="5120" xr:uid="{00000000-0005-0000-0000-0000670D0000}"/>
    <cellStyle name="20% - Accent6 40 3 2" xfId="9751" xr:uid="{00000000-0005-0000-0000-0000680D0000}"/>
    <cellStyle name="20% - Accent6 40 4" xfId="3192" xr:uid="{00000000-0005-0000-0000-0000690D0000}"/>
    <cellStyle name="20% - Accent6 40 5" xfId="6711" xr:uid="{00000000-0005-0000-0000-00006A0D0000}"/>
    <cellStyle name="20% - Accent6 40 6" xfId="7891" xr:uid="{00000000-0005-0000-0000-00006B0D0000}"/>
    <cellStyle name="20% - Accent6 41" xfId="1898" xr:uid="{00000000-0005-0000-0000-00006C0D0000}"/>
    <cellStyle name="20% - Accent6 41 2" xfId="2615" xr:uid="{00000000-0005-0000-0000-00006D0D0000}"/>
    <cellStyle name="20% - Accent6 41 2 2" xfId="3857" xr:uid="{00000000-0005-0000-0000-00006E0D0000}"/>
    <cellStyle name="20% - Accent6 41 2 3" xfId="8564" xr:uid="{00000000-0005-0000-0000-00006F0D0000}"/>
    <cellStyle name="20% - Accent6 41 3" xfId="3205" xr:uid="{00000000-0005-0000-0000-0000700D0000}"/>
    <cellStyle name="20% - Accent6 41 4" xfId="6724" xr:uid="{00000000-0005-0000-0000-0000710D0000}"/>
    <cellStyle name="20% - Accent6 41 5" xfId="7904" xr:uid="{00000000-0005-0000-0000-0000720D0000}"/>
    <cellStyle name="20% - Accent6 42" xfId="1911" xr:uid="{00000000-0005-0000-0000-0000730D0000}"/>
    <cellStyle name="20% - Accent6 42 2" xfId="2644" xr:uid="{00000000-0005-0000-0000-0000740D0000}"/>
    <cellStyle name="20% - Accent6 42 2 2" xfId="3885" xr:uid="{00000000-0005-0000-0000-0000750D0000}"/>
    <cellStyle name="20% - Accent6 42 2 3" xfId="8592" xr:uid="{00000000-0005-0000-0000-0000760D0000}"/>
    <cellStyle name="20% - Accent6 42 3" xfId="3218" xr:uid="{00000000-0005-0000-0000-0000770D0000}"/>
    <cellStyle name="20% - Accent6 42 4" xfId="6738" xr:uid="{00000000-0005-0000-0000-0000780D0000}"/>
    <cellStyle name="20% - Accent6 42 5" xfId="7917" xr:uid="{00000000-0005-0000-0000-0000790D0000}"/>
    <cellStyle name="20% - Accent6 43" xfId="1931" xr:uid="{00000000-0005-0000-0000-00007A0D0000}"/>
    <cellStyle name="20% - Accent6 43 2" xfId="3233" xr:uid="{00000000-0005-0000-0000-00007B0D0000}"/>
    <cellStyle name="20% - Accent6 43 3" xfId="6751" xr:uid="{00000000-0005-0000-0000-00007C0D0000}"/>
    <cellStyle name="20% - Accent6 43 4" xfId="7932" xr:uid="{00000000-0005-0000-0000-00007D0D0000}"/>
    <cellStyle name="20% - Accent6 44" xfId="1951" xr:uid="{00000000-0005-0000-0000-00007E0D0000}"/>
    <cellStyle name="20% - Accent6 44 2" xfId="3247" xr:uid="{00000000-0005-0000-0000-00007F0D0000}"/>
    <cellStyle name="20% - Accent6 44 3" xfId="6764" xr:uid="{00000000-0005-0000-0000-0000800D0000}"/>
    <cellStyle name="20% - Accent6 44 4" xfId="7948" xr:uid="{00000000-0005-0000-0000-0000810D0000}"/>
    <cellStyle name="20% - Accent6 45" xfId="1954" xr:uid="{00000000-0005-0000-0000-0000820D0000}"/>
    <cellStyle name="20% - Accent6 45 2" xfId="3250" xr:uid="{00000000-0005-0000-0000-0000830D0000}"/>
    <cellStyle name="20% - Accent6 45 3" xfId="6778" xr:uid="{00000000-0005-0000-0000-0000840D0000}"/>
    <cellStyle name="20% - Accent6 45 4" xfId="7951" xr:uid="{00000000-0005-0000-0000-0000850D0000}"/>
    <cellStyle name="20% - Accent6 46" xfId="1969" xr:uid="{00000000-0005-0000-0000-0000860D0000}"/>
    <cellStyle name="20% - Accent6 46 2" xfId="3264" xr:uid="{00000000-0005-0000-0000-0000870D0000}"/>
    <cellStyle name="20% - Accent6 46 3" xfId="6792" xr:uid="{00000000-0005-0000-0000-0000880D0000}"/>
    <cellStyle name="20% - Accent6 46 4" xfId="7965" xr:uid="{00000000-0005-0000-0000-0000890D0000}"/>
    <cellStyle name="20% - Accent6 47" xfId="1984" xr:uid="{00000000-0005-0000-0000-00008A0D0000}"/>
    <cellStyle name="20% - Accent6 47 2" xfId="3278" xr:uid="{00000000-0005-0000-0000-00008B0D0000}"/>
    <cellStyle name="20% - Accent6 47 3" xfId="6805" xr:uid="{00000000-0005-0000-0000-00008C0D0000}"/>
    <cellStyle name="20% - Accent6 47 4" xfId="7979" xr:uid="{00000000-0005-0000-0000-00008D0D0000}"/>
    <cellStyle name="20% - Accent6 48" xfId="1998" xr:uid="{00000000-0005-0000-0000-00008E0D0000}"/>
    <cellStyle name="20% - Accent6 48 2" xfId="3292" xr:uid="{00000000-0005-0000-0000-00008F0D0000}"/>
    <cellStyle name="20% - Accent6 48 3" xfId="6819" xr:uid="{00000000-0005-0000-0000-0000900D0000}"/>
    <cellStyle name="20% - Accent6 48 4" xfId="7993" xr:uid="{00000000-0005-0000-0000-0000910D0000}"/>
    <cellStyle name="20% - Accent6 49" xfId="2012" xr:uid="{00000000-0005-0000-0000-0000920D0000}"/>
    <cellStyle name="20% - Accent6 49 2" xfId="3306" xr:uid="{00000000-0005-0000-0000-0000930D0000}"/>
    <cellStyle name="20% - Accent6 49 3" xfId="6832" xr:uid="{00000000-0005-0000-0000-0000940D0000}"/>
    <cellStyle name="20% - Accent6 49 4" xfId="8007" xr:uid="{00000000-0005-0000-0000-0000950D0000}"/>
    <cellStyle name="20% - Accent6 5" xfId="441" xr:uid="{00000000-0005-0000-0000-0000960D0000}"/>
    <cellStyle name="20% - Accent6 5 2" xfId="2112" xr:uid="{00000000-0005-0000-0000-0000970D0000}"/>
    <cellStyle name="20% - Accent6 5 2 2" xfId="4455" xr:uid="{00000000-0005-0000-0000-0000980D0000}"/>
    <cellStyle name="20% - Accent6 5 2 2 2" xfId="6250" xr:uid="{00000000-0005-0000-0000-0000990D0000}"/>
    <cellStyle name="20% - Accent6 5 2 2 3" xfId="9124" xr:uid="{00000000-0005-0000-0000-00009A0D0000}"/>
    <cellStyle name="20% - Accent6 5 2 3" xfId="3377" xr:uid="{00000000-0005-0000-0000-00009B0D0000}"/>
    <cellStyle name="20% - Accent6 5 2 4" xfId="5773" xr:uid="{00000000-0005-0000-0000-00009C0D0000}"/>
    <cellStyle name="20% - Accent6 5 2 5" xfId="8083" xr:uid="{00000000-0005-0000-0000-00009D0D0000}"/>
    <cellStyle name="20% - Accent6 5 3" xfId="1408" xr:uid="{00000000-0005-0000-0000-00009E0D0000}"/>
    <cellStyle name="20% - Accent6 5 3 2" xfId="4394" xr:uid="{00000000-0005-0000-0000-00009F0D0000}"/>
    <cellStyle name="20% - Accent6 5 3 2 2" xfId="9065" xr:uid="{00000000-0005-0000-0000-0000A00D0000}"/>
    <cellStyle name="20% - Accent6 5 3 3" xfId="3967" xr:uid="{00000000-0005-0000-0000-0000A10D0000}"/>
    <cellStyle name="20% - Accent6 5 3 4" xfId="6074" xr:uid="{00000000-0005-0000-0000-0000A20D0000}"/>
    <cellStyle name="20% - Accent6 5 3 5" xfId="8659" xr:uid="{00000000-0005-0000-0000-0000A30D0000}"/>
    <cellStyle name="20% - Accent6 5 4" xfId="4570" xr:uid="{00000000-0005-0000-0000-0000A40D0000}"/>
    <cellStyle name="20% - Accent6 5 4 2" xfId="9239" xr:uid="{00000000-0005-0000-0000-0000A50D0000}"/>
    <cellStyle name="20% - Accent6 5 5" xfId="4331" xr:uid="{00000000-0005-0000-0000-0000A60D0000}"/>
    <cellStyle name="20% - Accent6 5 5 2" xfId="9004" xr:uid="{00000000-0005-0000-0000-0000A70D0000}"/>
    <cellStyle name="20% - Accent6 5 6" xfId="2733" xr:uid="{00000000-0005-0000-0000-0000A80D0000}"/>
    <cellStyle name="20% - Accent6 5 7" xfId="5591" xr:uid="{00000000-0005-0000-0000-0000A90D0000}"/>
    <cellStyle name="20% - Accent6 5 8" xfId="7431" xr:uid="{00000000-0005-0000-0000-0000AA0D0000}"/>
    <cellStyle name="20% - Accent6 50" xfId="2057" xr:uid="{00000000-0005-0000-0000-0000AB0D0000}"/>
    <cellStyle name="20% - Accent6 50 2" xfId="3332" xr:uid="{00000000-0005-0000-0000-0000AC0D0000}"/>
    <cellStyle name="20% - Accent6 50 3" xfId="6845" xr:uid="{00000000-0005-0000-0000-0000AD0D0000}"/>
    <cellStyle name="20% - Accent6 50 4" xfId="8038" xr:uid="{00000000-0005-0000-0000-0000AE0D0000}"/>
    <cellStyle name="20% - Accent6 51" xfId="1327" xr:uid="{00000000-0005-0000-0000-0000AF0D0000}"/>
    <cellStyle name="20% - Accent6 51 2" xfId="3908" xr:uid="{00000000-0005-0000-0000-0000B00D0000}"/>
    <cellStyle name="20% - Accent6 51 3" xfId="6859" xr:uid="{00000000-0005-0000-0000-0000B10D0000}"/>
    <cellStyle name="20% - Accent6 51 4" xfId="8611" xr:uid="{00000000-0005-0000-0000-0000B20D0000}"/>
    <cellStyle name="20% - Accent6 52" xfId="2667" xr:uid="{00000000-0005-0000-0000-0000B30D0000}"/>
    <cellStyle name="20% - Accent6 52 2" xfId="4277" xr:uid="{00000000-0005-0000-0000-0000B40D0000}"/>
    <cellStyle name="20% - Accent6 52 3" xfId="6872" xr:uid="{00000000-0005-0000-0000-0000B50D0000}"/>
    <cellStyle name="20% - Accent6 52 4" xfId="8959" xr:uid="{00000000-0005-0000-0000-0000B60D0000}"/>
    <cellStyle name="20% - Accent6 53" xfId="2687" xr:uid="{00000000-0005-0000-0000-0000B70D0000}"/>
    <cellStyle name="20% - Accent6 53 2" xfId="6886" xr:uid="{00000000-0005-0000-0000-0000B80D0000}"/>
    <cellStyle name="20% - Accent6 54" xfId="5454" xr:uid="{00000000-0005-0000-0000-0000B90D0000}"/>
    <cellStyle name="20% - Accent6 54 2" xfId="6899" xr:uid="{00000000-0005-0000-0000-0000BA0D0000}"/>
    <cellStyle name="20% - Accent6 55" xfId="6912" xr:uid="{00000000-0005-0000-0000-0000BB0D0000}"/>
    <cellStyle name="20% - Accent6 56" xfId="6929" xr:uid="{00000000-0005-0000-0000-0000BC0D0000}"/>
    <cellStyle name="20% - Accent6 57" xfId="6942" xr:uid="{00000000-0005-0000-0000-0000BD0D0000}"/>
    <cellStyle name="20% - Accent6 58" xfId="6956" xr:uid="{00000000-0005-0000-0000-0000BE0D0000}"/>
    <cellStyle name="20% - Accent6 59" xfId="6969" xr:uid="{00000000-0005-0000-0000-0000BF0D0000}"/>
    <cellStyle name="20% - Accent6 6" xfId="455" xr:uid="{00000000-0005-0000-0000-0000C00D0000}"/>
    <cellStyle name="20% - Accent6 6 2" xfId="2125" xr:uid="{00000000-0005-0000-0000-0000C10D0000}"/>
    <cellStyle name="20% - Accent6 6 2 2" xfId="4468" xr:uid="{00000000-0005-0000-0000-0000C20D0000}"/>
    <cellStyle name="20% - Accent6 6 2 2 2" xfId="6263" xr:uid="{00000000-0005-0000-0000-0000C30D0000}"/>
    <cellStyle name="20% - Accent6 6 2 2 3" xfId="9137" xr:uid="{00000000-0005-0000-0000-0000C40D0000}"/>
    <cellStyle name="20% - Accent6 6 2 3" xfId="3390" xr:uid="{00000000-0005-0000-0000-0000C50D0000}"/>
    <cellStyle name="20% - Accent6 6 2 4" xfId="5786" xr:uid="{00000000-0005-0000-0000-0000C60D0000}"/>
    <cellStyle name="20% - Accent6 6 2 5" xfId="8096" xr:uid="{00000000-0005-0000-0000-0000C70D0000}"/>
    <cellStyle name="20% - Accent6 6 3" xfId="1421" xr:uid="{00000000-0005-0000-0000-0000C80D0000}"/>
    <cellStyle name="20% - Accent6 6 3 2" xfId="4666" xr:uid="{00000000-0005-0000-0000-0000C90D0000}"/>
    <cellStyle name="20% - Accent6 6 3 2 2" xfId="9309" xr:uid="{00000000-0005-0000-0000-0000CA0D0000}"/>
    <cellStyle name="20% - Accent6 6 3 3" xfId="3980" xr:uid="{00000000-0005-0000-0000-0000CB0D0000}"/>
    <cellStyle name="20% - Accent6 6 3 4" xfId="6087" xr:uid="{00000000-0005-0000-0000-0000CC0D0000}"/>
    <cellStyle name="20% - Accent6 6 3 5" xfId="8672" xr:uid="{00000000-0005-0000-0000-0000CD0D0000}"/>
    <cellStyle name="20% - Accent6 6 4" xfId="4345" xr:uid="{00000000-0005-0000-0000-0000CE0D0000}"/>
    <cellStyle name="20% - Accent6 6 4 2" xfId="9017" xr:uid="{00000000-0005-0000-0000-0000CF0D0000}"/>
    <cellStyle name="20% - Accent6 6 5" xfId="2746" xr:uid="{00000000-0005-0000-0000-0000D00D0000}"/>
    <cellStyle name="20% - Accent6 6 6" xfId="5604" xr:uid="{00000000-0005-0000-0000-0000D10D0000}"/>
    <cellStyle name="20% - Accent6 6 7" xfId="7444" xr:uid="{00000000-0005-0000-0000-0000D20D0000}"/>
    <cellStyle name="20% - Accent6 60" xfId="6983" xr:uid="{00000000-0005-0000-0000-0000D30D0000}"/>
    <cellStyle name="20% - Accent6 61" xfId="6996" xr:uid="{00000000-0005-0000-0000-0000D40D0000}"/>
    <cellStyle name="20% - Accent6 62" xfId="7010" xr:uid="{00000000-0005-0000-0000-0000D50D0000}"/>
    <cellStyle name="20% - Accent6 63" xfId="7023" xr:uid="{00000000-0005-0000-0000-0000D60D0000}"/>
    <cellStyle name="20% - Accent6 64" xfId="7036" xr:uid="{00000000-0005-0000-0000-0000D70D0000}"/>
    <cellStyle name="20% - Accent6 65" xfId="7049" xr:uid="{00000000-0005-0000-0000-0000D80D0000}"/>
    <cellStyle name="20% - Accent6 66" xfId="7064" xr:uid="{00000000-0005-0000-0000-0000D90D0000}"/>
    <cellStyle name="20% - Accent6 67" xfId="7078" xr:uid="{00000000-0005-0000-0000-0000DA0D0000}"/>
    <cellStyle name="20% - Accent6 68" xfId="7093" xr:uid="{00000000-0005-0000-0000-0000DB0D0000}"/>
    <cellStyle name="20% - Accent6 69" xfId="7107" xr:uid="{00000000-0005-0000-0000-0000DC0D0000}"/>
    <cellStyle name="20% - Accent6 7" xfId="469" xr:uid="{00000000-0005-0000-0000-0000DD0D0000}"/>
    <cellStyle name="20% - Accent6 7 2" xfId="2138" xr:uid="{00000000-0005-0000-0000-0000DE0D0000}"/>
    <cellStyle name="20% - Accent6 7 2 2" xfId="4680" xr:uid="{00000000-0005-0000-0000-0000DF0D0000}"/>
    <cellStyle name="20% - Accent6 7 2 2 2" xfId="6276" xr:uid="{00000000-0005-0000-0000-0000E00D0000}"/>
    <cellStyle name="20% - Accent6 7 2 2 3" xfId="9323" xr:uid="{00000000-0005-0000-0000-0000E10D0000}"/>
    <cellStyle name="20% - Accent6 7 2 3" xfId="3403" xr:uid="{00000000-0005-0000-0000-0000E20D0000}"/>
    <cellStyle name="20% - Accent6 7 2 4" xfId="5799" xr:uid="{00000000-0005-0000-0000-0000E30D0000}"/>
    <cellStyle name="20% - Accent6 7 2 5" xfId="8109" xr:uid="{00000000-0005-0000-0000-0000E40D0000}"/>
    <cellStyle name="20% - Accent6 7 3" xfId="1434" xr:uid="{00000000-0005-0000-0000-0000E50D0000}"/>
    <cellStyle name="20% - Accent6 7 3 2" xfId="3993" xr:uid="{00000000-0005-0000-0000-0000E60D0000}"/>
    <cellStyle name="20% - Accent6 7 3 3" xfId="6100" xr:uid="{00000000-0005-0000-0000-0000E70D0000}"/>
    <cellStyle name="20% - Accent6 7 3 4" xfId="8685" xr:uid="{00000000-0005-0000-0000-0000E80D0000}"/>
    <cellStyle name="20% - Accent6 7 4" xfId="4481" xr:uid="{00000000-0005-0000-0000-0000E90D0000}"/>
    <cellStyle name="20% - Accent6 7 4 2" xfId="9150" xr:uid="{00000000-0005-0000-0000-0000EA0D0000}"/>
    <cellStyle name="20% - Accent6 7 5" xfId="2759" xr:uid="{00000000-0005-0000-0000-0000EB0D0000}"/>
    <cellStyle name="20% - Accent6 7 6" xfId="5617" xr:uid="{00000000-0005-0000-0000-0000EC0D0000}"/>
    <cellStyle name="20% - Accent6 7 7" xfId="7457" xr:uid="{00000000-0005-0000-0000-0000ED0D0000}"/>
    <cellStyle name="20% - Accent6 70" xfId="7120" xr:uid="{00000000-0005-0000-0000-0000EE0D0000}"/>
    <cellStyle name="20% - Accent6 71" xfId="7134" xr:uid="{00000000-0005-0000-0000-0000EF0D0000}"/>
    <cellStyle name="20% - Accent6 72" xfId="7178" xr:uid="{00000000-0005-0000-0000-0000F00D0000}"/>
    <cellStyle name="20% - Accent6 73" xfId="5507" xr:uid="{00000000-0005-0000-0000-0000F10D0000}"/>
    <cellStyle name="20% - Accent6 74" xfId="7375" xr:uid="{00000000-0005-0000-0000-0000F20D0000}"/>
    <cellStyle name="20% - Accent6 75" xfId="9870" xr:uid="{00000000-0005-0000-0000-0000F30D0000}"/>
    <cellStyle name="20% - Accent6 8" xfId="487" xr:uid="{00000000-0005-0000-0000-0000F40D0000}"/>
    <cellStyle name="20% - Accent6 8 2" xfId="2151" xr:uid="{00000000-0005-0000-0000-0000F50D0000}"/>
    <cellStyle name="20% - Accent6 8 2 2" xfId="4693" xr:uid="{00000000-0005-0000-0000-0000F60D0000}"/>
    <cellStyle name="20% - Accent6 8 2 2 2" xfId="6289" xr:uid="{00000000-0005-0000-0000-0000F70D0000}"/>
    <cellStyle name="20% - Accent6 8 2 2 3" xfId="9336" xr:uid="{00000000-0005-0000-0000-0000F80D0000}"/>
    <cellStyle name="20% - Accent6 8 2 3" xfId="3416" xr:uid="{00000000-0005-0000-0000-0000F90D0000}"/>
    <cellStyle name="20% - Accent6 8 2 4" xfId="5812" xr:uid="{00000000-0005-0000-0000-0000FA0D0000}"/>
    <cellStyle name="20% - Accent6 8 2 5" xfId="8122" xr:uid="{00000000-0005-0000-0000-0000FB0D0000}"/>
    <cellStyle name="20% - Accent6 8 3" xfId="1448" xr:uid="{00000000-0005-0000-0000-0000FC0D0000}"/>
    <cellStyle name="20% - Accent6 8 3 2" xfId="4006" xr:uid="{00000000-0005-0000-0000-0000FD0D0000}"/>
    <cellStyle name="20% - Accent6 8 3 3" xfId="6113" xr:uid="{00000000-0005-0000-0000-0000FE0D0000}"/>
    <cellStyle name="20% - Accent6 8 3 4" xfId="8698" xr:uid="{00000000-0005-0000-0000-0000FF0D0000}"/>
    <cellStyle name="20% - Accent6 8 4" xfId="4494" xr:uid="{00000000-0005-0000-0000-0000000E0000}"/>
    <cellStyle name="20% - Accent6 8 4 2" xfId="9163" xr:uid="{00000000-0005-0000-0000-0000010E0000}"/>
    <cellStyle name="20% - Accent6 8 5" xfId="2772" xr:uid="{00000000-0005-0000-0000-0000020E0000}"/>
    <cellStyle name="20% - Accent6 8 6" xfId="5630" xr:uid="{00000000-0005-0000-0000-0000030E0000}"/>
    <cellStyle name="20% - Accent6 8 7" xfId="7470" xr:uid="{00000000-0005-0000-0000-0000040E0000}"/>
    <cellStyle name="20% - Accent6 9" xfId="512" xr:uid="{00000000-0005-0000-0000-0000050E0000}"/>
    <cellStyle name="20% - Accent6 9 2" xfId="2164" xr:uid="{00000000-0005-0000-0000-0000060E0000}"/>
    <cellStyle name="20% - Accent6 9 2 2" xfId="4706" xr:uid="{00000000-0005-0000-0000-0000070E0000}"/>
    <cellStyle name="20% - Accent6 9 2 2 2" xfId="6302" xr:uid="{00000000-0005-0000-0000-0000080E0000}"/>
    <cellStyle name="20% - Accent6 9 2 2 3" xfId="9349" xr:uid="{00000000-0005-0000-0000-0000090E0000}"/>
    <cellStyle name="20% - Accent6 9 2 3" xfId="3429" xr:uid="{00000000-0005-0000-0000-00000A0E0000}"/>
    <cellStyle name="20% - Accent6 9 2 4" xfId="5825" xr:uid="{00000000-0005-0000-0000-00000B0E0000}"/>
    <cellStyle name="20% - Accent6 9 2 5" xfId="8135" xr:uid="{00000000-0005-0000-0000-00000C0E0000}"/>
    <cellStyle name="20% - Accent6 9 3" xfId="1461" xr:uid="{00000000-0005-0000-0000-00000D0E0000}"/>
    <cellStyle name="20% - Accent6 9 3 2" xfId="4020" xr:uid="{00000000-0005-0000-0000-00000E0E0000}"/>
    <cellStyle name="20% - Accent6 9 3 3" xfId="6126" xr:uid="{00000000-0005-0000-0000-00000F0E0000}"/>
    <cellStyle name="20% - Accent6 9 3 4" xfId="8711" xr:uid="{00000000-0005-0000-0000-0000100E0000}"/>
    <cellStyle name="20% - Accent6 9 4" xfId="4507" xr:uid="{00000000-0005-0000-0000-0000110E0000}"/>
    <cellStyle name="20% - Accent6 9 4 2" xfId="9176" xr:uid="{00000000-0005-0000-0000-0000120E0000}"/>
    <cellStyle name="20% - Accent6 9 5" xfId="2785" xr:uid="{00000000-0005-0000-0000-0000130E0000}"/>
    <cellStyle name="20% - Accent6 9 6" xfId="5643" xr:uid="{00000000-0005-0000-0000-0000140E0000}"/>
    <cellStyle name="20% - Accent6 9 7" xfId="7483" xr:uid="{00000000-0005-0000-0000-0000150E0000}"/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- Accent1 10" xfId="516" xr:uid="{00000000-0005-0000-0000-0000170E0000}"/>
    <cellStyle name="40% - Accent1 10 2" xfId="2170" xr:uid="{00000000-0005-0000-0000-0000180E0000}"/>
    <cellStyle name="40% - Accent1 10 2 2" xfId="4715" xr:uid="{00000000-0005-0000-0000-0000190E0000}"/>
    <cellStyle name="40% - Accent1 10 2 2 2" xfId="6307" xr:uid="{00000000-0005-0000-0000-00001A0E0000}"/>
    <cellStyle name="40% - Accent1 10 2 2 3" xfId="9358" xr:uid="{00000000-0005-0000-0000-00001B0E0000}"/>
    <cellStyle name="40% - Accent1 10 2 3" xfId="3434" xr:uid="{00000000-0005-0000-0000-00001C0E0000}"/>
    <cellStyle name="40% - Accent1 10 2 4" xfId="5830" xr:uid="{00000000-0005-0000-0000-00001D0E0000}"/>
    <cellStyle name="40% - Accent1 10 2 5" xfId="8140" xr:uid="{00000000-0005-0000-0000-00001E0E0000}"/>
    <cellStyle name="40% - Accent1 10 3" xfId="1465" xr:uid="{00000000-0005-0000-0000-00001F0E0000}"/>
    <cellStyle name="40% - Accent1 10 3 2" xfId="4024" xr:uid="{00000000-0005-0000-0000-0000200E0000}"/>
    <cellStyle name="40% - Accent1 10 3 3" xfId="6131" xr:uid="{00000000-0005-0000-0000-0000210E0000}"/>
    <cellStyle name="40% - Accent1 10 3 4" xfId="8715" xr:uid="{00000000-0005-0000-0000-0000220E0000}"/>
    <cellStyle name="40% - Accent1 10 4" xfId="4401" xr:uid="{00000000-0005-0000-0000-0000230E0000}"/>
    <cellStyle name="40% - Accent1 10 4 2" xfId="9072" xr:uid="{00000000-0005-0000-0000-0000240E0000}"/>
    <cellStyle name="40% - Accent1 10 5" xfId="2789" xr:uid="{00000000-0005-0000-0000-0000250E0000}"/>
    <cellStyle name="40% - Accent1 10 6" xfId="5648" xr:uid="{00000000-0005-0000-0000-0000260E0000}"/>
    <cellStyle name="40% - Accent1 10 7" xfId="7487" xr:uid="{00000000-0005-0000-0000-0000270E0000}"/>
    <cellStyle name="40% - Accent1 11" xfId="529" xr:uid="{00000000-0005-0000-0000-0000280E0000}"/>
    <cellStyle name="40% - Accent1 11 2" xfId="2183" xr:uid="{00000000-0005-0000-0000-0000290E0000}"/>
    <cellStyle name="40% - Accent1 11 2 2" xfId="3447" xr:uid="{00000000-0005-0000-0000-00002A0E0000}"/>
    <cellStyle name="40% - Accent1 11 2 2 2" xfId="6320" xr:uid="{00000000-0005-0000-0000-00002B0E0000}"/>
    <cellStyle name="40% - Accent1 11 2 3" xfId="5843" xr:uid="{00000000-0005-0000-0000-00002C0E0000}"/>
    <cellStyle name="40% - Accent1 11 2 4" xfId="8153" xr:uid="{00000000-0005-0000-0000-00002D0E0000}"/>
    <cellStyle name="40% - Accent1 11 3" xfId="1478" xr:uid="{00000000-0005-0000-0000-00002E0E0000}"/>
    <cellStyle name="40% - Accent1 11 3 2" xfId="4037" xr:uid="{00000000-0005-0000-0000-00002F0E0000}"/>
    <cellStyle name="40% - Accent1 11 3 3" xfId="6144" xr:uid="{00000000-0005-0000-0000-0000300E0000}"/>
    <cellStyle name="40% - Accent1 11 3 4" xfId="8728" xr:uid="{00000000-0005-0000-0000-0000310E0000}"/>
    <cellStyle name="40% - Accent1 11 4" xfId="4514" xr:uid="{00000000-0005-0000-0000-0000320E0000}"/>
    <cellStyle name="40% - Accent1 11 4 2" xfId="9183" xr:uid="{00000000-0005-0000-0000-0000330E0000}"/>
    <cellStyle name="40% - Accent1 11 5" xfId="2802" xr:uid="{00000000-0005-0000-0000-0000340E0000}"/>
    <cellStyle name="40% - Accent1 11 6" xfId="5662" xr:uid="{00000000-0005-0000-0000-0000350E0000}"/>
    <cellStyle name="40% - Accent1 11 7" xfId="7500" xr:uid="{00000000-0005-0000-0000-0000360E0000}"/>
    <cellStyle name="40% - Accent1 12" xfId="542" xr:uid="{00000000-0005-0000-0000-0000370E0000}"/>
    <cellStyle name="40% - Accent1 12 2" xfId="2196" xr:uid="{00000000-0005-0000-0000-0000380E0000}"/>
    <cellStyle name="40% - Accent1 12 2 2" xfId="3460" xr:uid="{00000000-0005-0000-0000-0000390E0000}"/>
    <cellStyle name="40% - Accent1 12 2 2 2" xfId="6333" xr:uid="{00000000-0005-0000-0000-00003A0E0000}"/>
    <cellStyle name="40% - Accent1 12 2 3" xfId="5856" xr:uid="{00000000-0005-0000-0000-00003B0E0000}"/>
    <cellStyle name="40% - Accent1 12 2 4" xfId="8166" xr:uid="{00000000-0005-0000-0000-00003C0E0000}"/>
    <cellStyle name="40% - Accent1 12 3" xfId="1491" xr:uid="{00000000-0005-0000-0000-00003D0E0000}"/>
    <cellStyle name="40% - Accent1 12 3 2" xfId="4051" xr:uid="{00000000-0005-0000-0000-00003E0E0000}"/>
    <cellStyle name="40% - Accent1 12 3 3" xfId="6157" xr:uid="{00000000-0005-0000-0000-00003F0E0000}"/>
    <cellStyle name="40% - Accent1 12 3 4" xfId="8741" xr:uid="{00000000-0005-0000-0000-0000400E0000}"/>
    <cellStyle name="40% - Accent1 12 4" xfId="4726" xr:uid="{00000000-0005-0000-0000-0000410E0000}"/>
    <cellStyle name="40% - Accent1 12 4 2" xfId="9368" xr:uid="{00000000-0005-0000-0000-0000420E0000}"/>
    <cellStyle name="40% - Accent1 12 5" xfId="2815" xr:uid="{00000000-0005-0000-0000-0000430E0000}"/>
    <cellStyle name="40% - Accent1 12 6" xfId="5675" xr:uid="{00000000-0005-0000-0000-0000440E0000}"/>
    <cellStyle name="40% - Accent1 12 7" xfId="7513" xr:uid="{00000000-0005-0000-0000-0000450E0000}"/>
    <cellStyle name="40% - Accent1 13" xfId="556" xr:uid="{00000000-0005-0000-0000-0000460E0000}"/>
    <cellStyle name="40% - Accent1 13 2" xfId="2209" xr:uid="{00000000-0005-0000-0000-0000470E0000}"/>
    <cellStyle name="40% - Accent1 13 2 2" xfId="3473" xr:uid="{00000000-0005-0000-0000-0000480E0000}"/>
    <cellStyle name="40% - Accent1 13 2 2 2" xfId="6346" xr:uid="{00000000-0005-0000-0000-0000490E0000}"/>
    <cellStyle name="40% - Accent1 13 2 3" xfId="5869" xr:uid="{00000000-0005-0000-0000-00004A0E0000}"/>
    <cellStyle name="40% - Accent1 13 2 4" xfId="8179" xr:uid="{00000000-0005-0000-0000-00004B0E0000}"/>
    <cellStyle name="40% - Accent1 13 3" xfId="1504" xr:uid="{00000000-0005-0000-0000-00004C0E0000}"/>
    <cellStyle name="40% - Accent1 13 3 2" xfId="4064" xr:uid="{00000000-0005-0000-0000-00004D0E0000}"/>
    <cellStyle name="40% - Accent1 13 3 3" xfId="6170" xr:uid="{00000000-0005-0000-0000-00004E0E0000}"/>
    <cellStyle name="40% - Accent1 13 3 4" xfId="8754" xr:uid="{00000000-0005-0000-0000-00004F0E0000}"/>
    <cellStyle name="40% - Accent1 13 4" xfId="4739" xr:uid="{00000000-0005-0000-0000-0000500E0000}"/>
    <cellStyle name="40% - Accent1 13 4 2" xfId="9381" xr:uid="{00000000-0005-0000-0000-0000510E0000}"/>
    <cellStyle name="40% - Accent1 13 5" xfId="2828" xr:uid="{00000000-0005-0000-0000-0000520E0000}"/>
    <cellStyle name="40% - Accent1 13 6" xfId="5689" xr:uid="{00000000-0005-0000-0000-0000530E0000}"/>
    <cellStyle name="40% - Accent1 13 7" xfId="7526" xr:uid="{00000000-0005-0000-0000-0000540E0000}"/>
    <cellStyle name="40% - Accent1 14" xfId="570" xr:uid="{00000000-0005-0000-0000-0000550E0000}"/>
    <cellStyle name="40% - Accent1 14 2" xfId="2222" xr:uid="{00000000-0005-0000-0000-0000560E0000}"/>
    <cellStyle name="40% - Accent1 14 2 2" xfId="3486" xr:uid="{00000000-0005-0000-0000-0000570E0000}"/>
    <cellStyle name="40% - Accent1 14 2 2 2" xfId="6359" xr:uid="{00000000-0005-0000-0000-0000580E0000}"/>
    <cellStyle name="40% - Accent1 14 2 3" xfId="5882" xr:uid="{00000000-0005-0000-0000-0000590E0000}"/>
    <cellStyle name="40% - Accent1 14 2 4" xfId="8192" xr:uid="{00000000-0005-0000-0000-00005A0E0000}"/>
    <cellStyle name="40% - Accent1 14 3" xfId="1517" xr:uid="{00000000-0005-0000-0000-00005B0E0000}"/>
    <cellStyle name="40% - Accent1 14 3 2" xfId="4077" xr:uid="{00000000-0005-0000-0000-00005C0E0000}"/>
    <cellStyle name="40% - Accent1 14 3 3" xfId="6183" xr:uid="{00000000-0005-0000-0000-00005D0E0000}"/>
    <cellStyle name="40% - Accent1 14 3 4" xfId="8767" xr:uid="{00000000-0005-0000-0000-00005E0E0000}"/>
    <cellStyle name="40% - Accent1 14 4" xfId="4753" xr:uid="{00000000-0005-0000-0000-00005F0E0000}"/>
    <cellStyle name="40% - Accent1 14 4 2" xfId="9394" xr:uid="{00000000-0005-0000-0000-0000600E0000}"/>
    <cellStyle name="40% - Accent1 14 5" xfId="2841" xr:uid="{00000000-0005-0000-0000-0000610E0000}"/>
    <cellStyle name="40% - Accent1 14 6" xfId="5702" xr:uid="{00000000-0005-0000-0000-0000620E0000}"/>
    <cellStyle name="40% - Accent1 14 7" xfId="7539" xr:uid="{00000000-0005-0000-0000-0000630E0000}"/>
    <cellStyle name="40% - Accent1 15" xfId="583" xr:uid="{00000000-0005-0000-0000-0000640E0000}"/>
    <cellStyle name="40% - Accent1 15 2" xfId="2236" xr:uid="{00000000-0005-0000-0000-0000650E0000}"/>
    <cellStyle name="40% - Accent1 15 2 2" xfId="3499" xr:uid="{00000000-0005-0000-0000-0000660E0000}"/>
    <cellStyle name="40% - Accent1 15 2 3" xfId="6197" xr:uid="{00000000-0005-0000-0000-0000670E0000}"/>
    <cellStyle name="40% - Accent1 15 2 4" xfId="8205" xr:uid="{00000000-0005-0000-0000-0000680E0000}"/>
    <cellStyle name="40% - Accent1 15 3" xfId="1530" xr:uid="{00000000-0005-0000-0000-0000690E0000}"/>
    <cellStyle name="40% - Accent1 15 3 2" xfId="4090" xr:uid="{00000000-0005-0000-0000-00006A0E0000}"/>
    <cellStyle name="40% - Accent1 15 3 3" xfId="8780" xr:uid="{00000000-0005-0000-0000-00006B0E0000}"/>
    <cellStyle name="40% - Accent1 15 4" xfId="4766" xr:uid="{00000000-0005-0000-0000-00006C0E0000}"/>
    <cellStyle name="40% - Accent1 15 4 2" xfId="9407" xr:uid="{00000000-0005-0000-0000-00006D0E0000}"/>
    <cellStyle name="40% - Accent1 15 5" xfId="2854" xr:uid="{00000000-0005-0000-0000-00006E0E0000}"/>
    <cellStyle name="40% - Accent1 15 6" xfId="5716" xr:uid="{00000000-0005-0000-0000-00006F0E0000}"/>
    <cellStyle name="40% - Accent1 15 7" xfId="7552" xr:uid="{00000000-0005-0000-0000-0000700E0000}"/>
    <cellStyle name="40% - Accent1 16" xfId="610" xr:uid="{00000000-0005-0000-0000-0000710E0000}"/>
    <cellStyle name="40% - Accent1 16 2" xfId="2249" xr:uid="{00000000-0005-0000-0000-0000720E0000}"/>
    <cellStyle name="40% - Accent1 16 2 2" xfId="3512" xr:uid="{00000000-0005-0000-0000-0000730E0000}"/>
    <cellStyle name="40% - Accent1 16 2 3" xfId="6371" xr:uid="{00000000-0005-0000-0000-0000740E0000}"/>
    <cellStyle name="40% - Accent1 16 2 4" xfId="8218" xr:uid="{00000000-0005-0000-0000-0000750E0000}"/>
    <cellStyle name="40% - Accent1 16 3" xfId="1546" xr:uid="{00000000-0005-0000-0000-0000760E0000}"/>
    <cellStyle name="40% - Accent1 16 3 2" xfId="4104" xr:uid="{00000000-0005-0000-0000-0000770E0000}"/>
    <cellStyle name="40% - Accent1 16 3 3" xfId="8793" xr:uid="{00000000-0005-0000-0000-0000780E0000}"/>
    <cellStyle name="40% - Accent1 16 4" xfId="4779" xr:uid="{00000000-0005-0000-0000-0000790E0000}"/>
    <cellStyle name="40% - Accent1 16 4 2" xfId="9420" xr:uid="{00000000-0005-0000-0000-00007A0E0000}"/>
    <cellStyle name="40% - Accent1 16 5" xfId="2867" xr:uid="{00000000-0005-0000-0000-00007B0E0000}"/>
    <cellStyle name="40% - Accent1 16 6" xfId="5895" xr:uid="{00000000-0005-0000-0000-00007C0E0000}"/>
    <cellStyle name="40% - Accent1 16 7" xfId="7565" xr:uid="{00000000-0005-0000-0000-00007D0E0000}"/>
    <cellStyle name="40% - Accent1 17" xfId="632" xr:uid="{00000000-0005-0000-0000-00007E0E0000}"/>
    <cellStyle name="40% - Accent1 17 2" xfId="2263" xr:uid="{00000000-0005-0000-0000-00007F0E0000}"/>
    <cellStyle name="40% - Accent1 17 2 2" xfId="3525" xr:uid="{00000000-0005-0000-0000-0000800E0000}"/>
    <cellStyle name="40% - Accent1 17 2 3" xfId="6388" xr:uid="{00000000-0005-0000-0000-0000810E0000}"/>
    <cellStyle name="40% - Accent1 17 2 4" xfId="8231" xr:uid="{00000000-0005-0000-0000-0000820E0000}"/>
    <cellStyle name="40% - Accent1 17 3" xfId="1559" xr:uid="{00000000-0005-0000-0000-0000830E0000}"/>
    <cellStyle name="40% - Accent1 17 3 2" xfId="4117" xr:uid="{00000000-0005-0000-0000-0000840E0000}"/>
    <cellStyle name="40% - Accent1 17 3 3" xfId="8806" xr:uid="{00000000-0005-0000-0000-0000850E0000}"/>
    <cellStyle name="40% - Accent1 17 4" xfId="4793" xr:uid="{00000000-0005-0000-0000-0000860E0000}"/>
    <cellStyle name="40% - Accent1 17 4 2" xfId="9433" xr:uid="{00000000-0005-0000-0000-0000870E0000}"/>
    <cellStyle name="40% - Accent1 17 5" xfId="2880" xr:uid="{00000000-0005-0000-0000-0000880E0000}"/>
    <cellStyle name="40% - Accent1 17 6" xfId="5912" xr:uid="{00000000-0005-0000-0000-0000890E0000}"/>
    <cellStyle name="40% - Accent1 17 7" xfId="7578" xr:uid="{00000000-0005-0000-0000-00008A0E0000}"/>
    <cellStyle name="40% - Accent1 18" xfId="647" xr:uid="{00000000-0005-0000-0000-00008B0E0000}"/>
    <cellStyle name="40% - Accent1 18 2" xfId="2277" xr:uid="{00000000-0005-0000-0000-00008C0E0000}"/>
    <cellStyle name="40% - Accent1 18 2 2" xfId="3538" xr:uid="{00000000-0005-0000-0000-00008D0E0000}"/>
    <cellStyle name="40% - Accent1 18 2 3" xfId="6402" xr:uid="{00000000-0005-0000-0000-00008E0E0000}"/>
    <cellStyle name="40% - Accent1 18 2 4" xfId="8244" xr:uid="{00000000-0005-0000-0000-00008F0E0000}"/>
    <cellStyle name="40% - Accent1 18 3" xfId="1573" xr:uid="{00000000-0005-0000-0000-0000900E0000}"/>
    <cellStyle name="40% - Accent1 18 3 2" xfId="4130" xr:uid="{00000000-0005-0000-0000-0000910E0000}"/>
    <cellStyle name="40% - Accent1 18 3 3" xfId="8819" xr:uid="{00000000-0005-0000-0000-0000920E0000}"/>
    <cellStyle name="40% - Accent1 18 4" xfId="4806" xr:uid="{00000000-0005-0000-0000-0000930E0000}"/>
    <cellStyle name="40% - Accent1 18 4 2" xfId="9446" xr:uid="{00000000-0005-0000-0000-0000940E0000}"/>
    <cellStyle name="40% - Accent1 18 5" xfId="2893" xr:uid="{00000000-0005-0000-0000-0000950E0000}"/>
    <cellStyle name="40% - Accent1 18 6" xfId="5926" xr:uid="{00000000-0005-0000-0000-0000960E0000}"/>
    <cellStyle name="40% - Accent1 18 7" xfId="7591" xr:uid="{00000000-0005-0000-0000-0000970E0000}"/>
    <cellStyle name="40% - Accent1 19" xfId="676" xr:uid="{00000000-0005-0000-0000-0000980E0000}"/>
    <cellStyle name="40% - Accent1 19 2" xfId="2290" xr:uid="{00000000-0005-0000-0000-0000990E0000}"/>
    <cellStyle name="40% - Accent1 19 2 2" xfId="3551" xr:uid="{00000000-0005-0000-0000-00009A0E0000}"/>
    <cellStyle name="40% - Accent1 19 2 3" xfId="6416" xr:uid="{00000000-0005-0000-0000-00009B0E0000}"/>
    <cellStyle name="40% - Accent1 19 2 4" xfId="8257" xr:uid="{00000000-0005-0000-0000-00009C0E0000}"/>
    <cellStyle name="40% - Accent1 19 3" xfId="1587" xr:uid="{00000000-0005-0000-0000-00009D0E0000}"/>
    <cellStyle name="40% - Accent1 19 3 2" xfId="4143" xr:uid="{00000000-0005-0000-0000-00009E0E0000}"/>
    <cellStyle name="40% - Accent1 19 3 3" xfId="8832" xr:uid="{00000000-0005-0000-0000-00009F0E0000}"/>
    <cellStyle name="40% - Accent1 19 4" xfId="4820" xr:uid="{00000000-0005-0000-0000-0000A00E0000}"/>
    <cellStyle name="40% - Accent1 19 4 2" xfId="9459" xr:uid="{00000000-0005-0000-0000-0000A10E0000}"/>
    <cellStyle name="40% - Accent1 19 5" xfId="2906" xr:uid="{00000000-0005-0000-0000-0000A20E0000}"/>
    <cellStyle name="40% - Accent1 19 6" xfId="5941" xr:uid="{00000000-0005-0000-0000-0000A30E0000}"/>
    <cellStyle name="40% - Accent1 19 7" xfId="7604" xr:uid="{00000000-0005-0000-0000-0000A40E0000}"/>
    <cellStyle name="40% - Accent1 2" xfId="240" xr:uid="{00000000-0005-0000-0000-0000A50E0000}"/>
    <cellStyle name="40% - Accent1 2 2" xfId="5275" xr:uid="{00000000-0005-0000-0000-0000A60E0000}"/>
    <cellStyle name="40% - Accent1 2 2 2" xfId="5276" xr:uid="{00000000-0005-0000-0000-0000A70E0000}"/>
    <cellStyle name="40% - Accent1 2 3" xfId="5277" xr:uid="{00000000-0005-0000-0000-0000A80E0000}"/>
    <cellStyle name="40% - Accent1 2 4" xfId="5274" xr:uid="{00000000-0005-0000-0000-0000A90E0000}"/>
    <cellStyle name="40% - Accent1 20" xfId="739" xr:uid="{00000000-0005-0000-0000-0000AA0E0000}"/>
    <cellStyle name="40% - Accent1 20 2" xfId="2303" xr:uid="{00000000-0005-0000-0000-0000AB0E0000}"/>
    <cellStyle name="40% - Accent1 20 2 2" xfId="3564" xr:uid="{00000000-0005-0000-0000-0000AC0E0000}"/>
    <cellStyle name="40% - Accent1 20 2 3" xfId="6439" xr:uid="{00000000-0005-0000-0000-0000AD0E0000}"/>
    <cellStyle name="40% - Accent1 20 2 4" xfId="8270" xr:uid="{00000000-0005-0000-0000-0000AE0E0000}"/>
    <cellStyle name="40% - Accent1 20 3" xfId="1600" xr:uid="{00000000-0005-0000-0000-0000AF0E0000}"/>
    <cellStyle name="40% - Accent1 20 3 2" xfId="4156" xr:uid="{00000000-0005-0000-0000-0000B00E0000}"/>
    <cellStyle name="40% - Accent1 20 3 3" xfId="8845" xr:uid="{00000000-0005-0000-0000-0000B10E0000}"/>
    <cellStyle name="40% - Accent1 20 4" xfId="4833" xr:uid="{00000000-0005-0000-0000-0000B20E0000}"/>
    <cellStyle name="40% - Accent1 20 4 2" xfId="9472" xr:uid="{00000000-0005-0000-0000-0000B30E0000}"/>
    <cellStyle name="40% - Accent1 20 5" xfId="2919" xr:uid="{00000000-0005-0000-0000-0000B40E0000}"/>
    <cellStyle name="40% - Accent1 20 6" xfId="5964" xr:uid="{00000000-0005-0000-0000-0000B50E0000}"/>
    <cellStyle name="40% - Accent1 20 7" xfId="7617" xr:uid="{00000000-0005-0000-0000-0000B60E0000}"/>
    <cellStyle name="40% - Accent1 21" xfId="755" xr:uid="{00000000-0005-0000-0000-0000B70E0000}"/>
    <cellStyle name="40% - Accent1 21 2" xfId="2317" xr:uid="{00000000-0005-0000-0000-0000B80E0000}"/>
    <cellStyle name="40% - Accent1 21 2 2" xfId="3578" xr:uid="{00000000-0005-0000-0000-0000B90E0000}"/>
    <cellStyle name="40% - Accent1 21 2 3" xfId="6445" xr:uid="{00000000-0005-0000-0000-0000BA0E0000}"/>
    <cellStyle name="40% - Accent1 21 2 4" xfId="8284" xr:uid="{00000000-0005-0000-0000-0000BB0E0000}"/>
    <cellStyle name="40% - Accent1 21 3" xfId="1613" xr:uid="{00000000-0005-0000-0000-0000BC0E0000}"/>
    <cellStyle name="40% - Accent1 21 3 2" xfId="4169" xr:uid="{00000000-0005-0000-0000-0000BD0E0000}"/>
    <cellStyle name="40% - Accent1 21 3 3" xfId="8858" xr:uid="{00000000-0005-0000-0000-0000BE0E0000}"/>
    <cellStyle name="40% - Accent1 21 4" xfId="4846" xr:uid="{00000000-0005-0000-0000-0000BF0E0000}"/>
    <cellStyle name="40% - Accent1 21 4 2" xfId="9485" xr:uid="{00000000-0005-0000-0000-0000C00E0000}"/>
    <cellStyle name="40% - Accent1 21 5" xfId="2932" xr:uid="{00000000-0005-0000-0000-0000C10E0000}"/>
    <cellStyle name="40% - Accent1 21 6" xfId="5970" xr:uid="{00000000-0005-0000-0000-0000C20E0000}"/>
    <cellStyle name="40% - Accent1 21 7" xfId="7630" xr:uid="{00000000-0005-0000-0000-0000C30E0000}"/>
    <cellStyle name="40% - Accent1 22" xfId="769" xr:uid="{00000000-0005-0000-0000-0000C40E0000}"/>
    <cellStyle name="40% - Accent1 22 2" xfId="2331" xr:uid="{00000000-0005-0000-0000-0000C50E0000}"/>
    <cellStyle name="40% - Accent1 22 2 2" xfId="3591" xr:uid="{00000000-0005-0000-0000-0000C60E0000}"/>
    <cellStyle name="40% - Accent1 22 2 3" xfId="6458" xr:uid="{00000000-0005-0000-0000-0000C70E0000}"/>
    <cellStyle name="40% - Accent1 22 2 4" xfId="8297" xr:uid="{00000000-0005-0000-0000-0000C80E0000}"/>
    <cellStyle name="40% - Accent1 22 3" xfId="1626" xr:uid="{00000000-0005-0000-0000-0000C90E0000}"/>
    <cellStyle name="40% - Accent1 22 3 2" xfId="4182" xr:uid="{00000000-0005-0000-0000-0000CA0E0000}"/>
    <cellStyle name="40% - Accent1 22 3 3" xfId="8871" xr:uid="{00000000-0005-0000-0000-0000CB0E0000}"/>
    <cellStyle name="40% - Accent1 22 4" xfId="4863" xr:uid="{00000000-0005-0000-0000-0000CC0E0000}"/>
    <cellStyle name="40% - Accent1 22 4 2" xfId="9501" xr:uid="{00000000-0005-0000-0000-0000CD0E0000}"/>
    <cellStyle name="40% - Accent1 22 5" xfId="2945" xr:uid="{00000000-0005-0000-0000-0000CE0E0000}"/>
    <cellStyle name="40% - Accent1 22 6" xfId="5983" xr:uid="{00000000-0005-0000-0000-0000CF0E0000}"/>
    <cellStyle name="40% - Accent1 22 7" xfId="7643" xr:uid="{00000000-0005-0000-0000-0000D00E0000}"/>
    <cellStyle name="40% - Accent1 23" xfId="802" xr:uid="{00000000-0005-0000-0000-0000D10E0000}"/>
    <cellStyle name="40% - Accent1 23 2" xfId="2349" xr:uid="{00000000-0005-0000-0000-0000D20E0000}"/>
    <cellStyle name="40% - Accent1 23 2 2" xfId="3608" xr:uid="{00000000-0005-0000-0000-0000D30E0000}"/>
    <cellStyle name="40% - Accent1 23 2 3" xfId="8314" xr:uid="{00000000-0005-0000-0000-0000D40E0000}"/>
    <cellStyle name="40% - Accent1 23 3" xfId="1645" xr:uid="{00000000-0005-0000-0000-0000D50E0000}"/>
    <cellStyle name="40% - Accent1 23 3 2" xfId="4195" xr:uid="{00000000-0005-0000-0000-0000D60E0000}"/>
    <cellStyle name="40% - Accent1 23 3 3" xfId="8884" xr:uid="{00000000-0005-0000-0000-0000D70E0000}"/>
    <cellStyle name="40% - Accent1 23 4" xfId="4878" xr:uid="{00000000-0005-0000-0000-0000D80E0000}"/>
    <cellStyle name="40% - Accent1 23 4 2" xfId="9515" xr:uid="{00000000-0005-0000-0000-0000D90E0000}"/>
    <cellStyle name="40% - Accent1 23 5" xfId="2958" xr:uid="{00000000-0005-0000-0000-0000DA0E0000}"/>
    <cellStyle name="40% - Accent1 23 6" xfId="6001" xr:uid="{00000000-0005-0000-0000-0000DB0E0000}"/>
    <cellStyle name="40% - Accent1 23 7" xfId="7656" xr:uid="{00000000-0005-0000-0000-0000DC0E0000}"/>
    <cellStyle name="40% - Accent1 24" xfId="816" xr:uid="{00000000-0005-0000-0000-0000DD0E0000}"/>
    <cellStyle name="40% - Accent1 24 2" xfId="2366" xr:uid="{00000000-0005-0000-0000-0000DE0E0000}"/>
    <cellStyle name="40% - Accent1 24 2 2" xfId="3623" xr:uid="{00000000-0005-0000-0000-0000DF0E0000}"/>
    <cellStyle name="40% - Accent1 24 2 3" xfId="8329" xr:uid="{00000000-0005-0000-0000-0000E00E0000}"/>
    <cellStyle name="40% - Accent1 24 3" xfId="1658" xr:uid="{00000000-0005-0000-0000-0000E10E0000}"/>
    <cellStyle name="40% - Accent1 24 3 2" xfId="4208" xr:uid="{00000000-0005-0000-0000-0000E20E0000}"/>
    <cellStyle name="40% - Accent1 24 3 3" xfId="8897" xr:uid="{00000000-0005-0000-0000-0000E30E0000}"/>
    <cellStyle name="40% - Accent1 24 4" xfId="4893" xr:uid="{00000000-0005-0000-0000-0000E40E0000}"/>
    <cellStyle name="40% - Accent1 24 4 2" xfId="9530" xr:uid="{00000000-0005-0000-0000-0000E50E0000}"/>
    <cellStyle name="40% - Accent1 24 5" xfId="2971" xr:uid="{00000000-0005-0000-0000-0000E60E0000}"/>
    <cellStyle name="40% - Accent1 24 6" xfId="6475" xr:uid="{00000000-0005-0000-0000-0000E70E0000}"/>
    <cellStyle name="40% - Accent1 24 7" xfId="7669" xr:uid="{00000000-0005-0000-0000-0000E80E0000}"/>
    <cellStyle name="40% - Accent1 25" xfId="855" xr:uid="{00000000-0005-0000-0000-0000E90E0000}"/>
    <cellStyle name="40% - Accent1 25 2" xfId="2380" xr:uid="{00000000-0005-0000-0000-0000EA0E0000}"/>
    <cellStyle name="40% - Accent1 25 2 2" xfId="3637" xr:uid="{00000000-0005-0000-0000-0000EB0E0000}"/>
    <cellStyle name="40% - Accent1 25 2 3" xfId="8343" xr:uid="{00000000-0005-0000-0000-0000EC0E0000}"/>
    <cellStyle name="40% - Accent1 25 3" xfId="1671" xr:uid="{00000000-0005-0000-0000-0000ED0E0000}"/>
    <cellStyle name="40% - Accent1 25 3 2" xfId="4221" xr:uid="{00000000-0005-0000-0000-0000EE0E0000}"/>
    <cellStyle name="40% - Accent1 25 3 3" xfId="8910" xr:uid="{00000000-0005-0000-0000-0000EF0E0000}"/>
    <cellStyle name="40% - Accent1 25 4" xfId="4910" xr:uid="{00000000-0005-0000-0000-0000F00E0000}"/>
    <cellStyle name="40% - Accent1 25 4 2" xfId="9547" xr:uid="{00000000-0005-0000-0000-0000F10E0000}"/>
    <cellStyle name="40% - Accent1 25 5" xfId="2984" xr:uid="{00000000-0005-0000-0000-0000F20E0000}"/>
    <cellStyle name="40% - Accent1 25 6" xfId="6494" xr:uid="{00000000-0005-0000-0000-0000F30E0000}"/>
    <cellStyle name="40% - Accent1 25 7" xfId="7682" xr:uid="{00000000-0005-0000-0000-0000F40E0000}"/>
    <cellStyle name="40% - Accent1 26" xfId="874" xr:uid="{00000000-0005-0000-0000-0000F50E0000}"/>
    <cellStyle name="40% - Accent1 26 2" xfId="2396" xr:uid="{00000000-0005-0000-0000-0000F60E0000}"/>
    <cellStyle name="40% - Accent1 26 2 2" xfId="3652" xr:uid="{00000000-0005-0000-0000-0000F70E0000}"/>
    <cellStyle name="40% - Accent1 26 2 3" xfId="8358" xr:uid="{00000000-0005-0000-0000-0000F80E0000}"/>
    <cellStyle name="40% - Accent1 26 3" xfId="1684" xr:uid="{00000000-0005-0000-0000-0000F90E0000}"/>
    <cellStyle name="40% - Accent1 26 3 2" xfId="4234" xr:uid="{00000000-0005-0000-0000-0000FA0E0000}"/>
    <cellStyle name="40% - Accent1 26 3 3" xfId="8923" xr:uid="{00000000-0005-0000-0000-0000FB0E0000}"/>
    <cellStyle name="40% - Accent1 26 4" xfId="4923" xr:uid="{00000000-0005-0000-0000-0000FC0E0000}"/>
    <cellStyle name="40% - Accent1 26 4 2" xfId="9560" xr:uid="{00000000-0005-0000-0000-0000FD0E0000}"/>
    <cellStyle name="40% - Accent1 26 5" xfId="2997" xr:uid="{00000000-0005-0000-0000-0000FE0E0000}"/>
    <cellStyle name="40% - Accent1 26 6" xfId="6507" xr:uid="{00000000-0005-0000-0000-0000FF0E0000}"/>
    <cellStyle name="40% - Accent1 26 7" xfId="7695" xr:uid="{00000000-0005-0000-0000-0000000F0000}"/>
    <cellStyle name="40% - Accent1 27" xfId="941" xr:uid="{00000000-0005-0000-0000-0000010F0000}"/>
    <cellStyle name="40% - Accent1 27 2" xfId="2413" xr:uid="{00000000-0005-0000-0000-0000020F0000}"/>
    <cellStyle name="40% - Accent1 27 2 2" xfId="3665" xr:uid="{00000000-0005-0000-0000-0000030F0000}"/>
    <cellStyle name="40% - Accent1 27 2 3" xfId="8371" xr:uid="{00000000-0005-0000-0000-0000040F0000}"/>
    <cellStyle name="40% - Accent1 27 3" xfId="1697" xr:uid="{00000000-0005-0000-0000-0000050F0000}"/>
    <cellStyle name="40% - Accent1 27 3 2" xfId="4247" xr:uid="{00000000-0005-0000-0000-0000060F0000}"/>
    <cellStyle name="40% - Accent1 27 3 3" xfId="8936" xr:uid="{00000000-0005-0000-0000-0000070F0000}"/>
    <cellStyle name="40% - Accent1 27 4" xfId="4937" xr:uid="{00000000-0005-0000-0000-0000080F0000}"/>
    <cellStyle name="40% - Accent1 27 4 2" xfId="9573" xr:uid="{00000000-0005-0000-0000-0000090F0000}"/>
    <cellStyle name="40% - Accent1 27 5" xfId="3010" xr:uid="{00000000-0005-0000-0000-00000A0F0000}"/>
    <cellStyle name="40% - Accent1 27 6" xfId="6520" xr:uid="{00000000-0005-0000-0000-00000B0F0000}"/>
    <cellStyle name="40% - Accent1 27 7" xfId="7708" xr:uid="{00000000-0005-0000-0000-00000C0F0000}"/>
    <cellStyle name="40% - Accent1 28" xfId="967" xr:uid="{00000000-0005-0000-0000-00000D0F0000}"/>
    <cellStyle name="40% - Accent1 28 2" xfId="2429" xr:uid="{00000000-0005-0000-0000-00000E0F0000}"/>
    <cellStyle name="40% - Accent1 28 2 2" xfId="3679" xr:uid="{00000000-0005-0000-0000-00000F0F0000}"/>
    <cellStyle name="40% - Accent1 28 2 3" xfId="8385" xr:uid="{00000000-0005-0000-0000-0000100F0000}"/>
    <cellStyle name="40% - Accent1 28 3" xfId="1711" xr:uid="{00000000-0005-0000-0000-0000110F0000}"/>
    <cellStyle name="40% - Accent1 28 3 2" xfId="4950" xr:uid="{00000000-0005-0000-0000-0000120F0000}"/>
    <cellStyle name="40% - Accent1 28 3 3" xfId="9586" xr:uid="{00000000-0005-0000-0000-0000130F0000}"/>
    <cellStyle name="40% - Accent1 28 4" xfId="3023" xr:uid="{00000000-0005-0000-0000-0000140F0000}"/>
    <cellStyle name="40% - Accent1 28 5" xfId="6534" xr:uid="{00000000-0005-0000-0000-0000150F0000}"/>
    <cellStyle name="40% - Accent1 28 6" xfId="7721" xr:uid="{00000000-0005-0000-0000-0000160F0000}"/>
    <cellStyle name="40% - Accent1 29" xfId="1014" xr:uid="{00000000-0005-0000-0000-0000170F0000}"/>
    <cellStyle name="40% - Accent1 29 2" xfId="2443" xr:uid="{00000000-0005-0000-0000-0000180F0000}"/>
    <cellStyle name="40% - Accent1 29 2 2" xfId="3693" xr:uid="{00000000-0005-0000-0000-0000190F0000}"/>
    <cellStyle name="40% - Accent1 29 2 3" xfId="8399" xr:uid="{00000000-0005-0000-0000-00001A0F0000}"/>
    <cellStyle name="40% - Accent1 29 3" xfId="1724" xr:uid="{00000000-0005-0000-0000-00001B0F0000}"/>
    <cellStyle name="40% - Accent1 29 3 2" xfId="4964" xr:uid="{00000000-0005-0000-0000-00001C0F0000}"/>
    <cellStyle name="40% - Accent1 29 3 3" xfId="9599" xr:uid="{00000000-0005-0000-0000-00001D0F0000}"/>
    <cellStyle name="40% - Accent1 29 4" xfId="3036" xr:uid="{00000000-0005-0000-0000-00001E0F0000}"/>
    <cellStyle name="40% - Accent1 29 5" xfId="6549" xr:uid="{00000000-0005-0000-0000-00001F0F0000}"/>
    <cellStyle name="40% - Accent1 29 6" xfId="7734" xr:uid="{00000000-0005-0000-0000-0000200F0000}"/>
    <cellStyle name="40% - Accent1 3" xfId="404" xr:uid="{00000000-0005-0000-0000-0000210F0000}"/>
    <cellStyle name="40% - Accent1 3 2" xfId="2077" xr:uid="{00000000-0005-0000-0000-0000220F0000}"/>
    <cellStyle name="40% - Accent1 3 2 2" xfId="4624" xr:uid="{00000000-0005-0000-0000-0000230F0000}"/>
    <cellStyle name="40% - Accent1 3 2 2 2" xfId="6215" xr:uid="{00000000-0005-0000-0000-0000240F0000}"/>
    <cellStyle name="40% - Accent1 3 2 2 3" xfId="9286" xr:uid="{00000000-0005-0000-0000-0000250F0000}"/>
    <cellStyle name="40% - Accent1 3 2 3" xfId="4418" xr:uid="{00000000-0005-0000-0000-0000260F0000}"/>
    <cellStyle name="40% - Accent1 3 2 3 2" xfId="9089" xr:uid="{00000000-0005-0000-0000-0000270F0000}"/>
    <cellStyle name="40% - Accent1 3 2 4" xfId="3342" xr:uid="{00000000-0005-0000-0000-0000280F0000}"/>
    <cellStyle name="40% - Accent1 3 2 5" xfId="5733" xr:uid="{00000000-0005-0000-0000-0000290F0000}"/>
    <cellStyle name="40% - Accent1 3 2 6" xfId="8048" xr:uid="{00000000-0005-0000-0000-00002A0F0000}"/>
    <cellStyle name="40% - Accent1 3 3" xfId="1366" xr:uid="{00000000-0005-0000-0000-00002B0F0000}"/>
    <cellStyle name="40% - Accent1 3 3 2" xfId="4580" xr:uid="{00000000-0005-0000-0000-00002C0F0000}"/>
    <cellStyle name="40% - Accent1 3 3 2 2" xfId="9249" xr:uid="{00000000-0005-0000-0000-00002D0F0000}"/>
    <cellStyle name="40% - Accent1 3 3 3" xfId="4358" xr:uid="{00000000-0005-0000-0000-00002E0F0000}"/>
    <cellStyle name="40% - Accent1 3 3 3 2" xfId="9030" xr:uid="{00000000-0005-0000-0000-00002F0F0000}"/>
    <cellStyle name="40% - Accent1 3 3 4" xfId="3931" xr:uid="{00000000-0005-0000-0000-0000300F0000}"/>
    <cellStyle name="40% - Accent1 3 3 5" xfId="6038" xr:uid="{00000000-0005-0000-0000-0000310F0000}"/>
    <cellStyle name="40% - Accent1 3 3 6" xfId="8623" xr:uid="{00000000-0005-0000-0000-0000320F0000}"/>
    <cellStyle name="40% - Accent1 3 4" xfId="4533" xr:uid="{00000000-0005-0000-0000-0000330F0000}"/>
    <cellStyle name="40% - Accent1 3 4 2" xfId="9202" xr:uid="{00000000-0005-0000-0000-0000340F0000}"/>
    <cellStyle name="40% - Accent1 3 5" xfId="4295" xr:uid="{00000000-0005-0000-0000-0000350F0000}"/>
    <cellStyle name="40% - Accent1 3 5 2" xfId="8969" xr:uid="{00000000-0005-0000-0000-0000360F0000}"/>
    <cellStyle name="40% - Accent1 3 6" xfId="2698" xr:uid="{00000000-0005-0000-0000-0000370F0000}"/>
    <cellStyle name="40% - Accent1 3 7" xfId="5555" xr:uid="{00000000-0005-0000-0000-0000380F0000}"/>
    <cellStyle name="40% - Accent1 3 8" xfId="7396" xr:uid="{00000000-0005-0000-0000-0000390F0000}"/>
    <cellStyle name="40% - Accent1 30" xfId="1045" xr:uid="{00000000-0005-0000-0000-00003A0F0000}"/>
    <cellStyle name="40% - Accent1 30 2" xfId="2456" xr:uid="{00000000-0005-0000-0000-00003B0F0000}"/>
    <cellStyle name="40% - Accent1 30 2 2" xfId="3706" xr:uid="{00000000-0005-0000-0000-00003C0F0000}"/>
    <cellStyle name="40% - Accent1 30 2 3" xfId="8412" xr:uid="{00000000-0005-0000-0000-00003D0F0000}"/>
    <cellStyle name="40% - Accent1 30 3" xfId="1745" xr:uid="{00000000-0005-0000-0000-00003E0F0000}"/>
    <cellStyle name="40% - Accent1 30 3 2" xfId="4977" xr:uid="{00000000-0005-0000-0000-00003F0F0000}"/>
    <cellStyle name="40% - Accent1 30 3 3" xfId="9612" xr:uid="{00000000-0005-0000-0000-0000400F0000}"/>
    <cellStyle name="40% - Accent1 30 4" xfId="3052" xr:uid="{00000000-0005-0000-0000-0000410F0000}"/>
    <cellStyle name="40% - Accent1 30 5" xfId="6571" xr:uid="{00000000-0005-0000-0000-0000420F0000}"/>
    <cellStyle name="40% - Accent1 30 6" xfId="7750" xr:uid="{00000000-0005-0000-0000-0000430F0000}"/>
    <cellStyle name="40% - Accent1 31" xfId="1053" xr:uid="{00000000-0005-0000-0000-0000440F0000}"/>
    <cellStyle name="40% - Accent1 31 2" xfId="2469" xr:uid="{00000000-0005-0000-0000-0000450F0000}"/>
    <cellStyle name="40% - Accent1 31 2 2" xfId="3719" xr:uid="{00000000-0005-0000-0000-0000460F0000}"/>
    <cellStyle name="40% - Accent1 31 2 3" xfId="8425" xr:uid="{00000000-0005-0000-0000-0000470F0000}"/>
    <cellStyle name="40% - Accent1 31 3" xfId="1758" xr:uid="{00000000-0005-0000-0000-0000480F0000}"/>
    <cellStyle name="40% - Accent1 31 3 2" xfId="4990" xr:uid="{00000000-0005-0000-0000-0000490F0000}"/>
    <cellStyle name="40% - Accent1 31 3 3" xfId="9625" xr:uid="{00000000-0005-0000-0000-00004A0F0000}"/>
    <cellStyle name="40% - Accent1 31 4" xfId="3065" xr:uid="{00000000-0005-0000-0000-00004B0F0000}"/>
    <cellStyle name="40% - Accent1 31 5" xfId="6585" xr:uid="{00000000-0005-0000-0000-00004C0F0000}"/>
    <cellStyle name="40% - Accent1 31 6" xfId="7763" xr:uid="{00000000-0005-0000-0000-00004D0F0000}"/>
    <cellStyle name="40% - Accent1 32" xfId="1118" xr:uid="{00000000-0005-0000-0000-00004E0F0000}"/>
    <cellStyle name="40% - Accent1 32 2" xfId="2483" xr:uid="{00000000-0005-0000-0000-00004F0F0000}"/>
    <cellStyle name="40% - Accent1 32 2 2" xfId="3733" xr:uid="{00000000-0005-0000-0000-0000500F0000}"/>
    <cellStyle name="40% - Accent1 32 2 3" xfId="8439" xr:uid="{00000000-0005-0000-0000-0000510F0000}"/>
    <cellStyle name="40% - Accent1 32 3" xfId="1771" xr:uid="{00000000-0005-0000-0000-0000520F0000}"/>
    <cellStyle name="40% - Accent1 32 3 2" xfId="5003" xr:uid="{00000000-0005-0000-0000-0000530F0000}"/>
    <cellStyle name="40% - Accent1 32 3 3" xfId="9638" xr:uid="{00000000-0005-0000-0000-0000540F0000}"/>
    <cellStyle name="40% - Accent1 32 4" xfId="3078" xr:uid="{00000000-0005-0000-0000-0000550F0000}"/>
    <cellStyle name="40% - Accent1 32 5" xfId="6598" xr:uid="{00000000-0005-0000-0000-0000560F0000}"/>
    <cellStyle name="40% - Accent1 32 6" xfId="7776" xr:uid="{00000000-0005-0000-0000-0000570F0000}"/>
    <cellStyle name="40% - Accent1 33" xfId="1163" xr:uid="{00000000-0005-0000-0000-0000580F0000}"/>
    <cellStyle name="40% - Accent1 33 2" xfId="2496" xr:uid="{00000000-0005-0000-0000-0000590F0000}"/>
    <cellStyle name="40% - Accent1 33 2 2" xfId="3746" xr:uid="{00000000-0005-0000-0000-00005A0F0000}"/>
    <cellStyle name="40% - Accent1 33 2 3" xfId="8452" xr:uid="{00000000-0005-0000-0000-00005B0F0000}"/>
    <cellStyle name="40% - Accent1 33 3" xfId="1784" xr:uid="{00000000-0005-0000-0000-00005C0F0000}"/>
    <cellStyle name="40% - Accent1 33 3 2" xfId="5016" xr:uid="{00000000-0005-0000-0000-00005D0F0000}"/>
    <cellStyle name="40% - Accent1 33 3 3" xfId="9651" xr:uid="{00000000-0005-0000-0000-00005E0F0000}"/>
    <cellStyle name="40% - Accent1 33 4" xfId="3091" xr:uid="{00000000-0005-0000-0000-00005F0F0000}"/>
    <cellStyle name="40% - Accent1 33 5" xfId="6611" xr:uid="{00000000-0005-0000-0000-0000600F0000}"/>
    <cellStyle name="40% - Accent1 33 6" xfId="7789" xr:uid="{00000000-0005-0000-0000-0000610F0000}"/>
    <cellStyle name="40% - Accent1 34" xfId="1798" xr:uid="{00000000-0005-0000-0000-0000620F0000}"/>
    <cellStyle name="40% - Accent1 34 2" xfId="2510" xr:uid="{00000000-0005-0000-0000-0000630F0000}"/>
    <cellStyle name="40% - Accent1 34 2 2" xfId="3759" xr:uid="{00000000-0005-0000-0000-0000640F0000}"/>
    <cellStyle name="40% - Accent1 34 2 3" xfId="8465" xr:uid="{00000000-0005-0000-0000-0000650F0000}"/>
    <cellStyle name="40% - Accent1 34 3" xfId="5029" xr:uid="{00000000-0005-0000-0000-0000660F0000}"/>
    <cellStyle name="40% - Accent1 34 3 2" xfId="9664" xr:uid="{00000000-0005-0000-0000-0000670F0000}"/>
    <cellStyle name="40% - Accent1 34 4" xfId="3105" xr:uid="{00000000-0005-0000-0000-0000680F0000}"/>
    <cellStyle name="40% - Accent1 34 5" xfId="6624" xr:uid="{00000000-0005-0000-0000-0000690F0000}"/>
    <cellStyle name="40% - Accent1 34 6" xfId="7803" xr:uid="{00000000-0005-0000-0000-00006A0F0000}"/>
    <cellStyle name="40% - Accent1 35" xfId="1811" xr:uid="{00000000-0005-0000-0000-00006B0F0000}"/>
    <cellStyle name="40% - Accent1 35 2" xfId="2527" xr:uid="{00000000-0005-0000-0000-00006C0F0000}"/>
    <cellStyle name="40% - Accent1 35 2 2" xfId="3773" xr:uid="{00000000-0005-0000-0000-00006D0F0000}"/>
    <cellStyle name="40% - Accent1 35 2 3" xfId="8479" xr:uid="{00000000-0005-0000-0000-00006E0F0000}"/>
    <cellStyle name="40% - Accent1 35 3" xfId="5043" xr:uid="{00000000-0005-0000-0000-00006F0F0000}"/>
    <cellStyle name="40% - Accent1 35 3 2" xfId="9677" xr:uid="{00000000-0005-0000-0000-0000700F0000}"/>
    <cellStyle name="40% - Accent1 35 4" xfId="3118" xr:uid="{00000000-0005-0000-0000-0000710F0000}"/>
    <cellStyle name="40% - Accent1 35 5" xfId="6637" xr:uid="{00000000-0005-0000-0000-0000720F0000}"/>
    <cellStyle name="40% - Accent1 35 6" xfId="7817" xr:uid="{00000000-0005-0000-0000-0000730F0000}"/>
    <cellStyle name="40% - Accent1 36" xfId="1824" xr:uid="{00000000-0005-0000-0000-0000740F0000}"/>
    <cellStyle name="40% - Accent1 36 2" xfId="2549" xr:uid="{00000000-0005-0000-0000-0000750F0000}"/>
    <cellStyle name="40% - Accent1 36 2 2" xfId="3793" xr:uid="{00000000-0005-0000-0000-0000760F0000}"/>
    <cellStyle name="40% - Accent1 36 2 3" xfId="8500" xr:uid="{00000000-0005-0000-0000-0000770F0000}"/>
    <cellStyle name="40% - Accent1 36 3" xfId="5056" xr:uid="{00000000-0005-0000-0000-0000780F0000}"/>
    <cellStyle name="40% - Accent1 36 3 2" xfId="9690" xr:uid="{00000000-0005-0000-0000-0000790F0000}"/>
    <cellStyle name="40% - Accent1 36 4" xfId="3131" xr:uid="{00000000-0005-0000-0000-00007A0F0000}"/>
    <cellStyle name="40% - Accent1 36 5" xfId="6650" xr:uid="{00000000-0005-0000-0000-00007B0F0000}"/>
    <cellStyle name="40% - Accent1 36 6" xfId="7830" xr:uid="{00000000-0005-0000-0000-00007C0F0000}"/>
    <cellStyle name="40% - Accent1 37" xfId="1837" xr:uid="{00000000-0005-0000-0000-00007D0F0000}"/>
    <cellStyle name="40% - Accent1 37 2" xfId="2566" xr:uid="{00000000-0005-0000-0000-00007E0F0000}"/>
    <cellStyle name="40% - Accent1 37 2 2" xfId="3810" xr:uid="{00000000-0005-0000-0000-00007F0F0000}"/>
    <cellStyle name="40% - Accent1 37 2 3" xfId="8517" xr:uid="{00000000-0005-0000-0000-0000800F0000}"/>
    <cellStyle name="40% - Accent1 37 3" xfId="5070" xr:uid="{00000000-0005-0000-0000-0000810F0000}"/>
    <cellStyle name="40% - Accent1 37 3 2" xfId="9703" xr:uid="{00000000-0005-0000-0000-0000820F0000}"/>
    <cellStyle name="40% - Accent1 37 4" xfId="3144" xr:uid="{00000000-0005-0000-0000-0000830F0000}"/>
    <cellStyle name="40% - Accent1 37 5" xfId="6663" xr:uid="{00000000-0005-0000-0000-0000840F0000}"/>
    <cellStyle name="40% - Accent1 37 6" xfId="7843" xr:uid="{00000000-0005-0000-0000-0000850F0000}"/>
    <cellStyle name="40% - Accent1 38" xfId="1850" xr:uid="{00000000-0005-0000-0000-0000860F0000}"/>
    <cellStyle name="40% - Accent1 38 2" xfId="2572" xr:uid="{00000000-0005-0000-0000-0000870F0000}"/>
    <cellStyle name="40% - Accent1 38 2 2" xfId="3815" xr:uid="{00000000-0005-0000-0000-0000880F0000}"/>
    <cellStyle name="40% - Accent1 38 2 3" xfId="8522" xr:uid="{00000000-0005-0000-0000-0000890F0000}"/>
    <cellStyle name="40% - Accent1 38 3" xfId="5083" xr:uid="{00000000-0005-0000-0000-00008A0F0000}"/>
    <cellStyle name="40% - Accent1 38 3 2" xfId="9716" xr:uid="{00000000-0005-0000-0000-00008B0F0000}"/>
    <cellStyle name="40% - Accent1 38 4" xfId="3157" xr:uid="{00000000-0005-0000-0000-00008C0F0000}"/>
    <cellStyle name="40% - Accent1 38 5" xfId="6676" xr:uid="{00000000-0005-0000-0000-00008D0F0000}"/>
    <cellStyle name="40% - Accent1 38 6" xfId="7856" xr:uid="{00000000-0005-0000-0000-00008E0F0000}"/>
    <cellStyle name="40% - Accent1 39" xfId="1871" xr:uid="{00000000-0005-0000-0000-00008F0F0000}"/>
    <cellStyle name="40% - Accent1 39 2" xfId="2593" xr:uid="{00000000-0005-0000-0000-0000900F0000}"/>
    <cellStyle name="40% - Accent1 39 2 2" xfId="3835" xr:uid="{00000000-0005-0000-0000-0000910F0000}"/>
    <cellStyle name="40% - Accent1 39 2 3" xfId="8542" xr:uid="{00000000-0005-0000-0000-0000920F0000}"/>
    <cellStyle name="40% - Accent1 39 3" xfId="5098" xr:uid="{00000000-0005-0000-0000-0000930F0000}"/>
    <cellStyle name="40% - Accent1 39 3 2" xfId="9729" xr:uid="{00000000-0005-0000-0000-0000940F0000}"/>
    <cellStyle name="40% - Accent1 39 4" xfId="3178" xr:uid="{00000000-0005-0000-0000-0000950F0000}"/>
    <cellStyle name="40% - Accent1 39 5" xfId="6689" xr:uid="{00000000-0005-0000-0000-0000960F0000}"/>
    <cellStyle name="40% - Accent1 39 6" xfId="7877" xr:uid="{00000000-0005-0000-0000-0000970F0000}"/>
    <cellStyle name="40% - Accent1 4" xfId="418" xr:uid="{00000000-0005-0000-0000-0000980F0000}"/>
    <cellStyle name="40% - Accent1 4 2" xfId="2090" xr:uid="{00000000-0005-0000-0000-0000990F0000}"/>
    <cellStyle name="40% - Accent1 4 2 2" xfId="4598" xr:uid="{00000000-0005-0000-0000-00009A0F0000}"/>
    <cellStyle name="40% - Accent1 4 2 2 2" xfId="6228" xr:uid="{00000000-0005-0000-0000-00009B0F0000}"/>
    <cellStyle name="40% - Accent1 4 2 2 3" xfId="9267" xr:uid="{00000000-0005-0000-0000-00009C0F0000}"/>
    <cellStyle name="40% - Accent1 4 2 3" xfId="4431" xr:uid="{00000000-0005-0000-0000-00009D0F0000}"/>
    <cellStyle name="40% - Accent1 4 2 3 2" xfId="9102" xr:uid="{00000000-0005-0000-0000-00009E0F0000}"/>
    <cellStyle name="40% - Accent1 4 2 4" xfId="3355" xr:uid="{00000000-0005-0000-0000-00009F0F0000}"/>
    <cellStyle name="40% - Accent1 4 2 5" xfId="5746" xr:uid="{00000000-0005-0000-0000-0000A00F0000}"/>
    <cellStyle name="40% - Accent1 4 2 6" xfId="8061" xr:uid="{00000000-0005-0000-0000-0000A10F0000}"/>
    <cellStyle name="40% - Accent1 4 3" xfId="1379" xr:uid="{00000000-0005-0000-0000-0000A20F0000}"/>
    <cellStyle name="40% - Accent1 4 3 2" xfId="4371" xr:uid="{00000000-0005-0000-0000-0000A30F0000}"/>
    <cellStyle name="40% - Accent1 4 3 2 2" xfId="9043" xr:uid="{00000000-0005-0000-0000-0000A40F0000}"/>
    <cellStyle name="40% - Accent1 4 3 3" xfId="3944" xr:uid="{00000000-0005-0000-0000-0000A50F0000}"/>
    <cellStyle name="40% - Accent1 4 3 4" xfId="6052" xr:uid="{00000000-0005-0000-0000-0000A60F0000}"/>
    <cellStyle name="40% - Accent1 4 3 5" xfId="8636" xr:uid="{00000000-0005-0000-0000-0000A70F0000}"/>
    <cellStyle name="40% - Accent1 4 4" xfId="4547" xr:uid="{00000000-0005-0000-0000-0000A80F0000}"/>
    <cellStyle name="40% - Accent1 4 4 2" xfId="9216" xr:uid="{00000000-0005-0000-0000-0000A90F0000}"/>
    <cellStyle name="40% - Accent1 4 5" xfId="4309" xr:uid="{00000000-0005-0000-0000-0000AA0F0000}"/>
    <cellStyle name="40% - Accent1 4 5 2" xfId="8982" xr:uid="{00000000-0005-0000-0000-0000AB0F0000}"/>
    <cellStyle name="40% - Accent1 4 6" xfId="2711" xr:uid="{00000000-0005-0000-0000-0000AC0F0000}"/>
    <cellStyle name="40% - Accent1 4 7" xfId="5569" xr:uid="{00000000-0005-0000-0000-0000AD0F0000}"/>
    <cellStyle name="40% - Accent1 4 8" xfId="7409" xr:uid="{00000000-0005-0000-0000-0000AE0F0000}"/>
    <cellStyle name="40% - Accent1 40" xfId="1876" xr:uid="{00000000-0005-0000-0000-0000AF0F0000}"/>
    <cellStyle name="40% - Accent1 40 2" xfId="2604" xr:uid="{00000000-0005-0000-0000-0000B00F0000}"/>
    <cellStyle name="40% - Accent1 40 2 2" xfId="3846" xr:uid="{00000000-0005-0000-0000-0000B10F0000}"/>
    <cellStyle name="40% - Accent1 40 2 3" xfId="8553" xr:uid="{00000000-0005-0000-0000-0000B20F0000}"/>
    <cellStyle name="40% - Accent1 40 3" xfId="5111" xr:uid="{00000000-0005-0000-0000-0000B30F0000}"/>
    <cellStyle name="40% - Accent1 40 3 2" xfId="9742" xr:uid="{00000000-0005-0000-0000-0000B40F0000}"/>
    <cellStyle name="40% - Accent1 40 4" xfId="3183" xr:uid="{00000000-0005-0000-0000-0000B50F0000}"/>
    <cellStyle name="40% - Accent1 40 5" xfId="6702" xr:uid="{00000000-0005-0000-0000-0000B60F0000}"/>
    <cellStyle name="40% - Accent1 40 6" xfId="7882" xr:uid="{00000000-0005-0000-0000-0000B70F0000}"/>
    <cellStyle name="40% - Accent1 41" xfId="1889" xr:uid="{00000000-0005-0000-0000-0000B80F0000}"/>
    <cellStyle name="40% - Accent1 41 2" xfId="2620" xr:uid="{00000000-0005-0000-0000-0000B90F0000}"/>
    <cellStyle name="40% - Accent1 41 2 2" xfId="3862" xr:uid="{00000000-0005-0000-0000-0000BA0F0000}"/>
    <cellStyle name="40% - Accent1 41 2 3" xfId="8569" xr:uid="{00000000-0005-0000-0000-0000BB0F0000}"/>
    <cellStyle name="40% - Accent1 41 3" xfId="3196" xr:uid="{00000000-0005-0000-0000-0000BC0F0000}"/>
    <cellStyle name="40% - Accent1 41 4" xfId="6715" xr:uid="{00000000-0005-0000-0000-0000BD0F0000}"/>
    <cellStyle name="40% - Accent1 41 5" xfId="7895" xr:uid="{00000000-0005-0000-0000-0000BE0F0000}"/>
    <cellStyle name="40% - Accent1 42" xfId="1902" xr:uid="{00000000-0005-0000-0000-0000BF0F0000}"/>
    <cellStyle name="40% - Accent1 42 2" xfId="2635" xr:uid="{00000000-0005-0000-0000-0000C00F0000}"/>
    <cellStyle name="40% - Accent1 42 2 2" xfId="3876" xr:uid="{00000000-0005-0000-0000-0000C10F0000}"/>
    <cellStyle name="40% - Accent1 42 2 3" xfId="8583" xr:uid="{00000000-0005-0000-0000-0000C20F0000}"/>
    <cellStyle name="40% - Accent1 42 3" xfId="3209" xr:uid="{00000000-0005-0000-0000-0000C30F0000}"/>
    <cellStyle name="40% - Accent1 42 4" xfId="6729" xr:uid="{00000000-0005-0000-0000-0000C40F0000}"/>
    <cellStyle name="40% - Accent1 42 5" xfId="7908" xr:uid="{00000000-0005-0000-0000-0000C50F0000}"/>
    <cellStyle name="40% - Accent1 43" xfId="1922" xr:uid="{00000000-0005-0000-0000-0000C60F0000}"/>
    <cellStyle name="40% - Accent1 43 2" xfId="3224" xr:uid="{00000000-0005-0000-0000-0000C70F0000}"/>
    <cellStyle name="40% - Accent1 43 3" xfId="6742" xr:uid="{00000000-0005-0000-0000-0000C80F0000}"/>
    <cellStyle name="40% - Accent1 43 4" xfId="7923" xr:uid="{00000000-0005-0000-0000-0000C90F0000}"/>
    <cellStyle name="40% - Accent1 44" xfId="1939" xr:uid="{00000000-0005-0000-0000-0000CA0F0000}"/>
    <cellStyle name="40% - Accent1 44 2" xfId="3238" xr:uid="{00000000-0005-0000-0000-0000CB0F0000}"/>
    <cellStyle name="40% - Accent1 44 3" xfId="6755" xr:uid="{00000000-0005-0000-0000-0000CC0F0000}"/>
    <cellStyle name="40% - Accent1 44 4" xfId="7938" xr:uid="{00000000-0005-0000-0000-0000CD0F0000}"/>
    <cellStyle name="40% - Accent1 45" xfId="1963" xr:uid="{00000000-0005-0000-0000-0000CE0F0000}"/>
    <cellStyle name="40% - Accent1 45 2" xfId="3259" xr:uid="{00000000-0005-0000-0000-0000CF0F0000}"/>
    <cellStyle name="40% - Accent1 45 3" xfId="6769" xr:uid="{00000000-0005-0000-0000-0000D00F0000}"/>
    <cellStyle name="40% - Accent1 45 4" xfId="7960" xr:uid="{00000000-0005-0000-0000-0000D10F0000}"/>
    <cellStyle name="40% - Accent1 46" xfId="1978" xr:uid="{00000000-0005-0000-0000-0000D20F0000}"/>
    <cellStyle name="40% - Accent1 46 2" xfId="3273" xr:uid="{00000000-0005-0000-0000-0000D30F0000}"/>
    <cellStyle name="40% - Accent1 46 3" xfId="6783" xr:uid="{00000000-0005-0000-0000-0000D40F0000}"/>
    <cellStyle name="40% - Accent1 46 4" xfId="7974" xr:uid="{00000000-0005-0000-0000-0000D50F0000}"/>
    <cellStyle name="40% - Accent1 47" xfId="1993" xr:uid="{00000000-0005-0000-0000-0000D60F0000}"/>
    <cellStyle name="40% - Accent1 47 2" xfId="3287" xr:uid="{00000000-0005-0000-0000-0000D70F0000}"/>
    <cellStyle name="40% - Accent1 47 3" xfId="6796" xr:uid="{00000000-0005-0000-0000-0000D80F0000}"/>
    <cellStyle name="40% - Accent1 47 4" xfId="7988" xr:uid="{00000000-0005-0000-0000-0000D90F0000}"/>
    <cellStyle name="40% - Accent1 48" xfId="2007" xr:uid="{00000000-0005-0000-0000-0000DA0F0000}"/>
    <cellStyle name="40% - Accent1 48 2" xfId="3301" xr:uid="{00000000-0005-0000-0000-0000DB0F0000}"/>
    <cellStyle name="40% - Accent1 48 3" xfId="6810" xr:uid="{00000000-0005-0000-0000-0000DC0F0000}"/>
    <cellStyle name="40% - Accent1 48 4" xfId="8002" xr:uid="{00000000-0005-0000-0000-0000DD0F0000}"/>
    <cellStyle name="40% - Accent1 49" xfId="2021" xr:uid="{00000000-0005-0000-0000-0000DE0F0000}"/>
    <cellStyle name="40% - Accent1 49 2" xfId="3315" xr:uid="{00000000-0005-0000-0000-0000DF0F0000}"/>
    <cellStyle name="40% - Accent1 49 3" xfId="6823" xr:uid="{00000000-0005-0000-0000-0000E00F0000}"/>
    <cellStyle name="40% - Accent1 49 4" xfId="8016" xr:uid="{00000000-0005-0000-0000-0000E10F0000}"/>
    <cellStyle name="40% - Accent1 5" xfId="432" xr:uid="{00000000-0005-0000-0000-0000E20F0000}"/>
    <cellStyle name="40% - Accent1 5 2" xfId="2103" xr:uid="{00000000-0005-0000-0000-0000E30F0000}"/>
    <cellStyle name="40% - Accent1 5 2 2" xfId="4446" xr:uid="{00000000-0005-0000-0000-0000E40F0000}"/>
    <cellStyle name="40% - Accent1 5 2 2 2" xfId="6241" xr:uid="{00000000-0005-0000-0000-0000E50F0000}"/>
    <cellStyle name="40% - Accent1 5 2 2 3" xfId="9115" xr:uid="{00000000-0005-0000-0000-0000E60F0000}"/>
    <cellStyle name="40% - Accent1 5 2 3" xfId="3368" xr:uid="{00000000-0005-0000-0000-0000E70F0000}"/>
    <cellStyle name="40% - Accent1 5 2 4" xfId="5764" xr:uid="{00000000-0005-0000-0000-0000E80F0000}"/>
    <cellStyle name="40% - Accent1 5 2 5" xfId="8074" xr:uid="{00000000-0005-0000-0000-0000E90F0000}"/>
    <cellStyle name="40% - Accent1 5 3" xfId="1399" xr:uid="{00000000-0005-0000-0000-0000EA0F0000}"/>
    <cellStyle name="40% - Accent1 5 3 2" xfId="4385" xr:uid="{00000000-0005-0000-0000-0000EB0F0000}"/>
    <cellStyle name="40% - Accent1 5 3 2 2" xfId="9056" xr:uid="{00000000-0005-0000-0000-0000EC0F0000}"/>
    <cellStyle name="40% - Accent1 5 3 3" xfId="3958" xr:uid="{00000000-0005-0000-0000-0000ED0F0000}"/>
    <cellStyle name="40% - Accent1 5 3 4" xfId="6065" xr:uid="{00000000-0005-0000-0000-0000EE0F0000}"/>
    <cellStyle name="40% - Accent1 5 3 5" xfId="8650" xr:uid="{00000000-0005-0000-0000-0000EF0F0000}"/>
    <cellStyle name="40% - Accent1 5 4" xfId="4561" xr:uid="{00000000-0005-0000-0000-0000F00F0000}"/>
    <cellStyle name="40% - Accent1 5 4 2" xfId="9230" xr:uid="{00000000-0005-0000-0000-0000F10F0000}"/>
    <cellStyle name="40% - Accent1 5 5" xfId="4322" xr:uid="{00000000-0005-0000-0000-0000F20F0000}"/>
    <cellStyle name="40% - Accent1 5 5 2" xfId="8995" xr:uid="{00000000-0005-0000-0000-0000F30F0000}"/>
    <cellStyle name="40% - Accent1 5 6" xfId="2724" xr:uid="{00000000-0005-0000-0000-0000F40F0000}"/>
    <cellStyle name="40% - Accent1 5 7" xfId="5582" xr:uid="{00000000-0005-0000-0000-0000F50F0000}"/>
    <cellStyle name="40% - Accent1 5 8" xfId="7422" xr:uid="{00000000-0005-0000-0000-0000F60F0000}"/>
    <cellStyle name="40% - Accent1 50" xfId="2043" xr:uid="{00000000-0005-0000-0000-0000F70F0000}"/>
    <cellStyle name="40% - Accent1 50 2" xfId="3323" xr:uid="{00000000-0005-0000-0000-0000F80F0000}"/>
    <cellStyle name="40% - Accent1 50 3" xfId="6836" xr:uid="{00000000-0005-0000-0000-0000F90F0000}"/>
    <cellStyle name="40% - Accent1 50 4" xfId="8029" xr:uid="{00000000-0005-0000-0000-0000FA0F0000}"/>
    <cellStyle name="40% - Accent1 51" xfId="1318" xr:uid="{00000000-0005-0000-0000-0000FB0F0000}"/>
    <cellStyle name="40% - Accent1 51 2" xfId="3894" xr:uid="{00000000-0005-0000-0000-0000FC0F0000}"/>
    <cellStyle name="40% - Accent1 51 3" xfId="6850" xr:uid="{00000000-0005-0000-0000-0000FD0F0000}"/>
    <cellStyle name="40% - Accent1 51 4" xfId="8602" xr:uid="{00000000-0005-0000-0000-0000FE0F0000}"/>
    <cellStyle name="40% - Accent1 52" xfId="2658" xr:uid="{00000000-0005-0000-0000-0000FF0F0000}"/>
    <cellStyle name="40% - Accent1 52 2" xfId="4263" xr:uid="{00000000-0005-0000-0000-000000100000}"/>
    <cellStyle name="40% - Accent1 52 3" xfId="6863" xr:uid="{00000000-0005-0000-0000-000001100000}"/>
    <cellStyle name="40% - Accent1 52 4" xfId="8950" xr:uid="{00000000-0005-0000-0000-000002100000}"/>
    <cellStyle name="40% - Accent1 53" xfId="2678" xr:uid="{00000000-0005-0000-0000-000003100000}"/>
    <cellStyle name="40% - Accent1 53 2" xfId="6877" xr:uid="{00000000-0005-0000-0000-000004100000}"/>
    <cellStyle name="40% - Accent1 54" xfId="5442" xr:uid="{00000000-0005-0000-0000-000005100000}"/>
    <cellStyle name="40% - Accent1 54 2" xfId="6890" xr:uid="{00000000-0005-0000-0000-000006100000}"/>
    <cellStyle name="40% - Accent1 55" xfId="6903" xr:uid="{00000000-0005-0000-0000-000007100000}"/>
    <cellStyle name="40% - Accent1 56" xfId="6920" xr:uid="{00000000-0005-0000-0000-000008100000}"/>
    <cellStyle name="40% - Accent1 57" xfId="6933" xr:uid="{00000000-0005-0000-0000-000009100000}"/>
    <cellStyle name="40% - Accent1 58" xfId="6947" xr:uid="{00000000-0005-0000-0000-00000A100000}"/>
    <cellStyle name="40% - Accent1 59" xfId="6960" xr:uid="{00000000-0005-0000-0000-00000B100000}"/>
    <cellStyle name="40% - Accent1 6" xfId="446" xr:uid="{00000000-0005-0000-0000-00000C100000}"/>
    <cellStyle name="40% - Accent1 6 2" xfId="2116" xr:uid="{00000000-0005-0000-0000-00000D100000}"/>
    <cellStyle name="40% - Accent1 6 2 2" xfId="4459" xr:uid="{00000000-0005-0000-0000-00000E100000}"/>
    <cellStyle name="40% - Accent1 6 2 2 2" xfId="6254" xr:uid="{00000000-0005-0000-0000-00000F100000}"/>
    <cellStyle name="40% - Accent1 6 2 2 3" xfId="9128" xr:uid="{00000000-0005-0000-0000-000010100000}"/>
    <cellStyle name="40% - Accent1 6 2 3" xfId="3381" xr:uid="{00000000-0005-0000-0000-000011100000}"/>
    <cellStyle name="40% - Accent1 6 2 4" xfId="5777" xr:uid="{00000000-0005-0000-0000-000012100000}"/>
    <cellStyle name="40% - Accent1 6 2 5" xfId="8087" xr:uid="{00000000-0005-0000-0000-000013100000}"/>
    <cellStyle name="40% - Accent1 6 3" xfId="1412" xr:uid="{00000000-0005-0000-0000-000014100000}"/>
    <cellStyle name="40% - Accent1 6 3 2" xfId="4657" xr:uid="{00000000-0005-0000-0000-000015100000}"/>
    <cellStyle name="40% - Accent1 6 3 2 2" xfId="9300" xr:uid="{00000000-0005-0000-0000-000016100000}"/>
    <cellStyle name="40% - Accent1 6 3 3" xfId="3971" xr:uid="{00000000-0005-0000-0000-000017100000}"/>
    <cellStyle name="40% - Accent1 6 3 4" xfId="6078" xr:uid="{00000000-0005-0000-0000-000018100000}"/>
    <cellStyle name="40% - Accent1 6 3 5" xfId="8663" xr:uid="{00000000-0005-0000-0000-000019100000}"/>
    <cellStyle name="40% - Accent1 6 4" xfId="4336" xr:uid="{00000000-0005-0000-0000-00001A100000}"/>
    <cellStyle name="40% - Accent1 6 4 2" xfId="9008" xr:uid="{00000000-0005-0000-0000-00001B100000}"/>
    <cellStyle name="40% - Accent1 6 5" xfId="2737" xr:uid="{00000000-0005-0000-0000-00001C100000}"/>
    <cellStyle name="40% - Accent1 6 6" xfId="5595" xr:uid="{00000000-0005-0000-0000-00001D100000}"/>
    <cellStyle name="40% - Accent1 6 7" xfId="7435" xr:uid="{00000000-0005-0000-0000-00001E100000}"/>
    <cellStyle name="40% - Accent1 60" xfId="6974" xr:uid="{00000000-0005-0000-0000-00001F100000}"/>
    <cellStyle name="40% - Accent1 61" xfId="6987" xr:uid="{00000000-0005-0000-0000-000020100000}"/>
    <cellStyle name="40% - Accent1 62" xfId="7001" xr:uid="{00000000-0005-0000-0000-000021100000}"/>
    <cellStyle name="40% - Accent1 63" xfId="7014" xr:uid="{00000000-0005-0000-0000-000022100000}"/>
    <cellStyle name="40% - Accent1 64" xfId="7027" xr:uid="{00000000-0005-0000-0000-000023100000}"/>
    <cellStyle name="40% - Accent1 65" xfId="7040" xr:uid="{00000000-0005-0000-0000-000024100000}"/>
    <cellStyle name="40% - Accent1 66" xfId="7055" xr:uid="{00000000-0005-0000-0000-000025100000}"/>
    <cellStyle name="40% - Accent1 67" xfId="7069" xr:uid="{00000000-0005-0000-0000-000026100000}"/>
    <cellStyle name="40% - Accent1 68" xfId="7084" xr:uid="{00000000-0005-0000-0000-000027100000}"/>
    <cellStyle name="40% - Accent1 69" xfId="7098" xr:uid="{00000000-0005-0000-0000-000028100000}"/>
    <cellStyle name="40% - Accent1 7" xfId="460" xr:uid="{00000000-0005-0000-0000-000029100000}"/>
    <cellStyle name="40% - Accent1 7 2" xfId="2129" xr:uid="{00000000-0005-0000-0000-00002A100000}"/>
    <cellStyle name="40% - Accent1 7 2 2" xfId="4671" xr:uid="{00000000-0005-0000-0000-00002B100000}"/>
    <cellStyle name="40% - Accent1 7 2 2 2" xfId="6267" xr:uid="{00000000-0005-0000-0000-00002C100000}"/>
    <cellStyle name="40% - Accent1 7 2 2 3" xfId="9314" xr:uid="{00000000-0005-0000-0000-00002D100000}"/>
    <cellStyle name="40% - Accent1 7 2 3" xfId="3394" xr:uid="{00000000-0005-0000-0000-00002E100000}"/>
    <cellStyle name="40% - Accent1 7 2 4" xfId="5790" xr:uid="{00000000-0005-0000-0000-00002F100000}"/>
    <cellStyle name="40% - Accent1 7 2 5" xfId="8100" xr:uid="{00000000-0005-0000-0000-000030100000}"/>
    <cellStyle name="40% - Accent1 7 3" xfId="1425" xr:uid="{00000000-0005-0000-0000-000031100000}"/>
    <cellStyle name="40% - Accent1 7 3 2" xfId="3984" xr:uid="{00000000-0005-0000-0000-000032100000}"/>
    <cellStyle name="40% - Accent1 7 3 3" xfId="6091" xr:uid="{00000000-0005-0000-0000-000033100000}"/>
    <cellStyle name="40% - Accent1 7 3 4" xfId="8676" xr:uid="{00000000-0005-0000-0000-000034100000}"/>
    <cellStyle name="40% - Accent1 7 4" xfId="4472" xr:uid="{00000000-0005-0000-0000-000035100000}"/>
    <cellStyle name="40% - Accent1 7 4 2" xfId="9141" xr:uid="{00000000-0005-0000-0000-000036100000}"/>
    <cellStyle name="40% - Accent1 7 5" xfId="2750" xr:uid="{00000000-0005-0000-0000-000037100000}"/>
    <cellStyle name="40% - Accent1 7 6" xfId="5608" xr:uid="{00000000-0005-0000-0000-000038100000}"/>
    <cellStyle name="40% - Accent1 7 7" xfId="7448" xr:uid="{00000000-0005-0000-0000-000039100000}"/>
    <cellStyle name="40% - Accent1 70" xfId="7111" xr:uid="{00000000-0005-0000-0000-00003A100000}"/>
    <cellStyle name="40% - Accent1 71" xfId="7122" xr:uid="{00000000-0005-0000-0000-00003B100000}"/>
    <cellStyle name="40% - Accent1 72" xfId="7179" xr:uid="{00000000-0005-0000-0000-00003C100000}"/>
    <cellStyle name="40% - Accent1 73" xfId="5498" xr:uid="{00000000-0005-0000-0000-00003D100000}"/>
    <cellStyle name="40% - Accent1 74" xfId="7366" xr:uid="{00000000-0005-0000-0000-00003E100000}"/>
    <cellStyle name="40% - Accent1 75" xfId="9861" xr:uid="{00000000-0005-0000-0000-00003F100000}"/>
    <cellStyle name="40% - Accent1 8" xfId="476" xr:uid="{00000000-0005-0000-0000-000040100000}"/>
    <cellStyle name="40% - Accent1 8 2" xfId="2142" xr:uid="{00000000-0005-0000-0000-000041100000}"/>
    <cellStyle name="40% - Accent1 8 2 2" xfId="4684" xr:uid="{00000000-0005-0000-0000-000042100000}"/>
    <cellStyle name="40% - Accent1 8 2 2 2" xfId="6280" xr:uid="{00000000-0005-0000-0000-000043100000}"/>
    <cellStyle name="40% - Accent1 8 2 2 3" xfId="9327" xr:uid="{00000000-0005-0000-0000-000044100000}"/>
    <cellStyle name="40% - Accent1 8 2 3" xfId="3407" xr:uid="{00000000-0005-0000-0000-000045100000}"/>
    <cellStyle name="40% - Accent1 8 2 4" xfId="5803" xr:uid="{00000000-0005-0000-0000-000046100000}"/>
    <cellStyle name="40% - Accent1 8 2 5" xfId="8113" xr:uid="{00000000-0005-0000-0000-000047100000}"/>
    <cellStyle name="40% - Accent1 8 3" xfId="1439" xr:uid="{00000000-0005-0000-0000-000048100000}"/>
    <cellStyle name="40% - Accent1 8 3 2" xfId="3997" xr:uid="{00000000-0005-0000-0000-000049100000}"/>
    <cellStyle name="40% - Accent1 8 3 3" xfId="6104" xr:uid="{00000000-0005-0000-0000-00004A100000}"/>
    <cellStyle name="40% - Accent1 8 3 4" xfId="8689" xr:uid="{00000000-0005-0000-0000-00004B100000}"/>
    <cellStyle name="40% - Accent1 8 4" xfId="4485" xr:uid="{00000000-0005-0000-0000-00004C100000}"/>
    <cellStyle name="40% - Accent1 8 4 2" xfId="9154" xr:uid="{00000000-0005-0000-0000-00004D100000}"/>
    <cellStyle name="40% - Accent1 8 5" xfId="2763" xr:uid="{00000000-0005-0000-0000-00004E100000}"/>
    <cellStyle name="40% - Accent1 8 6" xfId="5621" xr:uid="{00000000-0005-0000-0000-00004F100000}"/>
    <cellStyle name="40% - Accent1 8 7" xfId="7461" xr:uid="{00000000-0005-0000-0000-000050100000}"/>
    <cellStyle name="40% - Accent1 9" xfId="503" xr:uid="{00000000-0005-0000-0000-000051100000}"/>
    <cellStyle name="40% - Accent1 9 2" xfId="2155" xr:uid="{00000000-0005-0000-0000-000052100000}"/>
    <cellStyle name="40% - Accent1 9 2 2" xfId="4697" xr:uid="{00000000-0005-0000-0000-000053100000}"/>
    <cellStyle name="40% - Accent1 9 2 2 2" xfId="6293" xr:uid="{00000000-0005-0000-0000-000054100000}"/>
    <cellStyle name="40% - Accent1 9 2 2 3" xfId="9340" xr:uid="{00000000-0005-0000-0000-000055100000}"/>
    <cellStyle name="40% - Accent1 9 2 3" xfId="3420" xr:uid="{00000000-0005-0000-0000-000056100000}"/>
    <cellStyle name="40% - Accent1 9 2 4" xfId="5816" xr:uid="{00000000-0005-0000-0000-000057100000}"/>
    <cellStyle name="40% - Accent1 9 2 5" xfId="8126" xr:uid="{00000000-0005-0000-0000-000058100000}"/>
    <cellStyle name="40% - Accent1 9 3" xfId="1452" xr:uid="{00000000-0005-0000-0000-000059100000}"/>
    <cellStyle name="40% - Accent1 9 3 2" xfId="4011" xr:uid="{00000000-0005-0000-0000-00005A100000}"/>
    <cellStyle name="40% - Accent1 9 3 3" xfId="6117" xr:uid="{00000000-0005-0000-0000-00005B100000}"/>
    <cellStyle name="40% - Accent1 9 3 4" xfId="8702" xr:uid="{00000000-0005-0000-0000-00005C100000}"/>
    <cellStyle name="40% - Accent1 9 4" xfId="4498" xr:uid="{00000000-0005-0000-0000-00005D100000}"/>
    <cellStyle name="40% - Accent1 9 4 2" xfId="9167" xr:uid="{00000000-0005-0000-0000-00005E100000}"/>
    <cellStyle name="40% - Accent1 9 5" xfId="2776" xr:uid="{00000000-0005-0000-0000-00005F100000}"/>
    <cellStyle name="40% - Accent1 9 6" xfId="5634" xr:uid="{00000000-0005-0000-0000-000060100000}"/>
    <cellStyle name="40% - Accent1 9 7" xfId="7474" xr:uid="{00000000-0005-0000-0000-000061100000}"/>
    <cellStyle name="40% - Accent2 10" xfId="518" xr:uid="{00000000-0005-0000-0000-000063100000}"/>
    <cellStyle name="40% - Accent2 10 2" xfId="2172" xr:uid="{00000000-0005-0000-0000-000064100000}"/>
    <cellStyle name="40% - Accent2 10 2 2" xfId="4716" xr:uid="{00000000-0005-0000-0000-000065100000}"/>
    <cellStyle name="40% - Accent2 10 2 2 2" xfId="6309" xr:uid="{00000000-0005-0000-0000-000066100000}"/>
    <cellStyle name="40% - Accent2 10 2 2 3" xfId="9359" xr:uid="{00000000-0005-0000-0000-000067100000}"/>
    <cellStyle name="40% - Accent2 10 2 3" xfId="3436" xr:uid="{00000000-0005-0000-0000-000068100000}"/>
    <cellStyle name="40% - Accent2 10 2 4" xfId="5832" xr:uid="{00000000-0005-0000-0000-000069100000}"/>
    <cellStyle name="40% - Accent2 10 2 5" xfId="8142" xr:uid="{00000000-0005-0000-0000-00006A100000}"/>
    <cellStyle name="40% - Accent2 10 3" xfId="1467" xr:uid="{00000000-0005-0000-0000-00006B100000}"/>
    <cellStyle name="40% - Accent2 10 3 2" xfId="4026" xr:uid="{00000000-0005-0000-0000-00006C100000}"/>
    <cellStyle name="40% - Accent2 10 3 3" xfId="6133" xr:uid="{00000000-0005-0000-0000-00006D100000}"/>
    <cellStyle name="40% - Accent2 10 3 4" xfId="8717" xr:uid="{00000000-0005-0000-0000-00006E100000}"/>
    <cellStyle name="40% - Accent2 10 4" xfId="4403" xr:uid="{00000000-0005-0000-0000-00006F100000}"/>
    <cellStyle name="40% - Accent2 10 4 2" xfId="9074" xr:uid="{00000000-0005-0000-0000-000070100000}"/>
    <cellStyle name="40% - Accent2 10 5" xfId="2791" xr:uid="{00000000-0005-0000-0000-000071100000}"/>
    <cellStyle name="40% - Accent2 10 6" xfId="5650" xr:uid="{00000000-0005-0000-0000-000072100000}"/>
    <cellStyle name="40% - Accent2 10 7" xfId="7489" xr:uid="{00000000-0005-0000-0000-000073100000}"/>
    <cellStyle name="40% - Accent2 11" xfId="531" xr:uid="{00000000-0005-0000-0000-000074100000}"/>
    <cellStyle name="40% - Accent2 11 2" xfId="2185" xr:uid="{00000000-0005-0000-0000-000075100000}"/>
    <cellStyle name="40% - Accent2 11 2 2" xfId="3449" xr:uid="{00000000-0005-0000-0000-000076100000}"/>
    <cellStyle name="40% - Accent2 11 2 2 2" xfId="6322" xr:uid="{00000000-0005-0000-0000-000077100000}"/>
    <cellStyle name="40% - Accent2 11 2 3" xfId="5845" xr:uid="{00000000-0005-0000-0000-000078100000}"/>
    <cellStyle name="40% - Accent2 11 2 4" xfId="8155" xr:uid="{00000000-0005-0000-0000-000079100000}"/>
    <cellStyle name="40% - Accent2 11 3" xfId="1480" xr:uid="{00000000-0005-0000-0000-00007A100000}"/>
    <cellStyle name="40% - Accent2 11 3 2" xfId="4039" xr:uid="{00000000-0005-0000-0000-00007B100000}"/>
    <cellStyle name="40% - Accent2 11 3 3" xfId="6146" xr:uid="{00000000-0005-0000-0000-00007C100000}"/>
    <cellStyle name="40% - Accent2 11 3 4" xfId="8730" xr:uid="{00000000-0005-0000-0000-00007D100000}"/>
    <cellStyle name="40% - Accent2 11 4" xfId="4516" xr:uid="{00000000-0005-0000-0000-00007E100000}"/>
    <cellStyle name="40% - Accent2 11 4 2" xfId="9185" xr:uid="{00000000-0005-0000-0000-00007F100000}"/>
    <cellStyle name="40% - Accent2 11 5" xfId="2804" xr:uid="{00000000-0005-0000-0000-000080100000}"/>
    <cellStyle name="40% - Accent2 11 6" xfId="5664" xr:uid="{00000000-0005-0000-0000-000081100000}"/>
    <cellStyle name="40% - Accent2 11 7" xfId="7502" xr:uid="{00000000-0005-0000-0000-000082100000}"/>
    <cellStyle name="40% - Accent2 12" xfId="544" xr:uid="{00000000-0005-0000-0000-000083100000}"/>
    <cellStyle name="40% - Accent2 12 2" xfId="2198" xr:uid="{00000000-0005-0000-0000-000084100000}"/>
    <cellStyle name="40% - Accent2 12 2 2" xfId="3462" xr:uid="{00000000-0005-0000-0000-000085100000}"/>
    <cellStyle name="40% - Accent2 12 2 2 2" xfId="6335" xr:uid="{00000000-0005-0000-0000-000086100000}"/>
    <cellStyle name="40% - Accent2 12 2 3" xfId="5858" xr:uid="{00000000-0005-0000-0000-000087100000}"/>
    <cellStyle name="40% - Accent2 12 2 4" xfId="8168" xr:uid="{00000000-0005-0000-0000-000088100000}"/>
    <cellStyle name="40% - Accent2 12 3" xfId="1493" xr:uid="{00000000-0005-0000-0000-000089100000}"/>
    <cellStyle name="40% - Accent2 12 3 2" xfId="4053" xr:uid="{00000000-0005-0000-0000-00008A100000}"/>
    <cellStyle name="40% - Accent2 12 3 3" xfId="6159" xr:uid="{00000000-0005-0000-0000-00008B100000}"/>
    <cellStyle name="40% - Accent2 12 3 4" xfId="8743" xr:uid="{00000000-0005-0000-0000-00008C100000}"/>
    <cellStyle name="40% - Accent2 12 4" xfId="4728" xr:uid="{00000000-0005-0000-0000-00008D100000}"/>
    <cellStyle name="40% - Accent2 12 4 2" xfId="9370" xr:uid="{00000000-0005-0000-0000-00008E100000}"/>
    <cellStyle name="40% - Accent2 12 5" xfId="2817" xr:uid="{00000000-0005-0000-0000-00008F100000}"/>
    <cellStyle name="40% - Accent2 12 6" xfId="5677" xr:uid="{00000000-0005-0000-0000-000090100000}"/>
    <cellStyle name="40% - Accent2 12 7" xfId="7515" xr:uid="{00000000-0005-0000-0000-000091100000}"/>
    <cellStyle name="40% - Accent2 13" xfId="558" xr:uid="{00000000-0005-0000-0000-000092100000}"/>
    <cellStyle name="40% - Accent2 13 2" xfId="2211" xr:uid="{00000000-0005-0000-0000-000093100000}"/>
    <cellStyle name="40% - Accent2 13 2 2" xfId="3475" xr:uid="{00000000-0005-0000-0000-000094100000}"/>
    <cellStyle name="40% - Accent2 13 2 2 2" xfId="6348" xr:uid="{00000000-0005-0000-0000-000095100000}"/>
    <cellStyle name="40% - Accent2 13 2 3" xfId="5871" xr:uid="{00000000-0005-0000-0000-000096100000}"/>
    <cellStyle name="40% - Accent2 13 2 4" xfId="8181" xr:uid="{00000000-0005-0000-0000-000097100000}"/>
    <cellStyle name="40% - Accent2 13 3" xfId="1506" xr:uid="{00000000-0005-0000-0000-000098100000}"/>
    <cellStyle name="40% - Accent2 13 3 2" xfId="4066" xr:uid="{00000000-0005-0000-0000-000099100000}"/>
    <cellStyle name="40% - Accent2 13 3 3" xfId="6172" xr:uid="{00000000-0005-0000-0000-00009A100000}"/>
    <cellStyle name="40% - Accent2 13 3 4" xfId="8756" xr:uid="{00000000-0005-0000-0000-00009B100000}"/>
    <cellStyle name="40% - Accent2 13 4" xfId="4741" xr:uid="{00000000-0005-0000-0000-00009C100000}"/>
    <cellStyle name="40% - Accent2 13 4 2" xfId="9383" xr:uid="{00000000-0005-0000-0000-00009D100000}"/>
    <cellStyle name="40% - Accent2 13 5" xfId="2830" xr:uid="{00000000-0005-0000-0000-00009E100000}"/>
    <cellStyle name="40% - Accent2 13 6" xfId="5691" xr:uid="{00000000-0005-0000-0000-00009F100000}"/>
    <cellStyle name="40% - Accent2 13 7" xfId="7528" xr:uid="{00000000-0005-0000-0000-0000A0100000}"/>
    <cellStyle name="40% - Accent2 14" xfId="572" xr:uid="{00000000-0005-0000-0000-0000A1100000}"/>
    <cellStyle name="40% - Accent2 14 2" xfId="2224" xr:uid="{00000000-0005-0000-0000-0000A2100000}"/>
    <cellStyle name="40% - Accent2 14 2 2" xfId="3488" xr:uid="{00000000-0005-0000-0000-0000A3100000}"/>
    <cellStyle name="40% - Accent2 14 2 2 2" xfId="6361" xr:uid="{00000000-0005-0000-0000-0000A4100000}"/>
    <cellStyle name="40% - Accent2 14 2 3" xfId="5884" xr:uid="{00000000-0005-0000-0000-0000A5100000}"/>
    <cellStyle name="40% - Accent2 14 2 4" xfId="8194" xr:uid="{00000000-0005-0000-0000-0000A6100000}"/>
    <cellStyle name="40% - Accent2 14 3" xfId="1519" xr:uid="{00000000-0005-0000-0000-0000A7100000}"/>
    <cellStyle name="40% - Accent2 14 3 2" xfId="4079" xr:uid="{00000000-0005-0000-0000-0000A8100000}"/>
    <cellStyle name="40% - Accent2 14 3 3" xfId="6185" xr:uid="{00000000-0005-0000-0000-0000A9100000}"/>
    <cellStyle name="40% - Accent2 14 3 4" xfId="8769" xr:uid="{00000000-0005-0000-0000-0000AA100000}"/>
    <cellStyle name="40% - Accent2 14 4" xfId="4755" xr:uid="{00000000-0005-0000-0000-0000AB100000}"/>
    <cellStyle name="40% - Accent2 14 4 2" xfId="9396" xr:uid="{00000000-0005-0000-0000-0000AC100000}"/>
    <cellStyle name="40% - Accent2 14 5" xfId="2843" xr:uid="{00000000-0005-0000-0000-0000AD100000}"/>
    <cellStyle name="40% - Accent2 14 6" xfId="5704" xr:uid="{00000000-0005-0000-0000-0000AE100000}"/>
    <cellStyle name="40% - Accent2 14 7" xfId="7541" xr:uid="{00000000-0005-0000-0000-0000AF100000}"/>
    <cellStyle name="40% - Accent2 15" xfId="585" xr:uid="{00000000-0005-0000-0000-0000B0100000}"/>
    <cellStyle name="40% - Accent2 15 2" xfId="2238" xr:uid="{00000000-0005-0000-0000-0000B1100000}"/>
    <cellStyle name="40% - Accent2 15 2 2" xfId="3501" xr:uid="{00000000-0005-0000-0000-0000B2100000}"/>
    <cellStyle name="40% - Accent2 15 2 3" xfId="6199" xr:uid="{00000000-0005-0000-0000-0000B3100000}"/>
    <cellStyle name="40% - Accent2 15 2 4" xfId="8207" xr:uid="{00000000-0005-0000-0000-0000B4100000}"/>
    <cellStyle name="40% - Accent2 15 3" xfId="1532" xr:uid="{00000000-0005-0000-0000-0000B5100000}"/>
    <cellStyle name="40% - Accent2 15 3 2" xfId="4092" xr:uid="{00000000-0005-0000-0000-0000B6100000}"/>
    <cellStyle name="40% - Accent2 15 3 3" xfId="8782" xr:uid="{00000000-0005-0000-0000-0000B7100000}"/>
    <cellStyle name="40% - Accent2 15 4" xfId="4768" xr:uid="{00000000-0005-0000-0000-0000B8100000}"/>
    <cellStyle name="40% - Accent2 15 4 2" xfId="9409" xr:uid="{00000000-0005-0000-0000-0000B9100000}"/>
    <cellStyle name="40% - Accent2 15 5" xfId="2856" xr:uid="{00000000-0005-0000-0000-0000BA100000}"/>
    <cellStyle name="40% - Accent2 15 6" xfId="5718" xr:uid="{00000000-0005-0000-0000-0000BB100000}"/>
    <cellStyle name="40% - Accent2 15 7" xfId="7554" xr:uid="{00000000-0005-0000-0000-0000BC100000}"/>
    <cellStyle name="40% - Accent2 16" xfId="612" xr:uid="{00000000-0005-0000-0000-0000BD100000}"/>
    <cellStyle name="40% - Accent2 16 2" xfId="2251" xr:uid="{00000000-0005-0000-0000-0000BE100000}"/>
    <cellStyle name="40% - Accent2 16 2 2" xfId="3514" xr:uid="{00000000-0005-0000-0000-0000BF100000}"/>
    <cellStyle name="40% - Accent2 16 2 3" xfId="6376" xr:uid="{00000000-0005-0000-0000-0000C0100000}"/>
    <cellStyle name="40% - Accent2 16 2 4" xfId="8220" xr:uid="{00000000-0005-0000-0000-0000C1100000}"/>
    <cellStyle name="40% - Accent2 16 3" xfId="1548" xr:uid="{00000000-0005-0000-0000-0000C2100000}"/>
    <cellStyle name="40% - Accent2 16 3 2" xfId="4106" xr:uid="{00000000-0005-0000-0000-0000C3100000}"/>
    <cellStyle name="40% - Accent2 16 3 3" xfId="8795" xr:uid="{00000000-0005-0000-0000-0000C4100000}"/>
    <cellStyle name="40% - Accent2 16 4" xfId="4781" xr:uid="{00000000-0005-0000-0000-0000C5100000}"/>
    <cellStyle name="40% - Accent2 16 4 2" xfId="9422" xr:uid="{00000000-0005-0000-0000-0000C6100000}"/>
    <cellStyle name="40% - Accent2 16 5" xfId="2869" xr:uid="{00000000-0005-0000-0000-0000C7100000}"/>
    <cellStyle name="40% - Accent2 16 6" xfId="5900" xr:uid="{00000000-0005-0000-0000-0000C8100000}"/>
    <cellStyle name="40% - Accent2 16 7" xfId="7567" xr:uid="{00000000-0005-0000-0000-0000C9100000}"/>
    <cellStyle name="40% - Accent2 17" xfId="634" xr:uid="{00000000-0005-0000-0000-0000CA100000}"/>
    <cellStyle name="40% - Accent2 17 2" xfId="2265" xr:uid="{00000000-0005-0000-0000-0000CB100000}"/>
    <cellStyle name="40% - Accent2 17 2 2" xfId="3527" xr:uid="{00000000-0005-0000-0000-0000CC100000}"/>
    <cellStyle name="40% - Accent2 17 2 3" xfId="6390" xr:uid="{00000000-0005-0000-0000-0000CD100000}"/>
    <cellStyle name="40% - Accent2 17 2 4" xfId="8233" xr:uid="{00000000-0005-0000-0000-0000CE100000}"/>
    <cellStyle name="40% - Accent2 17 3" xfId="1561" xr:uid="{00000000-0005-0000-0000-0000CF100000}"/>
    <cellStyle name="40% - Accent2 17 3 2" xfId="4119" xr:uid="{00000000-0005-0000-0000-0000D0100000}"/>
    <cellStyle name="40% - Accent2 17 3 3" xfId="8808" xr:uid="{00000000-0005-0000-0000-0000D1100000}"/>
    <cellStyle name="40% - Accent2 17 4" xfId="4795" xr:uid="{00000000-0005-0000-0000-0000D2100000}"/>
    <cellStyle name="40% - Accent2 17 4 2" xfId="9435" xr:uid="{00000000-0005-0000-0000-0000D3100000}"/>
    <cellStyle name="40% - Accent2 17 5" xfId="2882" xr:uid="{00000000-0005-0000-0000-0000D4100000}"/>
    <cellStyle name="40% - Accent2 17 6" xfId="5914" xr:uid="{00000000-0005-0000-0000-0000D5100000}"/>
    <cellStyle name="40% - Accent2 17 7" xfId="7580" xr:uid="{00000000-0005-0000-0000-0000D6100000}"/>
    <cellStyle name="40% - Accent2 18" xfId="649" xr:uid="{00000000-0005-0000-0000-0000D7100000}"/>
    <cellStyle name="40% - Accent2 18 2" xfId="2279" xr:uid="{00000000-0005-0000-0000-0000D8100000}"/>
    <cellStyle name="40% - Accent2 18 2 2" xfId="3540" xr:uid="{00000000-0005-0000-0000-0000D9100000}"/>
    <cellStyle name="40% - Accent2 18 2 3" xfId="6404" xr:uid="{00000000-0005-0000-0000-0000DA100000}"/>
    <cellStyle name="40% - Accent2 18 2 4" xfId="8246" xr:uid="{00000000-0005-0000-0000-0000DB100000}"/>
    <cellStyle name="40% - Accent2 18 3" xfId="1575" xr:uid="{00000000-0005-0000-0000-0000DC100000}"/>
    <cellStyle name="40% - Accent2 18 3 2" xfId="4132" xr:uid="{00000000-0005-0000-0000-0000DD100000}"/>
    <cellStyle name="40% - Accent2 18 3 3" xfId="8821" xr:uid="{00000000-0005-0000-0000-0000DE100000}"/>
    <cellStyle name="40% - Accent2 18 4" xfId="4808" xr:uid="{00000000-0005-0000-0000-0000DF100000}"/>
    <cellStyle name="40% - Accent2 18 4 2" xfId="9448" xr:uid="{00000000-0005-0000-0000-0000E0100000}"/>
    <cellStyle name="40% - Accent2 18 5" xfId="2895" xr:uid="{00000000-0005-0000-0000-0000E1100000}"/>
    <cellStyle name="40% - Accent2 18 6" xfId="5928" xr:uid="{00000000-0005-0000-0000-0000E2100000}"/>
    <cellStyle name="40% - Accent2 18 7" xfId="7593" xr:uid="{00000000-0005-0000-0000-0000E3100000}"/>
    <cellStyle name="40% - Accent2 19" xfId="678" xr:uid="{00000000-0005-0000-0000-0000E4100000}"/>
    <cellStyle name="40% - Accent2 19 2" xfId="2292" xr:uid="{00000000-0005-0000-0000-0000E5100000}"/>
    <cellStyle name="40% - Accent2 19 2 2" xfId="3553" xr:uid="{00000000-0005-0000-0000-0000E6100000}"/>
    <cellStyle name="40% - Accent2 19 2 3" xfId="6418" xr:uid="{00000000-0005-0000-0000-0000E7100000}"/>
    <cellStyle name="40% - Accent2 19 2 4" xfId="8259" xr:uid="{00000000-0005-0000-0000-0000E8100000}"/>
    <cellStyle name="40% - Accent2 19 3" xfId="1589" xr:uid="{00000000-0005-0000-0000-0000E9100000}"/>
    <cellStyle name="40% - Accent2 19 3 2" xfId="4145" xr:uid="{00000000-0005-0000-0000-0000EA100000}"/>
    <cellStyle name="40% - Accent2 19 3 3" xfId="8834" xr:uid="{00000000-0005-0000-0000-0000EB100000}"/>
    <cellStyle name="40% - Accent2 19 4" xfId="4822" xr:uid="{00000000-0005-0000-0000-0000EC100000}"/>
    <cellStyle name="40% - Accent2 19 4 2" xfId="9461" xr:uid="{00000000-0005-0000-0000-0000ED100000}"/>
    <cellStyle name="40% - Accent2 19 5" xfId="2908" xr:uid="{00000000-0005-0000-0000-0000EE100000}"/>
    <cellStyle name="40% - Accent2 19 6" xfId="5943" xr:uid="{00000000-0005-0000-0000-0000EF100000}"/>
    <cellStyle name="40% - Accent2 19 7" xfId="7606" xr:uid="{00000000-0005-0000-0000-0000F0100000}"/>
    <cellStyle name="40% - Accent2 2" xfId="241" xr:uid="{00000000-0005-0000-0000-0000F1100000}"/>
    <cellStyle name="40% - Accent2 2 2" xfId="5279" xr:uid="{00000000-0005-0000-0000-0000F2100000}"/>
    <cellStyle name="40% - Accent2 2 2 2" xfId="5280" xr:uid="{00000000-0005-0000-0000-0000F3100000}"/>
    <cellStyle name="40% - Accent2 2 3" xfId="5281" xr:uid="{00000000-0005-0000-0000-0000F4100000}"/>
    <cellStyle name="40% - Accent2 2 4" xfId="5278" xr:uid="{00000000-0005-0000-0000-0000F5100000}"/>
    <cellStyle name="40% - Accent2 20" xfId="741" xr:uid="{00000000-0005-0000-0000-0000F6100000}"/>
    <cellStyle name="40% - Accent2 20 2" xfId="2305" xr:uid="{00000000-0005-0000-0000-0000F7100000}"/>
    <cellStyle name="40% - Accent2 20 2 2" xfId="3566" xr:uid="{00000000-0005-0000-0000-0000F8100000}"/>
    <cellStyle name="40% - Accent2 20 2 3" xfId="6437" xr:uid="{00000000-0005-0000-0000-0000F9100000}"/>
    <cellStyle name="40% - Accent2 20 2 4" xfId="8272" xr:uid="{00000000-0005-0000-0000-0000FA100000}"/>
    <cellStyle name="40% - Accent2 20 3" xfId="1602" xr:uid="{00000000-0005-0000-0000-0000FB100000}"/>
    <cellStyle name="40% - Accent2 20 3 2" xfId="4158" xr:uid="{00000000-0005-0000-0000-0000FC100000}"/>
    <cellStyle name="40% - Accent2 20 3 3" xfId="8847" xr:uid="{00000000-0005-0000-0000-0000FD100000}"/>
    <cellStyle name="40% - Accent2 20 4" xfId="4835" xr:uid="{00000000-0005-0000-0000-0000FE100000}"/>
    <cellStyle name="40% - Accent2 20 4 2" xfId="9474" xr:uid="{00000000-0005-0000-0000-0000FF100000}"/>
    <cellStyle name="40% - Accent2 20 5" xfId="2921" xr:uid="{00000000-0005-0000-0000-000000110000}"/>
    <cellStyle name="40% - Accent2 20 6" xfId="5962" xr:uid="{00000000-0005-0000-0000-000001110000}"/>
    <cellStyle name="40% - Accent2 20 7" xfId="7619" xr:uid="{00000000-0005-0000-0000-000002110000}"/>
    <cellStyle name="40% - Accent2 21" xfId="757" xr:uid="{00000000-0005-0000-0000-000003110000}"/>
    <cellStyle name="40% - Accent2 21 2" xfId="2319" xr:uid="{00000000-0005-0000-0000-000004110000}"/>
    <cellStyle name="40% - Accent2 21 2 2" xfId="3580" xr:uid="{00000000-0005-0000-0000-000005110000}"/>
    <cellStyle name="40% - Accent2 21 2 3" xfId="6447" xr:uid="{00000000-0005-0000-0000-000006110000}"/>
    <cellStyle name="40% - Accent2 21 2 4" xfId="8286" xr:uid="{00000000-0005-0000-0000-000007110000}"/>
    <cellStyle name="40% - Accent2 21 3" xfId="1615" xr:uid="{00000000-0005-0000-0000-000008110000}"/>
    <cellStyle name="40% - Accent2 21 3 2" xfId="4171" xr:uid="{00000000-0005-0000-0000-000009110000}"/>
    <cellStyle name="40% - Accent2 21 3 3" xfId="8860" xr:uid="{00000000-0005-0000-0000-00000A110000}"/>
    <cellStyle name="40% - Accent2 21 4" xfId="4848" xr:uid="{00000000-0005-0000-0000-00000B110000}"/>
    <cellStyle name="40% - Accent2 21 4 2" xfId="9487" xr:uid="{00000000-0005-0000-0000-00000C110000}"/>
    <cellStyle name="40% - Accent2 21 5" xfId="2934" xr:uid="{00000000-0005-0000-0000-00000D110000}"/>
    <cellStyle name="40% - Accent2 21 6" xfId="5972" xr:uid="{00000000-0005-0000-0000-00000E110000}"/>
    <cellStyle name="40% - Accent2 21 7" xfId="7632" xr:uid="{00000000-0005-0000-0000-00000F110000}"/>
    <cellStyle name="40% - Accent2 22" xfId="771" xr:uid="{00000000-0005-0000-0000-000010110000}"/>
    <cellStyle name="40% - Accent2 22 2" xfId="2334" xr:uid="{00000000-0005-0000-0000-000011110000}"/>
    <cellStyle name="40% - Accent2 22 2 2" xfId="3593" xr:uid="{00000000-0005-0000-0000-000012110000}"/>
    <cellStyle name="40% - Accent2 22 2 3" xfId="6460" xr:uid="{00000000-0005-0000-0000-000013110000}"/>
    <cellStyle name="40% - Accent2 22 2 4" xfId="8299" xr:uid="{00000000-0005-0000-0000-000014110000}"/>
    <cellStyle name="40% - Accent2 22 3" xfId="1628" xr:uid="{00000000-0005-0000-0000-000015110000}"/>
    <cellStyle name="40% - Accent2 22 3 2" xfId="4184" xr:uid="{00000000-0005-0000-0000-000016110000}"/>
    <cellStyle name="40% - Accent2 22 3 3" xfId="8873" xr:uid="{00000000-0005-0000-0000-000017110000}"/>
    <cellStyle name="40% - Accent2 22 4" xfId="4865" xr:uid="{00000000-0005-0000-0000-000018110000}"/>
    <cellStyle name="40% - Accent2 22 4 2" xfId="9503" xr:uid="{00000000-0005-0000-0000-000019110000}"/>
    <cellStyle name="40% - Accent2 22 5" xfId="2947" xr:uid="{00000000-0005-0000-0000-00001A110000}"/>
    <cellStyle name="40% - Accent2 22 6" xfId="5985" xr:uid="{00000000-0005-0000-0000-00001B110000}"/>
    <cellStyle name="40% - Accent2 22 7" xfId="7645" xr:uid="{00000000-0005-0000-0000-00001C110000}"/>
    <cellStyle name="40% - Accent2 23" xfId="804" xr:uid="{00000000-0005-0000-0000-00001D110000}"/>
    <cellStyle name="40% - Accent2 23 2" xfId="2351" xr:uid="{00000000-0005-0000-0000-00001E110000}"/>
    <cellStyle name="40% - Accent2 23 2 2" xfId="3610" xr:uid="{00000000-0005-0000-0000-00001F110000}"/>
    <cellStyle name="40% - Accent2 23 2 3" xfId="8316" xr:uid="{00000000-0005-0000-0000-000020110000}"/>
    <cellStyle name="40% - Accent2 23 3" xfId="1647" xr:uid="{00000000-0005-0000-0000-000021110000}"/>
    <cellStyle name="40% - Accent2 23 3 2" xfId="4197" xr:uid="{00000000-0005-0000-0000-000022110000}"/>
    <cellStyle name="40% - Accent2 23 3 3" xfId="8886" xr:uid="{00000000-0005-0000-0000-000023110000}"/>
    <cellStyle name="40% - Accent2 23 4" xfId="4880" xr:uid="{00000000-0005-0000-0000-000024110000}"/>
    <cellStyle name="40% - Accent2 23 4 2" xfId="9517" xr:uid="{00000000-0005-0000-0000-000025110000}"/>
    <cellStyle name="40% - Accent2 23 5" xfId="2960" xr:uid="{00000000-0005-0000-0000-000026110000}"/>
    <cellStyle name="40% - Accent2 23 6" xfId="6003" xr:uid="{00000000-0005-0000-0000-000027110000}"/>
    <cellStyle name="40% - Accent2 23 7" xfId="7658" xr:uid="{00000000-0005-0000-0000-000028110000}"/>
    <cellStyle name="40% - Accent2 24" xfId="818" xr:uid="{00000000-0005-0000-0000-000029110000}"/>
    <cellStyle name="40% - Accent2 24 2" xfId="2368" xr:uid="{00000000-0005-0000-0000-00002A110000}"/>
    <cellStyle name="40% - Accent2 24 2 2" xfId="3625" xr:uid="{00000000-0005-0000-0000-00002B110000}"/>
    <cellStyle name="40% - Accent2 24 2 3" xfId="8331" xr:uid="{00000000-0005-0000-0000-00002C110000}"/>
    <cellStyle name="40% - Accent2 24 3" xfId="1660" xr:uid="{00000000-0005-0000-0000-00002D110000}"/>
    <cellStyle name="40% - Accent2 24 3 2" xfId="4210" xr:uid="{00000000-0005-0000-0000-00002E110000}"/>
    <cellStyle name="40% - Accent2 24 3 3" xfId="8899" xr:uid="{00000000-0005-0000-0000-00002F110000}"/>
    <cellStyle name="40% - Accent2 24 4" xfId="4895" xr:uid="{00000000-0005-0000-0000-000030110000}"/>
    <cellStyle name="40% - Accent2 24 4 2" xfId="9532" xr:uid="{00000000-0005-0000-0000-000031110000}"/>
    <cellStyle name="40% - Accent2 24 5" xfId="2973" xr:uid="{00000000-0005-0000-0000-000032110000}"/>
    <cellStyle name="40% - Accent2 24 6" xfId="6477" xr:uid="{00000000-0005-0000-0000-000033110000}"/>
    <cellStyle name="40% - Accent2 24 7" xfId="7671" xr:uid="{00000000-0005-0000-0000-000034110000}"/>
    <cellStyle name="40% - Accent2 25" xfId="858" xr:uid="{00000000-0005-0000-0000-000035110000}"/>
    <cellStyle name="40% - Accent2 25 2" xfId="2382" xr:uid="{00000000-0005-0000-0000-000036110000}"/>
    <cellStyle name="40% - Accent2 25 2 2" xfId="3639" xr:uid="{00000000-0005-0000-0000-000037110000}"/>
    <cellStyle name="40% - Accent2 25 2 3" xfId="8345" xr:uid="{00000000-0005-0000-0000-000038110000}"/>
    <cellStyle name="40% - Accent2 25 3" xfId="1673" xr:uid="{00000000-0005-0000-0000-000039110000}"/>
    <cellStyle name="40% - Accent2 25 3 2" xfId="4223" xr:uid="{00000000-0005-0000-0000-00003A110000}"/>
    <cellStyle name="40% - Accent2 25 3 3" xfId="8912" xr:uid="{00000000-0005-0000-0000-00003B110000}"/>
    <cellStyle name="40% - Accent2 25 4" xfId="4912" xr:uid="{00000000-0005-0000-0000-00003C110000}"/>
    <cellStyle name="40% - Accent2 25 4 2" xfId="9549" xr:uid="{00000000-0005-0000-0000-00003D110000}"/>
    <cellStyle name="40% - Accent2 25 5" xfId="2986" xr:uid="{00000000-0005-0000-0000-00003E110000}"/>
    <cellStyle name="40% - Accent2 25 6" xfId="6496" xr:uid="{00000000-0005-0000-0000-00003F110000}"/>
    <cellStyle name="40% - Accent2 25 7" xfId="7684" xr:uid="{00000000-0005-0000-0000-000040110000}"/>
    <cellStyle name="40% - Accent2 26" xfId="876" xr:uid="{00000000-0005-0000-0000-000041110000}"/>
    <cellStyle name="40% - Accent2 26 2" xfId="2398" xr:uid="{00000000-0005-0000-0000-000042110000}"/>
    <cellStyle name="40% - Accent2 26 2 2" xfId="3654" xr:uid="{00000000-0005-0000-0000-000043110000}"/>
    <cellStyle name="40% - Accent2 26 2 3" xfId="8360" xr:uid="{00000000-0005-0000-0000-000044110000}"/>
    <cellStyle name="40% - Accent2 26 3" xfId="1686" xr:uid="{00000000-0005-0000-0000-000045110000}"/>
    <cellStyle name="40% - Accent2 26 3 2" xfId="4236" xr:uid="{00000000-0005-0000-0000-000046110000}"/>
    <cellStyle name="40% - Accent2 26 3 3" xfId="8925" xr:uid="{00000000-0005-0000-0000-000047110000}"/>
    <cellStyle name="40% - Accent2 26 4" xfId="4925" xr:uid="{00000000-0005-0000-0000-000048110000}"/>
    <cellStyle name="40% - Accent2 26 4 2" xfId="9562" xr:uid="{00000000-0005-0000-0000-000049110000}"/>
    <cellStyle name="40% - Accent2 26 5" xfId="2999" xr:uid="{00000000-0005-0000-0000-00004A110000}"/>
    <cellStyle name="40% - Accent2 26 6" xfId="6509" xr:uid="{00000000-0005-0000-0000-00004B110000}"/>
    <cellStyle name="40% - Accent2 26 7" xfId="7697" xr:uid="{00000000-0005-0000-0000-00004C110000}"/>
    <cellStyle name="40% - Accent2 27" xfId="946" xr:uid="{00000000-0005-0000-0000-00004D110000}"/>
    <cellStyle name="40% - Accent2 27 2" xfId="2415" xr:uid="{00000000-0005-0000-0000-00004E110000}"/>
    <cellStyle name="40% - Accent2 27 2 2" xfId="3667" xr:uid="{00000000-0005-0000-0000-00004F110000}"/>
    <cellStyle name="40% - Accent2 27 2 3" xfId="8373" xr:uid="{00000000-0005-0000-0000-000050110000}"/>
    <cellStyle name="40% - Accent2 27 3" xfId="1699" xr:uid="{00000000-0005-0000-0000-000051110000}"/>
    <cellStyle name="40% - Accent2 27 3 2" xfId="4249" xr:uid="{00000000-0005-0000-0000-000052110000}"/>
    <cellStyle name="40% - Accent2 27 3 3" xfId="8938" xr:uid="{00000000-0005-0000-0000-000053110000}"/>
    <cellStyle name="40% - Accent2 27 4" xfId="4939" xr:uid="{00000000-0005-0000-0000-000054110000}"/>
    <cellStyle name="40% - Accent2 27 4 2" xfId="9575" xr:uid="{00000000-0005-0000-0000-000055110000}"/>
    <cellStyle name="40% - Accent2 27 5" xfId="3012" xr:uid="{00000000-0005-0000-0000-000056110000}"/>
    <cellStyle name="40% - Accent2 27 6" xfId="6522" xr:uid="{00000000-0005-0000-0000-000057110000}"/>
    <cellStyle name="40% - Accent2 27 7" xfId="7710" xr:uid="{00000000-0005-0000-0000-000058110000}"/>
    <cellStyle name="40% - Accent2 28" xfId="969" xr:uid="{00000000-0005-0000-0000-000059110000}"/>
    <cellStyle name="40% - Accent2 28 2" xfId="2431" xr:uid="{00000000-0005-0000-0000-00005A110000}"/>
    <cellStyle name="40% - Accent2 28 2 2" xfId="3681" xr:uid="{00000000-0005-0000-0000-00005B110000}"/>
    <cellStyle name="40% - Accent2 28 2 3" xfId="8387" xr:uid="{00000000-0005-0000-0000-00005C110000}"/>
    <cellStyle name="40% - Accent2 28 3" xfId="1713" xr:uid="{00000000-0005-0000-0000-00005D110000}"/>
    <cellStyle name="40% - Accent2 28 3 2" xfId="4952" xr:uid="{00000000-0005-0000-0000-00005E110000}"/>
    <cellStyle name="40% - Accent2 28 3 3" xfId="9588" xr:uid="{00000000-0005-0000-0000-00005F110000}"/>
    <cellStyle name="40% - Accent2 28 4" xfId="3025" xr:uid="{00000000-0005-0000-0000-000060110000}"/>
    <cellStyle name="40% - Accent2 28 5" xfId="6536" xr:uid="{00000000-0005-0000-0000-000061110000}"/>
    <cellStyle name="40% - Accent2 28 6" xfId="7723" xr:uid="{00000000-0005-0000-0000-000062110000}"/>
    <cellStyle name="40% - Accent2 29" xfId="1011" xr:uid="{00000000-0005-0000-0000-000063110000}"/>
    <cellStyle name="40% - Accent2 29 2" xfId="2445" xr:uid="{00000000-0005-0000-0000-000064110000}"/>
    <cellStyle name="40% - Accent2 29 2 2" xfId="3695" xr:uid="{00000000-0005-0000-0000-000065110000}"/>
    <cellStyle name="40% - Accent2 29 2 3" xfId="8401" xr:uid="{00000000-0005-0000-0000-000066110000}"/>
    <cellStyle name="40% - Accent2 29 3" xfId="1726" xr:uid="{00000000-0005-0000-0000-000067110000}"/>
    <cellStyle name="40% - Accent2 29 3 2" xfId="4966" xr:uid="{00000000-0005-0000-0000-000068110000}"/>
    <cellStyle name="40% - Accent2 29 3 3" xfId="9601" xr:uid="{00000000-0005-0000-0000-000069110000}"/>
    <cellStyle name="40% - Accent2 29 4" xfId="3038" xr:uid="{00000000-0005-0000-0000-00006A110000}"/>
    <cellStyle name="40% - Accent2 29 5" xfId="6552" xr:uid="{00000000-0005-0000-0000-00006B110000}"/>
    <cellStyle name="40% - Accent2 29 6" xfId="7736" xr:uid="{00000000-0005-0000-0000-00006C110000}"/>
    <cellStyle name="40% - Accent2 3" xfId="406" xr:uid="{00000000-0005-0000-0000-00006D110000}"/>
    <cellStyle name="40% - Accent2 3 2" xfId="2079" xr:uid="{00000000-0005-0000-0000-00006E110000}"/>
    <cellStyle name="40% - Accent2 3 2 2" xfId="4626" xr:uid="{00000000-0005-0000-0000-00006F110000}"/>
    <cellStyle name="40% - Accent2 3 2 2 2" xfId="6217" xr:uid="{00000000-0005-0000-0000-000070110000}"/>
    <cellStyle name="40% - Accent2 3 2 2 3" xfId="9288" xr:uid="{00000000-0005-0000-0000-000071110000}"/>
    <cellStyle name="40% - Accent2 3 2 3" xfId="4420" xr:uid="{00000000-0005-0000-0000-000072110000}"/>
    <cellStyle name="40% - Accent2 3 2 3 2" xfId="9091" xr:uid="{00000000-0005-0000-0000-000073110000}"/>
    <cellStyle name="40% - Accent2 3 2 4" xfId="3344" xr:uid="{00000000-0005-0000-0000-000074110000}"/>
    <cellStyle name="40% - Accent2 3 2 5" xfId="5735" xr:uid="{00000000-0005-0000-0000-000075110000}"/>
    <cellStyle name="40% - Accent2 3 2 6" xfId="8050" xr:uid="{00000000-0005-0000-0000-000076110000}"/>
    <cellStyle name="40% - Accent2 3 3" xfId="1368" xr:uid="{00000000-0005-0000-0000-000077110000}"/>
    <cellStyle name="40% - Accent2 3 3 2" xfId="4582" xr:uid="{00000000-0005-0000-0000-000078110000}"/>
    <cellStyle name="40% - Accent2 3 3 2 2" xfId="9251" xr:uid="{00000000-0005-0000-0000-000079110000}"/>
    <cellStyle name="40% - Accent2 3 3 3" xfId="4360" xr:uid="{00000000-0005-0000-0000-00007A110000}"/>
    <cellStyle name="40% - Accent2 3 3 3 2" xfId="9032" xr:uid="{00000000-0005-0000-0000-00007B110000}"/>
    <cellStyle name="40% - Accent2 3 3 4" xfId="3933" xr:uid="{00000000-0005-0000-0000-00007C110000}"/>
    <cellStyle name="40% - Accent2 3 3 5" xfId="6040" xr:uid="{00000000-0005-0000-0000-00007D110000}"/>
    <cellStyle name="40% - Accent2 3 3 6" xfId="8625" xr:uid="{00000000-0005-0000-0000-00007E110000}"/>
    <cellStyle name="40% - Accent2 3 4" xfId="4535" xr:uid="{00000000-0005-0000-0000-00007F110000}"/>
    <cellStyle name="40% - Accent2 3 4 2" xfId="9204" xr:uid="{00000000-0005-0000-0000-000080110000}"/>
    <cellStyle name="40% - Accent2 3 5" xfId="4297" xr:uid="{00000000-0005-0000-0000-000081110000}"/>
    <cellStyle name="40% - Accent2 3 5 2" xfId="8971" xr:uid="{00000000-0005-0000-0000-000082110000}"/>
    <cellStyle name="40% - Accent2 3 6" xfId="2700" xr:uid="{00000000-0005-0000-0000-000083110000}"/>
    <cellStyle name="40% - Accent2 3 7" xfId="5557" xr:uid="{00000000-0005-0000-0000-000084110000}"/>
    <cellStyle name="40% - Accent2 3 8" xfId="7398" xr:uid="{00000000-0005-0000-0000-000085110000}"/>
    <cellStyle name="40% - Accent2 30" xfId="1043" xr:uid="{00000000-0005-0000-0000-000086110000}"/>
    <cellStyle name="40% - Accent2 30 2" xfId="2458" xr:uid="{00000000-0005-0000-0000-000087110000}"/>
    <cellStyle name="40% - Accent2 30 2 2" xfId="3708" xr:uid="{00000000-0005-0000-0000-000088110000}"/>
    <cellStyle name="40% - Accent2 30 2 3" xfId="8414" xr:uid="{00000000-0005-0000-0000-000089110000}"/>
    <cellStyle name="40% - Accent2 30 3" xfId="1747" xr:uid="{00000000-0005-0000-0000-00008A110000}"/>
    <cellStyle name="40% - Accent2 30 3 2" xfId="4979" xr:uid="{00000000-0005-0000-0000-00008B110000}"/>
    <cellStyle name="40% - Accent2 30 3 3" xfId="9614" xr:uid="{00000000-0005-0000-0000-00008C110000}"/>
    <cellStyle name="40% - Accent2 30 4" xfId="3054" xr:uid="{00000000-0005-0000-0000-00008D110000}"/>
    <cellStyle name="40% - Accent2 30 5" xfId="6573" xr:uid="{00000000-0005-0000-0000-00008E110000}"/>
    <cellStyle name="40% - Accent2 30 6" xfId="7752" xr:uid="{00000000-0005-0000-0000-00008F110000}"/>
    <cellStyle name="40% - Accent2 31" xfId="1055" xr:uid="{00000000-0005-0000-0000-000090110000}"/>
    <cellStyle name="40% - Accent2 31 2" xfId="2471" xr:uid="{00000000-0005-0000-0000-000091110000}"/>
    <cellStyle name="40% - Accent2 31 2 2" xfId="3721" xr:uid="{00000000-0005-0000-0000-000092110000}"/>
    <cellStyle name="40% - Accent2 31 2 3" xfId="8427" xr:uid="{00000000-0005-0000-0000-000093110000}"/>
    <cellStyle name="40% - Accent2 31 3" xfId="1760" xr:uid="{00000000-0005-0000-0000-000094110000}"/>
    <cellStyle name="40% - Accent2 31 3 2" xfId="4992" xr:uid="{00000000-0005-0000-0000-000095110000}"/>
    <cellStyle name="40% - Accent2 31 3 3" xfId="9627" xr:uid="{00000000-0005-0000-0000-000096110000}"/>
    <cellStyle name="40% - Accent2 31 4" xfId="3067" xr:uid="{00000000-0005-0000-0000-000097110000}"/>
    <cellStyle name="40% - Accent2 31 5" xfId="6587" xr:uid="{00000000-0005-0000-0000-000098110000}"/>
    <cellStyle name="40% - Accent2 31 6" xfId="7765" xr:uid="{00000000-0005-0000-0000-000099110000}"/>
    <cellStyle name="40% - Accent2 32" xfId="1120" xr:uid="{00000000-0005-0000-0000-00009A110000}"/>
    <cellStyle name="40% - Accent2 32 2" xfId="2485" xr:uid="{00000000-0005-0000-0000-00009B110000}"/>
    <cellStyle name="40% - Accent2 32 2 2" xfId="3735" xr:uid="{00000000-0005-0000-0000-00009C110000}"/>
    <cellStyle name="40% - Accent2 32 2 3" xfId="8441" xr:uid="{00000000-0005-0000-0000-00009D110000}"/>
    <cellStyle name="40% - Accent2 32 3" xfId="1773" xr:uid="{00000000-0005-0000-0000-00009E110000}"/>
    <cellStyle name="40% - Accent2 32 3 2" xfId="5005" xr:uid="{00000000-0005-0000-0000-00009F110000}"/>
    <cellStyle name="40% - Accent2 32 3 3" xfId="9640" xr:uid="{00000000-0005-0000-0000-0000A0110000}"/>
    <cellStyle name="40% - Accent2 32 4" xfId="3080" xr:uid="{00000000-0005-0000-0000-0000A1110000}"/>
    <cellStyle name="40% - Accent2 32 5" xfId="6600" xr:uid="{00000000-0005-0000-0000-0000A2110000}"/>
    <cellStyle name="40% - Accent2 32 6" xfId="7778" xr:uid="{00000000-0005-0000-0000-0000A3110000}"/>
    <cellStyle name="40% - Accent2 33" xfId="1165" xr:uid="{00000000-0005-0000-0000-0000A4110000}"/>
    <cellStyle name="40% - Accent2 33 2" xfId="2498" xr:uid="{00000000-0005-0000-0000-0000A5110000}"/>
    <cellStyle name="40% - Accent2 33 2 2" xfId="3748" xr:uid="{00000000-0005-0000-0000-0000A6110000}"/>
    <cellStyle name="40% - Accent2 33 2 3" xfId="8454" xr:uid="{00000000-0005-0000-0000-0000A7110000}"/>
    <cellStyle name="40% - Accent2 33 3" xfId="1786" xr:uid="{00000000-0005-0000-0000-0000A8110000}"/>
    <cellStyle name="40% - Accent2 33 3 2" xfId="5018" xr:uid="{00000000-0005-0000-0000-0000A9110000}"/>
    <cellStyle name="40% - Accent2 33 3 3" xfId="9653" xr:uid="{00000000-0005-0000-0000-0000AA110000}"/>
    <cellStyle name="40% - Accent2 33 4" xfId="3093" xr:uid="{00000000-0005-0000-0000-0000AB110000}"/>
    <cellStyle name="40% - Accent2 33 5" xfId="6613" xr:uid="{00000000-0005-0000-0000-0000AC110000}"/>
    <cellStyle name="40% - Accent2 33 6" xfId="7791" xr:uid="{00000000-0005-0000-0000-0000AD110000}"/>
    <cellStyle name="40% - Accent2 34" xfId="1800" xr:uid="{00000000-0005-0000-0000-0000AE110000}"/>
    <cellStyle name="40% - Accent2 34 2" xfId="2512" xr:uid="{00000000-0005-0000-0000-0000AF110000}"/>
    <cellStyle name="40% - Accent2 34 2 2" xfId="3761" xr:uid="{00000000-0005-0000-0000-0000B0110000}"/>
    <cellStyle name="40% - Accent2 34 2 3" xfId="8467" xr:uid="{00000000-0005-0000-0000-0000B1110000}"/>
    <cellStyle name="40% - Accent2 34 3" xfId="5031" xr:uid="{00000000-0005-0000-0000-0000B2110000}"/>
    <cellStyle name="40% - Accent2 34 3 2" xfId="9666" xr:uid="{00000000-0005-0000-0000-0000B3110000}"/>
    <cellStyle name="40% - Accent2 34 4" xfId="3107" xr:uid="{00000000-0005-0000-0000-0000B4110000}"/>
    <cellStyle name="40% - Accent2 34 5" xfId="6626" xr:uid="{00000000-0005-0000-0000-0000B5110000}"/>
    <cellStyle name="40% - Accent2 34 6" xfId="7805" xr:uid="{00000000-0005-0000-0000-0000B6110000}"/>
    <cellStyle name="40% - Accent2 35" xfId="1813" xr:uid="{00000000-0005-0000-0000-0000B7110000}"/>
    <cellStyle name="40% - Accent2 35 2" xfId="2529" xr:uid="{00000000-0005-0000-0000-0000B8110000}"/>
    <cellStyle name="40% - Accent2 35 2 2" xfId="3775" xr:uid="{00000000-0005-0000-0000-0000B9110000}"/>
    <cellStyle name="40% - Accent2 35 2 3" xfId="8481" xr:uid="{00000000-0005-0000-0000-0000BA110000}"/>
    <cellStyle name="40% - Accent2 35 3" xfId="5045" xr:uid="{00000000-0005-0000-0000-0000BB110000}"/>
    <cellStyle name="40% - Accent2 35 3 2" xfId="9679" xr:uid="{00000000-0005-0000-0000-0000BC110000}"/>
    <cellStyle name="40% - Accent2 35 4" xfId="3120" xr:uid="{00000000-0005-0000-0000-0000BD110000}"/>
    <cellStyle name="40% - Accent2 35 5" xfId="6639" xr:uid="{00000000-0005-0000-0000-0000BE110000}"/>
    <cellStyle name="40% - Accent2 35 6" xfId="7819" xr:uid="{00000000-0005-0000-0000-0000BF110000}"/>
    <cellStyle name="40% - Accent2 36" xfId="1826" xr:uid="{00000000-0005-0000-0000-0000C0110000}"/>
    <cellStyle name="40% - Accent2 36 2" xfId="2547" xr:uid="{00000000-0005-0000-0000-0000C1110000}"/>
    <cellStyle name="40% - Accent2 36 2 2" xfId="3791" xr:uid="{00000000-0005-0000-0000-0000C2110000}"/>
    <cellStyle name="40% - Accent2 36 2 3" xfId="8498" xr:uid="{00000000-0005-0000-0000-0000C3110000}"/>
    <cellStyle name="40% - Accent2 36 3" xfId="5058" xr:uid="{00000000-0005-0000-0000-0000C4110000}"/>
    <cellStyle name="40% - Accent2 36 3 2" xfId="9692" xr:uid="{00000000-0005-0000-0000-0000C5110000}"/>
    <cellStyle name="40% - Accent2 36 4" xfId="3133" xr:uid="{00000000-0005-0000-0000-0000C6110000}"/>
    <cellStyle name="40% - Accent2 36 5" xfId="6652" xr:uid="{00000000-0005-0000-0000-0000C7110000}"/>
    <cellStyle name="40% - Accent2 36 6" xfId="7832" xr:uid="{00000000-0005-0000-0000-0000C8110000}"/>
    <cellStyle name="40% - Accent2 37" xfId="1839" xr:uid="{00000000-0005-0000-0000-0000C9110000}"/>
    <cellStyle name="40% - Accent2 37 2" xfId="2564" xr:uid="{00000000-0005-0000-0000-0000CA110000}"/>
    <cellStyle name="40% - Accent2 37 2 2" xfId="3808" xr:uid="{00000000-0005-0000-0000-0000CB110000}"/>
    <cellStyle name="40% - Accent2 37 2 3" xfId="8515" xr:uid="{00000000-0005-0000-0000-0000CC110000}"/>
    <cellStyle name="40% - Accent2 37 3" xfId="5072" xr:uid="{00000000-0005-0000-0000-0000CD110000}"/>
    <cellStyle name="40% - Accent2 37 3 2" xfId="9705" xr:uid="{00000000-0005-0000-0000-0000CE110000}"/>
    <cellStyle name="40% - Accent2 37 4" xfId="3146" xr:uid="{00000000-0005-0000-0000-0000CF110000}"/>
    <cellStyle name="40% - Accent2 37 5" xfId="6665" xr:uid="{00000000-0005-0000-0000-0000D0110000}"/>
    <cellStyle name="40% - Accent2 37 6" xfId="7845" xr:uid="{00000000-0005-0000-0000-0000D1110000}"/>
    <cellStyle name="40% - Accent2 38" xfId="1852" xr:uid="{00000000-0005-0000-0000-0000D2110000}"/>
    <cellStyle name="40% - Accent2 38 2" xfId="2574" xr:uid="{00000000-0005-0000-0000-0000D3110000}"/>
    <cellStyle name="40% - Accent2 38 2 2" xfId="3817" xr:uid="{00000000-0005-0000-0000-0000D4110000}"/>
    <cellStyle name="40% - Accent2 38 2 3" xfId="8524" xr:uid="{00000000-0005-0000-0000-0000D5110000}"/>
    <cellStyle name="40% - Accent2 38 3" xfId="5085" xr:uid="{00000000-0005-0000-0000-0000D6110000}"/>
    <cellStyle name="40% - Accent2 38 3 2" xfId="9718" xr:uid="{00000000-0005-0000-0000-0000D7110000}"/>
    <cellStyle name="40% - Accent2 38 4" xfId="3159" xr:uid="{00000000-0005-0000-0000-0000D8110000}"/>
    <cellStyle name="40% - Accent2 38 5" xfId="6678" xr:uid="{00000000-0005-0000-0000-0000D9110000}"/>
    <cellStyle name="40% - Accent2 38 6" xfId="7858" xr:uid="{00000000-0005-0000-0000-0000DA110000}"/>
    <cellStyle name="40% - Accent2 39" xfId="1869" xr:uid="{00000000-0005-0000-0000-0000DB110000}"/>
    <cellStyle name="40% - Accent2 39 2" xfId="2591" xr:uid="{00000000-0005-0000-0000-0000DC110000}"/>
    <cellStyle name="40% - Accent2 39 2 2" xfId="3833" xr:uid="{00000000-0005-0000-0000-0000DD110000}"/>
    <cellStyle name="40% - Accent2 39 2 3" xfId="8540" xr:uid="{00000000-0005-0000-0000-0000DE110000}"/>
    <cellStyle name="40% - Accent2 39 3" xfId="5100" xr:uid="{00000000-0005-0000-0000-0000DF110000}"/>
    <cellStyle name="40% - Accent2 39 3 2" xfId="9731" xr:uid="{00000000-0005-0000-0000-0000E0110000}"/>
    <cellStyle name="40% - Accent2 39 4" xfId="3176" xr:uid="{00000000-0005-0000-0000-0000E1110000}"/>
    <cellStyle name="40% - Accent2 39 5" xfId="6691" xr:uid="{00000000-0005-0000-0000-0000E2110000}"/>
    <cellStyle name="40% - Accent2 39 6" xfId="7875" xr:uid="{00000000-0005-0000-0000-0000E3110000}"/>
    <cellStyle name="40% - Accent2 4" xfId="420" xr:uid="{00000000-0005-0000-0000-0000E4110000}"/>
    <cellStyle name="40% - Accent2 4 2" xfId="2092" xr:uid="{00000000-0005-0000-0000-0000E5110000}"/>
    <cellStyle name="40% - Accent2 4 2 2" xfId="4600" xr:uid="{00000000-0005-0000-0000-0000E6110000}"/>
    <cellStyle name="40% - Accent2 4 2 2 2" xfId="6230" xr:uid="{00000000-0005-0000-0000-0000E7110000}"/>
    <cellStyle name="40% - Accent2 4 2 2 3" xfId="9269" xr:uid="{00000000-0005-0000-0000-0000E8110000}"/>
    <cellStyle name="40% - Accent2 4 2 3" xfId="4433" xr:uid="{00000000-0005-0000-0000-0000E9110000}"/>
    <cellStyle name="40% - Accent2 4 2 3 2" xfId="9104" xr:uid="{00000000-0005-0000-0000-0000EA110000}"/>
    <cellStyle name="40% - Accent2 4 2 4" xfId="3357" xr:uid="{00000000-0005-0000-0000-0000EB110000}"/>
    <cellStyle name="40% - Accent2 4 2 5" xfId="5748" xr:uid="{00000000-0005-0000-0000-0000EC110000}"/>
    <cellStyle name="40% - Accent2 4 2 6" xfId="8063" xr:uid="{00000000-0005-0000-0000-0000ED110000}"/>
    <cellStyle name="40% - Accent2 4 3" xfId="1381" xr:uid="{00000000-0005-0000-0000-0000EE110000}"/>
    <cellStyle name="40% - Accent2 4 3 2" xfId="4373" xr:uid="{00000000-0005-0000-0000-0000EF110000}"/>
    <cellStyle name="40% - Accent2 4 3 2 2" xfId="9045" xr:uid="{00000000-0005-0000-0000-0000F0110000}"/>
    <cellStyle name="40% - Accent2 4 3 3" xfId="3946" xr:uid="{00000000-0005-0000-0000-0000F1110000}"/>
    <cellStyle name="40% - Accent2 4 3 4" xfId="6054" xr:uid="{00000000-0005-0000-0000-0000F2110000}"/>
    <cellStyle name="40% - Accent2 4 3 5" xfId="8638" xr:uid="{00000000-0005-0000-0000-0000F3110000}"/>
    <cellStyle name="40% - Accent2 4 4" xfId="4549" xr:uid="{00000000-0005-0000-0000-0000F4110000}"/>
    <cellStyle name="40% - Accent2 4 4 2" xfId="9218" xr:uid="{00000000-0005-0000-0000-0000F5110000}"/>
    <cellStyle name="40% - Accent2 4 5" xfId="4311" xr:uid="{00000000-0005-0000-0000-0000F6110000}"/>
    <cellStyle name="40% - Accent2 4 5 2" xfId="8984" xr:uid="{00000000-0005-0000-0000-0000F7110000}"/>
    <cellStyle name="40% - Accent2 4 6" xfId="2713" xr:uid="{00000000-0005-0000-0000-0000F8110000}"/>
    <cellStyle name="40% - Accent2 4 7" xfId="5571" xr:uid="{00000000-0005-0000-0000-0000F9110000}"/>
    <cellStyle name="40% - Accent2 4 8" xfId="7411" xr:uid="{00000000-0005-0000-0000-0000FA110000}"/>
    <cellStyle name="40% - Accent2 40" xfId="1878" xr:uid="{00000000-0005-0000-0000-0000FB110000}"/>
    <cellStyle name="40% - Accent2 40 2" xfId="2606" xr:uid="{00000000-0005-0000-0000-0000FC110000}"/>
    <cellStyle name="40% - Accent2 40 2 2" xfId="3848" xr:uid="{00000000-0005-0000-0000-0000FD110000}"/>
    <cellStyle name="40% - Accent2 40 2 3" xfId="8555" xr:uid="{00000000-0005-0000-0000-0000FE110000}"/>
    <cellStyle name="40% - Accent2 40 3" xfId="5113" xr:uid="{00000000-0005-0000-0000-0000FF110000}"/>
    <cellStyle name="40% - Accent2 40 3 2" xfId="9744" xr:uid="{00000000-0005-0000-0000-000000120000}"/>
    <cellStyle name="40% - Accent2 40 4" xfId="3185" xr:uid="{00000000-0005-0000-0000-000001120000}"/>
    <cellStyle name="40% - Accent2 40 5" xfId="6704" xr:uid="{00000000-0005-0000-0000-000002120000}"/>
    <cellStyle name="40% - Accent2 40 6" xfId="7884" xr:uid="{00000000-0005-0000-0000-000003120000}"/>
    <cellStyle name="40% - Accent2 41" xfId="1891" xr:uid="{00000000-0005-0000-0000-000004120000}"/>
    <cellStyle name="40% - Accent2 41 2" xfId="2629" xr:uid="{00000000-0005-0000-0000-000005120000}"/>
    <cellStyle name="40% - Accent2 41 2 2" xfId="3871" xr:uid="{00000000-0005-0000-0000-000006120000}"/>
    <cellStyle name="40% - Accent2 41 2 3" xfId="8578" xr:uid="{00000000-0005-0000-0000-000007120000}"/>
    <cellStyle name="40% - Accent2 41 3" xfId="3198" xr:uid="{00000000-0005-0000-0000-000008120000}"/>
    <cellStyle name="40% - Accent2 41 4" xfId="6717" xr:uid="{00000000-0005-0000-0000-000009120000}"/>
    <cellStyle name="40% - Accent2 41 5" xfId="7897" xr:uid="{00000000-0005-0000-0000-00000A120000}"/>
    <cellStyle name="40% - Accent2 42" xfId="1904" xr:uid="{00000000-0005-0000-0000-00000B120000}"/>
    <cellStyle name="40% - Accent2 42 2" xfId="2637" xr:uid="{00000000-0005-0000-0000-00000C120000}"/>
    <cellStyle name="40% - Accent2 42 2 2" xfId="3878" xr:uid="{00000000-0005-0000-0000-00000D120000}"/>
    <cellStyle name="40% - Accent2 42 2 3" xfId="8585" xr:uid="{00000000-0005-0000-0000-00000E120000}"/>
    <cellStyle name="40% - Accent2 42 3" xfId="3211" xr:uid="{00000000-0005-0000-0000-00000F120000}"/>
    <cellStyle name="40% - Accent2 42 4" xfId="6731" xr:uid="{00000000-0005-0000-0000-000010120000}"/>
    <cellStyle name="40% - Accent2 42 5" xfId="7910" xr:uid="{00000000-0005-0000-0000-000011120000}"/>
    <cellStyle name="40% - Accent2 43" xfId="1924" xr:uid="{00000000-0005-0000-0000-000012120000}"/>
    <cellStyle name="40% - Accent2 43 2" xfId="3226" xr:uid="{00000000-0005-0000-0000-000013120000}"/>
    <cellStyle name="40% - Accent2 43 3" xfId="6744" xr:uid="{00000000-0005-0000-0000-000014120000}"/>
    <cellStyle name="40% - Accent2 43 4" xfId="7925" xr:uid="{00000000-0005-0000-0000-000015120000}"/>
    <cellStyle name="40% - Accent2 44" xfId="1941" xr:uid="{00000000-0005-0000-0000-000016120000}"/>
    <cellStyle name="40% - Accent2 44 2" xfId="3240" xr:uid="{00000000-0005-0000-0000-000017120000}"/>
    <cellStyle name="40% - Accent2 44 3" xfId="6757" xr:uid="{00000000-0005-0000-0000-000018120000}"/>
    <cellStyle name="40% - Accent2 44 4" xfId="7940" xr:uid="{00000000-0005-0000-0000-000019120000}"/>
    <cellStyle name="40% - Accent2 45" xfId="1961" xr:uid="{00000000-0005-0000-0000-00001A120000}"/>
    <cellStyle name="40% - Accent2 45 2" xfId="3257" xr:uid="{00000000-0005-0000-0000-00001B120000}"/>
    <cellStyle name="40% - Accent2 45 3" xfId="6771" xr:uid="{00000000-0005-0000-0000-00001C120000}"/>
    <cellStyle name="40% - Accent2 45 4" xfId="7958" xr:uid="{00000000-0005-0000-0000-00001D120000}"/>
    <cellStyle name="40% - Accent2 46" xfId="1976" xr:uid="{00000000-0005-0000-0000-00001E120000}"/>
    <cellStyle name="40% - Accent2 46 2" xfId="3271" xr:uid="{00000000-0005-0000-0000-00001F120000}"/>
    <cellStyle name="40% - Accent2 46 3" xfId="6785" xr:uid="{00000000-0005-0000-0000-000020120000}"/>
    <cellStyle name="40% - Accent2 46 4" xfId="7972" xr:uid="{00000000-0005-0000-0000-000021120000}"/>
    <cellStyle name="40% - Accent2 47" xfId="1991" xr:uid="{00000000-0005-0000-0000-000022120000}"/>
    <cellStyle name="40% - Accent2 47 2" xfId="3285" xr:uid="{00000000-0005-0000-0000-000023120000}"/>
    <cellStyle name="40% - Accent2 47 3" xfId="6798" xr:uid="{00000000-0005-0000-0000-000024120000}"/>
    <cellStyle name="40% - Accent2 47 4" xfId="7986" xr:uid="{00000000-0005-0000-0000-000025120000}"/>
    <cellStyle name="40% - Accent2 48" xfId="2005" xr:uid="{00000000-0005-0000-0000-000026120000}"/>
    <cellStyle name="40% - Accent2 48 2" xfId="3299" xr:uid="{00000000-0005-0000-0000-000027120000}"/>
    <cellStyle name="40% - Accent2 48 3" xfId="6812" xr:uid="{00000000-0005-0000-0000-000028120000}"/>
    <cellStyle name="40% - Accent2 48 4" xfId="8000" xr:uid="{00000000-0005-0000-0000-000029120000}"/>
    <cellStyle name="40% - Accent2 49" xfId="2019" xr:uid="{00000000-0005-0000-0000-00002A120000}"/>
    <cellStyle name="40% - Accent2 49 2" xfId="3313" xr:uid="{00000000-0005-0000-0000-00002B120000}"/>
    <cellStyle name="40% - Accent2 49 3" xfId="6825" xr:uid="{00000000-0005-0000-0000-00002C120000}"/>
    <cellStyle name="40% - Accent2 49 4" xfId="8014" xr:uid="{00000000-0005-0000-0000-00002D120000}"/>
    <cellStyle name="40% - Accent2 5" xfId="434" xr:uid="{00000000-0005-0000-0000-00002E120000}"/>
    <cellStyle name="40% - Accent2 5 2" xfId="2105" xr:uid="{00000000-0005-0000-0000-00002F120000}"/>
    <cellStyle name="40% - Accent2 5 2 2" xfId="4448" xr:uid="{00000000-0005-0000-0000-000030120000}"/>
    <cellStyle name="40% - Accent2 5 2 2 2" xfId="6243" xr:uid="{00000000-0005-0000-0000-000031120000}"/>
    <cellStyle name="40% - Accent2 5 2 2 3" xfId="9117" xr:uid="{00000000-0005-0000-0000-000032120000}"/>
    <cellStyle name="40% - Accent2 5 2 3" xfId="3370" xr:uid="{00000000-0005-0000-0000-000033120000}"/>
    <cellStyle name="40% - Accent2 5 2 4" xfId="5766" xr:uid="{00000000-0005-0000-0000-000034120000}"/>
    <cellStyle name="40% - Accent2 5 2 5" xfId="8076" xr:uid="{00000000-0005-0000-0000-000035120000}"/>
    <cellStyle name="40% - Accent2 5 3" xfId="1401" xr:uid="{00000000-0005-0000-0000-000036120000}"/>
    <cellStyle name="40% - Accent2 5 3 2" xfId="4387" xr:uid="{00000000-0005-0000-0000-000037120000}"/>
    <cellStyle name="40% - Accent2 5 3 2 2" xfId="9058" xr:uid="{00000000-0005-0000-0000-000038120000}"/>
    <cellStyle name="40% - Accent2 5 3 3" xfId="3960" xr:uid="{00000000-0005-0000-0000-000039120000}"/>
    <cellStyle name="40% - Accent2 5 3 4" xfId="6067" xr:uid="{00000000-0005-0000-0000-00003A120000}"/>
    <cellStyle name="40% - Accent2 5 3 5" xfId="8652" xr:uid="{00000000-0005-0000-0000-00003B120000}"/>
    <cellStyle name="40% - Accent2 5 4" xfId="4563" xr:uid="{00000000-0005-0000-0000-00003C120000}"/>
    <cellStyle name="40% - Accent2 5 4 2" xfId="9232" xr:uid="{00000000-0005-0000-0000-00003D120000}"/>
    <cellStyle name="40% - Accent2 5 5" xfId="4324" xr:uid="{00000000-0005-0000-0000-00003E120000}"/>
    <cellStyle name="40% - Accent2 5 5 2" xfId="8997" xr:uid="{00000000-0005-0000-0000-00003F120000}"/>
    <cellStyle name="40% - Accent2 5 6" xfId="2726" xr:uid="{00000000-0005-0000-0000-000040120000}"/>
    <cellStyle name="40% - Accent2 5 7" xfId="5584" xr:uid="{00000000-0005-0000-0000-000041120000}"/>
    <cellStyle name="40% - Accent2 5 8" xfId="7424" xr:uid="{00000000-0005-0000-0000-000042120000}"/>
    <cellStyle name="40% - Accent2 50" xfId="2046" xr:uid="{00000000-0005-0000-0000-000043120000}"/>
    <cellStyle name="40% - Accent2 50 2" xfId="3325" xr:uid="{00000000-0005-0000-0000-000044120000}"/>
    <cellStyle name="40% - Accent2 50 3" xfId="6838" xr:uid="{00000000-0005-0000-0000-000045120000}"/>
    <cellStyle name="40% - Accent2 50 4" xfId="8031" xr:uid="{00000000-0005-0000-0000-000046120000}"/>
    <cellStyle name="40% - Accent2 51" xfId="1320" xr:uid="{00000000-0005-0000-0000-000047120000}"/>
    <cellStyle name="40% - Accent2 51 2" xfId="3897" xr:uid="{00000000-0005-0000-0000-000048120000}"/>
    <cellStyle name="40% - Accent2 51 3" xfId="6852" xr:uid="{00000000-0005-0000-0000-000049120000}"/>
    <cellStyle name="40% - Accent2 51 4" xfId="8604" xr:uid="{00000000-0005-0000-0000-00004A120000}"/>
    <cellStyle name="40% - Accent2 52" xfId="2660" xr:uid="{00000000-0005-0000-0000-00004B120000}"/>
    <cellStyle name="40% - Accent2 52 2" xfId="4266" xr:uid="{00000000-0005-0000-0000-00004C120000}"/>
    <cellStyle name="40% - Accent2 52 3" xfId="6865" xr:uid="{00000000-0005-0000-0000-00004D120000}"/>
    <cellStyle name="40% - Accent2 52 4" xfId="8952" xr:uid="{00000000-0005-0000-0000-00004E120000}"/>
    <cellStyle name="40% - Accent2 53" xfId="2680" xr:uid="{00000000-0005-0000-0000-00004F120000}"/>
    <cellStyle name="40% - Accent2 53 2" xfId="6879" xr:uid="{00000000-0005-0000-0000-000050120000}"/>
    <cellStyle name="40% - Accent2 54" xfId="5444" xr:uid="{00000000-0005-0000-0000-000051120000}"/>
    <cellStyle name="40% - Accent2 54 2" xfId="6892" xr:uid="{00000000-0005-0000-0000-000052120000}"/>
    <cellStyle name="40% - Accent2 55" xfId="6905" xr:uid="{00000000-0005-0000-0000-000053120000}"/>
    <cellStyle name="40% - Accent2 56" xfId="6922" xr:uid="{00000000-0005-0000-0000-000054120000}"/>
    <cellStyle name="40% - Accent2 57" xfId="6935" xr:uid="{00000000-0005-0000-0000-000055120000}"/>
    <cellStyle name="40% - Accent2 58" xfId="6949" xr:uid="{00000000-0005-0000-0000-000056120000}"/>
    <cellStyle name="40% - Accent2 59" xfId="6962" xr:uid="{00000000-0005-0000-0000-000057120000}"/>
    <cellStyle name="40% - Accent2 6" xfId="448" xr:uid="{00000000-0005-0000-0000-000058120000}"/>
    <cellStyle name="40% - Accent2 6 2" xfId="2118" xr:uid="{00000000-0005-0000-0000-000059120000}"/>
    <cellStyle name="40% - Accent2 6 2 2" xfId="4461" xr:uid="{00000000-0005-0000-0000-00005A120000}"/>
    <cellStyle name="40% - Accent2 6 2 2 2" xfId="6256" xr:uid="{00000000-0005-0000-0000-00005B120000}"/>
    <cellStyle name="40% - Accent2 6 2 2 3" xfId="9130" xr:uid="{00000000-0005-0000-0000-00005C120000}"/>
    <cellStyle name="40% - Accent2 6 2 3" xfId="3383" xr:uid="{00000000-0005-0000-0000-00005D120000}"/>
    <cellStyle name="40% - Accent2 6 2 4" xfId="5779" xr:uid="{00000000-0005-0000-0000-00005E120000}"/>
    <cellStyle name="40% - Accent2 6 2 5" xfId="8089" xr:uid="{00000000-0005-0000-0000-00005F120000}"/>
    <cellStyle name="40% - Accent2 6 3" xfId="1414" xr:uid="{00000000-0005-0000-0000-000060120000}"/>
    <cellStyle name="40% - Accent2 6 3 2" xfId="4659" xr:uid="{00000000-0005-0000-0000-000061120000}"/>
    <cellStyle name="40% - Accent2 6 3 2 2" xfId="9302" xr:uid="{00000000-0005-0000-0000-000062120000}"/>
    <cellStyle name="40% - Accent2 6 3 3" xfId="3973" xr:uid="{00000000-0005-0000-0000-000063120000}"/>
    <cellStyle name="40% - Accent2 6 3 4" xfId="6080" xr:uid="{00000000-0005-0000-0000-000064120000}"/>
    <cellStyle name="40% - Accent2 6 3 5" xfId="8665" xr:uid="{00000000-0005-0000-0000-000065120000}"/>
    <cellStyle name="40% - Accent2 6 4" xfId="4338" xr:uid="{00000000-0005-0000-0000-000066120000}"/>
    <cellStyle name="40% - Accent2 6 4 2" xfId="9010" xr:uid="{00000000-0005-0000-0000-000067120000}"/>
    <cellStyle name="40% - Accent2 6 5" xfId="2739" xr:uid="{00000000-0005-0000-0000-000068120000}"/>
    <cellStyle name="40% - Accent2 6 6" xfId="5597" xr:uid="{00000000-0005-0000-0000-000069120000}"/>
    <cellStyle name="40% - Accent2 6 7" xfId="7437" xr:uid="{00000000-0005-0000-0000-00006A120000}"/>
    <cellStyle name="40% - Accent2 60" xfId="6976" xr:uid="{00000000-0005-0000-0000-00006B120000}"/>
    <cellStyle name="40% - Accent2 61" xfId="6989" xr:uid="{00000000-0005-0000-0000-00006C120000}"/>
    <cellStyle name="40% - Accent2 62" xfId="7003" xr:uid="{00000000-0005-0000-0000-00006D120000}"/>
    <cellStyle name="40% - Accent2 63" xfId="7016" xr:uid="{00000000-0005-0000-0000-00006E120000}"/>
    <cellStyle name="40% - Accent2 64" xfId="7029" xr:uid="{00000000-0005-0000-0000-00006F120000}"/>
    <cellStyle name="40% - Accent2 65" xfId="7042" xr:uid="{00000000-0005-0000-0000-000070120000}"/>
    <cellStyle name="40% - Accent2 66" xfId="7057" xr:uid="{00000000-0005-0000-0000-000071120000}"/>
    <cellStyle name="40% - Accent2 67" xfId="7071" xr:uid="{00000000-0005-0000-0000-000072120000}"/>
    <cellStyle name="40% - Accent2 68" xfId="7086" xr:uid="{00000000-0005-0000-0000-000073120000}"/>
    <cellStyle name="40% - Accent2 69" xfId="7100" xr:uid="{00000000-0005-0000-0000-000074120000}"/>
    <cellStyle name="40% - Accent2 7" xfId="462" xr:uid="{00000000-0005-0000-0000-000075120000}"/>
    <cellStyle name="40% - Accent2 7 2" xfId="2131" xr:uid="{00000000-0005-0000-0000-000076120000}"/>
    <cellStyle name="40% - Accent2 7 2 2" xfId="4673" xr:uid="{00000000-0005-0000-0000-000077120000}"/>
    <cellStyle name="40% - Accent2 7 2 2 2" xfId="6269" xr:uid="{00000000-0005-0000-0000-000078120000}"/>
    <cellStyle name="40% - Accent2 7 2 2 3" xfId="9316" xr:uid="{00000000-0005-0000-0000-000079120000}"/>
    <cellStyle name="40% - Accent2 7 2 3" xfId="3396" xr:uid="{00000000-0005-0000-0000-00007A120000}"/>
    <cellStyle name="40% - Accent2 7 2 4" xfId="5792" xr:uid="{00000000-0005-0000-0000-00007B120000}"/>
    <cellStyle name="40% - Accent2 7 2 5" xfId="8102" xr:uid="{00000000-0005-0000-0000-00007C120000}"/>
    <cellStyle name="40% - Accent2 7 3" xfId="1427" xr:uid="{00000000-0005-0000-0000-00007D120000}"/>
    <cellStyle name="40% - Accent2 7 3 2" xfId="3986" xr:uid="{00000000-0005-0000-0000-00007E120000}"/>
    <cellStyle name="40% - Accent2 7 3 3" xfId="6093" xr:uid="{00000000-0005-0000-0000-00007F120000}"/>
    <cellStyle name="40% - Accent2 7 3 4" xfId="8678" xr:uid="{00000000-0005-0000-0000-000080120000}"/>
    <cellStyle name="40% - Accent2 7 4" xfId="4474" xr:uid="{00000000-0005-0000-0000-000081120000}"/>
    <cellStyle name="40% - Accent2 7 4 2" xfId="9143" xr:uid="{00000000-0005-0000-0000-000082120000}"/>
    <cellStyle name="40% - Accent2 7 5" xfId="2752" xr:uid="{00000000-0005-0000-0000-000083120000}"/>
    <cellStyle name="40% - Accent2 7 6" xfId="5610" xr:uid="{00000000-0005-0000-0000-000084120000}"/>
    <cellStyle name="40% - Accent2 7 7" xfId="7450" xr:uid="{00000000-0005-0000-0000-000085120000}"/>
    <cellStyle name="40% - Accent2 70" xfId="7113" xr:uid="{00000000-0005-0000-0000-000086120000}"/>
    <cellStyle name="40% - Accent2 71" xfId="7127" xr:uid="{00000000-0005-0000-0000-000087120000}"/>
    <cellStyle name="40% - Accent2 72" xfId="7160" xr:uid="{00000000-0005-0000-0000-000088120000}"/>
    <cellStyle name="40% - Accent2 73" xfId="5500" xr:uid="{00000000-0005-0000-0000-000089120000}"/>
    <cellStyle name="40% - Accent2 74" xfId="7368" xr:uid="{00000000-0005-0000-0000-00008A120000}"/>
    <cellStyle name="40% - Accent2 75" xfId="9863" xr:uid="{00000000-0005-0000-0000-00008B120000}"/>
    <cellStyle name="40% - Accent2 8" xfId="478" xr:uid="{00000000-0005-0000-0000-00008C120000}"/>
    <cellStyle name="40% - Accent2 8 2" xfId="2144" xr:uid="{00000000-0005-0000-0000-00008D120000}"/>
    <cellStyle name="40% - Accent2 8 2 2" xfId="4686" xr:uid="{00000000-0005-0000-0000-00008E120000}"/>
    <cellStyle name="40% - Accent2 8 2 2 2" xfId="6282" xr:uid="{00000000-0005-0000-0000-00008F120000}"/>
    <cellStyle name="40% - Accent2 8 2 2 3" xfId="9329" xr:uid="{00000000-0005-0000-0000-000090120000}"/>
    <cellStyle name="40% - Accent2 8 2 3" xfId="3409" xr:uid="{00000000-0005-0000-0000-000091120000}"/>
    <cellStyle name="40% - Accent2 8 2 4" xfId="5805" xr:uid="{00000000-0005-0000-0000-000092120000}"/>
    <cellStyle name="40% - Accent2 8 2 5" xfId="8115" xr:uid="{00000000-0005-0000-0000-000093120000}"/>
    <cellStyle name="40% - Accent2 8 3" xfId="1441" xr:uid="{00000000-0005-0000-0000-000094120000}"/>
    <cellStyle name="40% - Accent2 8 3 2" xfId="3999" xr:uid="{00000000-0005-0000-0000-000095120000}"/>
    <cellStyle name="40% - Accent2 8 3 3" xfId="6106" xr:uid="{00000000-0005-0000-0000-000096120000}"/>
    <cellStyle name="40% - Accent2 8 3 4" xfId="8691" xr:uid="{00000000-0005-0000-0000-000097120000}"/>
    <cellStyle name="40% - Accent2 8 4" xfId="4487" xr:uid="{00000000-0005-0000-0000-000098120000}"/>
    <cellStyle name="40% - Accent2 8 4 2" xfId="9156" xr:uid="{00000000-0005-0000-0000-000099120000}"/>
    <cellStyle name="40% - Accent2 8 5" xfId="2765" xr:uid="{00000000-0005-0000-0000-00009A120000}"/>
    <cellStyle name="40% - Accent2 8 6" xfId="5623" xr:uid="{00000000-0005-0000-0000-00009B120000}"/>
    <cellStyle name="40% - Accent2 8 7" xfId="7463" xr:uid="{00000000-0005-0000-0000-00009C120000}"/>
    <cellStyle name="40% - Accent2 9" xfId="505" xr:uid="{00000000-0005-0000-0000-00009D120000}"/>
    <cellStyle name="40% - Accent2 9 2" xfId="2157" xr:uid="{00000000-0005-0000-0000-00009E120000}"/>
    <cellStyle name="40% - Accent2 9 2 2" xfId="4699" xr:uid="{00000000-0005-0000-0000-00009F120000}"/>
    <cellStyle name="40% - Accent2 9 2 2 2" xfId="6295" xr:uid="{00000000-0005-0000-0000-0000A0120000}"/>
    <cellStyle name="40% - Accent2 9 2 2 3" xfId="9342" xr:uid="{00000000-0005-0000-0000-0000A1120000}"/>
    <cellStyle name="40% - Accent2 9 2 3" xfId="3422" xr:uid="{00000000-0005-0000-0000-0000A2120000}"/>
    <cellStyle name="40% - Accent2 9 2 4" xfId="5818" xr:uid="{00000000-0005-0000-0000-0000A3120000}"/>
    <cellStyle name="40% - Accent2 9 2 5" xfId="8128" xr:uid="{00000000-0005-0000-0000-0000A4120000}"/>
    <cellStyle name="40% - Accent2 9 3" xfId="1454" xr:uid="{00000000-0005-0000-0000-0000A5120000}"/>
    <cellStyle name="40% - Accent2 9 3 2" xfId="4013" xr:uid="{00000000-0005-0000-0000-0000A6120000}"/>
    <cellStyle name="40% - Accent2 9 3 3" xfId="6119" xr:uid="{00000000-0005-0000-0000-0000A7120000}"/>
    <cellStyle name="40% - Accent2 9 3 4" xfId="8704" xr:uid="{00000000-0005-0000-0000-0000A8120000}"/>
    <cellStyle name="40% - Accent2 9 4" xfId="4500" xr:uid="{00000000-0005-0000-0000-0000A9120000}"/>
    <cellStyle name="40% - Accent2 9 4 2" xfId="9169" xr:uid="{00000000-0005-0000-0000-0000AA120000}"/>
    <cellStyle name="40% - Accent2 9 5" xfId="2778" xr:uid="{00000000-0005-0000-0000-0000AB120000}"/>
    <cellStyle name="40% - Accent2 9 6" xfId="5636" xr:uid="{00000000-0005-0000-0000-0000AC120000}"/>
    <cellStyle name="40% - Accent2 9 7" xfId="7476" xr:uid="{00000000-0005-0000-0000-0000AD120000}"/>
    <cellStyle name="40% - Accent3 10" xfId="520" xr:uid="{00000000-0005-0000-0000-0000AF120000}"/>
    <cellStyle name="40% - Accent3 10 2" xfId="2174" xr:uid="{00000000-0005-0000-0000-0000B0120000}"/>
    <cellStyle name="40% - Accent3 10 2 2" xfId="4717" xr:uid="{00000000-0005-0000-0000-0000B1120000}"/>
    <cellStyle name="40% - Accent3 10 2 2 2" xfId="6311" xr:uid="{00000000-0005-0000-0000-0000B2120000}"/>
    <cellStyle name="40% - Accent3 10 2 2 3" xfId="9360" xr:uid="{00000000-0005-0000-0000-0000B3120000}"/>
    <cellStyle name="40% - Accent3 10 2 3" xfId="3438" xr:uid="{00000000-0005-0000-0000-0000B4120000}"/>
    <cellStyle name="40% - Accent3 10 2 4" xfId="5834" xr:uid="{00000000-0005-0000-0000-0000B5120000}"/>
    <cellStyle name="40% - Accent3 10 2 5" xfId="8144" xr:uid="{00000000-0005-0000-0000-0000B6120000}"/>
    <cellStyle name="40% - Accent3 10 3" xfId="1469" xr:uid="{00000000-0005-0000-0000-0000B7120000}"/>
    <cellStyle name="40% - Accent3 10 3 2" xfId="4028" xr:uid="{00000000-0005-0000-0000-0000B8120000}"/>
    <cellStyle name="40% - Accent3 10 3 3" xfId="6135" xr:uid="{00000000-0005-0000-0000-0000B9120000}"/>
    <cellStyle name="40% - Accent3 10 3 4" xfId="8719" xr:uid="{00000000-0005-0000-0000-0000BA120000}"/>
    <cellStyle name="40% - Accent3 10 4" xfId="4405" xr:uid="{00000000-0005-0000-0000-0000BB120000}"/>
    <cellStyle name="40% - Accent3 10 4 2" xfId="9076" xr:uid="{00000000-0005-0000-0000-0000BC120000}"/>
    <cellStyle name="40% - Accent3 10 5" xfId="2793" xr:uid="{00000000-0005-0000-0000-0000BD120000}"/>
    <cellStyle name="40% - Accent3 10 6" xfId="5652" xr:uid="{00000000-0005-0000-0000-0000BE120000}"/>
    <cellStyle name="40% - Accent3 10 7" xfId="7491" xr:uid="{00000000-0005-0000-0000-0000BF120000}"/>
    <cellStyle name="40% - Accent3 11" xfId="533" xr:uid="{00000000-0005-0000-0000-0000C0120000}"/>
    <cellStyle name="40% - Accent3 11 2" xfId="2187" xr:uid="{00000000-0005-0000-0000-0000C1120000}"/>
    <cellStyle name="40% - Accent3 11 2 2" xfId="3451" xr:uid="{00000000-0005-0000-0000-0000C2120000}"/>
    <cellStyle name="40% - Accent3 11 2 2 2" xfId="6324" xr:uid="{00000000-0005-0000-0000-0000C3120000}"/>
    <cellStyle name="40% - Accent3 11 2 3" xfId="5847" xr:uid="{00000000-0005-0000-0000-0000C4120000}"/>
    <cellStyle name="40% - Accent3 11 2 4" xfId="8157" xr:uid="{00000000-0005-0000-0000-0000C5120000}"/>
    <cellStyle name="40% - Accent3 11 3" xfId="1482" xr:uid="{00000000-0005-0000-0000-0000C6120000}"/>
    <cellStyle name="40% - Accent3 11 3 2" xfId="4041" xr:uid="{00000000-0005-0000-0000-0000C7120000}"/>
    <cellStyle name="40% - Accent3 11 3 3" xfId="6148" xr:uid="{00000000-0005-0000-0000-0000C8120000}"/>
    <cellStyle name="40% - Accent3 11 3 4" xfId="8732" xr:uid="{00000000-0005-0000-0000-0000C9120000}"/>
    <cellStyle name="40% - Accent3 11 4" xfId="4518" xr:uid="{00000000-0005-0000-0000-0000CA120000}"/>
    <cellStyle name="40% - Accent3 11 4 2" xfId="9187" xr:uid="{00000000-0005-0000-0000-0000CB120000}"/>
    <cellStyle name="40% - Accent3 11 5" xfId="2806" xr:uid="{00000000-0005-0000-0000-0000CC120000}"/>
    <cellStyle name="40% - Accent3 11 6" xfId="5666" xr:uid="{00000000-0005-0000-0000-0000CD120000}"/>
    <cellStyle name="40% - Accent3 11 7" xfId="7504" xr:uid="{00000000-0005-0000-0000-0000CE120000}"/>
    <cellStyle name="40% - Accent3 12" xfId="546" xr:uid="{00000000-0005-0000-0000-0000CF120000}"/>
    <cellStyle name="40% - Accent3 12 2" xfId="2200" xr:uid="{00000000-0005-0000-0000-0000D0120000}"/>
    <cellStyle name="40% - Accent3 12 2 2" xfId="3464" xr:uid="{00000000-0005-0000-0000-0000D1120000}"/>
    <cellStyle name="40% - Accent3 12 2 2 2" xfId="6337" xr:uid="{00000000-0005-0000-0000-0000D2120000}"/>
    <cellStyle name="40% - Accent3 12 2 3" xfId="5860" xr:uid="{00000000-0005-0000-0000-0000D3120000}"/>
    <cellStyle name="40% - Accent3 12 2 4" xfId="8170" xr:uid="{00000000-0005-0000-0000-0000D4120000}"/>
    <cellStyle name="40% - Accent3 12 3" xfId="1495" xr:uid="{00000000-0005-0000-0000-0000D5120000}"/>
    <cellStyle name="40% - Accent3 12 3 2" xfId="4055" xr:uid="{00000000-0005-0000-0000-0000D6120000}"/>
    <cellStyle name="40% - Accent3 12 3 3" xfId="6161" xr:uid="{00000000-0005-0000-0000-0000D7120000}"/>
    <cellStyle name="40% - Accent3 12 3 4" xfId="8745" xr:uid="{00000000-0005-0000-0000-0000D8120000}"/>
    <cellStyle name="40% - Accent3 12 4" xfId="4730" xr:uid="{00000000-0005-0000-0000-0000D9120000}"/>
    <cellStyle name="40% - Accent3 12 4 2" xfId="9372" xr:uid="{00000000-0005-0000-0000-0000DA120000}"/>
    <cellStyle name="40% - Accent3 12 5" xfId="2819" xr:uid="{00000000-0005-0000-0000-0000DB120000}"/>
    <cellStyle name="40% - Accent3 12 6" xfId="5679" xr:uid="{00000000-0005-0000-0000-0000DC120000}"/>
    <cellStyle name="40% - Accent3 12 7" xfId="7517" xr:uid="{00000000-0005-0000-0000-0000DD120000}"/>
    <cellStyle name="40% - Accent3 13" xfId="560" xr:uid="{00000000-0005-0000-0000-0000DE120000}"/>
    <cellStyle name="40% - Accent3 13 2" xfId="2213" xr:uid="{00000000-0005-0000-0000-0000DF120000}"/>
    <cellStyle name="40% - Accent3 13 2 2" xfId="3477" xr:uid="{00000000-0005-0000-0000-0000E0120000}"/>
    <cellStyle name="40% - Accent3 13 2 2 2" xfId="6350" xr:uid="{00000000-0005-0000-0000-0000E1120000}"/>
    <cellStyle name="40% - Accent3 13 2 3" xfId="5873" xr:uid="{00000000-0005-0000-0000-0000E2120000}"/>
    <cellStyle name="40% - Accent3 13 2 4" xfId="8183" xr:uid="{00000000-0005-0000-0000-0000E3120000}"/>
    <cellStyle name="40% - Accent3 13 3" xfId="1508" xr:uid="{00000000-0005-0000-0000-0000E4120000}"/>
    <cellStyle name="40% - Accent3 13 3 2" xfId="4068" xr:uid="{00000000-0005-0000-0000-0000E5120000}"/>
    <cellStyle name="40% - Accent3 13 3 3" xfId="6174" xr:uid="{00000000-0005-0000-0000-0000E6120000}"/>
    <cellStyle name="40% - Accent3 13 3 4" xfId="8758" xr:uid="{00000000-0005-0000-0000-0000E7120000}"/>
    <cellStyle name="40% - Accent3 13 4" xfId="4743" xr:uid="{00000000-0005-0000-0000-0000E8120000}"/>
    <cellStyle name="40% - Accent3 13 4 2" xfId="9385" xr:uid="{00000000-0005-0000-0000-0000E9120000}"/>
    <cellStyle name="40% - Accent3 13 5" xfId="2832" xr:uid="{00000000-0005-0000-0000-0000EA120000}"/>
    <cellStyle name="40% - Accent3 13 6" xfId="5693" xr:uid="{00000000-0005-0000-0000-0000EB120000}"/>
    <cellStyle name="40% - Accent3 13 7" xfId="7530" xr:uid="{00000000-0005-0000-0000-0000EC120000}"/>
    <cellStyle name="40% - Accent3 14" xfId="574" xr:uid="{00000000-0005-0000-0000-0000ED120000}"/>
    <cellStyle name="40% - Accent3 14 2" xfId="2226" xr:uid="{00000000-0005-0000-0000-0000EE120000}"/>
    <cellStyle name="40% - Accent3 14 2 2" xfId="3490" xr:uid="{00000000-0005-0000-0000-0000EF120000}"/>
    <cellStyle name="40% - Accent3 14 2 2 2" xfId="6363" xr:uid="{00000000-0005-0000-0000-0000F0120000}"/>
    <cellStyle name="40% - Accent3 14 2 3" xfId="5886" xr:uid="{00000000-0005-0000-0000-0000F1120000}"/>
    <cellStyle name="40% - Accent3 14 2 4" xfId="8196" xr:uid="{00000000-0005-0000-0000-0000F2120000}"/>
    <cellStyle name="40% - Accent3 14 3" xfId="1521" xr:uid="{00000000-0005-0000-0000-0000F3120000}"/>
    <cellStyle name="40% - Accent3 14 3 2" xfId="4081" xr:uid="{00000000-0005-0000-0000-0000F4120000}"/>
    <cellStyle name="40% - Accent3 14 3 3" xfId="6187" xr:uid="{00000000-0005-0000-0000-0000F5120000}"/>
    <cellStyle name="40% - Accent3 14 3 4" xfId="8771" xr:uid="{00000000-0005-0000-0000-0000F6120000}"/>
    <cellStyle name="40% - Accent3 14 4" xfId="4757" xr:uid="{00000000-0005-0000-0000-0000F7120000}"/>
    <cellStyle name="40% - Accent3 14 4 2" xfId="9398" xr:uid="{00000000-0005-0000-0000-0000F8120000}"/>
    <cellStyle name="40% - Accent3 14 5" xfId="2845" xr:uid="{00000000-0005-0000-0000-0000F9120000}"/>
    <cellStyle name="40% - Accent3 14 6" xfId="5706" xr:uid="{00000000-0005-0000-0000-0000FA120000}"/>
    <cellStyle name="40% - Accent3 14 7" xfId="7543" xr:uid="{00000000-0005-0000-0000-0000FB120000}"/>
    <cellStyle name="40% - Accent3 15" xfId="587" xr:uid="{00000000-0005-0000-0000-0000FC120000}"/>
    <cellStyle name="40% - Accent3 15 2" xfId="2240" xr:uid="{00000000-0005-0000-0000-0000FD120000}"/>
    <cellStyle name="40% - Accent3 15 2 2" xfId="3503" xr:uid="{00000000-0005-0000-0000-0000FE120000}"/>
    <cellStyle name="40% - Accent3 15 2 3" xfId="6201" xr:uid="{00000000-0005-0000-0000-0000FF120000}"/>
    <cellStyle name="40% - Accent3 15 2 4" xfId="8209" xr:uid="{00000000-0005-0000-0000-000000130000}"/>
    <cellStyle name="40% - Accent3 15 3" xfId="1534" xr:uid="{00000000-0005-0000-0000-000001130000}"/>
    <cellStyle name="40% - Accent3 15 3 2" xfId="4094" xr:uid="{00000000-0005-0000-0000-000002130000}"/>
    <cellStyle name="40% - Accent3 15 3 3" xfId="8784" xr:uid="{00000000-0005-0000-0000-000003130000}"/>
    <cellStyle name="40% - Accent3 15 4" xfId="4770" xr:uid="{00000000-0005-0000-0000-000004130000}"/>
    <cellStyle name="40% - Accent3 15 4 2" xfId="9411" xr:uid="{00000000-0005-0000-0000-000005130000}"/>
    <cellStyle name="40% - Accent3 15 5" xfId="2858" xr:uid="{00000000-0005-0000-0000-000006130000}"/>
    <cellStyle name="40% - Accent3 15 6" xfId="5720" xr:uid="{00000000-0005-0000-0000-000007130000}"/>
    <cellStyle name="40% - Accent3 15 7" xfId="7556" xr:uid="{00000000-0005-0000-0000-000008130000}"/>
    <cellStyle name="40% - Accent3 16" xfId="615" xr:uid="{00000000-0005-0000-0000-000009130000}"/>
    <cellStyle name="40% - Accent3 16 2" xfId="2253" xr:uid="{00000000-0005-0000-0000-00000A130000}"/>
    <cellStyle name="40% - Accent3 16 2 2" xfId="3516" xr:uid="{00000000-0005-0000-0000-00000B130000}"/>
    <cellStyle name="40% - Accent3 16 2 3" xfId="6378" xr:uid="{00000000-0005-0000-0000-00000C130000}"/>
    <cellStyle name="40% - Accent3 16 2 4" xfId="8222" xr:uid="{00000000-0005-0000-0000-00000D130000}"/>
    <cellStyle name="40% - Accent3 16 3" xfId="1550" xr:uid="{00000000-0005-0000-0000-00000E130000}"/>
    <cellStyle name="40% - Accent3 16 3 2" xfId="4108" xr:uid="{00000000-0005-0000-0000-00000F130000}"/>
    <cellStyle name="40% - Accent3 16 3 3" xfId="8797" xr:uid="{00000000-0005-0000-0000-000010130000}"/>
    <cellStyle name="40% - Accent3 16 4" xfId="4783" xr:uid="{00000000-0005-0000-0000-000011130000}"/>
    <cellStyle name="40% - Accent3 16 4 2" xfId="9424" xr:uid="{00000000-0005-0000-0000-000012130000}"/>
    <cellStyle name="40% - Accent3 16 5" xfId="2871" xr:uid="{00000000-0005-0000-0000-000013130000}"/>
    <cellStyle name="40% - Accent3 16 6" xfId="5902" xr:uid="{00000000-0005-0000-0000-000014130000}"/>
    <cellStyle name="40% - Accent3 16 7" xfId="7569" xr:uid="{00000000-0005-0000-0000-000015130000}"/>
    <cellStyle name="40% - Accent3 17" xfId="636" xr:uid="{00000000-0005-0000-0000-000016130000}"/>
    <cellStyle name="40% - Accent3 17 2" xfId="2267" xr:uid="{00000000-0005-0000-0000-000017130000}"/>
    <cellStyle name="40% - Accent3 17 2 2" xfId="3529" xr:uid="{00000000-0005-0000-0000-000018130000}"/>
    <cellStyle name="40% - Accent3 17 2 3" xfId="6392" xr:uid="{00000000-0005-0000-0000-000019130000}"/>
    <cellStyle name="40% - Accent3 17 2 4" xfId="8235" xr:uid="{00000000-0005-0000-0000-00001A130000}"/>
    <cellStyle name="40% - Accent3 17 3" xfId="1563" xr:uid="{00000000-0005-0000-0000-00001B130000}"/>
    <cellStyle name="40% - Accent3 17 3 2" xfId="4121" xr:uid="{00000000-0005-0000-0000-00001C130000}"/>
    <cellStyle name="40% - Accent3 17 3 3" xfId="8810" xr:uid="{00000000-0005-0000-0000-00001D130000}"/>
    <cellStyle name="40% - Accent3 17 4" xfId="4797" xr:uid="{00000000-0005-0000-0000-00001E130000}"/>
    <cellStyle name="40% - Accent3 17 4 2" xfId="9437" xr:uid="{00000000-0005-0000-0000-00001F130000}"/>
    <cellStyle name="40% - Accent3 17 5" xfId="2884" xr:uid="{00000000-0005-0000-0000-000020130000}"/>
    <cellStyle name="40% - Accent3 17 6" xfId="5916" xr:uid="{00000000-0005-0000-0000-000021130000}"/>
    <cellStyle name="40% - Accent3 17 7" xfId="7582" xr:uid="{00000000-0005-0000-0000-000022130000}"/>
    <cellStyle name="40% - Accent3 18" xfId="651" xr:uid="{00000000-0005-0000-0000-000023130000}"/>
    <cellStyle name="40% - Accent3 18 2" xfId="2281" xr:uid="{00000000-0005-0000-0000-000024130000}"/>
    <cellStyle name="40% - Accent3 18 2 2" xfId="3542" xr:uid="{00000000-0005-0000-0000-000025130000}"/>
    <cellStyle name="40% - Accent3 18 2 3" xfId="6406" xr:uid="{00000000-0005-0000-0000-000026130000}"/>
    <cellStyle name="40% - Accent3 18 2 4" xfId="8248" xr:uid="{00000000-0005-0000-0000-000027130000}"/>
    <cellStyle name="40% - Accent3 18 3" xfId="1577" xr:uid="{00000000-0005-0000-0000-000028130000}"/>
    <cellStyle name="40% - Accent3 18 3 2" xfId="4134" xr:uid="{00000000-0005-0000-0000-000029130000}"/>
    <cellStyle name="40% - Accent3 18 3 3" xfId="8823" xr:uid="{00000000-0005-0000-0000-00002A130000}"/>
    <cellStyle name="40% - Accent3 18 4" xfId="4810" xr:uid="{00000000-0005-0000-0000-00002B130000}"/>
    <cellStyle name="40% - Accent3 18 4 2" xfId="9450" xr:uid="{00000000-0005-0000-0000-00002C130000}"/>
    <cellStyle name="40% - Accent3 18 5" xfId="2897" xr:uid="{00000000-0005-0000-0000-00002D130000}"/>
    <cellStyle name="40% - Accent3 18 6" xfId="5930" xr:uid="{00000000-0005-0000-0000-00002E130000}"/>
    <cellStyle name="40% - Accent3 18 7" xfId="7595" xr:uid="{00000000-0005-0000-0000-00002F130000}"/>
    <cellStyle name="40% - Accent3 19" xfId="680" xr:uid="{00000000-0005-0000-0000-000030130000}"/>
    <cellStyle name="40% - Accent3 19 2" xfId="2294" xr:uid="{00000000-0005-0000-0000-000031130000}"/>
    <cellStyle name="40% - Accent3 19 2 2" xfId="3555" xr:uid="{00000000-0005-0000-0000-000032130000}"/>
    <cellStyle name="40% - Accent3 19 2 3" xfId="6420" xr:uid="{00000000-0005-0000-0000-000033130000}"/>
    <cellStyle name="40% - Accent3 19 2 4" xfId="8261" xr:uid="{00000000-0005-0000-0000-000034130000}"/>
    <cellStyle name="40% - Accent3 19 3" xfId="1591" xr:uid="{00000000-0005-0000-0000-000035130000}"/>
    <cellStyle name="40% - Accent3 19 3 2" xfId="4147" xr:uid="{00000000-0005-0000-0000-000036130000}"/>
    <cellStyle name="40% - Accent3 19 3 3" xfId="8836" xr:uid="{00000000-0005-0000-0000-000037130000}"/>
    <cellStyle name="40% - Accent3 19 4" xfId="4824" xr:uid="{00000000-0005-0000-0000-000038130000}"/>
    <cellStyle name="40% - Accent3 19 4 2" xfId="9463" xr:uid="{00000000-0005-0000-0000-000039130000}"/>
    <cellStyle name="40% - Accent3 19 5" xfId="2910" xr:uid="{00000000-0005-0000-0000-00003A130000}"/>
    <cellStyle name="40% - Accent3 19 6" xfId="5945" xr:uid="{00000000-0005-0000-0000-00003B130000}"/>
    <cellStyle name="40% - Accent3 19 7" xfId="7608" xr:uid="{00000000-0005-0000-0000-00003C130000}"/>
    <cellStyle name="40% - Accent3 2" xfId="242" xr:uid="{00000000-0005-0000-0000-00003D130000}"/>
    <cellStyle name="40% - Accent3 2 2" xfId="5283" xr:uid="{00000000-0005-0000-0000-00003E130000}"/>
    <cellStyle name="40% - Accent3 2 2 2" xfId="5284" xr:uid="{00000000-0005-0000-0000-00003F130000}"/>
    <cellStyle name="40% - Accent3 2 3" xfId="5285" xr:uid="{00000000-0005-0000-0000-000040130000}"/>
    <cellStyle name="40% - Accent3 2 4" xfId="5282" xr:uid="{00000000-0005-0000-0000-000041130000}"/>
    <cellStyle name="40% - Accent3 20" xfId="743" xr:uid="{00000000-0005-0000-0000-000042130000}"/>
    <cellStyle name="40% - Accent3 20 2" xfId="2307" xr:uid="{00000000-0005-0000-0000-000043130000}"/>
    <cellStyle name="40% - Accent3 20 2 2" xfId="3568" xr:uid="{00000000-0005-0000-0000-000044130000}"/>
    <cellStyle name="40% - Accent3 20 2 3" xfId="6435" xr:uid="{00000000-0005-0000-0000-000045130000}"/>
    <cellStyle name="40% - Accent3 20 2 4" xfId="8274" xr:uid="{00000000-0005-0000-0000-000046130000}"/>
    <cellStyle name="40% - Accent3 20 3" xfId="1604" xr:uid="{00000000-0005-0000-0000-000047130000}"/>
    <cellStyle name="40% - Accent3 20 3 2" xfId="4160" xr:uid="{00000000-0005-0000-0000-000048130000}"/>
    <cellStyle name="40% - Accent3 20 3 3" xfId="8849" xr:uid="{00000000-0005-0000-0000-000049130000}"/>
    <cellStyle name="40% - Accent3 20 4" xfId="4837" xr:uid="{00000000-0005-0000-0000-00004A130000}"/>
    <cellStyle name="40% - Accent3 20 4 2" xfId="9476" xr:uid="{00000000-0005-0000-0000-00004B130000}"/>
    <cellStyle name="40% - Accent3 20 5" xfId="2923" xr:uid="{00000000-0005-0000-0000-00004C130000}"/>
    <cellStyle name="40% - Accent3 20 6" xfId="5960" xr:uid="{00000000-0005-0000-0000-00004D130000}"/>
    <cellStyle name="40% - Accent3 20 7" xfId="7621" xr:uid="{00000000-0005-0000-0000-00004E130000}"/>
    <cellStyle name="40% - Accent3 21" xfId="759" xr:uid="{00000000-0005-0000-0000-00004F130000}"/>
    <cellStyle name="40% - Accent3 21 2" xfId="2321" xr:uid="{00000000-0005-0000-0000-000050130000}"/>
    <cellStyle name="40% - Accent3 21 2 2" xfId="3582" xr:uid="{00000000-0005-0000-0000-000051130000}"/>
    <cellStyle name="40% - Accent3 21 2 3" xfId="6449" xr:uid="{00000000-0005-0000-0000-000052130000}"/>
    <cellStyle name="40% - Accent3 21 2 4" xfId="8288" xr:uid="{00000000-0005-0000-0000-000053130000}"/>
    <cellStyle name="40% - Accent3 21 3" xfId="1617" xr:uid="{00000000-0005-0000-0000-000054130000}"/>
    <cellStyle name="40% - Accent3 21 3 2" xfId="4173" xr:uid="{00000000-0005-0000-0000-000055130000}"/>
    <cellStyle name="40% - Accent3 21 3 3" xfId="8862" xr:uid="{00000000-0005-0000-0000-000056130000}"/>
    <cellStyle name="40% - Accent3 21 4" xfId="4850" xr:uid="{00000000-0005-0000-0000-000057130000}"/>
    <cellStyle name="40% - Accent3 21 4 2" xfId="9489" xr:uid="{00000000-0005-0000-0000-000058130000}"/>
    <cellStyle name="40% - Accent3 21 5" xfId="2936" xr:uid="{00000000-0005-0000-0000-000059130000}"/>
    <cellStyle name="40% - Accent3 21 6" xfId="5974" xr:uid="{00000000-0005-0000-0000-00005A130000}"/>
    <cellStyle name="40% - Accent3 21 7" xfId="7634" xr:uid="{00000000-0005-0000-0000-00005B130000}"/>
    <cellStyle name="40% - Accent3 22" xfId="773" xr:uid="{00000000-0005-0000-0000-00005C130000}"/>
    <cellStyle name="40% - Accent3 22 2" xfId="2336" xr:uid="{00000000-0005-0000-0000-00005D130000}"/>
    <cellStyle name="40% - Accent3 22 2 2" xfId="3595" xr:uid="{00000000-0005-0000-0000-00005E130000}"/>
    <cellStyle name="40% - Accent3 22 2 3" xfId="6462" xr:uid="{00000000-0005-0000-0000-00005F130000}"/>
    <cellStyle name="40% - Accent3 22 2 4" xfId="8301" xr:uid="{00000000-0005-0000-0000-000060130000}"/>
    <cellStyle name="40% - Accent3 22 3" xfId="1630" xr:uid="{00000000-0005-0000-0000-000061130000}"/>
    <cellStyle name="40% - Accent3 22 3 2" xfId="4186" xr:uid="{00000000-0005-0000-0000-000062130000}"/>
    <cellStyle name="40% - Accent3 22 3 3" xfId="8875" xr:uid="{00000000-0005-0000-0000-000063130000}"/>
    <cellStyle name="40% - Accent3 22 4" xfId="4867" xr:uid="{00000000-0005-0000-0000-000064130000}"/>
    <cellStyle name="40% - Accent3 22 4 2" xfId="9505" xr:uid="{00000000-0005-0000-0000-000065130000}"/>
    <cellStyle name="40% - Accent3 22 5" xfId="2949" xr:uid="{00000000-0005-0000-0000-000066130000}"/>
    <cellStyle name="40% - Accent3 22 6" xfId="5987" xr:uid="{00000000-0005-0000-0000-000067130000}"/>
    <cellStyle name="40% - Accent3 22 7" xfId="7647" xr:uid="{00000000-0005-0000-0000-000068130000}"/>
    <cellStyle name="40% - Accent3 23" xfId="806" xr:uid="{00000000-0005-0000-0000-000069130000}"/>
    <cellStyle name="40% - Accent3 23 2" xfId="2353" xr:uid="{00000000-0005-0000-0000-00006A130000}"/>
    <cellStyle name="40% - Accent3 23 2 2" xfId="3612" xr:uid="{00000000-0005-0000-0000-00006B130000}"/>
    <cellStyle name="40% - Accent3 23 2 3" xfId="8318" xr:uid="{00000000-0005-0000-0000-00006C130000}"/>
    <cellStyle name="40% - Accent3 23 3" xfId="1649" xr:uid="{00000000-0005-0000-0000-00006D130000}"/>
    <cellStyle name="40% - Accent3 23 3 2" xfId="4199" xr:uid="{00000000-0005-0000-0000-00006E130000}"/>
    <cellStyle name="40% - Accent3 23 3 3" xfId="8888" xr:uid="{00000000-0005-0000-0000-00006F130000}"/>
    <cellStyle name="40% - Accent3 23 4" xfId="4882" xr:uid="{00000000-0005-0000-0000-000070130000}"/>
    <cellStyle name="40% - Accent3 23 4 2" xfId="9519" xr:uid="{00000000-0005-0000-0000-000071130000}"/>
    <cellStyle name="40% - Accent3 23 5" xfId="2962" xr:uid="{00000000-0005-0000-0000-000072130000}"/>
    <cellStyle name="40% - Accent3 23 6" xfId="6005" xr:uid="{00000000-0005-0000-0000-000073130000}"/>
    <cellStyle name="40% - Accent3 23 7" xfId="7660" xr:uid="{00000000-0005-0000-0000-000074130000}"/>
    <cellStyle name="40% - Accent3 24" xfId="820" xr:uid="{00000000-0005-0000-0000-000075130000}"/>
    <cellStyle name="40% - Accent3 24 2" xfId="2370" xr:uid="{00000000-0005-0000-0000-000076130000}"/>
    <cellStyle name="40% - Accent3 24 2 2" xfId="3627" xr:uid="{00000000-0005-0000-0000-000077130000}"/>
    <cellStyle name="40% - Accent3 24 2 3" xfId="8333" xr:uid="{00000000-0005-0000-0000-000078130000}"/>
    <cellStyle name="40% - Accent3 24 3" xfId="1662" xr:uid="{00000000-0005-0000-0000-000079130000}"/>
    <cellStyle name="40% - Accent3 24 3 2" xfId="4212" xr:uid="{00000000-0005-0000-0000-00007A130000}"/>
    <cellStyle name="40% - Accent3 24 3 3" xfId="8901" xr:uid="{00000000-0005-0000-0000-00007B130000}"/>
    <cellStyle name="40% - Accent3 24 4" xfId="4897" xr:uid="{00000000-0005-0000-0000-00007C130000}"/>
    <cellStyle name="40% - Accent3 24 4 2" xfId="9534" xr:uid="{00000000-0005-0000-0000-00007D130000}"/>
    <cellStyle name="40% - Accent3 24 5" xfId="2975" xr:uid="{00000000-0005-0000-0000-00007E130000}"/>
    <cellStyle name="40% - Accent3 24 6" xfId="6479" xr:uid="{00000000-0005-0000-0000-00007F130000}"/>
    <cellStyle name="40% - Accent3 24 7" xfId="7673" xr:uid="{00000000-0005-0000-0000-000080130000}"/>
    <cellStyle name="40% - Accent3 25" xfId="862" xr:uid="{00000000-0005-0000-0000-000081130000}"/>
    <cellStyle name="40% - Accent3 25 2" xfId="2384" xr:uid="{00000000-0005-0000-0000-000082130000}"/>
    <cellStyle name="40% - Accent3 25 2 2" xfId="3641" xr:uid="{00000000-0005-0000-0000-000083130000}"/>
    <cellStyle name="40% - Accent3 25 2 3" xfId="8347" xr:uid="{00000000-0005-0000-0000-000084130000}"/>
    <cellStyle name="40% - Accent3 25 3" xfId="1675" xr:uid="{00000000-0005-0000-0000-000085130000}"/>
    <cellStyle name="40% - Accent3 25 3 2" xfId="4225" xr:uid="{00000000-0005-0000-0000-000086130000}"/>
    <cellStyle name="40% - Accent3 25 3 3" xfId="8914" xr:uid="{00000000-0005-0000-0000-000087130000}"/>
    <cellStyle name="40% - Accent3 25 4" xfId="4914" xr:uid="{00000000-0005-0000-0000-000088130000}"/>
    <cellStyle name="40% - Accent3 25 4 2" xfId="9551" xr:uid="{00000000-0005-0000-0000-000089130000}"/>
    <cellStyle name="40% - Accent3 25 5" xfId="2988" xr:uid="{00000000-0005-0000-0000-00008A130000}"/>
    <cellStyle name="40% - Accent3 25 6" xfId="6498" xr:uid="{00000000-0005-0000-0000-00008B130000}"/>
    <cellStyle name="40% - Accent3 25 7" xfId="7686" xr:uid="{00000000-0005-0000-0000-00008C130000}"/>
    <cellStyle name="40% - Accent3 26" xfId="878" xr:uid="{00000000-0005-0000-0000-00008D130000}"/>
    <cellStyle name="40% - Accent3 26 2" xfId="2400" xr:uid="{00000000-0005-0000-0000-00008E130000}"/>
    <cellStyle name="40% - Accent3 26 2 2" xfId="3656" xr:uid="{00000000-0005-0000-0000-00008F130000}"/>
    <cellStyle name="40% - Accent3 26 2 3" xfId="8362" xr:uid="{00000000-0005-0000-0000-000090130000}"/>
    <cellStyle name="40% - Accent3 26 3" xfId="1688" xr:uid="{00000000-0005-0000-0000-000091130000}"/>
    <cellStyle name="40% - Accent3 26 3 2" xfId="4238" xr:uid="{00000000-0005-0000-0000-000092130000}"/>
    <cellStyle name="40% - Accent3 26 3 3" xfId="8927" xr:uid="{00000000-0005-0000-0000-000093130000}"/>
    <cellStyle name="40% - Accent3 26 4" xfId="4927" xr:uid="{00000000-0005-0000-0000-000094130000}"/>
    <cellStyle name="40% - Accent3 26 4 2" xfId="9564" xr:uid="{00000000-0005-0000-0000-000095130000}"/>
    <cellStyle name="40% - Accent3 26 5" xfId="3001" xr:uid="{00000000-0005-0000-0000-000096130000}"/>
    <cellStyle name="40% - Accent3 26 6" xfId="6511" xr:uid="{00000000-0005-0000-0000-000097130000}"/>
    <cellStyle name="40% - Accent3 26 7" xfId="7699" xr:uid="{00000000-0005-0000-0000-000098130000}"/>
    <cellStyle name="40% - Accent3 27" xfId="949" xr:uid="{00000000-0005-0000-0000-000099130000}"/>
    <cellStyle name="40% - Accent3 27 2" xfId="2417" xr:uid="{00000000-0005-0000-0000-00009A130000}"/>
    <cellStyle name="40% - Accent3 27 2 2" xfId="3669" xr:uid="{00000000-0005-0000-0000-00009B130000}"/>
    <cellStyle name="40% - Accent3 27 2 3" xfId="8375" xr:uid="{00000000-0005-0000-0000-00009C130000}"/>
    <cellStyle name="40% - Accent3 27 3" xfId="1702" xr:uid="{00000000-0005-0000-0000-00009D130000}"/>
    <cellStyle name="40% - Accent3 27 3 2" xfId="4251" xr:uid="{00000000-0005-0000-0000-00009E130000}"/>
    <cellStyle name="40% - Accent3 27 3 3" xfId="8940" xr:uid="{00000000-0005-0000-0000-00009F130000}"/>
    <cellStyle name="40% - Accent3 27 4" xfId="4941" xr:uid="{00000000-0005-0000-0000-0000A0130000}"/>
    <cellStyle name="40% - Accent3 27 4 2" xfId="9577" xr:uid="{00000000-0005-0000-0000-0000A1130000}"/>
    <cellStyle name="40% - Accent3 27 5" xfId="3014" xr:uid="{00000000-0005-0000-0000-0000A2130000}"/>
    <cellStyle name="40% - Accent3 27 6" xfId="6524" xr:uid="{00000000-0005-0000-0000-0000A3130000}"/>
    <cellStyle name="40% - Accent3 27 7" xfId="7712" xr:uid="{00000000-0005-0000-0000-0000A4130000}"/>
    <cellStyle name="40% - Accent3 28" xfId="971" xr:uid="{00000000-0005-0000-0000-0000A5130000}"/>
    <cellStyle name="40% - Accent3 28 2" xfId="2433" xr:uid="{00000000-0005-0000-0000-0000A6130000}"/>
    <cellStyle name="40% - Accent3 28 2 2" xfId="3683" xr:uid="{00000000-0005-0000-0000-0000A7130000}"/>
    <cellStyle name="40% - Accent3 28 2 3" xfId="8389" xr:uid="{00000000-0005-0000-0000-0000A8130000}"/>
    <cellStyle name="40% - Accent3 28 3" xfId="1715" xr:uid="{00000000-0005-0000-0000-0000A9130000}"/>
    <cellStyle name="40% - Accent3 28 3 2" xfId="4954" xr:uid="{00000000-0005-0000-0000-0000AA130000}"/>
    <cellStyle name="40% - Accent3 28 3 3" xfId="9590" xr:uid="{00000000-0005-0000-0000-0000AB130000}"/>
    <cellStyle name="40% - Accent3 28 4" xfId="3027" xr:uid="{00000000-0005-0000-0000-0000AC130000}"/>
    <cellStyle name="40% - Accent3 28 5" xfId="6538" xr:uid="{00000000-0005-0000-0000-0000AD130000}"/>
    <cellStyle name="40% - Accent3 28 6" xfId="7725" xr:uid="{00000000-0005-0000-0000-0000AE130000}"/>
    <cellStyle name="40% - Accent3 29" xfId="1007" xr:uid="{00000000-0005-0000-0000-0000AF130000}"/>
    <cellStyle name="40% - Accent3 29 2" xfId="2447" xr:uid="{00000000-0005-0000-0000-0000B0130000}"/>
    <cellStyle name="40% - Accent3 29 2 2" xfId="3697" xr:uid="{00000000-0005-0000-0000-0000B1130000}"/>
    <cellStyle name="40% - Accent3 29 2 3" xfId="8403" xr:uid="{00000000-0005-0000-0000-0000B2130000}"/>
    <cellStyle name="40% - Accent3 29 3" xfId="1728" xr:uid="{00000000-0005-0000-0000-0000B3130000}"/>
    <cellStyle name="40% - Accent3 29 3 2" xfId="4968" xr:uid="{00000000-0005-0000-0000-0000B4130000}"/>
    <cellStyle name="40% - Accent3 29 3 3" xfId="9603" xr:uid="{00000000-0005-0000-0000-0000B5130000}"/>
    <cellStyle name="40% - Accent3 29 4" xfId="3040" xr:uid="{00000000-0005-0000-0000-0000B6130000}"/>
    <cellStyle name="40% - Accent3 29 5" xfId="6554" xr:uid="{00000000-0005-0000-0000-0000B7130000}"/>
    <cellStyle name="40% - Accent3 29 6" xfId="7738" xr:uid="{00000000-0005-0000-0000-0000B8130000}"/>
    <cellStyle name="40% - Accent3 3" xfId="408" xr:uid="{00000000-0005-0000-0000-0000B9130000}"/>
    <cellStyle name="40% - Accent3 3 2" xfId="2081" xr:uid="{00000000-0005-0000-0000-0000BA130000}"/>
    <cellStyle name="40% - Accent3 3 2 2" xfId="4628" xr:uid="{00000000-0005-0000-0000-0000BB130000}"/>
    <cellStyle name="40% - Accent3 3 2 2 2" xfId="6219" xr:uid="{00000000-0005-0000-0000-0000BC130000}"/>
    <cellStyle name="40% - Accent3 3 2 2 3" xfId="9290" xr:uid="{00000000-0005-0000-0000-0000BD130000}"/>
    <cellStyle name="40% - Accent3 3 2 3" xfId="4422" xr:uid="{00000000-0005-0000-0000-0000BE130000}"/>
    <cellStyle name="40% - Accent3 3 2 3 2" xfId="9093" xr:uid="{00000000-0005-0000-0000-0000BF130000}"/>
    <cellStyle name="40% - Accent3 3 2 4" xfId="3346" xr:uid="{00000000-0005-0000-0000-0000C0130000}"/>
    <cellStyle name="40% - Accent3 3 2 5" xfId="5737" xr:uid="{00000000-0005-0000-0000-0000C1130000}"/>
    <cellStyle name="40% - Accent3 3 2 6" xfId="8052" xr:uid="{00000000-0005-0000-0000-0000C2130000}"/>
    <cellStyle name="40% - Accent3 3 3" xfId="1370" xr:uid="{00000000-0005-0000-0000-0000C3130000}"/>
    <cellStyle name="40% - Accent3 3 3 2" xfId="4584" xr:uid="{00000000-0005-0000-0000-0000C4130000}"/>
    <cellStyle name="40% - Accent3 3 3 2 2" xfId="9253" xr:uid="{00000000-0005-0000-0000-0000C5130000}"/>
    <cellStyle name="40% - Accent3 3 3 3" xfId="4362" xr:uid="{00000000-0005-0000-0000-0000C6130000}"/>
    <cellStyle name="40% - Accent3 3 3 3 2" xfId="9034" xr:uid="{00000000-0005-0000-0000-0000C7130000}"/>
    <cellStyle name="40% - Accent3 3 3 4" xfId="3935" xr:uid="{00000000-0005-0000-0000-0000C8130000}"/>
    <cellStyle name="40% - Accent3 3 3 5" xfId="6042" xr:uid="{00000000-0005-0000-0000-0000C9130000}"/>
    <cellStyle name="40% - Accent3 3 3 6" xfId="8627" xr:uid="{00000000-0005-0000-0000-0000CA130000}"/>
    <cellStyle name="40% - Accent3 3 4" xfId="4537" xr:uid="{00000000-0005-0000-0000-0000CB130000}"/>
    <cellStyle name="40% - Accent3 3 4 2" xfId="9206" xr:uid="{00000000-0005-0000-0000-0000CC130000}"/>
    <cellStyle name="40% - Accent3 3 5" xfId="4299" xr:uid="{00000000-0005-0000-0000-0000CD130000}"/>
    <cellStyle name="40% - Accent3 3 5 2" xfId="8973" xr:uid="{00000000-0005-0000-0000-0000CE130000}"/>
    <cellStyle name="40% - Accent3 3 6" xfId="2702" xr:uid="{00000000-0005-0000-0000-0000CF130000}"/>
    <cellStyle name="40% - Accent3 3 7" xfId="5559" xr:uid="{00000000-0005-0000-0000-0000D0130000}"/>
    <cellStyle name="40% - Accent3 3 8" xfId="7400" xr:uid="{00000000-0005-0000-0000-0000D1130000}"/>
    <cellStyle name="40% - Accent3 30" xfId="1041" xr:uid="{00000000-0005-0000-0000-0000D2130000}"/>
    <cellStyle name="40% - Accent3 30 2" xfId="2460" xr:uid="{00000000-0005-0000-0000-0000D3130000}"/>
    <cellStyle name="40% - Accent3 30 2 2" xfId="3710" xr:uid="{00000000-0005-0000-0000-0000D4130000}"/>
    <cellStyle name="40% - Accent3 30 2 3" xfId="8416" xr:uid="{00000000-0005-0000-0000-0000D5130000}"/>
    <cellStyle name="40% - Accent3 30 3" xfId="1749" xr:uid="{00000000-0005-0000-0000-0000D6130000}"/>
    <cellStyle name="40% - Accent3 30 3 2" xfId="4981" xr:uid="{00000000-0005-0000-0000-0000D7130000}"/>
    <cellStyle name="40% - Accent3 30 3 3" xfId="9616" xr:uid="{00000000-0005-0000-0000-0000D8130000}"/>
    <cellStyle name="40% - Accent3 30 4" xfId="3056" xr:uid="{00000000-0005-0000-0000-0000D9130000}"/>
    <cellStyle name="40% - Accent3 30 5" xfId="6575" xr:uid="{00000000-0005-0000-0000-0000DA130000}"/>
    <cellStyle name="40% - Accent3 30 6" xfId="7754" xr:uid="{00000000-0005-0000-0000-0000DB130000}"/>
    <cellStyle name="40% - Accent3 31" xfId="1057" xr:uid="{00000000-0005-0000-0000-0000DC130000}"/>
    <cellStyle name="40% - Accent3 31 2" xfId="2473" xr:uid="{00000000-0005-0000-0000-0000DD130000}"/>
    <cellStyle name="40% - Accent3 31 2 2" xfId="3723" xr:uid="{00000000-0005-0000-0000-0000DE130000}"/>
    <cellStyle name="40% - Accent3 31 2 3" xfId="8429" xr:uid="{00000000-0005-0000-0000-0000DF130000}"/>
    <cellStyle name="40% - Accent3 31 3" xfId="1762" xr:uid="{00000000-0005-0000-0000-0000E0130000}"/>
    <cellStyle name="40% - Accent3 31 3 2" xfId="4994" xr:uid="{00000000-0005-0000-0000-0000E1130000}"/>
    <cellStyle name="40% - Accent3 31 3 3" xfId="9629" xr:uid="{00000000-0005-0000-0000-0000E2130000}"/>
    <cellStyle name="40% - Accent3 31 4" xfId="3069" xr:uid="{00000000-0005-0000-0000-0000E3130000}"/>
    <cellStyle name="40% - Accent3 31 5" xfId="6589" xr:uid="{00000000-0005-0000-0000-0000E4130000}"/>
    <cellStyle name="40% - Accent3 31 6" xfId="7767" xr:uid="{00000000-0005-0000-0000-0000E5130000}"/>
    <cellStyle name="40% - Accent3 32" xfId="1122" xr:uid="{00000000-0005-0000-0000-0000E6130000}"/>
    <cellStyle name="40% - Accent3 32 2" xfId="2487" xr:uid="{00000000-0005-0000-0000-0000E7130000}"/>
    <cellStyle name="40% - Accent3 32 2 2" xfId="3737" xr:uid="{00000000-0005-0000-0000-0000E8130000}"/>
    <cellStyle name="40% - Accent3 32 2 3" xfId="8443" xr:uid="{00000000-0005-0000-0000-0000E9130000}"/>
    <cellStyle name="40% - Accent3 32 3" xfId="1775" xr:uid="{00000000-0005-0000-0000-0000EA130000}"/>
    <cellStyle name="40% - Accent3 32 3 2" xfId="5007" xr:uid="{00000000-0005-0000-0000-0000EB130000}"/>
    <cellStyle name="40% - Accent3 32 3 3" xfId="9642" xr:uid="{00000000-0005-0000-0000-0000EC130000}"/>
    <cellStyle name="40% - Accent3 32 4" xfId="3082" xr:uid="{00000000-0005-0000-0000-0000ED130000}"/>
    <cellStyle name="40% - Accent3 32 5" xfId="6602" xr:uid="{00000000-0005-0000-0000-0000EE130000}"/>
    <cellStyle name="40% - Accent3 32 6" xfId="7780" xr:uid="{00000000-0005-0000-0000-0000EF130000}"/>
    <cellStyle name="40% - Accent3 33" xfId="1167" xr:uid="{00000000-0005-0000-0000-0000F0130000}"/>
    <cellStyle name="40% - Accent3 33 2" xfId="2500" xr:uid="{00000000-0005-0000-0000-0000F1130000}"/>
    <cellStyle name="40% - Accent3 33 2 2" xfId="3750" xr:uid="{00000000-0005-0000-0000-0000F2130000}"/>
    <cellStyle name="40% - Accent3 33 2 3" xfId="8456" xr:uid="{00000000-0005-0000-0000-0000F3130000}"/>
    <cellStyle name="40% - Accent3 33 3" xfId="1788" xr:uid="{00000000-0005-0000-0000-0000F4130000}"/>
    <cellStyle name="40% - Accent3 33 3 2" xfId="5020" xr:uid="{00000000-0005-0000-0000-0000F5130000}"/>
    <cellStyle name="40% - Accent3 33 3 3" xfId="9655" xr:uid="{00000000-0005-0000-0000-0000F6130000}"/>
    <cellStyle name="40% - Accent3 33 4" xfId="3095" xr:uid="{00000000-0005-0000-0000-0000F7130000}"/>
    <cellStyle name="40% - Accent3 33 5" xfId="6615" xr:uid="{00000000-0005-0000-0000-0000F8130000}"/>
    <cellStyle name="40% - Accent3 33 6" xfId="7793" xr:uid="{00000000-0005-0000-0000-0000F9130000}"/>
    <cellStyle name="40% - Accent3 34" xfId="1802" xr:uid="{00000000-0005-0000-0000-0000FA130000}"/>
    <cellStyle name="40% - Accent3 34 2" xfId="2514" xr:uid="{00000000-0005-0000-0000-0000FB130000}"/>
    <cellStyle name="40% - Accent3 34 2 2" xfId="3763" xr:uid="{00000000-0005-0000-0000-0000FC130000}"/>
    <cellStyle name="40% - Accent3 34 2 3" xfId="8469" xr:uid="{00000000-0005-0000-0000-0000FD130000}"/>
    <cellStyle name="40% - Accent3 34 3" xfId="5033" xr:uid="{00000000-0005-0000-0000-0000FE130000}"/>
    <cellStyle name="40% - Accent3 34 3 2" xfId="9668" xr:uid="{00000000-0005-0000-0000-0000FF130000}"/>
    <cellStyle name="40% - Accent3 34 4" xfId="3109" xr:uid="{00000000-0005-0000-0000-000000140000}"/>
    <cellStyle name="40% - Accent3 34 5" xfId="6628" xr:uid="{00000000-0005-0000-0000-000001140000}"/>
    <cellStyle name="40% - Accent3 34 6" xfId="7807" xr:uid="{00000000-0005-0000-0000-000002140000}"/>
    <cellStyle name="40% - Accent3 35" xfId="1815" xr:uid="{00000000-0005-0000-0000-000003140000}"/>
    <cellStyle name="40% - Accent3 35 2" xfId="2531" xr:uid="{00000000-0005-0000-0000-000004140000}"/>
    <cellStyle name="40% - Accent3 35 2 2" xfId="3777" xr:uid="{00000000-0005-0000-0000-000005140000}"/>
    <cellStyle name="40% - Accent3 35 2 3" xfId="8483" xr:uid="{00000000-0005-0000-0000-000006140000}"/>
    <cellStyle name="40% - Accent3 35 3" xfId="5047" xr:uid="{00000000-0005-0000-0000-000007140000}"/>
    <cellStyle name="40% - Accent3 35 3 2" xfId="9681" xr:uid="{00000000-0005-0000-0000-000008140000}"/>
    <cellStyle name="40% - Accent3 35 4" xfId="3122" xr:uid="{00000000-0005-0000-0000-000009140000}"/>
    <cellStyle name="40% - Accent3 35 5" xfId="6641" xr:uid="{00000000-0005-0000-0000-00000A140000}"/>
    <cellStyle name="40% - Accent3 35 6" xfId="7821" xr:uid="{00000000-0005-0000-0000-00000B140000}"/>
    <cellStyle name="40% - Accent3 36" xfId="1828" xr:uid="{00000000-0005-0000-0000-00000C140000}"/>
    <cellStyle name="40% - Accent3 36 2" xfId="2545" xr:uid="{00000000-0005-0000-0000-00000D140000}"/>
    <cellStyle name="40% - Accent3 36 2 2" xfId="3789" xr:uid="{00000000-0005-0000-0000-00000E140000}"/>
    <cellStyle name="40% - Accent3 36 2 3" xfId="8496" xr:uid="{00000000-0005-0000-0000-00000F140000}"/>
    <cellStyle name="40% - Accent3 36 3" xfId="5060" xr:uid="{00000000-0005-0000-0000-000010140000}"/>
    <cellStyle name="40% - Accent3 36 3 2" xfId="9694" xr:uid="{00000000-0005-0000-0000-000011140000}"/>
    <cellStyle name="40% - Accent3 36 4" xfId="3135" xr:uid="{00000000-0005-0000-0000-000012140000}"/>
    <cellStyle name="40% - Accent3 36 5" xfId="6654" xr:uid="{00000000-0005-0000-0000-000013140000}"/>
    <cellStyle name="40% - Accent3 36 6" xfId="7834" xr:uid="{00000000-0005-0000-0000-000014140000}"/>
    <cellStyle name="40% - Accent3 37" xfId="1841" xr:uid="{00000000-0005-0000-0000-000015140000}"/>
    <cellStyle name="40% - Accent3 37 2" xfId="2562" xr:uid="{00000000-0005-0000-0000-000016140000}"/>
    <cellStyle name="40% - Accent3 37 2 2" xfId="3806" xr:uid="{00000000-0005-0000-0000-000017140000}"/>
    <cellStyle name="40% - Accent3 37 2 3" xfId="8513" xr:uid="{00000000-0005-0000-0000-000018140000}"/>
    <cellStyle name="40% - Accent3 37 3" xfId="5074" xr:uid="{00000000-0005-0000-0000-000019140000}"/>
    <cellStyle name="40% - Accent3 37 3 2" xfId="9707" xr:uid="{00000000-0005-0000-0000-00001A140000}"/>
    <cellStyle name="40% - Accent3 37 4" xfId="3148" xr:uid="{00000000-0005-0000-0000-00001B140000}"/>
    <cellStyle name="40% - Accent3 37 5" xfId="6667" xr:uid="{00000000-0005-0000-0000-00001C140000}"/>
    <cellStyle name="40% - Accent3 37 6" xfId="7847" xr:uid="{00000000-0005-0000-0000-00001D140000}"/>
    <cellStyle name="40% - Accent3 38" xfId="1854" xr:uid="{00000000-0005-0000-0000-00001E140000}"/>
    <cellStyle name="40% - Accent3 38 2" xfId="2576" xr:uid="{00000000-0005-0000-0000-00001F140000}"/>
    <cellStyle name="40% - Accent3 38 2 2" xfId="3819" xr:uid="{00000000-0005-0000-0000-000020140000}"/>
    <cellStyle name="40% - Accent3 38 2 3" xfId="8526" xr:uid="{00000000-0005-0000-0000-000021140000}"/>
    <cellStyle name="40% - Accent3 38 3" xfId="5087" xr:uid="{00000000-0005-0000-0000-000022140000}"/>
    <cellStyle name="40% - Accent3 38 3 2" xfId="9720" xr:uid="{00000000-0005-0000-0000-000023140000}"/>
    <cellStyle name="40% - Accent3 38 4" xfId="3161" xr:uid="{00000000-0005-0000-0000-000024140000}"/>
    <cellStyle name="40% - Accent3 38 5" xfId="6680" xr:uid="{00000000-0005-0000-0000-000025140000}"/>
    <cellStyle name="40% - Accent3 38 6" xfId="7860" xr:uid="{00000000-0005-0000-0000-000026140000}"/>
    <cellStyle name="40% - Accent3 39" xfId="1867" xr:uid="{00000000-0005-0000-0000-000027140000}"/>
    <cellStyle name="40% - Accent3 39 2" xfId="2589" xr:uid="{00000000-0005-0000-0000-000028140000}"/>
    <cellStyle name="40% - Accent3 39 2 2" xfId="3831" xr:uid="{00000000-0005-0000-0000-000029140000}"/>
    <cellStyle name="40% - Accent3 39 2 3" xfId="8538" xr:uid="{00000000-0005-0000-0000-00002A140000}"/>
    <cellStyle name="40% - Accent3 39 3" xfId="5102" xr:uid="{00000000-0005-0000-0000-00002B140000}"/>
    <cellStyle name="40% - Accent3 39 3 2" xfId="9733" xr:uid="{00000000-0005-0000-0000-00002C140000}"/>
    <cellStyle name="40% - Accent3 39 4" xfId="3174" xr:uid="{00000000-0005-0000-0000-00002D140000}"/>
    <cellStyle name="40% - Accent3 39 5" xfId="6693" xr:uid="{00000000-0005-0000-0000-00002E140000}"/>
    <cellStyle name="40% - Accent3 39 6" xfId="7873" xr:uid="{00000000-0005-0000-0000-00002F140000}"/>
    <cellStyle name="40% - Accent3 4" xfId="422" xr:uid="{00000000-0005-0000-0000-000030140000}"/>
    <cellStyle name="40% - Accent3 4 2" xfId="2094" xr:uid="{00000000-0005-0000-0000-000031140000}"/>
    <cellStyle name="40% - Accent3 4 2 2" xfId="4602" xr:uid="{00000000-0005-0000-0000-000032140000}"/>
    <cellStyle name="40% - Accent3 4 2 2 2" xfId="6232" xr:uid="{00000000-0005-0000-0000-000033140000}"/>
    <cellStyle name="40% - Accent3 4 2 2 3" xfId="9271" xr:uid="{00000000-0005-0000-0000-000034140000}"/>
    <cellStyle name="40% - Accent3 4 2 3" xfId="4435" xr:uid="{00000000-0005-0000-0000-000035140000}"/>
    <cellStyle name="40% - Accent3 4 2 3 2" xfId="9106" xr:uid="{00000000-0005-0000-0000-000036140000}"/>
    <cellStyle name="40% - Accent3 4 2 4" xfId="3359" xr:uid="{00000000-0005-0000-0000-000037140000}"/>
    <cellStyle name="40% - Accent3 4 2 5" xfId="5750" xr:uid="{00000000-0005-0000-0000-000038140000}"/>
    <cellStyle name="40% - Accent3 4 2 6" xfId="8065" xr:uid="{00000000-0005-0000-0000-000039140000}"/>
    <cellStyle name="40% - Accent3 4 3" xfId="1383" xr:uid="{00000000-0005-0000-0000-00003A140000}"/>
    <cellStyle name="40% - Accent3 4 3 2" xfId="4375" xr:uid="{00000000-0005-0000-0000-00003B140000}"/>
    <cellStyle name="40% - Accent3 4 3 2 2" xfId="9047" xr:uid="{00000000-0005-0000-0000-00003C140000}"/>
    <cellStyle name="40% - Accent3 4 3 3" xfId="3948" xr:uid="{00000000-0005-0000-0000-00003D140000}"/>
    <cellStyle name="40% - Accent3 4 3 4" xfId="6056" xr:uid="{00000000-0005-0000-0000-00003E140000}"/>
    <cellStyle name="40% - Accent3 4 3 5" xfId="8640" xr:uid="{00000000-0005-0000-0000-00003F140000}"/>
    <cellStyle name="40% - Accent3 4 4" xfId="4551" xr:uid="{00000000-0005-0000-0000-000040140000}"/>
    <cellStyle name="40% - Accent3 4 4 2" xfId="9220" xr:uid="{00000000-0005-0000-0000-000041140000}"/>
    <cellStyle name="40% - Accent3 4 5" xfId="4313" xr:uid="{00000000-0005-0000-0000-000042140000}"/>
    <cellStyle name="40% - Accent3 4 5 2" xfId="8986" xr:uid="{00000000-0005-0000-0000-000043140000}"/>
    <cellStyle name="40% - Accent3 4 6" xfId="2715" xr:uid="{00000000-0005-0000-0000-000044140000}"/>
    <cellStyle name="40% - Accent3 4 7" xfId="5573" xr:uid="{00000000-0005-0000-0000-000045140000}"/>
    <cellStyle name="40% - Accent3 4 8" xfId="7413" xr:uid="{00000000-0005-0000-0000-000046140000}"/>
    <cellStyle name="40% - Accent3 40" xfId="1880" xr:uid="{00000000-0005-0000-0000-000047140000}"/>
    <cellStyle name="40% - Accent3 40 2" xfId="2608" xr:uid="{00000000-0005-0000-0000-000048140000}"/>
    <cellStyle name="40% - Accent3 40 2 2" xfId="3850" xr:uid="{00000000-0005-0000-0000-000049140000}"/>
    <cellStyle name="40% - Accent3 40 2 3" xfId="8557" xr:uid="{00000000-0005-0000-0000-00004A140000}"/>
    <cellStyle name="40% - Accent3 40 3" xfId="5115" xr:uid="{00000000-0005-0000-0000-00004B140000}"/>
    <cellStyle name="40% - Accent3 40 3 2" xfId="9746" xr:uid="{00000000-0005-0000-0000-00004C140000}"/>
    <cellStyle name="40% - Accent3 40 4" xfId="3187" xr:uid="{00000000-0005-0000-0000-00004D140000}"/>
    <cellStyle name="40% - Accent3 40 5" xfId="6706" xr:uid="{00000000-0005-0000-0000-00004E140000}"/>
    <cellStyle name="40% - Accent3 40 6" xfId="7886" xr:uid="{00000000-0005-0000-0000-00004F140000}"/>
    <cellStyle name="40% - Accent3 41" xfId="1893" xr:uid="{00000000-0005-0000-0000-000050140000}"/>
    <cellStyle name="40% - Accent3 41 2" xfId="2628" xr:uid="{00000000-0005-0000-0000-000051140000}"/>
    <cellStyle name="40% - Accent3 41 2 2" xfId="3870" xr:uid="{00000000-0005-0000-0000-000052140000}"/>
    <cellStyle name="40% - Accent3 41 2 3" xfId="8577" xr:uid="{00000000-0005-0000-0000-000053140000}"/>
    <cellStyle name="40% - Accent3 41 3" xfId="3200" xr:uid="{00000000-0005-0000-0000-000054140000}"/>
    <cellStyle name="40% - Accent3 41 4" xfId="6719" xr:uid="{00000000-0005-0000-0000-000055140000}"/>
    <cellStyle name="40% - Accent3 41 5" xfId="7899" xr:uid="{00000000-0005-0000-0000-000056140000}"/>
    <cellStyle name="40% - Accent3 42" xfId="1906" xr:uid="{00000000-0005-0000-0000-000057140000}"/>
    <cellStyle name="40% - Accent3 42 2" xfId="2639" xr:uid="{00000000-0005-0000-0000-000058140000}"/>
    <cellStyle name="40% - Accent3 42 2 2" xfId="3880" xr:uid="{00000000-0005-0000-0000-000059140000}"/>
    <cellStyle name="40% - Accent3 42 2 3" xfId="8587" xr:uid="{00000000-0005-0000-0000-00005A140000}"/>
    <cellStyle name="40% - Accent3 42 3" xfId="3213" xr:uid="{00000000-0005-0000-0000-00005B140000}"/>
    <cellStyle name="40% - Accent3 42 4" xfId="6733" xr:uid="{00000000-0005-0000-0000-00005C140000}"/>
    <cellStyle name="40% - Accent3 42 5" xfId="7912" xr:uid="{00000000-0005-0000-0000-00005D140000}"/>
    <cellStyle name="40% - Accent3 43" xfId="1926" xr:uid="{00000000-0005-0000-0000-00005E140000}"/>
    <cellStyle name="40% - Accent3 43 2" xfId="3228" xr:uid="{00000000-0005-0000-0000-00005F140000}"/>
    <cellStyle name="40% - Accent3 43 3" xfId="6746" xr:uid="{00000000-0005-0000-0000-000060140000}"/>
    <cellStyle name="40% - Accent3 43 4" xfId="7927" xr:uid="{00000000-0005-0000-0000-000061140000}"/>
    <cellStyle name="40% - Accent3 44" xfId="1943" xr:uid="{00000000-0005-0000-0000-000062140000}"/>
    <cellStyle name="40% - Accent3 44 2" xfId="3242" xr:uid="{00000000-0005-0000-0000-000063140000}"/>
    <cellStyle name="40% - Accent3 44 3" xfId="6759" xr:uid="{00000000-0005-0000-0000-000064140000}"/>
    <cellStyle name="40% - Accent3 44 4" xfId="7942" xr:uid="{00000000-0005-0000-0000-000065140000}"/>
    <cellStyle name="40% - Accent3 45" xfId="1959" xr:uid="{00000000-0005-0000-0000-000066140000}"/>
    <cellStyle name="40% - Accent3 45 2" xfId="3255" xr:uid="{00000000-0005-0000-0000-000067140000}"/>
    <cellStyle name="40% - Accent3 45 3" xfId="6773" xr:uid="{00000000-0005-0000-0000-000068140000}"/>
    <cellStyle name="40% - Accent3 45 4" xfId="7956" xr:uid="{00000000-0005-0000-0000-000069140000}"/>
    <cellStyle name="40% - Accent3 46" xfId="1974" xr:uid="{00000000-0005-0000-0000-00006A140000}"/>
    <cellStyle name="40% - Accent3 46 2" xfId="3269" xr:uid="{00000000-0005-0000-0000-00006B140000}"/>
    <cellStyle name="40% - Accent3 46 3" xfId="6787" xr:uid="{00000000-0005-0000-0000-00006C140000}"/>
    <cellStyle name="40% - Accent3 46 4" xfId="7970" xr:uid="{00000000-0005-0000-0000-00006D140000}"/>
    <cellStyle name="40% - Accent3 47" xfId="1989" xr:uid="{00000000-0005-0000-0000-00006E140000}"/>
    <cellStyle name="40% - Accent3 47 2" xfId="3283" xr:uid="{00000000-0005-0000-0000-00006F140000}"/>
    <cellStyle name="40% - Accent3 47 3" xfId="6800" xr:uid="{00000000-0005-0000-0000-000070140000}"/>
    <cellStyle name="40% - Accent3 47 4" xfId="7984" xr:uid="{00000000-0005-0000-0000-000071140000}"/>
    <cellStyle name="40% - Accent3 48" xfId="2003" xr:uid="{00000000-0005-0000-0000-000072140000}"/>
    <cellStyle name="40% - Accent3 48 2" xfId="3297" xr:uid="{00000000-0005-0000-0000-000073140000}"/>
    <cellStyle name="40% - Accent3 48 3" xfId="6814" xr:uid="{00000000-0005-0000-0000-000074140000}"/>
    <cellStyle name="40% - Accent3 48 4" xfId="7998" xr:uid="{00000000-0005-0000-0000-000075140000}"/>
    <cellStyle name="40% - Accent3 49" xfId="2017" xr:uid="{00000000-0005-0000-0000-000076140000}"/>
    <cellStyle name="40% - Accent3 49 2" xfId="3311" xr:uid="{00000000-0005-0000-0000-000077140000}"/>
    <cellStyle name="40% - Accent3 49 3" xfId="6827" xr:uid="{00000000-0005-0000-0000-000078140000}"/>
    <cellStyle name="40% - Accent3 49 4" xfId="8012" xr:uid="{00000000-0005-0000-0000-000079140000}"/>
    <cellStyle name="40% - Accent3 5" xfId="436" xr:uid="{00000000-0005-0000-0000-00007A140000}"/>
    <cellStyle name="40% - Accent3 5 2" xfId="2107" xr:uid="{00000000-0005-0000-0000-00007B140000}"/>
    <cellStyle name="40% - Accent3 5 2 2" xfId="4450" xr:uid="{00000000-0005-0000-0000-00007C140000}"/>
    <cellStyle name="40% - Accent3 5 2 2 2" xfId="6245" xr:uid="{00000000-0005-0000-0000-00007D140000}"/>
    <cellStyle name="40% - Accent3 5 2 2 3" xfId="9119" xr:uid="{00000000-0005-0000-0000-00007E140000}"/>
    <cellStyle name="40% - Accent3 5 2 3" xfId="3372" xr:uid="{00000000-0005-0000-0000-00007F140000}"/>
    <cellStyle name="40% - Accent3 5 2 4" xfId="5768" xr:uid="{00000000-0005-0000-0000-000080140000}"/>
    <cellStyle name="40% - Accent3 5 2 5" xfId="8078" xr:uid="{00000000-0005-0000-0000-000081140000}"/>
    <cellStyle name="40% - Accent3 5 3" xfId="1403" xr:uid="{00000000-0005-0000-0000-000082140000}"/>
    <cellStyle name="40% - Accent3 5 3 2" xfId="4389" xr:uid="{00000000-0005-0000-0000-000083140000}"/>
    <cellStyle name="40% - Accent3 5 3 2 2" xfId="9060" xr:uid="{00000000-0005-0000-0000-000084140000}"/>
    <cellStyle name="40% - Accent3 5 3 3" xfId="3962" xr:uid="{00000000-0005-0000-0000-000085140000}"/>
    <cellStyle name="40% - Accent3 5 3 4" xfId="6069" xr:uid="{00000000-0005-0000-0000-000086140000}"/>
    <cellStyle name="40% - Accent3 5 3 5" xfId="8654" xr:uid="{00000000-0005-0000-0000-000087140000}"/>
    <cellStyle name="40% - Accent3 5 4" xfId="4565" xr:uid="{00000000-0005-0000-0000-000088140000}"/>
    <cellStyle name="40% - Accent3 5 4 2" xfId="9234" xr:uid="{00000000-0005-0000-0000-000089140000}"/>
    <cellStyle name="40% - Accent3 5 5" xfId="4326" xr:uid="{00000000-0005-0000-0000-00008A140000}"/>
    <cellStyle name="40% - Accent3 5 5 2" xfId="8999" xr:uid="{00000000-0005-0000-0000-00008B140000}"/>
    <cellStyle name="40% - Accent3 5 6" xfId="2728" xr:uid="{00000000-0005-0000-0000-00008C140000}"/>
    <cellStyle name="40% - Accent3 5 7" xfId="5586" xr:uid="{00000000-0005-0000-0000-00008D140000}"/>
    <cellStyle name="40% - Accent3 5 8" xfId="7426" xr:uid="{00000000-0005-0000-0000-00008E140000}"/>
    <cellStyle name="40% - Accent3 50" xfId="2049" xr:uid="{00000000-0005-0000-0000-00008F140000}"/>
    <cellStyle name="40% - Accent3 50 2" xfId="3327" xr:uid="{00000000-0005-0000-0000-000090140000}"/>
    <cellStyle name="40% - Accent3 50 3" xfId="6840" xr:uid="{00000000-0005-0000-0000-000091140000}"/>
    <cellStyle name="40% - Accent3 50 4" xfId="8033" xr:uid="{00000000-0005-0000-0000-000092140000}"/>
    <cellStyle name="40% - Accent3 51" xfId="1322" xr:uid="{00000000-0005-0000-0000-000093140000}"/>
    <cellStyle name="40% - Accent3 51 2" xfId="3900" xr:uid="{00000000-0005-0000-0000-000094140000}"/>
    <cellStyle name="40% - Accent3 51 3" xfId="6854" xr:uid="{00000000-0005-0000-0000-000095140000}"/>
    <cellStyle name="40% - Accent3 51 4" xfId="8606" xr:uid="{00000000-0005-0000-0000-000096140000}"/>
    <cellStyle name="40% - Accent3 52" xfId="2662" xr:uid="{00000000-0005-0000-0000-000097140000}"/>
    <cellStyle name="40% - Accent3 52 2" xfId="4269" xr:uid="{00000000-0005-0000-0000-000098140000}"/>
    <cellStyle name="40% - Accent3 52 3" xfId="6867" xr:uid="{00000000-0005-0000-0000-000099140000}"/>
    <cellStyle name="40% - Accent3 52 4" xfId="8954" xr:uid="{00000000-0005-0000-0000-00009A140000}"/>
    <cellStyle name="40% - Accent3 53" xfId="2682" xr:uid="{00000000-0005-0000-0000-00009B140000}"/>
    <cellStyle name="40% - Accent3 53 2" xfId="6881" xr:uid="{00000000-0005-0000-0000-00009C140000}"/>
    <cellStyle name="40% - Accent3 54" xfId="5448" xr:uid="{00000000-0005-0000-0000-00009D140000}"/>
    <cellStyle name="40% - Accent3 54 2" xfId="6894" xr:uid="{00000000-0005-0000-0000-00009E140000}"/>
    <cellStyle name="40% - Accent3 55" xfId="6907" xr:uid="{00000000-0005-0000-0000-00009F140000}"/>
    <cellStyle name="40% - Accent3 56" xfId="6924" xr:uid="{00000000-0005-0000-0000-0000A0140000}"/>
    <cellStyle name="40% - Accent3 57" xfId="6937" xr:uid="{00000000-0005-0000-0000-0000A1140000}"/>
    <cellStyle name="40% - Accent3 58" xfId="6951" xr:uid="{00000000-0005-0000-0000-0000A2140000}"/>
    <cellStyle name="40% - Accent3 59" xfId="6964" xr:uid="{00000000-0005-0000-0000-0000A3140000}"/>
    <cellStyle name="40% - Accent3 6" xfId="450" xr:uid="{00000000-0005-0000-0000-0000A4140000}"/>
    <cellStyle name="40% - Accent3 6 2" xfId="2120" xr:uid="{00000000-0005-0000-0000-0000A5140000}"/>
    <cellStyle name="40% - Accent3 6 2 2" xfId="4463" xr:uid="{00000000-0005-0000-0000-0000A6140000}"/>
    <cellStyle name="40% - Accent3 6 2 2 2" xfId="6258" xr:uid="{00000000-0005-0000-0000-0000A7140000}"/>
    <cellStyle name="40% - Accent3 6 2 2 3" xfId="9132" xr:uid="{00000000-0005-0000-0000-0000A8140000}"/>
    <cellStyle name="40% - Accent3 6 2 3" xfId="3385" xr:uid="{00000000-0005-0000-0000-0000A9140000}"/>
    <cellStyle name="40% - Accent3 6 2 4" xfId="5781" xr:uid="{00000000-0005-0000-0000-0000AA140000}"/>
    <cellStyle name="40% - Accent3 6 2 5" xfId="8091" xr:uid="{00000000-0005-0000-0000-0000AB140000}"/>
    <cellStyle name="40% - Accent3 6 3" xfId="1416" xr:uid="{00000000-0005-0000-0000-0000AC140000}"/>
    <cellStyle name="40% - Accent3 6 3 2" xfId="4661" xr:uid="{00000000-0005-0000-0000-0000AD140000}"/>
    <cellStyle name="40% - Accent3 6 3 2 2" xfId="9304" xr:uid="{00000000-0005-0000-0000-0000AE140000}"/>
    <cellStyle name="40% - Accent3 6 3 3" xfId="3975" xr:uid="{00000000-0005-0000-0000-0000AF140000}"/>
    <cellStyle name="40% - Accent3 6 3 4" xfId="6082" xr:uid="{00000000-0005-0000-0000-0000B0140000}"/>
    <cellStyle name="40% - Accent3 6 3 5" xfId="8667" xr:uid="{00000000-0005-0000-0000-0000B1140000}"/>
    <cellStyle name="40% - Accent3 6 4" xfId="4340" xr:uid="{00000000-0005-0000-0000-0000B2140000}"/>
    <cellStyle name="40% - Accent3 6 4 2" xfId="9012" xr:uid="{00000000-0005-0000-0000-0000B3140000}"/>
    <cellStyle name="40% - Accent3 6 5" xfId="2741" xr:uid="{00000000-0005-0000-0000-0000B4140000}"/>
    <cellStyle name="40% - Accent3 6 6" xfId="5599" xr:uid="{00000000-0005-0000-0000-0000B5140000}"/>
    <cellStyle name="40% - Accent3 6 7" xfId="7439" xr:uid="{00000000-0005-0000-0000-0000B6140000}"/>
    <cellStyle name="40% - Accent3 60" xfId="6978" xr:uid="{00000000-0005-0000-0000-0000B7140000}"/>
    <cellStyle name="40% - Accent3 61" xfId="6991" xr:uid="{00000000-0005-0000-0000-0000B8140000}"/>
    <cellStyle name="40% - Accent3 62" xfId="7005" xr:uid="{00000000-0005-0000-0000-0000B9140000}"/>
    <cellStyle name="40% - Accent3 63" xfId="7018" xr:uid="{00000000-0005-0000-0000-0000BA140000}"/>
    <cellStyle name="40% - Accent3 64" xfId="7031" xr:uid="{00000000-0005-0000-0000-0000BB140000}"/>
    <cellStyle name="40% - Accent3 65" xfId="7044" xr:uid="{00000000-0005-0000-0000-0000BC140000}"/>
    <cellStyle name="40% - Accent3 66" xfId="7059" xr:uid="{00000000-0005-0000-0000-0000BD140000}"/>
    <cellStyle name="40% - Accent3 67" xfId="7073" xr:uid="{00000000-0005-0000-0000-0000BE140000}"/>
    <cellStyle name="40% - Accent3 68" xfId="7088" xr:uid="{00000000-0005-0000-0000-0000BF140000}"/>
    <cellStyle name="40% - Accent3 69" xfId="7102" xr:uid="{00000000-0005-0000-0000-0000C0140000}"/>
    <cellStyle name="40% - Accent3 7" xfId="464" xr:uid="{00000000-0005-0000-0000-0000C1140000}"/>
    <cellStyle name="40% - Accent3 7 2" xfId="2133" xr:uid="{00000000-0005-0000-0000-0000C2140000}"/>
    <cellStyle name="40% - Accent3 7 2 2" xfId="4675" xr:uid="{00000000-0005-0000-0000-0000C3140000}"/>
    <cellStyle name="40% - Accent3 7 2 2 2" xfId="6271" xr:uid="{00000000-0005-0000-0000-0000C4140000}"/>
    <cellStyle name="40% - Accent3 7 2 2 3" xfId="9318" xr:uid="{00000000-0005-0000-0000-0000C5140000}"/>
    <cellStyle name="40% - Accent3 7 2 3" xfId="3398" xr:uid="{00000000-0005-0000-0000-0000C6140000}"/>
    <cellStyle name="40% - Accent3 7 2 4" xfId="5794" xr:uid="{00000000-0005-0000-0000-0000C7140000}"/>
    <cellStyle name="40% - Accent3 7 2 5" xfId="8104" xr:uid="{00000000-0005-0000-0000-0000C8140000}"/>
    <cellStyle name="40% - Accent3 7 3" xfId="1429" xr:uid="{00000000-0005-0000-0000-0000C9140000}"/>
    <cellStyle name="40% - Accent3 7 3 2" xfId="3988" xr:uid="{00000000-0005-0000-0000-0000CA140000}"/>
    <cellStyle name="40% - Accent3 7 3 3" xfId="6095" xr:uid="{00000000-0005-0000-0000-0000CB140000}"/>
    <cellStyle name="40% - Accent3 7 3 4" xfId="8680" xr:uid="{00000000-0005-0000-0000-0000CC140000}"/>
    <cellStyle name="40% - Accent3 7 4" xfId="4476" xr:uid="{00000000-0005-0000-0000-0000CD140000}"/>
    <cellStyle name="40% - Accent3 7 4 2" xfId="9145" xr:uid="{00000000-0005-0000-0000-0000CE140000}"/>
    <cellStyle name="40% - Accent3 7 5" xfId="2754" xr:uid="{00000000-0005-0000-0000-0000CF140000}"/>
    <cellStyle name="40% - Accent3 7 6" xfId="5612" xr:uid="{00000000-0005-0000-0000-0000D0140000}"/>
    <cellStyle name="40% - Accent3 7 7" xfId="7452" xr:uid="{00000000-0005-0000-0000-0000D1140000}"/>
    <cellStyle name="40% - Accent3 70" xfId="7115" xr:uid="{00000000-0005-0000-0000-0000D2140000}"/>
    <cellStyle name="40% - Accent3 71" xfId="7129" xr:uid="{00000000-0005-0000-0000-0000D3140000}"/>
    <cellStyle name="40% - Accent3 72" xfId="7175" xr:uid="{00000000-0005-0000-0000-0000D4140000}"/>
    <cellStyle name="40% - Accent3 73" xfId="5502" xr:uid="{00000000-0005-0000-0000-0000D5140000}"/>
    <cellStyle name="40% - Accent3 74" xfId="7370" xr:uid="{00000000-0005-0000-0000-0000D6140000}"/>
    <cellStyle name="40% - Accent3 75" xfId="9865" xr:uid="{00000000-0005-0000-0000-0000D7140000}"/>
    <cellStyle name="40% - Accent3 8" xfId="480" xr:uid="{00000000-0005-0000-0000-0000D8140000}"/>
    <cellStyle name="40% - Accent3 8 2" xfId="2146" xr:uid="{00000000-0005-0000-0000-0000D9140000}"/>
    <cellStyle name="40% - Accent3 8 2 2" xfId="4688" xr:uid="{00000000-0005-0000-0000-0000DA140000}"/>
    <cellStyle name="40% - Accent3 8 2 2 2" xfId="6284" xr:uid="{00000000-0005-0000-0000-0000DB140000}"/>
    <cellStyle name="40% - Accent3 8 2 2 3" xfId="9331" xr:uid="{00000000-0005-0000-0000-0000DC140000}"/>
    <cellStyle name="40% - Accent3 8 2 3" xfId="3411" xr:uid="{00000000-0005-0000-0000-0000DD140000}"/>
    <cellStyle name="40% - Accent3 8 2 4" xfId="5807" xr:uid="{00000000-0005-0000-0000-0000DE140000}"/>
    <cellStyle name="40% - Accent3 8 2 5" xfId="8117" xr:uid="{00000000-0005-0000-0000-0000DF140000}"/>
    <cellStyle name="40% - Accent3 8 3" xfId="1443" xr:uid="{00000000-0005-0000-0000-0000E0140000}"/>
    <cellStyle name="40% - Accent3 8 3 2" xfId="4001" xr:uid="{00000000-0005-0000-0000-0000E1140000}"/>
    <cellStyle name="40% - Accent3 8 3 3" xfId="6108" xr:uid="{00000000-0005-0000-0000-0000E2140000}"/>
    <cellStyle name="40% - Accent3 8 3 4" xfId="8693" xr:uid="{00000000-0005-0000-0000-0000E3140000}"/>
    <cellStyle name="40% - Accent3 8 4" xfId="4489" xr:uid="{00000000-0005-0000-0000-0000E4140000}"/>
    <cellStyle name="40% - Accent3 8 4 2" xfId="9158" xr:uid="{00000000-0005-0000-0000-0000E5140000}"/>
    <cellStyle name="40% - Accent3 8 5" xfId="2767" xr:uid="{00000000-0005-0000-0000-0000E6140000}"/>
    <cellStyle name="40% - Accent3 8 6" xfId="5625" xr:uid="{00000000-0005-0000-0000-0000E7140000}"/>
    <cellStyle name="40% - Accent3 8 7" xfId="7465" xr:uid="{00000000-0005-0000-0000-0000E8140000}"/>
    <cellStyle name="40% - Accent3 9" xfId="507" xr:uid="{00000000-0005-0000-0000-0000E9140000}"/>
    <cellStyle name="40% - Accent3 9 2" xfId="2159" xr:uid="{00000000-0005-0000-0000-0000EA140000}"/>
    <cellStyle name="40% - Accent3 9 2 2" xfId="4701" xr:uid="{00000000-0005-0000-0000-0000EB140000}"/>
    <cellStyle name="40% - Accent3 9 2 2 2" xfId="6297" xr:uid="{00000000-0005-0000-0000-0000EC140000}"/>
    <cellStyle name="40% - Accent3 9 2 2 3" xfId="9344" xr:uid="{00000000-0005-0000-0000-0000ED140000}"/>
    <cellStyle name="40% - Accent3 9 2 3" xfId="3424" xr:uid="{00000000-0005-0000-0000-0000EE140000}"/>
    <cellStyle name="40% - Accent3 9 2 4" xfId="5820" xr:uid="{00000000-0005-0000-0000-0000EF140000}"/>
    <cellStyle name="40% - Accent3 9 2 5" xfId="8130" xr:uid="{00000000-0005-0000-0000-0000F0140000}"/>
    <cellStyle name="40% - Accent3 9 3" xfId="1456" xr:uid="{00000000-0005-0000-0000-0000F1140000}"/>
    <cellStyle name="40% - Accent3 9 3 2" xfId="4015" xr:uid="{00000000-0005-0000-0000-0000F2140000}"/>
    <cellStyle name="40% - Accent3 9 3 3" xfId="6121" xr:uid="{00000000-0005-0000-0000-0000F3140000}"/>
    <cellStyle name="40% - Accent3 9 3 4" xfId="8706" xr:uid="{00000000-0005-0000-0000-0000F4140000}"/>
    <cellStyle name="40% - Accent3 9 4" xfId="4502" xr:uid="{00000000-0005-0000-0000-0000F5140000}"/>
    <cellStyle name="40% - Accent3 9 4 2" xfId="9171" xr:uid="{00000000-0005-0000-0000-0000F6140000}"/>
    <cellStyle name="40% - Accent3 9 5" xfId="2780" xr:uid="{00000000-0005-0000-0000-0000F7140000}"/>
    <cellStyle name="40% - Accent3 9 6" xfId="5638" xr:uid="{00000000-0005-0000-0000-0000F8140000}"/>
    <cellStyle name="40% - Accent3 9 7" xfId="7478" xr:uid="{00000000-0005-0000-0000-0000F9140000}"/>
    <cellStyle name="40% - Accent4 10" xfId="522" xr:uid="{00000000-0005-0000-0000-0000FB140000}"/>
    <cellStyle name="40% - Accent4 10 2" xfId="2176" xr:uid="{00000000-0005-0000-0000-0000FC140000}"/>
    <cellStyle name="40% - Accent4 10 2 2" xfId="4718" xr:uid="{00000000-0005-0000-0000-0000FD140000}"/>
    <cellStyle name="40% - Accent4 10 2 2 2" xfId="6313" xr:uid="{00000000-0005-0000-0000-0000FE140000}"/>
    <cellStyle name="40% - Accent4 10 2 2 3" xfId="9361" xr:uid="{00000000-0005-0000-0000-0000FF140000}"/>
    <cellStyle name="40% - Accent4 10 2 3" xfId="3440" xr:uid="{00000000-0005-0000-0000-000000150000}"/>
    <cellStyle name="40% - Accent4 10 2 4" xfId="5836" xr:uid="{00000000-0005-0000-0000-000001150000}"/>
    <cellStyle name="40% - Accent4 10 2 5" xfId="8146" xr:uid="{00000000-0005-0000-0000-000002150000}"/>
    <cellStyle name="40% - Accent4 10 3" xfId="1471" xr:uid="{00000000-0005-0000-0000-000003150000}"/>
    <cellStyle name="40% - Accent4 10 3 2" xfId="4030" xr:uid="{00000000-0005-0000-0000-000004150000}"/>
    <cellStyle name="40% - Accent4 10 3 3" xfId="6137" xr:uid="{00000000-0005-0000-0000-000005150000}"/>
    <cellStyle name="40% - Accent4 10 3 4" xfId="8721" xr:uid="{00000000-0005-0000-0000-000006150000}"/>
    <cellStyle name="40% - Accent4 10 4" xfId="4407" xr:uid="{00000000-0005-0000-0000-000007150000}"/>
    <cellStyle name="40% - Accent4 10 4 2" xfId="9078" xr:uid="{00000000-0005-0000-0000-000008150000}"/>
    <cellStyle name="40% - Accent4 10 5" xfId="2795" xr:uid="{00000000-0005-0000-0000-000009150000}"/>
    <cellStyle name="40% - Accent4 10 6" xfId="5654" xr:uid="{00000000-0005-0000-0000-00000A150000}"/>
    <cellStyle name="40% - Accent4 10 7" xfId="7493" xr:uid="{00000000-0005-0000-0000-00000B150000}"/>
    <cellStyle name="40% - Accent4 11" xfId="535" xr:uid="{00000000-0005-0000-0000-00000C150000}"/>
    <cellStyle name="40% - Accent4 11 2" xfId="2189" xr:uid="{00000000-0005-0000-0000-00000D150000}"/>
    <cellStyle name="40% - Accent4 11 2 2" xfId="3453" xr:uid="{00000000-0005-0000-0000-00000E150000}"/>
    <cellStyle name="40% - Accent4 11 2 2 2" xfId="6326" xr:uid="{00000000-0005-0000-0000-00000F150000}"/>
    <cellStyle name="40% - Accent4 11 2 3" xfId="5849" xr:uid="{00000000-0005-0000-0000-000010150000}"/>
    <cellStyle name="40% - Accent4 11 2 4" xfId="8159" xr:uid="{00000000-0005-0000-0000-000011150000}"/>
    <cellStyle name="40% - Accent4 11 3" xfId="1484" xr:uid="{00000000-0005-0000-0000-000012150000}"/>
    <cellStyle name="40% - Accent4 11 3 2" xfId="4043" xr:uid="{00000000-0005-0000-0000-000013150000}"/>
    <cellStyle name="40% - Accent4 11 3 3" xfId="6150" xr:uid="{00000000-0005-0000-0000-000014150000}"/>
    <cellStyle name="40% - Accent4 11 3 4" xfId="8734" xr:uid="{00000000-0005-0000-0000-000015150000}"/>
    <cellStyle name="40% - Accent4 11 4" xfId="4520" xr:uid="{00000000-0005-0000-0000-000016150000}"/>
    <cellStyle name="40% - Accent4 11 4 2" xfId="9189" xr:uid="{00000000-0005-0000-0000-000017150000}"/>
    <cellStyle name="40% - Accent4 11 5" xfId="2808" xr:uid="{00000000-0005-0000-0000-000018150000}"/>
    <cellStyle name="40% - Accent4 11 6" xfId="5668" xr:uid="{00000000-0005-0000-0000-000019150000}"/>
    <cellStyle name="40% - Accent4 11 7" xfId="7506" xr:uid="{00000000-0005-0000-0000-00001A150000}"/>
    <cellStyle name="40% - Accent4 12" xfId="548" xr:uid="{00000000-0005-0000-0000-00001B150000}"/>
    <cellStyle name="40% - Accent4 12 2" xfId="2202" xr:uid="{00000000-0005-0000-0000-00001C150000}"/>
    <cellStyle name="40% - Accent4 12 2 2" xfId="3466" xr:uid="{00000000-0005-0000-0000-00001D150000}"/>
    <cellStyle name="40% - Accent4 12 2 2 2" xfId="6339" xr:uid="{00000000-0005-0000-0000-00001E150000}"/>
    <cellStyle name="40% - Accent4 12 2 3" xfId="5862" xr:uid="{00000000-0005-0000-0000-00001F150000}"/>
    <cellStyle name="40% - Accent4 12 2 4" xfId="8172" xr:uid="{00000000-0005-0000-0000-000020150000}"/>
    <cellStyle name="40% - Accent4 12 3" xfId="1497" xr:uid="{00000000-0005-0000-0000-000021150000}"/>
    <cellStyle name="40% - Accent4 12 3 2" xfId="4057" xr:uid="{00000000-0005-0000-0000-000022150000}"/>
    <cellStyle name="40% - Accent4 12 3 3" xfId="6163" xr:uid="{00000000-0005-0000-0000-000023150000}"/>
    <cellStyle name="40% - Accent4 12 3 4" xfId="8747" xr:uid="{00000000-0005-0000-0000-000024150000}"/>
    <cellStyle name="40% - Accent4 12 4" xfId="4732" xr:uid="{00000000-0005-0000-0000-000025150000}"/>
    <cellStyle name="40% - Accent4 12 4 2" xfId="9374" xr:uid="{00000000-0005-0000-0000-000026150000}"/>
    <cellStyle name="40% - Accent4 12 5" xfId="2821" xr:uid="{00000000-0005-0000-0000-000027150000}"/>
    <cellStyle name="40% - Accent4 12 6" xfId="5681" xr:uid="{00000000-0005-0000-0000-000028150000}"/>
    <cellStyle name="40% - Accent4 12 7" xfId="7519" xr:uid="{00000000-0005-0000-0000-000029150000}"/>
    <cellStyle name="40% - Accent4 13" xfId="562" xr:uid="{00000000-0005-0000-0000-00002A150000}"/>
    <cellStyle name="40% - Accent4 13 2" xfId="2215" xr:uid="{00000000-0005-0000-0000-00002B150000}"/>
    <cellStyle name="40% - Accent4 13 2 2" xfId="3479" xr:uid="{00000000-0005-0000-0000-00002C150000}"/>
    <cellStyle name="40% - Accent4 13 2 2 2" xfId="6352" xr:uid="{00000000-0005-0000-0000-00002D150000}"/>
    <cellStyle name="40% - Accent4 13 2 3" xfId="5875" xr:uid="{00000000-0005-0000-0000-00002E150000}"/>
    <cellStyle name="40% - Accent4 13 2 4" xfId="8185" xr:uid="{00000000-0005-0000-0000-00002F150000}"/>
    <cellStyle name="40% - Accent4 13 3" xfId="1510" xr:uid="{00000000-0005-0000-0000-000030150000}"/>
    <cellStyle name="40% - Accent4 13 3 2" xfId="4070" xr:uid="{00000000-0005-0000-0000-000031150000}"/>
    <cellStyle name="40% - Accent4 13 3 3" xfId="6176" xr:uid="{00000000-0005-0000-0000-000032150000}"/>
    <cellStyle name="40% - Accent4 13 3 4" xfId="8760" xr:uid="{00000000-0005-0000-0000-000033150000}"/>
    <cellStyle name="40% - Accent4 13 4" xfId="4745" xr:uid="{00000000-0005-0000-0000-000034150000}"/>
    <cellStyle name="40% - Accent4 13 4 2" xfId="9387" xr:uid="{00000000-0005-0000-0000-000035150000}"/>
    <cellStyle name="40% - Accent4 13 5" xfId="2834" xr:uid="{00000000-0005-0000-0000-000036150000}"/>
    <cellStyle name="40% - Accent4 13 6" xfId="5695" xr:uid="{00000000-0005-0000-0000-000037150000}"/>
    <cellStyle name="40% - Accent4 13 7" xfId="7532" xr:uid="{00000000-0005-0000-0000-000038150000}"/>
    <cellStyle name="40% - Accent4 14" xfId="576" xr:uid="{00000000-0005-0000-0000-000039150000}"/>
    <cellStyle name="40% - Accent4 14 2" xfId="2228" xr:uid="{00000000-0005-0000-0000-00003A150000}"/>
    <cellStyle name="40% - Accent4 14 2 2" xfId="3492" xr:uid="{00000000-0005-0000-0000-00003B150000}"/>
    <cellStyle name="40% - Accent4 14 2 2 2" xfId="6365" xr:uid="{00000000-0005-0000-0000-00003C150000}"/>
    <cellStyle name="40% - Accent4 14 2 3" xfId="5888" xr:uid="{00000000-0005-0000-0000-00003D150000}"/>
    <cellStyle name="40% - Accent4 14 2 4" xfId="8198" xr:uid="{00000000-0005-0000-0000-00003E150000}"/>
    <cellStyle name="40% - Accent4 14 3" xfId="1523" xr:uid="{00000000-0005-0000-0000-00003F150000}"/>
    <cellStyle name="40% - Accent4 14 3 2" xfId="4083" xr:uid="{00000000-0005-0000-0000-000040150000}"/>
    <cellStyle name="40% - Accent4 14 3 3" xfId="6189" xr:uid="{00000000-0005-0000-0000-000041150000}"/>
    <cellStyle name="40% - Accent4 14 3 4" xfId="8773" xr:uid="{00000000-0005-0000-0000-000042150000}"/>
    <cellStyle name="40% - Accent4 14 4" xfId="4759" xr:uid="{00000000-0005-0000-0000-000043150000}"/>
    <cellStyle name="40% - Accent4 14 4 2" xfId="9400" xr:uid="{00000000-0005-0000-0000-000044150000}"/>
    <cellStyle name="40% - Accent4 14 5" xfId="2847" xr:uid="{00000000-0005-0000-0000-000045150000}"/>
    <cellStyle name="40% - Accent4 14 6" xfId="5708" xr:uid="{00000000-0005-0000-0000-000046150000}"/>
    <cellStyle name="40% - Accent4 14 7" xfId="7545" xr:uid="{00000000-0005-0000-0000-000047150000}"/>
    <cellStyle name="40% - Accent4 15" xfId="590" xr:uid="{00000000-0005-0000-0000-000048150000}"/>
    <cellStyle name="40% - Accent4 15 2" xfId="2242" xr:uid="{00000000-0005-0000-0000-000049150000}"/>
    <cellStyle name="40% - Accent4 15 2 2" xfId="3505" xr:uid="{00000000-0005-0000-0000-00004A150000}"/>
    <cellStyle name="40% - Accent4 15 2 3" xfId="6203" xr:uid="{00000000-0005-0000-0000-00004B150000}"/>
    <cellStyle name="40% - Accent4 15 2 4" xfId="8211" xr:uid="{00000000-0005-0000-0000-00004C150000}"/>
    <cellStyle name="40% - Accent4 15 3" xfId="1536" xr:uid="{00000000-0005-0000-0000-00004D150000}"/>
    <cellStyle name="40% - Accent4 15 3 2" xfId="4096" xr:uid="{00000000-0005-0000-0000-00004E150000}"/>
    <cellStyle name="40% - Accent4 15 3 3" xfId="8786" xr:uid="{00000000-0005-0000-0000-00004F150000}"/>
    <cellStyle name="40% - Accent4 15 4" xfId="4772" xr:uid="{00000000-0005-0000-0000-000050150000}"/>
    <cellStyle name="40% - Accent4 15 4 2" xfId="9413" xr:uid="{00000000-0005-0000-0000-000051150000}"/>
    <cellStyle name="40% - Accent4 15 5" xfId="2860" xr:uid="{00000000-0005-0000-0000-000052150000}"/>
    <cellStyle name="40% - Accent4 15 6" xfId="5722" xr:uid="{00000000-0005-0000-0000-000053150000}"/>
    <cellStyle name="40% - Accent4 15 7" xfId="7558" xr:uid="{00000000-0005-0000-0000-000054150000}"/>
    <cellStyle name="40% - Accent4 16" xfId="618" xr:uid="{00000000-0005-0000-0000-000055150000}"/>
    <cellStyle name="40% - Accent4 16 2" xfId="2255" xr:uid="{00000000-0005-0000-0000-000056150000}"/>
    <cellStyle name="40% - Accent4 16 2 2" xfId="3518" xr:uid="{00000000-0005-0000-0000-000057150000}"/>
    <cellStyle name="40% - Accent4 16 2 3" xfId="6380" xr:uid="{00000000-0005-0000-0000-000058150000}"/>
    <cellStyle name="40% - Accent4 16 2 4" xfId="8224" xr:uid="{00000000-0005-0000-0000-000059150000}"/>
    <cellStyle name="40% - Accent4 16 3" xfId="1552" xr:uid="{00000000-0005-0000-0000-00005A150000}"/>
    <cellStyle name="40% - Accent4 16 3 2" xfId="4110" xr:uid="{00000000-0005-0000-0000-00005B150000}"/>
    <cellStyle name="40% - Accent4 16 3 3" xfId="8799" xr:uid="{00000000-0005-0000-0000-00005C150000}"/>
    <cellStyle name="40% - Accent4 16 4" xfId="4785" xr:uid="{00000000-0005-0000-0000-00005D150000}"/>
    <cellStyle name="40% - Accent4 16 4 2" xfId="9426" xr:uid="{00000000-0005-0000-0000-00005E150000}"/>
    <cellStyle name="40% - Accent4 16 5" xfId="2873" xr:uid="{00000000-0005-0000-0000-00005F150000}"/>
    <cellStyle name="40% - Accent4 16 6" xfId="5904" xr:uid="{00000000-0005-0000-0000-000060150000}"/>
    <cellStyle name="40% - Accent4 16 7" xfId="7571" xr:uid="{00000000-0005-0000-0000-000061150000}"/>
    <cellStyle name="40% - Accent4 17" xfId="638" xr:uid="{00000000-0005-0000-0000-000062150000}"/>
    <cellStyle name="40% - Accent4 17 2" xfId="2269" xr:uid="{00000000-0005-0000-0000-000063150000}"/>
    <cellStyle name="40% - Accent4 17 2 2" xfId="3531" xr:uid="{00000000-0005-0000-0000-000064150000}"/>
    <cellStyle name="40% - Accent4 17 2 3" xfId="6394" xr:uid="{00000000-0005-0000-0000-000065150000}"/>
    <cellStyle name="40% - Accent4 17 2 4" xfId="8237" xr:uid="{00000000-0005-0000-0000-000066150000}"/>
    <cellStyle name="40% - Accent4 17 3" xfId="1565" xr:uid="{00000000-0005-0000-0000-000067150000}"/>
    <cellStyle name="40% - Accent4 17 3 2" xfId="4123" xr:uid="{00000000-0005-0000-0000-000068150000}"/>
    <cellStyle name="40% - Accent4 17 3 3" xfId="8812" xr:uid="{00000000-0005-0000-0000-000069150000}"/>
    <cellStyle name="40% - Accent4 17 4" xfId="4799" xr:uid="{00000000-0005-0000-0000-00006A150000}"/>
    <cellStyle name="40% - Accent4 17 4 2" xfId="9439" xr:uid="{00000000-0005-0000-0000-00006B150000}"/>
    <cellStyle name="40% - Accent4 17 5" xfId="2886" xr:uid="{00000000-0005-0000-0000-00006C150000}"/>
    <cellStyle name="40% - Accent4 17 6" xfId="5918" xr:uid="{00000000-0005-0000-0000-00006D150000}"/>
    <cellStyle name="40% - Accent4 17 7" xfId="7584" xr:uid="{00000000-0005-0000-0000-00006E150000}"/>
    <cellStyle name="40% - Accent4 18" xfId="653" xr:uid="{00000000-0005-0000-0000-00006F150000}"/>
    <cellStyle name="40% - Accent4 18 2" xfId="2283" xr:uid="{00000000-0005-0000-0000-000070150000}"/>
    <cellStyle name="40% - Accent4 18 2 2" xfId="3544" xr:uid="{00000000-0005-0000-0000-000071150000}"/>
    <cellStyle name="40% - Accent4 18 2 3" xfId="6408" xr:uid="{00000000-0005-0000-0000-000072150000}"/>
    <cellStyle name="40% - Accent4 18 2 4" xfId="8250" xr:uid="{00000000-0005-0000-0000-000073150000}"/>
    <cellStyle name="40% - Accent4 18 3" xfId="1579" xr:uid="{00000000-0005-0000-0000-000074150000}"/>
    <cellStyle name="40% - Accent4 18 3 2" xfId="4136" xr:uid="{00000000-0005-0000-0000-000075150000}"/>
    <cellStyle name="40% - Accent4 18 3 3" xfId="8825" xr:uid="{00000000-0005-0000-0000-000076150000}"/>
    <cellStyle name="40% - Accent4 18 4" xfId="4812" xr:uid="{00000000-0005-0000-0000-000077150000}"/>
    <cellStyle name="40% - Accent4 18 4 2" xfId="9452" xr:uid="{00000000-0005-0000-0000-000078150000}"/>
    <cellStyle name="40% - Accent4 18 5" xfId="2899" xr:uid="{00000000-0005-0000-0000-000079150000}"/>
    <cellStyle name="40% - Accent4 18 6" xfId="5932" xr:uid="{00000000-0005-0000-0000-00007A150000}"/>
    <cellStyle name="40% - Accent4 18 7" xfId="7597" xr:uid="{00000000-0005-0000-0000-00007B150000}"/>
    <cellStyle name="40% - Accent4 19" xfId="682" xr:uid="{00000000-0005-0000-0000-00007C150000}"/>
    <cellStyle name="40% - Accent4 19 2" xfId="2296" xr:uid="{00000000-0005-0000-0000-00007D150000}"/>
    <cellStyle name="40% - Accent4 19 2 2" xfId="3557" xr:uid="{00000000-0005-0000-0000-00007E150000}"/>
    <cellStyle name="40% - Accent4 19 2 3" xfId="6422" xr:uid="{00000000-0005-0000-0000-00007F150000}"/>
    <cellStyle name="40% - Accent4 19 2 4" xfId="8263" xr:uid="{00000000-0005-0000-0000-000080150000}"/>
    <cellStyle name="40% - Accent4 19 3" xfId="1593" xr:uid="{00000000-0005-0000-0000-000081150000}"/>
    <cellStyle name="40% - Accent4 19 3 2" xfId="4149" xr:uid="{00000000-0005-0000-0000-000082150000}"/>
    <cellStyle name="40% - Accent4 19 3 3" xfId="8838" xr:uid="{00000000-0005-0000-0000-000083150000}"/>
    <cellStyle name="40% - Accent4 19 4" xfId="4826" xr:uid="{00000000-0005-0000-0000-000084150000}"/>
    <cellStyle name="40% - Accent4 19 4 2" xfId="9465" xr:uid="{00000000-0005-0000-0000-000085150000}"/>
    <cellStyle name="40% - Accent4 19 5" xfId="2912" xr:uid="{00000000-0005-0000-0000-000086150000}"/>
    <cellStyle name="40% - Accent4 19 6" xfId="5947" xr:uid="{00000000-0005-0000-0000-000087150000}"/>
    <cellStyle name="40% - Accent4 19 7" xfId="7610" xr:uid="{00000000-0005-0000-0000-000088150000}"/>
    <cellStyle name="40% - Accent4 2" xfId="243" xr:uid="{00000000-0005-0000-0000-000089150000}"/>
    <cellStyle name="40% - Accent4 2 2" xfId="5287" xr:uid="{00000000-0005-0000-0000-00008A150000}"/>
    <cellStyle name="40% - Accent4 2 2 2" xfId="5288" xr:uid="{00000000-0005-0000-0000-00008B150000}"/>
    <cellStyle name="40% - Accent4 2 3" xfId="5289" xr:uid="{00000000-0005-0000-0000-00008C150000}"/>
    <cellStyle name="40% - Accent4 2 4" xfId="5286" xr:uid="{00000000-0005-0000-0000-00008D150000}"/>
    <cellStyle name="40% - Accent4 20" xfId="745" xr:uid="{00000000-0005-0000-0000-00008E150000}"/>
    <cellStyle name="40% - Accent4 20 2" xfId="2309" xr:uid="{00000000-0005-0000-0000-00008F150000}"/>
    <cellStyle name="40% - Accent4 20 2 2" xfId="3570" xr:uid="{00000000-0005-0000-0000-000090150000}"/>
    <cellStyle name="40% - Accent4 20 2 3" xfId="6433" xr:uid="{00000000-0005-0000-0000-000091150000}"/>
    <cellStyle name="40% - Accent4 20 2 4" xfId="8276" xr:uid="{00000000-0005-0000-0000-000092150000}"/>
    <cellStyle name="40% - Accent4 20 3" xfId="1606" xr:uid="{00000000-0005-0000-0000-000093150000}"/>
    <cellStyle name="40% - Accent4 20 3 2" xfId="4162" xr:uid="{00000000-0005-0000-0000-000094150000}"/>
    <cellStyle name="40% - Accent4 20 3 3" xfId="8851" xr:uid="{00000000-0005-0000-0000-000095150000}"/>
    <cellStyle name="40% - Accent4 20 4" xfId="4839" xr:uid="{00000000-0005-0000-0000-000096150000}"/>
    <cellStyle name="40% - Accent4 20 4 2" xfId="9478" xr:uid="{00000000-0005-0000-0000-000097150000}"/>
    <cellStyle name="40% - Accent4 20 5" xfId="2925" xr:uid="{00000000-0005-0000-0000-000098150000}"/>
    <cellStyle name="40% - Accent4 20 6" xfId="5958" xr:uid="{00000000-0005-0000-0000-000099150000}"/>
    <cellStyle name="40% - Accent4 20 7" xfId="7623" xr:uid="{00000000-0005-0000-0000-00009A150000}"/>
    <cellStyle name="40% - Accent4 21" xfId="761" xr:uid="{00000000-0005-0000-0000-00009B150000}"/>
    <cellStyle name="40% - Accent4 21 2" xfId="2323" xr:uid="{00000000-0005-0000-0000-00009C150000}"/>
    <cellStyle name="40% - Accent4 21 2 2" xfId="3584" xr:uid="{00000000-0005-0000-0000-00009D150000}"/>
    <cellStyle name="40% - Accent4 21 2 3" xfId="6451" xr:uid="{00000000-0005-0000-0000-00009E150000}"/>
    <cellStyle name="40% - Accent4 21 2 4" xfId="8290" xr:uid="{00000000-0005-0000-0000-00009F150000}"/>
    <cellStyle name="40% - Accent4 21 3" xfId="1619" xr:uid="{00000000-0005-0000-0000-0000A0150000}"/>
    <cellStyle name="40% - Accent4 21 3 2" xfId="4175" xr:uid="{00000000-0005-0000-0000-0000A1150000}"/>
    <cellStyle name="40% - Accent4 21 3 3" xfId="8864" xr:uid="{00000000-0005-0000-0000-0000A2150000}"/>
    <cellStyle name="40% - Accent4 21 4" xfId="4852" xr:uid="{00000000-0005-0000-0000-0000A3150000}"/>
    <cellStyle name="40% - Accent4 21 4 2" xfId="9491" xr:uid="{00000000-0005-0000-0000-0000A4150000}"/>
    <cellStyle name="40% - Accent4 21 5" xfId="2938" xr:uid="{00000000-0005-0000-0000-0000A5150000}"/>
    <cellStyle name="40% - Accent4 21 6" xfId="5976" xr:uid="{00000000-0005-0000-0000-0000A6150000}"/>
    <cellStyle name="40% - Accent4 21 7" xfId="7636" xr:uid="{00000000-0005-0000-0000-0000A7150000}"/>
    <cellStyle name="40% - Accent4 22" xfId="775" xr:uid="{00000000-0005-0000-0000-0000A8150000}"/>
    <cellStyle name="40% - Accent4 22 2" xfId="2338" xr:uid="{00000000-0005-0000-0000-0000A9150000}"/>
    <cellStyle name="40% - Accent4 22 2 2" xfId="3597" xr:uid="{00000000-0005-0000-0000-0000AA150000}"/>
    <cellStyle name="40% - Accent4 22 2 3" xfId="6464" xr:uid="{00000000-0005-0000-0000-0000AB150000}"/>
    <cellStyle name="40% - Accent4 22 2 4" xfId="8303" xr:uid="{00000000-0005-0000-0000-0000AC150000}"/>
    <cellStyle name="40% - Accent4 22 3" xfId="1632" xr:uid="{00000000-0005-0000-0000-0000AD150000}"/>
    <cellStyle name="40% - Accent4 22 3 2" xfId="4188" xr:uid="{00000000-0005-0000-0000-0000AE150000}"/>
    <cellStyle name="40% - Accent4 22 3 3" xfId="8877" xr:uid="{00000000-0005-0000-0000-0000AF150000}"/>
    <cellStyle name="40% - Accent4 22 4" xfId="4869" xr:uid="{00000000-0005-0000-0000-0000B0150000}"/>
    <cellStyle name="40% - Accent4 22 4 2" xfId="9507" xr:uid="{00000000-0005-0000-0000-0000B1150000}"/>
    <cellStyle name="40% - Accent4 22 5" xfId="2951" xr:uid="{00000000-0005-0000-0000-0000B2150000}"/>
    <cellStyle name="40% - Accent4 22 6" xfId="5989" xr:uid="{00000000-0005-0000-0000-0000B3150000}"/>
    <cellStyle name="40% - Accent4 22 7" xfId="7649" xr:uid="{00000000-0005-0000-0000-0000B4150000}"/>
    <cellStyle name="40% - Accent4 23" xfId="808" xr:uid="{00000000-0005-0000-0000-0000B5150000}"/>
    <cellStyle name="40% - Accent4 23 2" xfId="2355" xr:uid="{00000000-0005-0000-0000-0000B6150000}"/>
    <cellStyle name="40% - Accent4 23 2 2" xfId="3614" xr:uid="{00000000-0005-0000-0000-0000B7150000}"/>
    <cellStyle name="40% - Accent4 23 2 3" xfId="8320" xr:uid="{00000000-0005-0000-0000-0000B8150000}"/>
    <cellStyle name="40% - Accent4 23 3" xfId="1651" xr:uid="{00000000-0005-0000-0000-0000B9150000}"/>
    <cellStyle name="40% - Accent4 23 3 2" xfId="4201" xr:uid="{00000000-0005-0000-0000-0000BA150000}"/>
    <cellStyle name="40% - Accent4 23 3 3" xfId="8890" xr:uid="{00000000-0005-0000-0000-0000BB150000}"/>
    <cellStyle name="40% - Accent4 23 4" xfId="4884" xr:uid="{00000000-0005-0000-0000-0000BC150000}"/>
    <cellStyle name="40% - Accent4 23 4 2" xfId="9521" xr:uid="{00000000-0005-0000-0000-0000BD150000}"/>
    <cellStyle name="40% - Accent4 23 5" xfId="2964" xr:uid="{00000000-0005-0000-0000-0000BE150000}"/>
    <cellStyle name="40% - Accent4 23 6" xfId="6007" xr:uid="{00000000-0005-0000-0000-0000BF150000}"/>
    <cellStyle name="40% - Accent4 23 7" xfId="7662" xr:uid="{00000000-0005-0000-0000-0000C0150000}"/>
    <cellStyle name="40% - Accent4 24" xfId="822" xr:uid="{00000000-0005-0000-0000-0000C1150000}"/>
    <cellStyle name="40% - Accent4 24 2" xfId="2372" xr:uid="{00000000-0005-0000-0000-0000C2150000}"/>
    <cellStyle name="40% - Accent4 24 2 2" xfId="3629" xr:uid="{00000000-0005-0000-0000-0000C3150000}"/>
    <cellStyle name="40% - Accent4 24 2 3" xfId="8335" xr:uid="{00000000-0005-0000-0000-0000C4150000}"/>
    <cellStyle name="40% - Accent4 24 3" xfId="1664" xr:uid="{00000000-0005-0000-0000-0000C5150000}"/>
    <cellStyle name="40% - Accent4 24 3 2" xfId="4214" xr:uid="{00000000-0005-0000-0000-0000C6150000}"/>
    <cellStyle name="40% - Accent4 24 3 3" xfId="8903" xr:uid="{00000000-0005-0000-0000-0000C7150000}"/>
    <cellStyle name="40% - Accent4 24 4" xfId="4899" xr:uid="{00000000-0005-0000-0000-0000C8150000}"/>
    <cellStyle name="40% - Accent4 24 4 2" xfId="9536" xr:uid="{00000000-0005-0000-0000-0000C9150000}"/>
    <cellStyle name="40% - Accent4 24 5" xfId="2977" xr:uid="{00000000-0005-0000-0000-0000CA150000}"/>
    <cellStyle name="40% - Accent4 24 6" xfId="6481" xr:uid="{00000000-0005-0000-0000-0000CB150000}"/>
    <cellStyle name="40% - Accent4 24 7" xfId="7675" xr:uid="{00000000-0005-0000-0000-0000CC150000}"/>
    <cellStyle name="40% - Accent4 25" xfId="866" xr:uid="{00000000-0005-0000-0000-0000CD150000}"/>
    <cellStyle name="40% - Accent4 25 2" xfId="2386" xr:uid="{00000000-0005-0000-0000-0000CE150000}"/>
    <cellStyle name="40% - Accent4 25 2 2" xfId="3643" xr:uid="{00000000-0005-0000-0000-0000CF150000}"/>
    <cellStyle name="40% - Accent4 25 2 3" xfId="8349" xr:uid="{00000000-0005-0000-0000-0000D0150000}"/>
    <cellStyle name="40% - Accent4 25 3" xfId="1677" xr:uid="{00000000-0005-0000-0000-0000D1150000}"/>
    <cellStyle name="40% - Accent4 25 3 2" xfId="4227" xr:uid="{00000000-0005-0000-0000-0000D2150000}"/>
    <cellStyle name="40% - Accent4 25 3 3" xfId="8916" xr:uid="{00000000-0005-0000-0000-0000D3150000}"/>
    <cellStyle name="40% - Accent4 25 4" xfId="4916" xr:uid="{00000000-0005-0000-0000-0000D4150000}"/>
    <cellStyle name="40% - Accent4 25 4 2" xfId="9553" xr:uid="{00000000-0005-0000-0000-0000D5150000}"/>
    <cellStyle name="40% - Accent4 25 5" xfId="2990" xr:uid="{00000000-0005-0000-0000-0000D6150000}"/>
    <cellStyle name="40% - Accent4 25 6" xfId="6500" xr:uid="{00000000-0005-0000-0000-0000D7150000}"/>
    <cellStyle name="40% - Accent4 25 7" xfId="7688" xr:uid="{00000000-0005-0000-0000-0000D8150000}"/>
    <cellStyle name="40% - Accent4 26" xfId="880" xr:uid="{00000000-0005-0000-0000-0000D9150000}"/>
    <cellStyle name="40% - Accent4 26 2" xfId="2402" xr:uid="{00000000-0005-0000-0000-0000DA150000}"/>
    <cellStyle name="40% - Accent4 26 2 2" xfId="3658" xr:uid="{00000000-0005-0000-0000-0000DB150000}"/>
    <cellStyle name="40% - Accent4 26 2 3" xfId="8364" xr:uid="{00000000-0005-0000-0000-0000DC150000}"/>
    <cellStyle name="40% - Accent4 26 3" xfId="1690" xr:uid="{00000000-0005-0000-0000-0000DD150000}"/>
    <cellStyle name="40% - Accent4 26 3 2" xfId="4240" xr:uid="{00000000-0005-0000-0000-0000DE150000}"/>
    <cellStyle name="40% - Accent4 26 3 3" xfId="8929" xr:uid="{00000000-0005-0000-0000-0000DF150000}"/>
    <cellStyle name="40% - Accent4 26 4" xfId="4929" xr:uid="{00000000-0005-0000-0000-0000E0150000}"/>
    <cellStyle name="40% - Accent4 26 4 2" xfId="9566" xr:uid="{00000000-0005-0000-0000-0000E1150000}"/>
    <cellStyle name="40% - Accent4 26 5" xfId="3003" xr:uid="{00000000-0005-0000-0000-0000E2150000}"/>
    <cellStyle name="40% - Accent4 26 6" xfId="6513" xr:uid="{00000000-0005-0000-0000-0000E3150000}"/>
    <cellStyle name="40% - Accent4 26 7" xfId="7701" xr:uid="{00000000-0005-0000-0000-0000E4150000}"/>
    <cellStyle name="40% - Accent4 27" xfId="951" xr:uid="{00000000-0005-0000-0000-0000E5150000}"/>
    <cellStyle name="40% - Accent4 27 2" xfId="2419" xr:uid="{00000000-0005-0000-0000-0000E6150000}"/>
    <cellStyle name="40% - Accent4 27 2 2" xfId="3671" xr:uid="{00000000-0005-0000-0000-0000E7150000}"/>
    <cellStyle name="40% - Accent4 27 2 3" xfId="8377" xr:uid="{00000000-0005-0000-0000-0000E8150000}"/>
    <cellStyle name="40% - Accent4 27 3" xfId="1704" xr:uid="{00000000-0005-0000-0000-0000E9150000}"/>
    <cellStyle name="40% - Accent4 27 3 2" xfId="4253" xr:uid="{00000000-0005-0000-0000-0000EA150000}"/>
    <cellStyle name="40% - Accent4 27 3 3" xfId="8942" xr:uid="{00000000-0005-0000-0000-0000EB150000}"/>
    <cellStyle name="40% - Accent4 27 4" xfId="4943" xr:uid="{00000000-0005-0000-0000-0000EC150000}"/>
    <cellStyle name="40% - Accent4 27 4 2" xfId="9579" xr:uid="{00000000-0005-0000-0000-0000ED150000}"/>
    <cellStyle name="40% - Accent4 27 5" xfId="3016" xr:uid="{00000000-0005-0000-0000-0000EE150000}"/>
    <cellStyle name="40% - Accent4 27 6" xfId="6526" xr:uid="{00000000-0005-0000-0000-0000EF150000}"/>
    <cellStyle name="40% - Accent4 27 7" xfId="7714" xr:uid="{00000000-0005-0000-0000-0000F0150000}"/>
    <cellStyle name="40% - Accent4 28" xfId="973" xr:uid="{00000000-0005-0000-0000-0000F1150000}"/>
    <cellStyle name="40% - Accent4 28 2" xfId="2435" xr:uid="{00000000-0005-0000-0000-0000F2150000}"/>
    <cellStyle name="40% - Accent4 28 2 2" xfId="3685" xr:uid="{00000000-0005-0000-0000-0000F3150000}"/>
    <cellStyle name="40% - Accent4 28 2 3" xfId="8391" xr:uid="{00000000-0005-0000-0000-0000F4150000}"/>
    <cellStyle name="40% - Accent4 28 3" xfId="1717" xr:uid="{00000000-0005-0000-0000-0000F5150000}"/>
    <cellStyle name="40% - Accent4 28 3 2" xfId="4956" xr:uid="{00000000-0005-0000-0000-0000F6150000}"/>
    <cellStyle name="40% - Accent4 28 3 3" xfId="9592" xr:uid="{00000000-0005-0000-0000-0000F7150000}"/>
    <cellStyle name="40% - Accent4 28 4" xfId="3029" xr:uid="{00000000-0005-0000-0000-0000F8150000}"/>
    <cellStyle name="40% - Accent4 28 5" xfId="6540" xr:uid="{00000000-0005-0000-0000-0000F9150000}"/>
    <cellStyle name="40% - Accent4 28 6" xfId="7727" xr:uid="{00000000-0005-0000-0000-0000FA150000}"/>
    <cellStyle name="40% - Accent4 29" xfId="1004" xr:uid="{00000000-0005-0000-0000-0000FB150000}"/>
    <cellStyle name="40% - Accent4 29 2" xfId="2449" xr:uid="{00000000-0005-0000-0000-0000FC150000}"/>
    <cellStyle name="40% - Accent4 29 2 2" xfId="3699" xr:uid="{00000000-0005-0000-0000-0000FD150000}"/>
    <cellStyle name="40% - Accent4 29 2 3" xfId="8405" xr:uid="{00000000-0005-0000-0000-0000FE150000}"/>
    <cellStyle name="40% - Accent4 29 3" xfId="1730" xr:uid="{00000000-0005-0000-0000-0000FF150000}"/>
    <cellStyle name="40% - Accent4 29 3 2" xfId="4970" xr:uid="{00000000-0005-0000-0000-000000160000}"/>
    <cellStyle name="40% - Accent4 29 3 3" xfId="9605" xr:uid="{00000000-0005-0000-0000-000001160000}"/>
    <cellStyle name="40% - Accent4 29 4" xfId="3042" xr:uid="{00000000-0005-0000-0000-000002160000}"/>
    <cellStyle name="40% - Accent4 29 5" xfId="6556" xr:uid="{00000000-0005-0000-0000-000003160000}"/>
    <cellStyle name="40% - Accent4 29 6" xfId="7740" xr:uid="{00000000-0005-0000-0000-000004160000}"/>
    <cellStyle name="40% - Accent4 3" xfId="410" xr:uid="{00000000-0005-0000-0000-000005160000}"/>
    <cellStyle name="40% - Accent4 3 2" xfId="2083" xr:uid="{00000000-0005-0000-0000-000006160000}"/>
    <cellStyle name="40% - Accent4 3 2 2" xfId="4630" xr:uid="{00000000-0005-0000-0000-000007160000}"/>
    <cellStyle name="40% - Accent4 3 2 2 2" xfId="6221" xr:uid="{00000000-0005-0000-0000-000008160000}"/>
    <cellStyle name="40% - Accent4 3 2 2 3" xfId="9292" xr:uid="{00000000-0005-0000-0000-000009160000}"/>
    <cellStyle name="40% - Accent4 3 2 3" xfId="4424" xr:uid="{00000000-0005-0000-0000-00000A160000}"/>
    <cellStyle name="40% - Accent4 3 2 3 2" xfId="9095" xr:uid="{00000000-0005-0000-0000-00000B160000}"/>
    <cellStyle name="40% - Accent4 3 2 4" xfId="3348" xr:uid="{00000000-0005-0000-0000-00000C160000}"/>
    <cellStyle name="40% - Accent4 3 2 5" xfId="5739" xr:uid="{00000000-0005-0000-0000-00000D160000}"/>
    <cellStyle name="40% - Accent4 3 2 6" xfId="8054" xr:uid="{00000000-0005-0000-0000-00000E160000}"/>
    <cellStyle name="40% - Accent4 3 3" xfId="1372" xr:uid="{00000000-0005-0000-0000-00000F160000}"/>
    <cellStyle name="40% - Accent4 3 3 2" xfId="4586" xr:uid="{00000000-0005-0000-0000-000010160000}"/>
    <cellStyle name="40% - Accent4 3 3 2 2" xfId="9255" xr:uid="{00000000-0005-0000-0000-000011160000}"/>
    <cellStyle name="40% - Accent4 3 3 3" xfId="4364" xr:uid="{00000000-0005-0000-0000-000012160000}"/>
    <cellStyle name="40% - Accent4 3 3 3 2" xfId="9036" xr:uid="{00000000-0005-0000-0000-000013160000}"/>
    <cellStyle name="40% - Accent4 3 3 4" xfId="3937" xr:uid="{00000000-0005-0000-0000-000014160000}"/>
    <cellStyle name="40% - Accent4 3 3 5" xfId="6044" xr:uid="{00000000-0005-0000-0000-000015160000}"/>
    <cellStyle name="40% - Accent4 3 3 6" xfId="8629" xr:uid="{00000000-0005-0000-0000-000016160000}"/>
    <cellStyle name="40% - Accent4 3 4" xfId="4539" xr:uid="{00000000-0005-0000-0000-000017160000}"/>
    <cellStyle name="40% - Accent4 3 4 2" xfId="9208" xr:uid="{00000000-0005-0000-0000-000018160000}"/>
    <cellStyle name="40% - Accent4 3 5" xfId="4301" xr:uid="{00000000-0005-0000-0000-000019160000}"/>
    <cellStyle name="40% - Accent4 3 5 2" xfId="8975" xr:uid="{00000000-0005-0000-0000-00001A160000}"/>
    <cellStyle name="40% - Accent4 3 6" xfId="2704" xr:uid="{00000000-0005-0000-0000-00001B160000}"/>
    <cellStyle name="40% - Accent4 3 7" xfId="5561" xr:uid="{00000000-0005-0000-0000-00001C160000}"/>
    <cellStyle name="40% - Accent4 3 8" xfId="7402" xr:uid="{00000000-0005-0000-0000-00001D160000}"/>
    <cellStyle name="40% - Accent4 30" xfId="1039" xr:uid="{00000000-0005-0000-0000-00001E160000}"/>
    <cellStyle name="40% - Accent4 30 2" xfId="2462" xr:uid="{00000000-0005-0000-0000-00001F160000}"/>
    <cellStyle name="40% - Accent4 30 2 2" xfId="3712" xr:uid="{00000000-0005-0000-0000-000020160000}"/>
    <cellStyle name="40% - Accent4 30 2 3" xfId="8418" xr:uid="{00000000-0005-0000-0000-000021160000}"/>
    <cellStyle name="40% - Accent4 30 3" xfId="1751" xr:uid="{00000000-0005-0000-0000-000022160000}"/>
    <cellStyle name="40% - Accent4 30 3 2" xfId="4983" xr:uid="{00000000-0005-0000-0000-000023160000}"/>
    <cellStyle name="40% - Accent4 30 3 3" xfId="9618" xr:uid="{00000000-0005-0000-0000-000024160000}"/>
    <cellStyle name="40% - Accent4 30 4" xfId="3058" xr:uid="{00000000-0005-0000-0000-000025160000}"/>
    <cellStyle name="40% - Accent4 30 5" xfId="6577" xr:uid="{00000000-0005-0000-0000-000026160000}"/>
    <cellStyle name="40% - Accent4 30 6" xfId="7756" xr:uid="{00000000-0005-0000-0000-000027160000}"/>
    <cellStyle name="40% - Accent4 31" xfId="1060" xr:uid="{00000000-0005-0000-0000-000028160000}"/>
    <cellStyle name="40% - Accent4 31 2" xfId="2475" xr:uid="{00000000-0005-0000-0000-000029160000}"/>
    <cellStyle name="40% - Accent4 31 2 2" xfId="3725" xr:uid="{00000000-0005-0000-0000-00002A160000}"/>
    <cellStyle name="40% - Accent4 31 2 3" xfId="8431" xr:uid="{00000000-0005-0000-0000-00002B160000}"/>
    <cellStyle name="40% - Accent4 31 3" xfId="1764" xr:uid="{00000000-0005-0000-0000-00002C160000}"/>
    <cellStyle name="40% - Accent4 31 3 2" xfId="4996" xr:uid="{00000000-0005-0000-0000-00002D160000}"/>
    <cellStyle name="40% - Accent4 31 3 3" xfId="9631" xr:uid="{00000000-0005-0000-0000-00002E160000}"/>
    <cellStyle name="40% - Accent4 31 4" xfId="3071" xr:uid="{00000000-0005-0000-0000-00002F160000}"/>
    <cellStyle name="40% - Accent4 31 5" xfId="6591" xr:uid="{00000000-0005-0000-0000-000030160000}"/>
    <cellStyle name="40% - Accent4 31 6" xfId="7769" xr:uid="{00000000-0005-0000-0000-000031160000}"/>
    <cellStyle name="40% - Accent4 32" xfId="1124" xr:uid="{00000000-0005-0000-0000-000032160000}"/>
    <cellStyle name="40% - Accent4 32 2" xfId="2489" xr:uid="{00000000-0005-0000-0000-000033160000}"/>
    <cellStyle name="40% - Accent4 32 2 2" xfId="3739" xr:uid="{00000000-0005-0000-0000-000034160000}"/>
    <cellStyle name="40% - Accent4 32 2 3" xfId="8445" xr:uid="{00000000-0005-0000-0000-000035160000}"/>
    <cellStyle name="40% - Accent4 32 3" xfId="1777" xr:uid="{00000000-0005-0000-0000-000036160000}"/>
    <cellStyle name="40% - Accent4 32 3 2" xfId="5009" xr:uid="{00000000-0005-0000-0000-000037160000}"/>
    <cellStyle name="40% - Accent4 32 3 3" xfId="9644" xr:uid="{00000000-0005-0000-0000-000038160000}"/>
    <cellStyle name="40% - Accent4 32 4" xfId="3084" xr:uid="{00000000-0005-0000-0000-000039160000}"/>
    <cellStyle name="40% - Accent4 32 5" xfId="6604" xr:uid="{00000000-0005-0000-0000-00003A160000}"/>
    <cellStyle name="40% - Accent4 32 6" xfId="7782" xr:uid="{00000000-0005-0000-0000-00003B160000}"/>
    <cellStyle name="40% - Accent4 33" xfId="1169" xr:uid="{00000000-0005-0000-0000-00003C160000}"/>
    <cellStyle name="40% - Accent4 33 2" xfId="2502" xr:uid="{00000000-0005-0000-0000-00003D160000}"/>
    <cellStyle name="40% - Accent4 33 2 2" xfId="3752" xr:uid="{00000000-0005-0000-0000-00003E160000}"/>
    <cellStyle name="40% - Accent4 33 2 3" xfId="8458" xr:uid="{00000000-0005-0000-0000-00003F160000}"/>
    <cellStyle name="40% - Accent4 33 3" xfId="1790" xr:uid="{00000000-0005-0000-0000-000040160000}"/>
    <cellStyle name="40% - Accent4 33 3 2" xfId="5022" xr:uid="{00000000-0005-0000-0000-000041160000}"/>
    <cellStyle name="40% - Accent4 33 3 3" xfId="9657" xr:uid="{00000000-0005-0000-0000-000042160000}"/>
    <cellStyle name="40% - Accent4 33 4" xfId="3097" xr:uid="{00000000-0005-0000-0000-000043160000}"/>
    <cellStyle name="40% - Accent4 33 5" xfId="6617" xr:uid="{00000000-0005-0000-0000-000044160000}"/>
    <cellStyle name="40% - Accent4 33 6" xfId="7795" xr:uid="{00000000-0005-0000-0000-000045160000}"/>
    <cellStyle name="40% - Accent4 34" xfId="1804" xr:uid="{00000000-0005-0000-0000-000046160000}"/>
    <cellStyle name="40% - Accent4 34 2" xfId="2516" xr:uid="{00000000-0005-0000-0000-000047160000}"/>
    <cellStyle name="40% - Accent4 34 2 2" xfId="3765" xr:uid="{00000000-0005-0000-0000-000048160000}"/>
    <cellStyle name="40% - Accent4 34 2 3" xfId="8471" xr:uid="{00000000-0005-0000-0000-000049160000}"/>
    <cellStyle name="40% - Accent4 34 3" xfId="5035" xr:uid="{00000000-0005-0000-0000-00004A160000}"/>
    <cellStyle name="40% - Accent4 34 3 2" xfId="9670" xr:uid="{00000000-0005-0000-0000-00004B160000}"/>
    <cellStyle name="40% - Accent4 34 4" xfId="3111" xr:uid="{00000000-0005-0000-0000-00004C160000}"/>
    <cellStyle name="40% - Accent4 34 5" xfId="6630" xr:uid="{00000000-0005-0000-0000-00004D160000}"/>
    <cellStyle name="40% - Accent4 34 6" xfId="7809" xr:uid="{00000000-0005-0000-0000-00004E160000}"/>
    <cellStyle name="40% - Accent4 35" xfId="1817" xr:uid="{00000000-0005-0000-0000-00004F160000}"/>
    <cellStyle name="40% - Accent4 35 2" xfId="2533" xr:uid="{00000000-0005-0000-0000-000050160000}"/>
    <cellStyle name="40% - Accent4 35 2 2" xfId="3779" xr:uid="{00000000-0005-0000-0000-000051160000}"/>
    <cellStyle name="40% - Accent4 35 2 3" xfId="8485" xr:uid="{00000000-0005-0000-0000-000052160000}"/>
    <cellStyle name="40% - Accent4 35 3" xfId="5049" xr:uid="{00000000-0005-0000-0000-000053160000}"/>
    <cellStyle name="40% - Accent4 35 3 2" xfId="9683" xr:uid="{00000000-0005-0000-0000-000054160000}"/>
    <cellStyle name="40% - Accent4 35 4" xfId="3124" xr:uid="{00000000-0005-0000-0000-000055160000}"/>
    <cellStyle name="40% - Accent4 35 5" xfId="6643" xr:uid="{00000000-0005-0000-0000-000056160000}"/>
    <cellStyle name="40% - Accent4 35 6" xfId="7823" xr:uid="{00000000-0005-0000-0000-000057160000}"/>
    <cellStyle name="40% - Accent4 36" xfId="1830" xr:uid="{00000000-0005-0000-0000-000058160000}"/>
    <cellStyle name="40% - Accent4 36 2" xfId="2543" xr:uid="{00000000-0005-0000-0000-000059160000}"/>
    <cellStyle name="40% - Accent4 36 2 2" xfId="3787" xr:uid="{00000000-0005-0000-0000-00005A160000}"/>
    <cellStyle name="40% - Accent4 36 2 3" xfId="8494" xr:uid="{00000000-0005-0000-0000-00005B160000}"/>
    <cellStyle name="40% - Accent4 36 3" xfId="5062" xr:uid="{00000000-0005-0000-0000-00005C160000}"/>
    <cellStyle name="40% - Accent4 36 3 2" xfId="9696" xr:uid="{00000000-0005-0000-0000-00005D160000}"/>
    <cellStyle name="40% - Accent4 36 4" xfId="3137" xr:uid="{00000000-0005-0000-0000-00005E160000}"/>
    <cellStyle name="40% - Accent4 36 5" xfId="6656" xr:uid="{00000000-0005-0000-0000-00005F160000}"/>
    <cellStyle name="40% - Accent4 36 6" xfId="7836" xr:uid="{00000000-0005-0000-0000-000060160000}"/>
    <cellStyle name="40% - Accent4 37" xfId="1843" xr:uid="{00000000-0005-0000-0000-000061160000}"/>
    <cellStyle name="40% - Accent4 37 2" xfId="2560" xr:uid="{00000000-0005-0000-0000-000062160000}"/>
    <cellStyle name="40% - Accent4 37 2 2" xfId="3804" xr:uid="{00000000-0005-0000-0000-000063160000}"/>
    <cellStyle name="40% - Accent4 37 2 3" xfId="8511" xr:uid="{00000000-0005-0000-0000-000064160000}"/>
    <cellStyle name="40% - Accent4 37 3" xfId="5076" xr:uid="{00000000-0005-0000-0000-000065160000}"/>
    <cellStyle name="40% - Accent4 37 3 2" xfId="9709" xr:uid="{00000000-0005-0000-0000-000066160000}"/>
    <cellStyle name="40% - Accent4 37 4" xfId="3150" xr:uid="{00000000-0005-0000-0000-000067160000}"/>
    <cellStyle name="40% - Accent4 37 5" xfId="6669" xr:uid="{00000000-0005-0000-0000-000068160000}"/>
    <cellStyle name="40% - Accent4 37 6" xfId="7849" xr:uid="{00000000-0005-0000-0000-000069160000}"/>
    <cellStyle name="40% - Accent4 38" xfId="1856" xr:uid="{00000000-0005-0000-0000-00006A160000}"/>
    <cellStyle name="40% - Accent4 38 2" xfId="2578" xr:uid="{00000000-0005-0000-0000-00006B160000}"/>
    <cellStyle name="40% - Accent4 38 2 2" xfId="3821" xr:uid="{00000000-0005-0000-0000-00006C160000}"/>
    <cellStyle name="40% - Accent4 38 2 3" xfId="8528" xr:uid="{00000000-0005-0000-0000-00006D160000}"/>
    <cellStyle name="40% - Accent4 38 3" xfId="5089" xr:uid="{00000000-0005-0000-0000-00006E160000}"/>
    <cellStyle name="40% - Accent4 38 3 2" xfId="9722" xr:uid="{00000000-0005-0000-0000-00006F160000}"/>
    <cellStyle name="40% - Accent4 38 4" xfId="3163" xr:uid="{00000000-0005-0000-0000-000070160000}"/>
    <cellStyle name="40% - Accent4 38 5" xfId="6682" xr:uid="{00000000-0005-0000-0000-000071160000}"/>
    <cellStyle name="40% - Accent4 38 6" xfId="7862" xr:uid="{00000000-0005-0000-0000-000072160000}"/>
    <cellStyle name="40% - Accent4 39" xfId="1865" xr:uid="{00000000-0005-0000-0000-000073160000}"/>
    <cellStyle name="40% - Accent4 39 2" xfId="2587" xr:uid="{00000000-0005-0000-0000-000074160000}"/>
    <cellStyle name="40% - Accent4 39 2 2" xfId="3829" xr:uid="{00000000-0005-0000-0000-000075160000}"/>
    <cellStyle name="40% - Accent4 39 2 3" xfId="8536" xr:uid="{00000000-0005-0000-0000-000076160000}"/>
    <cellStyle name="40% - Accent4 39 3" xfId="5104" xr:uid="{00000000-0005-0000-0000-000077160000}"/>
    <cellStyle name="40% - Accent4 39 3 2" xfId="9735" xr:uid="{00000000-0005-0000-0000-000078160000}"/>
    <cellStyle name="40% - Accent4 39 4" xfId="3172" xr:uid="{00000000-0005-0000-0000-000079160000}"/>
    <cellStyle name="40% - Accent4 39 5" xfId="6695" xr:uid="{00000000-0005-0000-0000-00007A160000}"/>
    <cellStyle name="40% - Accent4 39 6" xfId="7871" xr:uid="{00000000-0005-0000-0000-00007B160000}"/>
    <cellStyle name="40% - Accent4 4" xfId="424" xr:uid="{00000000-0005-0000-0000-00007C160000}"/>
    <cellStyle name="40% - Accent4 4 2" xfId="2096" xr:uid="{00000000-0005-0000-0000-00007D160000}"/>
    <cellStyle name="40% - Accent4 4 2 2" xfId="4604" xr:uid="{00000000-0005-0000-0000-00007E160000}"/>
    <cellStyle name="40% - Accent4 4 2 2 2" xfId="6234" xr:uid="{00000000-0005-0000-0000-00007F160000}"/>
    <cellStyle name="40% - Accent4 4 2 2 3" xfId="9273" xr:uid="{00000000-0005-0000-0000-000080160000}"/>
    <cellStyle name="40% - Accent4 4 2 3" xfId="4437" xr:uid="{00000000-0005-0000-0000-000081160000}"/>
    <cellStyle name="40% - Accent4 4 2 3 2" xfId="9108" xr:uid="{00000000-0005-0000-0000-000082160000}"/>
    <cellStyle name="40% - Accent4 4 2 4" xfId="3361" xr:uid="{00000000-0005-0000-0000-000083160000}"/>
    <cellStyle name="40% - Accent4 4 2 5" xfId="5752" xr:uid="{00000000-0005-0000-0000-000084160000}"/>
    <cellStyle name="40% - Accent4 4 2 6" xfId="8067" xr:uid="{00000000-0005-0000-0000-000085160000}"/>
    <cellStyle name="40% - Accent4 4 3" xfId="1385" xr:uid="{00000000-0005-0000-0000-000086160000}"/>
    <cellStyle name="40% - Accent4 4 3 2" xfId="4377" xr:uid="{00000000-0005-0000-0000-000087160000}"/>
    <cellStyle name="40% - Accent4 4 3 2 2" xfId="9049" xr:uid="{00000000-0005-0000-0000-000088160000}"/>
    <cellStyle name="40% - Accent4 4 3 3" xfId="3950" xr:uid="{00000000-0005-0000-0000-000089160000}"/>
    <cellStyle name="40% - Accent4 4 3 4" xfId="6058" xr:uid="{00000000-0005-0000-0000-00008A160000}"/>
    <cellStyle name="40% - Accent4 4 3 5" xfId="8642" xr:uid="{00000000-0005-0000-0000-00008B160000}"/>
    <cellStyle name="40% - Accent4 4 4" xfId="4553" xr:uid="{00000000-0005-0000-0000-00008C160000}"/>
    <cellStyle name="40% - Accent4 4 4 2" xfId="9222" xr:uid="{00000000-0005-0000-0000-00008D160000}"/>
    <cellStyle name="40% - Accent4 4 5" xfId="4315" xr:uid="{00000000-0005-0000-0000-00008E160000}"/>
    <cellStyle name="40% - Accent4 4 5 2" xfId="8988" xr:uid="{00000000-0005-0000-0000-00008F160000}"/>
    <cellStyle name="40% - Accent4 4 6" xfId="2717" xr:uid="{00000000-0005-0000-0000-000090160000}"/>
    <cellStyle name="40% - Accent4 4 7" xfId="5575" xr:uid="{00000000-0005-0000-0000-000091160000}"/>
    <cellStyle name="40% - Accent4 4 8" xfId="7415" xr:uid="{00000000-0005-0000-0000-000092160000}"/>
    <cellStyle name="40% - Accent4 40" xfId="1882" xr:uid="{00000000-0005-0000-0000-000093160000}"/>
    <cellStyle name="40% - Accent4 40 2" xfId="2610" xr:uid="{00000000-0005-0000-0000-000094160000}"/>
    <cellStyle name="40% - Accent4 40 2 2" xfId="3852" xr:uid="{00000000-0005-0000-0000-000095160000}"/>
    <cellStyle name="40% - Accent4 40 2 3" xfId="8559" xr:uid="{00000000-0005-0000-0000-000096160000}"/>
    <cellStyle name="40% - Accent4 40 3" xfId="5117" xr:uid="{00000000-0005-0000-0000-000097160000}"/>
    <cellStyle name="40% - Accent4 40 3 2" xfId="9748" xr:uid="{00000000-0005-0000-0000-000098160000}"/>
    <cellStyle name="40% - Accent4 40 4" xfId="3189" xr:uid="{00000000-0005-0000-0000-000099160000}"/>
    <cellStyle name="40% - Accent4 40 5" xfId="6708" xr:uid="{00000000-0005-0000-0000-00009A160000}"/>
    <cellStyle name="40% - Accent4 40 6" xfId="7888" xr:uid="{00000000-0005-0000-0000-00009B160000}"/>
    <cellStyle name="40% - Accent4 41" xfId="1895" xr:uid="{00000000-0005-0000-0000-00009C160000}"/>
    <cellStyle name="40% - Accent4 41 2" xfId="2627" xr:uid="{00000000-0005-0000-0000-00009D160000}"/>
    <cellStyle name="40% - Accent4 41 2 2" xfId="3869" xr:uid="{00000000-0005-0000-0000-00009E160000}"/>
    <cellStyle name="40% - Accent4 41 2 3" xfId="8576" xr:uid="{00000000-0005-0000-0000-00009F160000}"/>
    <cellStyle name="40% - Accent4 41 3" xfId="3202" xr:uid="{00000000-0005-0000-0000-0000A0160000}"/>
    <cellStyle name="40% - Accent4 41 4" xfId="6721" xr:uid="{00000000-0005-0000-0000-0000A1160000}"/>
    <cellStyle name="40% - Accent4 41 5" xfId="7901" xr:uid="{00000000-0005-0000-0000-0000A2160000}"/>
    <cellStyle name="40% - Accent4 42" xfId="1908" xr:uid="{00000000-0005-0000-0000-0000A3160000}"/>
    <cellStyle name="40% - Accent4 42 2" xfId="2641" xr:uid="{00000000-0005-0000-0000-0000A4160000}"/>
    <cellStyle name="40% - Accent4 42 2 2" xfId="3882" xr:uid="{00000000-0005-0000-0000-0000A5160000}"/>
    <cellStyle name="40% - Accent4 42 2 3" xfId="8589" xr:uid="{00000000-0005-0000-0000-0000A6160000}"/>
    <cellStyle name="40% - Accent4 42 3" xfId="3215" xr:uid="{00000000-0005-0000-0000-0000A7160000}"/>
    <cellStyle name="40% - Accent4 42 4" xfId="6735" xr:uid="{00000000-0005-0000-0000-0000A8160000}"/>
    <cellStyle name="40% - Accent4 42 5" xfId="7914" xr:uid="{00000000-0005-0000-0000-0000A9160000}"/>
    <cellStyle name="40% - Accent4 43" xfId="1928" xr:uid="{00000000-0005-0000-0000-0000AA160000}"/>
    <cellStyle name="40% - Accent4 43 2" xfId="3230" xr:uid="{00000000-0005-0000-0000-0000AB160000}"/>
    <cellStyle name="40% - Accent4 43 3" xfId="6748" xr:uid="{00000000-0005-0000-0000-0000AC160000}"/>
    <cellStyle name="40% - Accent4 43 4" xfId="7929" xr:uid="{00000000-0005-0000-0000-0000AD160000}"/>
    <cellStyle name="40% - Accent4 44" xfId="1945" xr:uid="{00000000-0005-0000-0000-0000AE160000}"/>
    <cellStyle name="40% - Accent4 44 2" xfId="3244" xr:uid="{00000000-0005-0000-0000-0000AF160000}"/>
    <cellStyle name="40% - Accent4 44 3" xfId="6761" xr:uid="{00000000-0005-0000-0000-0000B0160000}"/>
    <cellStyle name="40% - Accent4 44 4" xfId="7944" xr:uid="{00000000-0005-0000-0000-0000B1160000}"/>
    <cellStyle name="40% - Accent4 45" xfId="1957" xr:uid="{00000000-0005-0000-0000-0000B2160000}"/>
    <cellStyle name="40% - Accent4 45 2" xfId="3253" xr:uid="{00000000-0005-0000-0000-0000B3160000}"/>
    <cellStyle name="40% - Accent4 45 3" xfId="6775" xr:uid="{00000000-0005-0000-0000-0000B4160000}"/>
    <cellStyle name="40% - Accent4 45 4" xfId="7954" xr:uid="{00000000-0005-0000-0000-0000B5160000}"/>
    <cellStyle name="40% - Accent4 46" xfId="1972" xr:uid="{00000000-0005-0000-0000-0000B6160000}"/>
    <cellStyle name="40% - Accent4 46 2" xfId="3267" xr:uid="{00000000-0005-0000-0000-0000B7160000}"/>
    <cellStyle name="40% - Accent4 46 3" xfId="6789" xr:uid="{00000000-0005-0000-0000-0000B8160000}"/>
    <cellStyle name="40% - Accent4 46 4" xfId="7968" xr:uid="{00000000-0005-0000-0000-0000B9160000}"/>
    <cellStyle name="40% - Accent4 47" xfId="1987" xr:uid="{00000000-0005-0000-0000-0000BA160000}"/>
    <cellStyle name="40% - Accent4 47 2" xfId="3281" xr:uid="{00000000-0005-0000-0000-0000BB160000}"/>
    <cellStyle name="40% - Accent4 47 3" xfId="6802" xr:uid="{00000000-0005-0000-0000-0000BC160000}"/>
    <cellStyle name="40% - Accent4 47 4" xfId="7982" xr:uid="{00000000-0005-0000-0000-0000BD160000}"/>
    <cellStyle name="40% - Accent4 48" xfId="2001" xr:uid="{00000000-0005-0000-0000-0000BE160000}"/>
    <cellStyle name="40% - Accent4 48 2" xfId="3295" xr:uid="{00000000-0005-0000-0000-0000BF160000}"/>
    <cellStyle name="40% - Accent4 48 3" xfId="6816" xr:uid="{00000000-0005-0000-0000-0000C0160000}"/>
    <cellStyle name="40% - Accent4 48 4" xfId="7996" xr:uid="{00000000-0005-0000-0000-0000C1160000}"/>
    <cellStyle name="40% - Accent4 49" xfId="2015" xr:uid="{00000000-0005-0000-0000-0000C2160000}"/>
    <cellStyle name="40% - Accent4 49 2" xfId="3309" xr:uid="{00000000-0005-0000-0000-0000C3160000}"/>
    <cellStyle name="40% - Accent4 49 3" xfId="6829" xr:uid="{00000000-0005-0000-0000-0000C4160000}"/>
    <cellStyle name="40% - Accent4 49 4" xfId="8010" xr:uid="{00000000-0005-0000-0000-0000C5160000}"/>
    <cellStyle name="40% - Accent4 5" xfId="438" xr:uid="{00000000-0005-0000-0000-0000C6160000}"/>
    <cellStyle name="40% - Accent4 5 2" xfId="2109" xr:uid="{00000000-0005-0000-0000-0000C7160000}"/>
    <cellStyle name="40% - Accent4 5 2 2" xfId="4452" xr:uid="{00000000-0005-0000-0000-0000C8160000}"/>
    <cellStyle name="40% - Accent4 5 2 2 2" xfId="6247" xr:uid="{00000000-0005-0000-0000-0000C9160000}"/>
    <cellStyle name="40% - Accent4 5 2 2 3" xfId="9121" xr:uid="{00000000-0005-0000-0000-0000CA160000}"/>
    <cellStyle name="40% - Accent4 5 2 3" xfId="3374" xr:uid="{00000000-0005-0000-0000-0000CB160000}"/>
    <cellStyle name="40% - Accent4 5 2 4" xfId="5770" xr:uid="{00000000-0005-0000-0000-0000CC160000}"/>
    <cellStyle name="40% - Accent4 5 2 5" xfId="8080" xr:uid="{00000000-0005-0000-0000-0000CD160000}"/>
    <cellStyle name="40% - Accent4 5 3" xfId="1405" xr:uid="{00000000-0005-0000-0000-0000CE160000}"/>
    <cellStyle name="40% - Accent4 5 3 2" xfId="4391" xr:uid="{00000000-0005-0000-0000-0000CF160000}"/>
    <cellStyle name="40% - Accent4 5 3 2 2" xfId="9062" xr:uid="{00000000-0005-0000-0000-0000D0160000}"/>
    <cellStyle name="40% - Accent4 5 3 3" xfId="3964" xr:uid="{00000000-0005-0000-0000-0000D1160000}"/>
    <cellStyle name="40% - Accent4 5 3 4" xfId="6071" xr:uid="{00000000-0005-0000-0000-0000D2160000}"/>
    <cellStyle name="40% - Accent4 5 3 5" xfId="8656" xr:uid="{00000000-0005-0000-0000-0000D3160000}"/>
    <cellStyle name="40% - Accent4 5 4" xfId="4567" xr:uid="{00000000-0005-0000-0000-0000D4160000}"/>
    <cellStyle name="40% - Accent4 5 4 2" xfId="9236" xr:uid="{00000000-0005-0000-0000-0000D5160000}"/>
    <cellStyle name="40% - Accent4 5 5" xfId="4328" xr:uid="{00000000-0005-0000-0000-0000D6160000}"/>
    <cellStyle name="40% - Accent4 5 5 2" xfId="9001" xr:uid="{00000000-0005-0000-0000-0000D7160000}"/>
    <cellStyle name="40% - Accent4 5 6" xfId="2730" xr:uid="{00000000-0005-0000-0000-0000D8160000}"/>
    <cellStyle name="40% - Accent4 5 7" xfId="5588" xr:uid="{00000000-0005-0000-0000-0000D9160000}"/>
    <cellStyle name="40% - Accent4 5 8" xfId="7428" xr:uid="{00000000-0005-0000-0000-0000DA160000}"/>
    <cellStyle name="40% - Accent4 50" xfId="2052" xr:uid="{00000000-0005-0000-0000-0000DB160000}"/>
    <cellStyle name="40% - Accent4 50 2" xfId="3329" xr:uid="{00000000-0005-0000-0000-0000DC160000}"/>
    <cellStyle name="40% - Accent4 50 3" xfId="6842" xr:uid="{00000000-0005-0000-0000-0000DD160000}"/>
    <cellStyle name="40% - Accent4 50 4" xfId="8035" xr:uid="{00000000-0005-0000-0000-0000DE160000}"/>
    <cellStyle name="40% - Accent4 51" xfId="1324" xr:uid="{00000000-0005-0000-0000-0000DF160000}"/>
    <cellStyle name="40% - Accent4 51 2" xfId="3903" xr:uid="{00000000-0005-0000-0000-0000E0160000}"/>
    <cellStyle name="40% - Accent4 51 3" xfId="6856" xr:uid="{00000000-0005-0000-0000-0000E1160000}"/>
    <cellStyle name="40% - Accent4 51 4" xfId="8608" xr:uid="{00000000-0005-0000-0000-0000E2160000}"/>
    <cellStyle name="40% - Accent4 52" xfId="2664" xr:uid="{00000000-0005-0000-0000-0000E3160000}"/>
    <cellStyle name="40% - Accent4 52 2" xfId="4272" xr:uid="{00000000-0005-0000-0000-0000E4160000}"/>
    <cellStyle name="40% - Accent4 52 3" xfId="6869" xr:uid="{00000000-0005-0000-0000-0000E5160000}"/>
    <cellStyle name="40% - Accent4 52 4" xfId="8956" xr:uid="{00000000-0005-0000-0000-0000E6160000}"/>
    <cellStyle name="40% - Accent4 53" xfId="2684" xr:uid="{00000000-0005-0000-0000-0000E7160000}"/>
    <cellStyle name="40% - Accent4 53 2" xfId="6883" xr:uid="{00000000-0005-0000-0000-0000E8160000}"/>
    <cellStyle name="40% - Accent4 54" xfId="5450" xr:uid="{00000000-0005-0000-0000-0000E9160000}"/>
    <cellStyle name="40% - Accent4 54 2" xfId="6896" xr:uid="{00000000-0005-0000-0000-0000EA160000}"/>
    <cellStyle name="40% - Accent4 55" xfId="6909" xr:uid="{00000000-0005-0000-0000-0000EB160000}"/>
    <cellStyle name="40% - Accent4 56" xfId="6926" xr:uid="{00000000-0005-0000-0000-0000EC160000}"/>
    <cellStyle name="40% - Accent4 57" xfId="6939" xr:uid="{00000000-0005-0000-0000-0000ED160000}"/>
    <cellStyle name="40% - Accent4 58" xfId="6953" xr:uid="{00000000-0005-0000-0000-0000EE160000}"/>
    <cellStyle name="40% - Accent4 59" xfId="6966" xr:uid="{00000000-0005-0000-0000-0000EF160000}"/>
    <cellStyle name="40% - Accent4 6" xfId="452" xr:uid="{00000000-0005-0000-0000-0000F0160000}"/>
    <cellStyle name="40% - Accent4 6 2" xfId="2122" xr:uid="{00000000-0005-0000-0000-0000F1160000}"/>
    <cellStyle name="40% - Accent4 6 2 2" xfId="4465" xr:uid="{00000000-0005-0000-0000-0000F2160000}"/>
    <cellStyle name="40% - Accent4 6 2 2 2" xfId="6260" xr:uid="{00000000-0005-0000-0000-0000F3160000}"/>
    <cellStyle name="40% - Accent4 6 2 2 3" xfId="9134" xr:uid="{00000000-0005-0000-0000-0000F4160000}"/>
    <cellStyle name="40% - Accent4 6 2 3" xfId="3387" xr:uid="{00000000-0005-0000-0000-0000F5160000}"/>
    <cellStyle name="40% - Accent4 6 2 4" xfId="5783" xr:uid="{00000000-0005-0000-0000-0000F6160000}"/>
    <cellStyle name="40% - Accent4 6 2 5" xfId="8093" xr:uid="{00000000-0005-0000-0000-0000F7160000}"/>
    <cellStyle name="40% - Accent4 6 3" xfId="1418" xr:uid="{00000000-0005-0000-0000-0000F8160000}"/>
    <cellStyle name="40% - Accent4 6 3 2" xfId="4663" xr:uid="{00000000-0005-0000-0000-0000F9160000}"/>
    <cellStyle name="40% - Accent4 6 3 2 2" xfId="9306" xr:uid="{00000000-0005-0000-0000-0000FA160000}"/>
    <cellStyle name="40% - Accent4 6 3 3" xfId="3977" xr:uid="{00000000-0005-0000-0000-0000FB160000}"/>
    <cellStyle name="40% - Accent4 6 3 4" xfId="6084" xr:uid="{00000000-0005-0000-0000-0000FC160000}"/>
    <cellStyle name="40% - Accent4 6 3 5" xfId="8669" xr:uid="{00000000-0005-0000-0000-0000FD160000}"/>
    <cellStyle name="40% - Accent4 6 4" xfId="4342" xr:uid="{00000000-0005-0000-0000-0000FE160000}"/>
    <cellStyle name="40% - Accent4 6 4 2" xfId="9014" xr:uid="{00000000-0005-0000-0000-0000FF160000}"/>
    <cellStyle name="40% - Accent4 6 5" xfId="2743" xr:uid="{00000000-0005-0000-0000-000000170000}"/>
    <cellStyle name="40% - Accent4 6 6" xfId="5601" xr:uid="{00000000-0005-0000-0000-000001170000}"/>
    <cellStyle name="40% - Accent4 6 7" xfId="7441" xr:uid="{00000000-0005-0000-0000-000002170000}"/>
    <cellStyle name="40% - Accent4 60" xfId="6980" xr:uid="{00000000-0005-0000-0000-000003170000}"/>
    <cellStyle name="40% - Accent4 61" xfId="6993" xr:uid="{00000000-0005-0000-0000-000004170000}"/>
    <cellStyle name="40% - Accent4 62" xfId="7007" xr:uid="{00000000-0005-0000-0000-000005170000}"/>
    <cellStyle name="40% - Accent4 63" xfId="7020" xr:uid="{00000000-0005-0000-0000-000006170000}"/>
    <cellStyle name="40% - Accent4 64" xfId="7033" xr:uid="{00000000-0005-0000-0000-000007170000}"/>
    <cellStyle name="40% - Accent4 65" xfId="7046" xr:uid="{00000000-0005-0000-0000-000008170000}"/>
    <cellStyle name="40% - Accent4 66" xfId="7061" xr:uid="{00000000-0005-0000-0000-000009170000}"/>
    <cellStyle name="40% - Accent4 67" xfId="7075" xr:uid="{00000000-0005-0000-0000-00000A170000}"/>
    <cellStyle name="40% - Accent4 68" xfId="7090" xr:uid="{00000000-0005-0000-0000-00000B170000}"/>
    <cellStyle name="40% - Accent4 69" xfId="7104" xr:uid="{00000000-0005-0000-0000-00000C170000}"/>
    <cellStyle name="40% - Accent4 7" xfId="466" xr:uid="{00000000-0005-0000-0000-00000D170000}"/>
    <cellStyle name="40% - Accent4 7 2" xfId="2135" xr:uid="{00000000-0005-0000-0000-00000E170000}"/>
    <cellStyle name="40% - Accent4 7 2 2" xfId="4677" xr:uid="{00000000-0005-0000-0000-00000F170000}"/>
    <cellStyle name="40% - Accent4 7 2 2 2" xfId="6273" xr:uid="{00000000-0005-0000-0000-000010170000}"/>
    <cellStyle name="40% - Accent4 7 2 2 3" xfId="9320" xr:uid="{00000000-0005-0000-0000-000011170000}"/>
    <cellStyle name="40% - Accent4 7 2 3" xfId="3400" xr:uid="{00000000-0005-0000-0000-000012170000}"/>
    <cellStyle name="40% - Accent4 7 2 4" xfId="5796" xr:uid="{00000000-0005-0000-0000-000013170000}"/>
    <cellStyle name="40% - Accent4 7 2 5" xfId="8106" xr:uid="{00000000-0005-0000-0000-000014170000}"/>
    <cellStyle name="40% - Accent4 7 3" xfId="1431" xr:uid="{00000000-0005-0000-0000-000015170000}"/>
    <cellStyle name="40% - Accent4 7 3 2" xfId="3990" xr:uid="{00000000-0005-0000-0000-000016170000}"/>
    <cellStyle name="40% - Accent4 7 3 3" xfId="6097" xr:uid="{00000000-0005-0000-0000-000017170000}"/>
    <cellStyle name="40% - Accent4 7 3 4" xfId="8682" xr:uid="{00000000-0005-0000-0000-000018170000}"/>
    <cellStyle name="40% - Accent4 7 4" xfId="4478" xr:uid="{00000000-0005-0000-0000-000019170000}"/>
    <cellStyle name="40% - Accent4 7 4 2" xfId="9147" xr:uid="{00000000-0005-0000-0000-00001A170000}"/>
    <cellStyle name="40% - Accent4 7 5" xfId="2756" xr:uid="{00000000-0005-0000-0000-00001B170000}"/>
    <cellStyle name="40% - Accent4 7 6" xfId="5614" xr:uid="{00000000-0005-0000-0000-00001C170000}"/>
    <cellStyle name="40% - Accent4 7 7" xfId="7454" xr:uid="{00000000-0005-0000-0000-00001D170000}"/>
    <cellStyle name="40% - Accent4 70" xfId="7117" xr:uid="{00000000-0005-0000-0000-00001E170000}"/>
    <cellStyle name="40% - Accent4 71" xfId="7131" xr:uid="{00000000-0005-0000-0000-00001F170000}"/>
    <cellStyle name="40% - Accent4 72" xfId="7161" xr:uid="{00000000-0005-0000-0000-000020170000}"/>
    <cellStyle name="40% - Accent4 73" xfId="5504" xr:uid="{00000000-0005-0000-0000-000021170000}"/>
    <cellStyle name="40% - Accent4 74" xfId="7372" xr:uid="{00000000-0005-0000-0000-000022170000}"/>
    <cellStyle name="40% - Accent4 75" xfId="9867" xr:uid="{00000000-0005-0000-0000-000023170000}"/>
    <cellStyle name="40% - Accent4 8" xfId="483" xr:uid="{00000000-0005-0000-0000-000024170000}"/>
    <cellStyle name="40% - Accent4 8 2" xfId="2148" xr:uid="{00000000-0005-0000-0000-000025170000}"/>
    <cellStyle name="40% - Accent4 8 2 2" xfId="4690" xr:uid="{00000000-0005-0000-0000-000026170000}"/>
    <cellStyle name="40% - Accent4 8 2 2 2" xfId="6286" xr:uid="{00000000-0005-0000-0000-000027170000}"/>
    <cellStyle name="40% - Accent4 8 2 2 3" xfId="9333" xr:uid="{00000000-0005-0000-0000-000028170000}"/>
    <cellStyle name="40% - Accent4 8 2 3" xfId="3413" xr:uid="{00000000-0005-0000-0000-000029170000}"/>
    <cellStyle name="40% - Accent4 8 2 4" xfId="5809" xr:uid="{00000000-0005-0000-0000-00002A170000}"/>
    <cellStyle name="40% - Accent4 8 2 5" xfId="8119" xr:uid="{00000000-0005-0000-0000-00002B170000}"/>
    <cellStyle name="40% - Accent4 8 3" xfId="1445" xr:uid="{00000000-0005-0000-0000-00002C170000}"/>
    <cellStyle name="40% - Accent4 8 3 2" xfId="4003" xr:uid="{00000000-0005-0000-0000-00002D170000}"/>
    <cellStyle name="40% - Accent4 8 3 3" xfId="6110" xr:uid="{00000000-0005-0000-0000-00002E170000}"/>
    <cellStyle name="40% - Accent4 8 3 4" xfId="8695" xr:uid="{00000000-0005-0000-0000-00002F170000}"/>
    <cellStyle name="40% - Accent4 8 4" xfId="4491" xr:uid="{00000000-0005-0000-0000-000030170000}"/>
    <cellStyle name="40% - Accent4 8 4 2" xfId="9160" xr:uid="{00000000-0005-0000-0000-000031170000}"/>
    <cellStyle name="40% - Accent4 8 5" xfId="2769" xr:uid="{00000000-0005-0000-0000-000032170000}"/>
    <cellStyle name="40% - Accent4 8 6" xfId="5627" xr:uid="{00000000-0005-0000-0000-000033170000}"/>
    <cellStyle name="40% - Accent4 8 7" xfId="7467" xr:uid="{00000000-0005-0000-0000-000034170000}"/>
    <cellStyle name="40% - Accent4 9" xfId="509" xr:uid="{00000000-0005-0000-0000-000035170000}"/>
    <cellStyle name="40% - Accent4 9 2" xfId="2161" xr:uid="{00000000-0005-0000-0000-000036170000}"/>
    <cellStyle name="40% - Accent4 9 2 2" xfId="4703" xr:uid="{00000000-0005-0000-0000-000037170000}"/>
    <cellStyle name="40% - Accent4 9 2 2 2" xfId="6299" xr:uid="{00000000-0005-0000-0000-000038170000}"/>
    <cellStyle name="40% - Accent4 9 2 2 3" xfId="9346" xr:uid="{00000000-0005-0000-0000-000039170000}"/>
    <cellStyle name="40% - Accent4 9 2 3" xfId="3426" xr:uid="{00000000-0005-0000-0000-00003A170000}"/>
    <cellStyle name="40% - Accent4 9 2 4" xfId="5822" xr:uid="{00000000-0005-0000-0000-00003B170000}"/>
    <cellStyle name="40% - Accent4 9 2 5" xfId="8132" xr:uid="{00000000-0005-0000-0000-00003C170000}"/>
    <cellStyle name="40% - Accent4 9 3" xfId="1458" xr:uid="{00000000-0005-0000-0000-00003D170000}"/>
    <cellStyle name="40% - Accent4 9 3 2" xfId="4017" xr:uid="{00000000-0005-0000-0000-00003E170000}"/>
    <cellStyle name="40% - Accent4 9 3 3" xfId="6123" xr:uid="{00000000-0005-0000-0000-00003F170000}"/>
    <cellStyle name="40% - Accent4 9 3 4" xfId="8708" xr:uid="{00000000-0005-0000-0000-000040170000}"/>
    <cellStyle name="40% - Accent4 9 4" xfId="4504" xr:uid="{00000000-0005-0000-0000-000041170000}"/>
    <cellStyle name="40% - Accent4 9 4 2" xfId="9173" xr:uid="{00000000-0005-0000-0000-000042170000}"/>
    <cellStyle name="40% - Accent4 9 5" xfId="2782" xr:uid="{00000000-0005-0000-0000-000043170000}"/>
    <cellStyle name="40% - Accent4 9 6" xfId="5640" xr:uid="{00000000-0005-0000-0000-000044170000}"/>
    <cellStyle name="40% - Accent4 9 7" xfId="7480" xr:uid="{00000000-0005-0000-0000-000045170000}"/>
    <cellStyle name="40% - Accent5 10" xfId="524" xr:uid="{00000000-0005-0000-0000-000047170000}"/>
    <cellStyle name="40% - Accent5 10 2" xfId="2178" xr:uid="{00000000-0005-0000-0000-000048170000}"/>
    <cellStyle name="40% - Accent5 10 2 2" xfId="4719" xr:uid="{00000000-0005-0000-0000-000049170000}"/>
    <cellStyle name="40% - Accent5 10 2 2 2" xfId="6315" xr:uid="{00000000-0005-0000-0000-00004A170000}"/>
    <cellStyle name="40% - Accent5 10 2 2 3" xfId="9362" xr:uid="{00000000-0005-0000-0000-00004B170000}"/>
    <cellStyle name="40% - Accent5 10 2 3" xfId="3442" xr:uid="{00000000-0005-0000-0000-00004C170000}"/>
    <cellStyle name="40% - Accent5 10 2 4" xfId="5838" xr:uid="{00000000-0005-0000-0000-00004D170000}"/>
    <cellStyle name="40% - Accent5 10 2 5" xfId="8148" xr:uid="{00000000-0005-0000-0000-00004E170000}"/>
    <cellStyle name="40% - Accent5 10 3" xfId="1473" xr:uid="{00000000-0005-0000-0000-00004F170000}"/>
    <cellStyle name="40% - Accent5 10 3 2" xfId="4032" xr:uid="{00000000-0005-0000-0000-000050170000}"/>
    <cellStyle name="40% - Accent5 10 3 3" xfId="6139" xr:uid="{00000000-0005-0000-0000-000051170000}"/>
    <cellStyle name="40% - Accent5 10 3 4" xfId="8723" xr:uid="{00000000-0005-0000-0000-000052170000}"/>
    <cellStyle name="40% - Accent5 10 4" xfId="4409" xr:uid="{00000000-0005-0000-0000-000053170000}"/>
    <cellStyle name="40% - Accent5 10 4 2" xfId="9080" xr:uid="{00000000-0005-0000-0000-000054170000}"/>
    <cellStyle name="40% - Accent5 10 5" xfId="2797" xr:uid="{00000000-0005-0000-0000-000055170000}"/>
    <cellStyle name="40% - Accent5 10 6" xfId="5656" xr:uid="{00000000-0005-0000-0000-000056170000}"/>
    <cellStyle name="40% - Accent5 10 7" xfId="7495" xr:uid="{00000000-0005-0000-0000-000057170000}"/>
    <cellStyle name="40% - Accent5 11" xfId="537" xr:uid="{00000000-0005-0000-0000-000058170000}"/>
    <cellStyle name="40% - Accent5 11 2" xfId="2191" xr:uid="{00000000-0005-0000-0000-000059170000}"/>
    <cellStyle name="40% - Accent5 11 2 2" xfId="3455" xr:uid="{00000000-0005-0000-0000-00005A170000}"/>
    <cellStyle name="40% - Accent5 11 2 2 2" xfId="6328" xr:uid="{00000000-0005-0000-0000-00005B170000}"/>
    <cellStyle name="40% - Accent5 11 2 3" xfId="5851" xr:uid="{00000000-0005-0000-0000-00005C170000}"/>
    <cellStyle name="40% - Accent5 11 2 4" xfId="8161" xr:uid="{00000000-0005-0000-0000-00005D170000}"/>
    <cellStyle name="40% - Accent5 11 3" xfId="1486" xr:uid="{00000000-0005-0000-0000-00005E170000}"/>
    <cellStyle name="40% - Accent5 11 3 2" xfId="4045" xr:uid="{00000000-0005-0000-0000-00005F170000}"/>
    <cellStyle name="40% - Accent5 11 3 3" xfId="6152" xr:uid="{00000000-0005-0000-0000-000060170000}"/>
    <cellStyle name="40% - Accent5 11 3 4" xfId="8736" xr:uid="{00000000-0005-0000-0000-000061170000}"/>
    <cellStyle name="40% - Accent5 11 4" xfId="4522" xr:uid="{00000000-0005-0000-0000-000062170000}"/>
    <cellStyle name="40% - Accent5 11 4 2" xfId="9191" xr:uid="{00000000-0005-0000-0000-000063170000}"/>
    <cellStyle name="40% - Accent5 11 5" xfId="2810" xr:uid="{00000000-0005-0000-0000-000064170000}"/>
    <cellStyle name="40% - Accent5 11 6" xfId="5670" xr:uid="{00000000-0005-0000-0000-000065170000}"/>
    <cellStyle name="40% - Accent5 11 7" xfId="7508" xr:uid="{00000000-0005-0000-0000-000066170000}"/>
    <cellStyle name="40% - Accent5 12" xfId="550" xr:uid="{00000000-0005-0000-0000-000067170000}"/>
    <cellStyle name="40% - Accent5 12 2" xfId="2204" xr:uid="{00000000-0005-0000-0000-000068170000}"/>
    <cellStyle name="40% - Accent5 12 2 2" xfId="3468" xr:uid="{00000000-0005-0000-0000-000069170000}"/>
    <cellStyle name="40% - Accent5 12 2 2 2" xfId="6341" xr:uid="{00000000-0005-0000-0000-00006A170000}"/>
    <cellStyle name="40% - Accent5 12 2 3" xfId="5864" xr:uid="{00000000-0005-0000-0000-00006B170000}"/>
    <cellStyle name="40% - Accent5 12 2 4" xfId="8174" xr:uid="{00000000-0005-0000-0000-00006C170000}"/>
    <cellStyle name="40% - Accent5 12 3" xfId="1499" xr:uid="{00000000-0005-0000-0000-00006D170000}"/>
    <cellStyle name="40% - Accent5 12 3 2" xfId="4059" xr:uid="{00000000-0005-0000-0000-00006E170000}"/>
    <cellStyle name="40% - Accent5 12 3 3" xfId="6165" xr:uid="{00000000-0005-0000-0000-00006F170000}"/>
    <cellStyle name="40% - Accent5 12 3 4" xfId="8749" xr:uid="{00000000-0005-0000-0000-000070170000}"/>
    <cellStyle name="40% - Accent5 12 4" xfId="4734" xr:uid="{00000000-0005-0000-0000-000071170000}"/>
    <cellStyle name="40% - Accent5 12 4 2" xfId="9376" xr:uid="{00000000-0005-0000-0000-000072170000}"/>
    <cellStyle name="40% - Accent5 12 5" xfId="2823" xr:uid="{00000000-0005-0000-0000-000073170000}"/>
    <cellStyle name="40% - Accent5 12 6" xfId="5683" xr:uid="{00000000-0005-0000-0000-000074170000}"/>
    <cellStyle name="40% - Accent5 12 7" xfId="7521" xr:uid="{00000000-0005-0000-0000-000075170000}"/>
    <cellStyle name="40% - Accent5 13" xfId="564" xr:uid="{00000000-0005-0000-0000-000076170000}"/>
    <cellStyle name="40% - Accent5 13 2" xfId="2217" xr:uid="{00000000-0005-0000-0000-000077170000}"/>
    <cellStyle name="40% - Accent5 13 2 2" xfId="3481" xr:uid="{00000000-0005-0000-0000-000078170000}"/>
    <cellStyle name="40% - Accent5 13 2 2 2" xfId="6354" xr:uid="{00000000-0005-0000-0000-000079170000}"/>
    <cellStyle name="40% - Accent5 13 2 3" xfId="5877" xr:uid="{00000000-0005-0000-0000-00007A170000}"/>
    <cellStyle name="40% - Accent5 13 2 4" xfId="8187" xr:uid="{00000000-0005-0000-0000-00007B170000}"/>
    <cellStyle name="40% - Accent5 13 3" xfId="1512" xr:uid="{00000000-0005-0000-0000-00007C170000}"/>
    <cellStyle name="40% - Accent5 13 3 2" xfId="4072" xr:uid="{00000000-0005-0000-0000-00007D170000}"/>
    <cellStyle name="40% - Accent5 13 3 3" xfId="6178" xr:uid="{00000000-0005-0000-0000-00007E170000}"/>
    <cellStyle name="40% - Accent5 13 3 4" xfId="8762" xr:uid="{00000000-0005-0000-0000-00007F170000}"/>
    <cellStyle name="40% - Accent5 13 4" xfId="4747" xr:uid="{00000000-0005-0000-0000-000080170000}"/>
    <cellStyle name="40% - Accent5 13 4 2" xfId="9389" xr:uid="{00000000-0005-0000-0000-000081170000}"/>
    <cellStyle name="40% - Accent5 13 5" xfId="2836" xr:uid="{00000000-0005-0000-0000-000082170000}"/>
    <cellStyle name="40% - Accent5 13 6" xfId="5697" xr:uid="{00000000-0005-0000-0000-000083170000}"/>
    <cellStyle name="40% - Accent5 13 7" xfId="7534" xr:uid="{00000000-0005-0000-0000-000084170000}"/>
    <cellStyle name="40% - Accent5 14" xfId="578" xr:uid="{00000000-0005-0000-0000-000085170000}"/>
    <cellStyle name="40% - Accent5 14 2" xfId="2231" xr:uid="{00000000-0005-0000-0000-000086170000}"/>
    <cellStyle name="40% - Accent5 14 2 2" xfId="3494" xr:uid="{00000000-0005-0000-0000-000087170000}"/>
    <cellStyle name="40% - Accent5 14 2 2 2" xfId="6367" xr:uid="{00000000-0005-0000-0000-000088170000}"/>
    <cellStyle name="40% - Accent5 14 2 3" xfId="5890" xr:uid="{00000000-0005-0000-0000-000089170000}"/>
    <cellStyle name="40% - Accent5 14 2 4" xfId="8200" xr:uid="{00000000-0005-0000-0000-00008A170000}"/>
    <cellStyle name="40% - Accent5 14 3" xfId="1525" xr:uid="{00000000-0005-0000-0000-00008B170000}"/>
    <cellStyle name="40% - Accent5 14 3 2" xfId="4085" xr:uid="{00000000-0005-0000-0000-00008C170000}"/>
    <cellStyle name="40% - Accent5 14 3 3" xfId="6191" xr:uid="{00000000-0005-0000-0000-00008D170000}"/>
    <cellStyle name="40% - Accent5 14 3 4" xfId="8775" xr:uid="{00000000-0005-0000-0000-00008E170000}"/>
    <cellStyle name="40% - Accent5 14 4" xfId="4761" xr:uid="{00000000-0005-0000-0000-00008F170000}"/>
    <cellStyle name="40% - Accent5 14 4 2" xfId="9402" xr:uid="{00000000-0005-0000-0000-000090170000}"/>
    <cellStyle name="40% - Accent5 14 5" xfId="2849" xr:uid="{00000000-0005-0000-0000-000091170000}"/>
    <cellStyle name="40% - Accent5 14 6" xfId="5710" xr:uid="{00000000-0005-0000-0000-000092170000}"/>
    <cellStyle name="40% - Accent5 14 7" xfId="7547" xr:uid="{00000000-0005-0000-0000-000093170000}"/>
    <cellStyle name="40% - Accent5 15" xfId="592" xr:uid="{00000000-0005-0000-0000-000094170000}"/>
    <cellStyle name="40% - Accent5 15 2" xfId="2244" xr:uid="{00000000-0005-0000-0000-000095170000}"/>
    <cellStyle name="40% - Accent5 15 2 2" xfId="3507" xr:uid="{00000000-0005-0000-0000-000096170000}"/>
    <cellStyle name="40% - Accent5 15 2 3" xfId="6205" xr:uid="{00000000-0005-0000-0000-000097170000}"/>
    <cellStyle name="40% - Accent5 15 2 4" xfId="8213" xr:uid="{00000000-0005-0000-0000-000098170000}"/>
    <cellStyle name="40% - Accent5 15 3" xfId="1538" xr:uid="{00000000-0005-0000-0000-000099170000}"/>
    <cellStyle name="40% - Accent5 15 3 2" xfId="4098" xr:uid="{00000000-0005-0000-0000-00009A170000}"/>
    <cellStyle name="40% - Accent5 15 3 3" xfId="8788" xr:uid="{00000000-0005-0000-0000-00009B170000}"/>
    <cellStyle name="40% - Accent5 15 4" xfId="4774" xr:uid="{00000000-0005-0000-0000-00009C170000}"/>
    <cellStyle name="40% - Accent5 15 4 2" xfId="9415" xr:uid="{00000000-0005-0000-0000-00009D170000}"/>
    <cellStyle name="40% - Accent5 15 5" xfId="2862" xr:uid="{00000000-0005-0000-0000-00009E170000}"/>
    <cellStyle name="40% - Accent5 15 6" xfId="5724" xr:uid="{00000000-0005-0000-0000-00009F170000}"/>
    <cellStyle name="40% - Accent5 15 7" xfId="7560" xr:uid="{00000000-0005-0000-0000-0000A0170000}"/>
    <cellStyle name="40% - Accent5 16" xfId="622" xr:uid="{00000000-0005-0000-0000-0000A1170000}"/>
    <cellStyle name="40% - Accent5 16 2" xfId="2257" xr:uid="{00000000-0005-0000-0000-0000A2170000}"/>
    <cellStyle name="40% - Accent5 16 2 2" xfId="3520" xr:uid="{00000000-0005-0000-0000-0000A3170000}"/>
    <cellStyle name="40% - Accent5 16 2 3" xfId="6382" xr:uid="{00000000-0005-0000-0000-0000A4170000}"/>
    <cellStyle name="40% - Accent5 16 2 4" xfId="8226" xr:uid="{00000000-0005-0000-0000-0000A5170000}"/>
    <cellStyle name="40% - Accent5 16 3" xfId="1554" xr:uid="{00000000-0005-0000-0000-0000A6170000}"/>
    <cellStyle name="40% - Accent5 16 3 2" xfId="4112" xr:uid="{00000000-0005-0000-0000-0000A7170000}"/>
    <cellStyle name="40% - Accent5 16 3 3" xfId="8801" xr:uid="{00000000-0005-0000-0000-0000A8170000}"/>
    <cellStyle name="40% - Accent5 16 4" xfId="4787" xr:uid="{00000000-0005-0000-0000-0000A9170000}"/>
    <cellStyle name="40% - Accent5 16 4 2" xfId="9428" xr:uid="{00000000-0005-0000-0000-0000AA170000}"/>
    <cellStyle name="40% - Accent5 16 5" xfId="2875" xr:uid="{00000000-0005-0000-0000-0000AB170000}"/>
    <cellStyle name="40% - Accent5 16 6" xfId="5906" xr:uid="{00000000-0005-0000-0000-0000AC170000}"/>
    <cellStyle name="40% - Accent5 16 7" xfId="7573" xr:uid="{00000000-0005-0000-0000-0000AD170000}"/>
    <cellStyle name="40% - Accent5 17" xfId="640" xr:uid="{00000000-0005-0000-0000-0000AE170000}"/>
    <cellStyle name="40% - Accent5 17 2" xfId="2271" xr:uid="{00000000-0005-0000-0000-0000AF170000}"/>
    <cellStyle name="40% - Accent5 17 2 2" xfId="3533" xr:uid="{00000000-0005-0000-0000-0000B0170000}"/>
    <cellStyle name="40% - Accent5 17 2 3" xfId="6396" xr:uid="{00000000-0005-0000-0000-0000B1170000}"/>
    <cellStyle name="40% - Accent5 17 2 4" xfId="8239" xr:uid="{00000000-0005-0000-0000-0000B2170000}"/>
    <cellStyle name="40% - Accent5 17 3" xfId="1567" xr:uid="{00000000-0005-0000-0000-0000B3170000}"/>
    <cellStyle name="40% - Accent5 17 3 2" xfId="4125" xr:uid="{00000000-0005-0000-0000-0000B4170000}"/>
    <cellStyle name="40% - Accent5 17 3 3" xfId="8814" xr:uid="{00000000-0005-0000-0000-0000B5170000}"/>
    <cellStyle name="40% - Accent5 17 4" xfId="4801" xr:uid="{00000000-0005-0000-0000-0000B6170000}"/>
    <cellStyle name="40% - Accent5 17 4 2" xfId="9441" xr:uid="{00000000-0005-0000-0000-0000B7170000}"/>
    <cellStyle name="40% - Accent5 17 5" xfId="2888" xr:uid="{00000000-0005-0000-0000-0000B8170000}"/>
    <cellStyle name="40% - Accent5 17 6" xfId="5920" xr:uid="{00000000-0005-0000-0000-0000B9170000}"/>
    <cellStyle name="40% - Accent5 17 7" xfId="7586" xr:uid="{00000000-0005-0000-0000-0000BA170000}"/>
    <cellStyle name="40% - Accent5 18" xfId="655" xr:uid="{00000000-0005-0000-0000-0000BB170000}"/>
    <cellStyle name="40% - Accent5 18 2" xfId="2285" xr:uid="{00000000-0005-0000-0000-0000BC170000}"/>
    <cellStyle name="40% - Accent5 18 2 2" xfId="3546" xr:uid="{00000000-0005-0000-0000-0000BD170000}"/>
    <cellStyle name="40% - Accent5 18 2 3" xfId="6410" xr:uid="{00000000-0005-0000-0000-0000BE170000}"/>
    <cellStyle name="40% - Accent5 18 2 4" xfId="8252" xr:uid="{00000000-0005-0000-0000-0000BF170000}"/>
    <cellStyle name="40% - Accent5 18 3" xfId="1581" xr:uid="{00000000-0005-0000-0000-0000C0170000}"/>
    <cellStyle name="40% - Accent5 18 3 2" xfId="4138" xr:uid="{00000000-0005-0000-0000-0000C1170000}"/>
    <cellStyle name="40% - Accent5 18 3 3" xfId="8827" xr:uid="{00000000-0005-0000-0000-0000C2170000}"/>
    <cellStyle name="40% - Accent5 18 4" xfId="4814" xr:uid="{00000000-0005-0000-0000-0000C3170000}"/>
    <cellStyle name="40% - Accent5 18 4 2" xfId="9454" xr:uid="{00000000-0005-0000-0000-0000C4170000}"/>
    <cellStyle name="40% - Accent5 18 5" xfId="2901" xr:uid="{00000000-0005-0000-0000-0000C5170000}"/>
    <cellStyle name="40% - Accent5 18 6" xfId="5934" xr:uid="{00000000-0005-0000-0000-0000C6170000}"/>
    <cellStyle name="40% - Accent5 18 7" xfId="7599" xr:uid="{00000000-0005-0000-0000-0000C7170000}"/>
    <cellStyle name="40% - Accent5 19" xfId="684" xr:uid="{00000000-0005-0000-0000-0000C8170000}"/>
    <cellStyle name="40% - Accent5 19 2" xfId="2298" xr:uid="{00000000-0005-0000-0000-0000C9170000}"/>
    <cellStyle name="40% - Accent5 19 2 2" xfId="3559" xr:uid="{00000000-0005-0000-0000-0000CA170000}"/>
    <cellStyle name="40% - Accent5 19 2 3" xfId="6424" xr:uid="{00000000-0005-0000-0000-0000CB170000}"/>
    <cellStyle name="40% - Accent5 19 2 4" xfId="8265" xr:uid="{00000000-0005-0000-0000-0000CC170000}"/>
    <cellStyle name="40% - Accent5 19 3" xfId="1595" xr:uid="{00000000-0005-0000-0000-0000CD170000}"/>
    <cellStyle name="40% - Accent5 19 3 2" xfId="4151" xr:uid="{00000000-0005-0000-0000-0000CE170000}"/>
    <cellStyle name="40% - Accent5 19 3 3" xfId="8840" xr:uid="{00000000-0005-0000-0000-0000CF170000}"/>
    <cellStyle name="40% - Accent5 19 4" xfId="4828" xr:uid="{00000000-0005-0000-0000-0000D0170000}"/>
    <cellStyle name="40% - Accent5 19 4 2" xfId="9467" xr:uid="{00000000-0005-0000-0000-0000D1170000}"/>
    <cellStyle name="40% - Accent5 19 5" xfId="2914" xr:uid="{00000000-0005-0000-0000-0000D2170000}"/>
    <cellStyle name="40% - Accent5 19 6" xfId="5949" xr:uid="{00000000-0005-0000-0000-0000D3170000}"/>
    <cellStyle name="40% - Accent5 19 7" xfId="7612" xr:uid="{00000000-0005-0000-0000-0000D4170000}"/>
    <cellStyle name="40% - Accent5 2" xfId="244" xr:uid="{00000000-0005-0000-0000-0000D5170000}"/>
    <cellStyle name="40% - Accent5 2 2" xfId="5291" xr:uid="{00000000-0005-0000-0000-0000D6170000}"/>
    <cellStyle name="40% - Accent5 2 2 2" xfId="5292" xr:uid="{00000000-0005-0000-0000-0000D7170000}"/>
    <cellStyle name="40% - Accent5 2 3" xfId="5293" xr:uid="{00000000-0005-0000-0000-0000D8170000}"/>
    <cellStyle name="40% - Accent5 2 4" xfId="5290" xr:uid="{00000000-0005-0000-0000-0000D9170000}"/>
    <cellStyle name="40% - Accent5 20" xfId="747" xr:uid="{00000000-0005-0000-0000-0000DA170000}"/>
    <cellStyle name="40% - Accent5 20 2" xfId="2311" xr:uid="{00000000-0005-0000-0000-0000DB170000}"/>
    <cellStyle name="40% - Accent5 20 2 2" xfId="3572" xr:uid="{00000000-0005-0000-0000-0000DC170000}"/>
    <cellStyle name="40% - Accent5 20 2 3" xfId="6431" xr:uid="{00000000-0005-0000-0000-0000DD170000}"/>
    <cellStyle name="40% - Accent5 20 2 4" xfId="8278" xr:uid="{00000000-0005-0000-0000-0000DE170000}"/>
    <cellStyle name="40% - Accent5 20 3" xfId="1608" xr:uid="{00000000-0005-0000-0000-0000DF170000}"/>
    <cellStyle name="40% - Accent5 20 3 2" xfId="4164" xr:uid="{00000000-0005-0000-0000-0000E0170000}"/>
    <cellStyle name="40% - Accent5 20 3 3" xfId="8853" xr:uid="{00000000-0005-0000-0000-0000E1170000}"/>
    <cellStyle name="40% - Accent5 20 4" xfId="4841" xr:uid="{00000000-0005-0000-0000-0000E2170000}"/>
    <cellStyle name="40% - Accent5 20 4 2" xfId="9480" xr:uid="{00000000-0005-0000-0000-0000E3170000}"/>
    <cellStyle name="40% - Accent5 20 5" xfId="2927" xr:uid="{00000000-0005-0000-0000-0000E4170000}"/>
    <cellStyle name="40% - Accent5 20 6" xfId="5956" xr:uid="{00000000-0005-0000-0000-0000E5170000}"/>
    <cellStyle name="40% - Accent5 20 7" xfId="7625" xr:uid="{00000000-0005-0000-0000-0000E6170000}"/>
    <cellStyle name="40% - Accent5 21" xfId="763" xr:uid="{00000000-0005-0000-0000-0000E7170000}"/>
    <cellStyle name="40% - Accent5 21 2" xfId="2325" xr:uid="{00000000-0005-0000-0000-0000E8170000}"/>
    <cellStyle name="40% - Accent5 21 2 2" xfId="3586" xr:uid="{00000000-0005-0000-0000-0000E9170000}"/>
    <cellStyle name="40% - Accent5 21 2 3" xfId="6453" xr:uid="{00000000-0005-0000-0000-0000EA170000}"/>
    <cellStyle name="40% - Accent5 21 2 4" xfId="8292" xr:uid="{00000000-0005-0000-0000-0000EB170000}"/>
    <cellStyle name="40% - Accent5 21 3" xfId="1621" xr:uid="{00000000-0005-0000-0000-0000EC170000}"/>
    <cellStyle name="40% - Accent5 21 3 2" xfId="4177" xr:uid="{00000000-0005-0000-0000-0000ED170000}"/>
    <cellStyle name="40% - Accent5 21 3 3" xfId="8866" xr:uid="{00000000-0005-0000-0000-0000EE170000}"/>
    <cellStyle name="40% - Accent5 21 4" xfId="4854" xr:uid="{00000000-0005-0000-0000-0000EF170000}"/>
    <cellStyle name="40% - Accent5 21 4 2" xfId="9493" xr:uid="{00000000-0005-0000-0000-0000F0170000}"/>
    <cellStyle name="40% - Accent5 21 5" xfId="2940" xr:uid="{00000000-0005-0000-0000-0000F1170000}"/>
    <cellStyle name="40% - Accent5 21 6" xfId="5978" xr:uid="{00000000-0005-0000-0000-0000F2170000}"/>
    <cellStyle name="40% - Accent5 21 7" xfId="7638" xr:uid="{00000000-0005-0000-0000-0000F3170000}"/>
    <cellStyle name="40% - Accent5 22" xfId="777" xr:uid="{00000000-0005-0000-0000-0000F4170000}"/>
    <cellStyle name="40% - Accent5 22 2" xfId="2340" xr:uid="{00000000-0005-0000-0000-0000F5170000}"/>
    <cellStyle name="40% - Accent5 22 2 2" xfId="3599" xr:uid="{00000000-0005-0000-0000-0000F6170000}"/>
    <cellStyle name="40% - Accent5 22 2 3" xfId="6466" xr:uid="{00000000-0005-0000-0000-0000F7170000}"/>
    <cellStyle name="40% - Accent5 22 2 4" xfId="8305" xr:uid="{00000000-0005-0000-0000-0000F8170000}"/>
    <cellStyle name="40% - Accent5 22 3" xfId="1634" xr:uid="{00000000-0005-0000-0000-0000F9170000}"/>
    <cellStyle name="40% - Accent5 22 3 2" xfId="4190" xr:uid="{00000000-0005-0000-0000-0000FA170000}"/>
    <cellStyle name="40% - Accent5 22 3 3" xfId="8879" xr:uid="{00000000-0005-0000-0000-0000FB170000}"/>
    <cellStyle name="40% - Accent5 22 4" xfId="4871" xr:uid="{00000000-0005-0000-0000-0000FC170000}"/>
    <cellStyle name="40% - Accent5 22 4 2" xfId="9509" xr:uid="{00000000-0005-0000-0000-0000FD170000}"/>
    <cellStyle name="40% - Accent5 22 5" xfId="2953" xr:uid="{00000000-0005-0000-0000-0000FE170000}"/>
    <cellStyle name="40% - Accent5 22 6" xfId="5991" xr:uid="{00000000-0005-0000-0000-0000FF170000}"/>
    <cellStyle name="40% - Accent5 22 7" xfId="7651" xr:uid="{00000000-0005-0000-0000-000000180000}"/>
    <cellStyle name="40% - Accent5 23" xfId="810" xr:uid="{00000000-0005-0000-0000-000001180000}"/>
    <cellStyle name="40% - Accent5 23 2" xfId="2357" xr:uid="{00000000-0005-0000-0000-000002180000}"/>
    <cellStyle name="40% - Accent5 23 2 2" xfId="3616" xr:uid="{00000000-0005-0000-0000-000003180000}"/>
    <cellStyle name="40% - Accent5 23 2 3" xfId="8322" xr:uid="{00000000-0005-0000-0000-000004180000}"/>
    <cellStyle name="40% - Accent5 23 3" xfId="1653" xr:uid="{00000000-0005-0000-0000-000005180000}"/>
    <cellStyle name="40% - Accent5 23 3 2" xfId="4203" xr:uid="{00000000-0005-0000-0000-000006180000}"/>
    <cellStyle name="40% - Accent5 23 3 3" xfId="8892" xr:uid="{00000000-0005-0000-0000-000007180000}"/>
    <cellStyle name="40% - Accent5 23 4" xfId="4886" xr:uid="{00000000-0005-0000-0000-000008180000}"/>
    <cellStyle name="40% - Accent5 23 4 2" xfId="9523" xr:uid="{00000000-0005-0000-0000-000009180000}"/>
    <cellStyle name="40% - Accent5 23 5" xfId="2966" xr:uid="{00000000-0005-0000-0000-00000A180000}"/>
    <cellStyle name="40% - Accent5 23 6" xfId="6009" xr:uid="{00000000-0005-0000-0000-00000B180000}"/>
    <cellStyle name="40% - Accent5 23 7" xfId="7664" xr:uid="{00000000-0005-0000-0000-00000C180000}"/>
    <cellStyle name="40% - Accent5 24" xfId="824" xr:uid="{00000000-0005-0000-0000-00000D180000}"/>
    <cellStyle name="40% - Accent5 24 2" xfId="2374" xr:uid="{00000000-0005-0000-0000-00000E180000}"/>
    <cellStyle name="40% - Accent5 24 2 2" xfId="3631" xr:uid="{00000000-0005-0000-0000-00000F180000}"/>
    <cellStyle name="40% - Accent5 24 2 3" xfId="8337" xr:uid="{00000000-0005-0000-0000-000010180000}"/>
    <cellStyle name="40% - Accent5 24 3" xfId="1666" xr:uid="{00000000-0005-0000-0000-000011180000}"/>
    <cellStyle name="40% - Accent5 24 3 2" xfId="4216" xr:uid="{00000000-0005-0000-0000-000012180000}"/>
    <cellStyle name="40% - Accent5 24 3 3" xfId="8905" xr:uid="{00000000-0005-0000-0000-000013180000}"/>
    <cellStyle name="40% - Accent5 24 4" xfId="4901" xr:uid="{00000000-0005-0000-0000-000014180000}"/>
    <cellStyle name="40% - Accent5 24 4 2" xfId="9538" xr:uid="{00000000-0005-0000-0000-000015180000}"/>
    <cellStyle name="40% - Accent5 24 5" xfId="2979" xr:uid="{00000000-0005-0000-0000-000016180000}"/>
    <cellStyle name="40% - Accent5 24 6" xfId="6483" xr:uid="{00000000-0005-0000-0000-000017180000}"/>
    <cellStyle name="40% - Accent5 24 7" xfId="7677" xr:uid="{00000000-0005-0000-0000-000018180000}"/>
    <cellStyle name="40% - Accent5 25" xfId="868" xr:uid="{00000000-0005-0000-0000-000019180000}"/>
    <cellStyle name="40% - Accent5 25 2" xfId="2388" xr:uid="{00000000-0005-0000-0000-00001A180000}"/>
    <cellStyle name="40% - Accent5 25 2 2" xfId="3645" xr:uid="{00000000-0005-0000-0000-00001B180000}"/>
    <cellStyle name="40% - Accent5 25 2 3" xfId="8351" xr:uid="{00000000-0005-0000-0000-00001C180000}"/>
    <cellStyle name="40% - Accent5 25 3" xfId="1679" xr:uid="{00000000-0005-0000-0000-00001D180000}"/>
    <cellStyle name="40% - Accent5 25 3 2" xfId="4229" xr:uid="{00000000-0005-0000-0000-00001E180000}"/>
    <cellStyle name="40% - Accent5 25 3 3" xfId="8918" xr:uid="{00000000-0005-0000-0000-00001F180000}"/>
    <cellStyle name="40% - Accent5 25 4" xfId="4918" xr:uid="{00000000-0005-0000-0000-000020180000}"/>
    <cellStyle name="40% - Accent5 25 4 2" xfId="9555" xr:uid="{00000000-0005-0000-0000-000021180000}"/>
    <cellStyle name="40% - Accent5 25 5" xfId="2992" xr:uid="{00000000-0005-0000-0000-000022180000}"/>
    <cellStyle name="40% - Accent5 25 6" xfId="6502" xr:uid="{00000000-0005-0000-0000-000023180000}"/>
    <cellStyle name="40% - Accent5 25 7" xfId="7690" xr:uid="{00000000-0005-0000-0000-000024180000}"/>
    <cellStyle name="40% - Accent5 26" xfId="882" xr:uid="{00000000-0005-0000-0000-000025180000}"/>
    <cellStyle name="40% - Accent5 26 2" xfId="2404" xr:uid="{00000000-0005-0000-0000-000026180000}"/>
    <cellStyle name="40% - Accent5 26 2 2" xfId="3660" xr:uid="{00000000-0005-0000-0000-000027180000}"/>
    <cellStyle name="40% - Accent5 26 2 3" xfId="8366" xr:uid="{00000000-0005-0000-0000-000028180000}"/>
    <cellStyle name="40% - Accent5 26 3" xfId="1692" xr:uid="{00000000-0005-0000-0000-000029180000}"/>
    <cellStyle name="40% - Accent5 26 3 2" xfId="4242" xr:uid="{00000000-0005-0000-0000-00002A180000}"/>
    <cellStyle name="40% - Accent5 26 3 3" xfId="8931" xr:uid="{00000000-0005-0000-0000-00002B180000}"/>
    <cellStyle name="40% - Accent5 26 4" xfId="4931" xr:uid="{00000000-0005-0000-0000-00002C180000}"/>
    <cellStyle name="40% - Accent5 26 4 2" xfId="9568" xr:uid="{00000000-0005-0000-0000-00002D180000}"/>
    <cellStyle name="40% - Accent5 26 5" xfId="3005" xr:uid="{00000000-0005-0000-0000-00002E180000}"/>
    <cellStyle name="40% - Accent5 26 6" xfId="6515" xr:uid="{00000000-0005-0000-0000-00002F180000}"/>
    <cellStyle name="40% - Accent5 26 7" xfId="7703" xr:uid="{00000000-0005-0000-0000-000030180000}"/>
    <cellStyle name="40% - Accent5 27" xfId="953" xr:uid="{00000000-0005-0000-0000-000031180000}"/>
    <cellStyle name="40% - Accent5 27 2" xfId="2421" xr:uid="{00000000-0005-0000-0000-000032180000}"/>
    <cellStyle name="40% - Accent5 27 2 2" xfId="3673" xr:uid="{00000000-0005-0000-0000-000033180000}"/>
    <cellStyle name="40% - Accent5 27 2 3" xfId="8379" xr:uid="{00000000-0005-0000-0000-000034180000}"/>
    <cellStyle name="40% - Accent5 27 3" xfId="1706" xr:uid="{00000000-0005-0000-0000-000035180000}"/>
    <cellStyle name="40% - Accent5 27 3 2" xfId="4255" xr:uid="{00000000-0005-0000-0000-000036180000}"/>
    <cellStyle name="40% - Accent5 27 3 3" xfId="8944" xr:uid="{00000000-0005-0000-0000-000037180000}"/>
    <cellStyle name="40% - Accent5 27 4" xfId="4945" xr:uid="{00000000-0005-0000-0000-000038180000}"/>
    <cellStyle name="40% - Accent5 27 4 2" xfId="9581" xr:uid="{00000000-0005-0000-0000-000039180000}"/>
    <cellStyle name="40% - Accent5 27 5" xfId="3018" xr:uid="{00000000-0005-0000-0000-00003A180000}"/>
    <cellStyle name="40% - Accent5 27 6" xfId="6528" xr:uid="{00000000-0005-0000-0000-00003B180000}"/>
    <cellStyle name="40% - Accent5 27 7" xfId="7716" xr:uid="{00000000-0005-0000-0000-00003C180000}"/>
    <cellStyle name="40% - Accent5 28" xfId="975" xr:uid="{00000000-0005-0000-0000-00003D180000}"/>
    <cellStyle name="40% - Accent5 28 2" xfId="2437" xr:uid="{00000000-0005-0000-0000-00003E180000}"/>
    <cellStyle name="40% - Accent5 28 2 2" xfId="3687" xr:uid="{00000000-0005-0000-0000-00003F180000}"/>
    <cellStyle name="40% - Accent5 28 2 3" xfId="8393" xr:uid="{00000000-0005-0000-0000-000040180000}"/>
    <cellStyle name="40% - Accent5 28 3" xfId="1719" xr:uid="{00000000-0005-0000-0000-000041180000}"/>
    <cellStyle name="40% - Accent5 28 3 2" xfId="4958" xr:uid="{00000000-0005-0000-0000-000042180000}"/>
    <cellStyle name="40% - Accent5 28 3 3" xfId="9594" xr:uid="{00000000-0005-0000-0000-000043180000}"/>
    <cellStyle name="40% - Accent5 28 4" xfId="3031" xr:uid="{00000000-0005-0000-0000-000044180000}"/>
    <cellStyle name="40% - Accent5 28 5" xfId="6542" xr:uid="{00000000-0005-0000-0000-000045180000}"/>
    <cellStyle name="40% - Accent5 28 6" xfId="7729" xr:uid="{00000000-0005-0000-0000-000046180000}"/>
    <cellStyle name="40% - Accent5 29" xfId="1001" xr:uid="{00000000-0005-0000-0000-000047180000}"/>
    <cellStyle name="40% - Accent5 29 2" xfId="2451" xr:uid="{00000000-0005-0000-0000-000048180000}"/>
    <cellStyle name="40% - Accent5 29 2 2" xfId="3701" xr:uid="{00000000-0005-0000-0000-000049180000}"/>
    <cellStyle name="40% - Accent5 29 2 3" xfId="8407" xr:uid="{00000000-0005-0000-0000-00004A180000}"/>
    <cellStyle name="40% - Accent5 29 3" xfId="1732" xr:uid="{00000000-0005-0000-0000-00004B180000}"/>
    <cellStyle name="40% - Accent5 29 3 2" xfId="4972" xr:uid="{00000000-0005-0000-0000-00004C180000}"/>
    <cellStyle name="40% - Accent5 29 3 3" xfId="9607" xr:uid="{00000000-0005-0000-0000-00004D180000}"/>
    <cellStyle name="40% - Accent5 29 4" xfId="3044" xr:uid="{00000000-0005-0000-0000-00004E180000}"/>
    <cellStyle name="40% - Accent5 29 5" xfId="6558" xr:uid="{00000000-0005-0000-0000-00004F180000}"/>
    <cellStyle name="40% - Accent5 29 6" xfId="7742" xr:uid="{00000000-0005-0000-0000-000050180000}"/>
    <cellStyle name="40% - Accent5 3" xfId="412" xr:uid="{00000000-0005-0000-0000-000051180000}"/>
    <cellStyle name="40% - Accent5 3 2" xfId="2085" xr:uid="{00000000-0005-0000-0000-000052180000}"/>
    <cellStyle name="40% - Accent5 3 2 2" xfId="4632" xr:uid="{00000000-0005-0000-0000-000053180000}"/>
    <cellStyle name="40% - Accent5 3 2 2 2" xfId="6223" xr:uid="{00000000-0005-0000-0000-000054180000}"/>
    <cellStyle name="40% - Accent5 3 2 2 3" xfId="9294" xr:uid="{00000000-0005-0000-0000-000055180000}"/>
    <cellStyle name="40% - Accent5 3 2 3" xfId="4426" xr:uid="{00000000-0005-0000-0000-000056180000}"/>
    <cellStyle name="40% - Accent5 3 2 3 2" xfId="9097" xr:uid="{00000000-0005-0000-0000-000057180000}"/>
    <cellStyle name="40% - Accent5 3 2 4" xfId="3350" xr:uid="{00000000-0005-0000-0000-000058180000}"/>
    <cellStyle name="40% - Accent5 3 2 5" xfId="5741" xr:uid="{00000000-0005-0000-0000-000059180000}"/>
    <cellStyle name="40% - Accent5 3 2 6" xfId="8056" xr:uid="{00000000-0005-0000-0000-00005A180000}"/>
    <cellStyle name="40% - Accent5 3 3" xfId="1374" xr:uid="{00000000-0005-0000-0000-00005B180000}"/>
    <cellStyle name="40% - Accent5 3 3 2" xfId="4588" xr:uid="{00000000-0005-0000-0000-00005C180000}"/>
    <cellStyle name="40% - Accent5 3 3 2 2" xfId="9257" xr:uid="{00000000-0005-0000-0000-00005D180000}"/>
    <cellStyle name="40% - Accent5 3 3 3" xfId="4366" xr:uid="{00000000-0005-0000-0000-00005E180000}"/>
    <cellStyle name="40% - Accent5 3 3 3 2" xfId="9038" xr:uid="{00000000-0005-0000-0000-00005F180000}"/>
    <cellStyle name="40% - Accent5 3 3 4" xfId="3939" xr:uid="{00000000-0005-0000-0000-000060180000}"/>
    <cellStyle name="40% - Accent5 3 3 5" xfId="6046" xr:uid="{00000000-0005-0000-0000-000061180000}"/>
    <cellStyle name="40% - Accent5 3 3 6" xfId="8631" xr:uid="{00000000-0005-0000-0000-000062180000}"/>
    <cellStyle name="40% - Accent5 3 4" xfId="4541" xr:uid="{00000000-0005-0000-0000-000063180000}"/>
    <cellStyle name="40% - Accent5 3 4 2" xfId="9210" xr:uid="{00000000-0005-0000-0000-000064180000}"/>
    <cellStyle name="40% - Accent5 3 5" xfId="4303" xr:uid="{00000000-0005-0000-0000-000065180000}"/>
    <cellStyle name="40% - Accent5 3 5 2" xfId="8977" xr:uid="{00000000-0005-0000-0000-000066180000}"/>
    <cellStyle name="40% - Accent5 3 6" xfId="2706" xr:uid="{00000000-0005-0000-0000-000067180000}"/>
    <cellStyle name="40% - Accent5 3 7" xfId="5563" xr:uid="{00000000-0005-0000-0000-000068180000}"/>
    <cellStyle name="40% - Accent5 3 8" xfId="7404" xr:uid="{00000000-0005-0000-0000-000069180000}"/>
    <cellStyle name="40% - Accent5 30" xfId="1037" xr:uid="{00000000-0005-0000-0000-00006A180000}"/>
    <cellStyle name="40% - Accent5 30 2" xfId="2464" xr:uid="{00000000-0005-0000-0000-00006B180000}"/>
    <cellStyle name="40% - Accent5 30 2 2" xfId="3714" xr:uid="{00000000-0005-0000-0000-00006C180000}"/>
    <cellStyle name="40% - Accent5 30 2 3" xfId="8420" xr:uid="{00000000-0005-0000-0000-00006D180000}"/>
    <cellStyle name="40% - Accent5 30 3" xfId="1753" xr:uid="{00000000-0005-0000-0000-00006E180000}"/>
    <cellStyle name="40% - Accent5 30 3 2" xfId="4985" xr:uid="{00000000-0005-0000-0000-00006F180000}"/>
    <cellStyle name="40% - Accent5 30 3 3" xfId="9620" xr:uid="{00000000-0005-0000-0000-000070180000}"/>
    <cellStyle name="40% - Accent5 30 4" xfId="3060" xr:uid="{00000000-0005-0000-0000-000071180000}"/>
    <cellStyle name="40% - Accent5 30 5" xfId="6579" xr:uid="{00000000-0005-0000-0000-000072180000}"/>
    <cellStyle name="40% - Accent5 30 6" xfId="7758" xr:uid="{00000000-0005-0000-0000-000073180000}"/>
    <cellStyle name="40% - Accent5 31" xfId="1062" xr:uid="{00000000-0005-0000-0000-000074180000}"/>
    <cellStyle name="40% - Accent5 31 2" xfId="2477" xr:uid="{00000000-0005-0000-0000-000075180000}"/>
    <cellStyle name="40% - Accent5 31 2 2" xfId="3727" xr:uid="{00000000-0005-0000-0000-000076180000}"/>
    <cellStyle name="40% - Accent5 31 2 3" xfId="8433" xr:uid="{00000000-0005-0000-0000-000077180000}"/>
    <cellStyle name="40% - Accent5 31 3" xfId="1766" xr:uid="{00000000-0005-0000-0000-000078180000}"/>
    <cellStyle name="40% - Accent5 31 3 2" xfId="4998" xr:uid="{00000000-0005-0000-0000-000079180000}"/>
    <cellStyle name="40% - Accent5 31 3 3" xfId="9633" xr:uid="{00000000-0005-0000-0000-00007A180000}"/>
    <cellStyle name="40% - Accent5 31 4" xfId="3073" xr:uid="{00000000-0005-0000-0000-00007B180000}"/>
    <cellStyle name="40% - Accent5 31 5" xfId="6593" xr:uid="{00000000-0005-0000-0000-00007C180000}"/>
    <cellStyle name="40% - Accent5 31 6" xfId="7771" xr:uid="{00000000-0005-0000-0000-00007D180000}"/>
    <cellStyle name="40% - Accent5 32" xfId="1126" xr:uid="{00000000-0005-0000-0000-00007E180000}"/>
    <cellStyle name="40% - Accent5 32 2" xfId="2491" xr:uid="{00000000-0005-0000-0000-00007F180000}"/>
    <cellStyle name="40% - Accent5 32 2 2" xfId="3741" xr:uid="{00000000-0005-0000-0000-000080180000}"/>
    <cellStyle name="40% - Accent5 32 2 3" xfId="8447" xr:uid="{00000000-0005-0000-0000-000081180000}"/>
    <cellStyle name="40% - Accent5 32 3" xfId="1779" xr:uid="{00000000-0005-0000-0000-000082180000}"/>
    <cellStyle name="40% - Accent5 32 3 2" xfId="5011" xr:uid="{00000000-0005-0000-0000-000083180000}"/>
    <cellStyle name="40% - Accent5 32 3 3" xfId="9646" xr:uid="{00000000-0005-0000-0000-000084180000}"/>
    <cellStyle name="40% - Accent5 32 4" xfId="3086" xr:uid="{00000000-0005-0000-0000-000085180000}"/>
    <cellStyle name="40% - Accent5 32 5" xfId="6606" xr:uid="{00000000-0005-0000-0000-000086180000}"/>
    <cellStyle name="40% - Accent5 32 6" xfId="7784" xr:uid="{00000000-0005-0000-0000-000087180000}"/>
    <cellStyle name="40% - Accent5 33" xfId="1171" xr:uid="{00000000-0005-0000-0000-000088180000}"/>
    <cellStyle name="40% - Accent5 33 2" xfId="2504" xr:uid="{00000000-0005-0000-0000-000089180000}"/>
    <cellStyle name="40% - Accent5 33 2 2" xfId="3754" xr:uid="{00000000-0005-0000-0000-00008A180000}"/>
    <cellStyle name="40% - Accent5 33 2 3" xfId="8460" xr:uid="{00000000-0005-0000-0000-00008B180000}"/>
    <cellStyle name="40% - Accent5 33 3" xfId="1792" xr:uid="{00000000-0005-0000-0000-00008C180000}"/>
    <cellStyle name="40% - Accent5 33 3 2" xfId="5024" xr:uid="{00000000-0005-0000-0000-00008D180000}"/>
    <cellStyle name="40% - Accent5 33 3 3" xfId="9659" xr:uid="{00000000-0005-0000-0000-00008E180000}"/>
    <cellStyle name="40% - Accent5 33 4" xfId="3099" xr:uid="{00000000-0005-0000-0000-00008F180000}"/>
    <cellStyle name="40% - Accent5 33 5" xfId="6619" xr:uid="{00000000-0005-0000-0000-000090180000}"/>
    <cellStyle name="40% - Accent5 33 6" xfId="7797" xr:uid="{00000000-0005-0000-0000-000091180000}"/>
    <cellStyle name="40% - Accent5 34" xfId="1806" xr:uid="{00000000-0005-0000-0000-000092180000}"/>
    <cellStyle name="40% - Accent5 34 2" xfId="2518" xr:uid="{00000000-0005-0000-0000-000093180000}"/>
    <cellStyle name="40% - Accent5 34 2 2" xfId="3767" xr:uid="{00000000-0005-0000-0000-000094180000}"/>
    <cellStyle name="40% - Accent5 34 2 3" xfId="8473" xr:uid="{00000000-0005-0000-0000-000095180000}"/>
    <cellStyle name="40% - Accent5 34 3" xfId="5037" xr:uid="{00000000-0005-0000-0000-000096180000}"/>
    <cellStyle name="40% - Accent5 34 3 2" xfId="9672" xr:uid="{00000000-0005-0000-0000-000097180000}"/>
    <cellStyle name="40% - Accent5 34 4" xfId="3113" xr:uid="{00000000-0005-0000-0000-000098180000}"/>
    <cellStyle name="40% - Accent5 34 5" xfId="6632" xr:uid="{00000000-0005-0000-0000-000099180000}"/>
    <cellStyle name="40% - Accent5 34 6" xfId="7811" xr:uid="{00000000-0005-0000-0000-00009A180000}"/>
    <cellStyle name="40% - Accent5 35" xfId="1819" xr:uid="{00000000-0005-0000-0000-00009B180000}"/>
    <cellStyle name="40% - Accent5 35 2" xfId="2535" xr:uid="{00000000-0005-0000-0000-00009C180000}"/>
    <cellStyle name="40% - Accent5 35 2 2" xfId="3781" xr:uid="{00000000-0005-0000-0000-00009D180000}"/>
    <cellStyle name="40% - Accent5 35 2 3" xfId="8487" xr:uid="{00000000-0005-0000-0000-00009E180000}"/>
    <cellStyle name="40% - Accent5 35 3" xfId="5051" xr:uid="{00000000-0005-0000-0000-00009F180000}"/>
    <cellStyle name="40% - Accent5 35 3 2" xfId="9685" xr:uid="{00000000-0005-0000-0000-0000A0180000}"/>
    <cellStyle name="40% - Accent5 35 4" xfId="3126" xr:uid="{00000000-0005-0000-0000-0000A1180000}"/>
    <cellStyle name="40% - Accent5 35 5" xfId="6645" xr:uid="{00000000-0005-0000-0000-0000A2180000}"/>
    <cellStyle name="40% - Accent5 35 6" xfId="7825" xr:uid="{00000000-0005-0000-0000-0000A3180000}"/>
    <cellStyle name="40% - Accent5 36" xfId="1832" xr:uid="{00000000-0005-0000-0000-0000A4180000}"/>
    <cellStyle name="40% - Accent5 36 2" xfId="2541" xr:uid="{00000000-0005-0000-0000-0000A5180000}"/>
    <cellStyle name="40% - Accent5 36 2 2" xfId="3785" xr:uid="{00000000-0005-0000-0000-0000A6180000}"/>
    <cellStyle name="40% - Accent5 36 2 3" xfId="8492" xr:uid="{00000000-0005-0000-0000-0000A7180000}"/>
    <cellStyle name="40% - Accent5 36 3" xfId="5064" xr:uid="{00000000-0005-0000-0000-0000A8180000}"/>
    <cellStyle name="40% - Accent5 36 3 2" xfId="9698" xr:uid="{00000000-0005-0000-0000-0000A9180000}"/>
    <cellStyle name="40% - Accent5 36 4" xfId="3139" xr:uid="{00000000-0005-0000-0000-0000AA180000}"/>
    <cellStyle name="40% - Accent5 36 5" xfId="6658" xr:uid="{00000000-0005-0000-0000-0000AB180000}"/>
    <cellStyle name="40% - Accent5 36 6" xfId="7838" xr:uid="{00000000-0005-0000-0000-0000AC180000}"/>
    <cellStyle name="40% - Accent5 37" xfId="1845" xr:uid="{00000000-0005-0000-0000-0000AD180000}"/>
    <cellStyle name="40% - Accent5 37 2" xfId="2558" xr:uid="{00000000-0005-0000-0000-0000AE180000}"/>
    <cellStyle name="40% - Accent5 37 2 2" xfId="3802" xr:uid="{00000000-0005-0000-0000-0000AF180000}"/>
    <cellStyle name="40% - Accent5 37 2 3" xfId="8509" xr:uid="{00000000-0005-0000-0000-0000B0180000}"/>
    <cellStyle name="40% - Accent5 37 3" xfId="5078" xr:uid="{00000000-0005-0000-0000-0000B1180000}"/>
    <cellStyle name="40% - Accent5 37 3 2" xfId="9711" xr:uid="{00000000-0005-0000-0000-0000B2180000}"/>
    <cellStyle name="40% - Accent5 37 4" xfId="3152" xr:uid="{00000000-0005-0000-0000-0000B3180000}"/>
    <cellStyle name="40% - Accent5 37 5" xfId="6671" xr:uid="{00000000-0005-0000-0000-0000B4180000}"/>
    <cellStyle name="40% - Accent5 37 6" xfId="7851" xr:uid="{00000000-0005-0000-0000-0000B5180000}"/>
    <cellStyle name="40% - Accent5 38" xfId="1858" xr:uid="{00000000-0005-0000-0000-0000B6180000}"/>
    <cellStyle name="40% - Accent5 38 2" xfId="2580" xr:uid="{00000000-0005-0000-0000-0000B7180000}"/>
    <cellStyle name="40% - Accent5 38 2 2" xfId="3823" xr:uid="{00000000-0005-0000-0000-0000B8180000}"/>
    <cellStyle name="40% - Accent5 38 2 3" xfId="8530" xr:uid="{00000000-0005-0000-0000-0000B9180000}"/>
    <cellStyle name="40% - Accent5 38 3" xfId="5091" xr:uid="{00000000-0005-0000-0000-0000BA180000}"/>
    <cellStyle name="40% - Accent5 38 3 2" xfId="9724" xr:uid="{00000000-0005-0000-0000-0000BB180000}"/>
    <cellStyle name="40% - Accent5 38 4" xfId="3165" xr:uid="{00000000-0005-0000-0000-0000BC180000}"/>
    <cellStyle name="40% - Accent5 38 5" xfId="6684" xr:uid="{00000000-0005-0000-0000-0000BD180000}"/>
    <cellStyle name="40% - Accent5 38 6" xfId="7864" xr:uid="{00000000-0005-0000-0000-0000BE180000}"/>
    <cellStyle name="40% - Accent5 39" xfId="1863" xr:uid="{00000000-0005-0000-0000-0000BF180000}"/>
    <cellStyle name="40% - Accent5 39 2" xfId="2598" xr:uid="{00000000-0005-0000-0000-0000C0180000}"/>
    <cellStyle name="40% - Accent5 39 2 2" xfId="3840" xr:uid="{00000000-0005-0000-0000-0000C1180000}"/>
    <cellStyle name="40% - Accent5 39 2 3" xfId="8547" xr:uid="{00000000-0005-0000-0000-0000C2180000}"/>
    <cellStyle name="40% - Accent5 39 3" xfId="5106" xr:uid="{00000000-0005-0000-0000-0000C3180000}"/>
    <cellStyle name="40% - Accent5 39 3 2" xfId="9737" xr:uid="{00000000-0005-0000-0000-0000C4180000}"/>
    <cellStyle name="40% - Accent5 39 4" xfId="3170" xr:uid="{00000000-0005-0000-0000-0000C5180000}"/>
    <cellStyle name="40% - Accent5 39 5" xfId="6697" xr:uid="{00000000-0005-0000-0000-0000C6180000}"/>
    <cellStyle name="40% - Accent5 39 6" xfId="7869" xr:uid="{00000000-0005-0000-0000-0000C7180000}"/>
    <cellStyle name="40% - Accent5 4" xfId="426" xr:uid="{00000000-0005-0000-0000-0000C8180000}"/>
    <cellStyle name="40% - Accent5 4 2" xfId="2098" xr:uid="{00000000-0005-0000-0000-0000C9180000}"/>
    <cellStyle name="40% - Accent5 4 2 2" xfId="4606" xr:uid="{00000000-0005-0000-0000-0000CA180000}"/>
    <cellStyle name="40% - Accent5 4 2 2 2" xfId="6236" xr:uid="{00000000-0005-0000-0000-0000CB180000}"/>
    <cellStyle name="40% - Accent5 4 2 2 3" xfId="9275" xr:uid="{00000000-0005-0000-0000-0000CC180000}"/>
    <cellStyle name="40% - Accent5 4 2 3" xfId="4439" xr:uid="{00000000-0005-0000-0000-0000CD180000}"/>
    <cellStyle name="40% - Accent5 4 2 3 2" xfId="9110" xr:uid="{00000000-0005-0000-0000-0000CE180000}"/>
    <cellStyle name="40% - Accent5 4 2 4" xfId="3363" xr:uid="{00000000-0005-0000-0000-0000CF180000}"/>
    <cellStyle name="40% - Accent5 4 2 5" xfId="5754" xr:uid="{00000000-0005-0000-0000-0000D0180000}"/>
    <cellStyle name="40% - Accent5 4 2 6" xfId="8069" xr:uid="{00000000-0005-0000-0000-0000D1180000}"/>
    <cellStyle name="40% - Accent5 4 3" xfId="1387" xr:uid="{00000000-0005-0000-0000-0000D2180000}"/>
    <cellStyle name="40% - Accent5 4 3 2" xfId="4379" xr:uid="{00000000-0005-0000-0000-0000D3180000}"/>
    <cellStyle name="40% - Accent5 4 3 2 2" xfId="9051" xr:uid="{00000000-0005-0000-0000-0000D4180000}"/>
    <cellStyle name="40% - Accent5 4 3 3" xfId="3952" xr:uid="{00000000-0005-0000-0000-0000D5180000}"/>
    <cellStyle name="40% - Accent5 4 3 4" xfId="6060" xr:uid="{00000000-0005-0000-0000-0000D6180000}"/>
    <cellStyle name="40% - Accent5 4 3 5" xfId="8644" xr:uid="{00000000-0005-0000-0000-0000D7180000}"/>
    <cellStyle name="40% - Accent5 4 4" xfId="4555" xr:uid="{00000000-0005-0000-0000-0000D8180000}"/>
    <cellStyle name="40% - Accent5 4 4 2" xfId="9224" xr:uid="{00000000-0005-0000-0000-0000D9180000}"/>
    <cellStyle name="40% - Accent5 4 5" xfId="4317" xr:uid="{00000000-0005-0000-0000-0000DA180000}"/>
    <cellStyle name="40% - Accent5 4 5 2" xfId="8990" xr:uid="{00000000-0005-0000-0000-0000DB180000}"/>
    <cellStyle name="40% - Accent5 4 6" xfId="2719" xr:uid="{00000000-0005-0000-0000-0000DC180000}"/>
    <cellStyle name="40% - Accent5 4 7" xfId="5577" xr:uid="{00000000-0005-0000-0000-0000DD180000}"/>
    <cellStyle name="40% - Accent5 4 8" xfId="7417" xr:uid="{00000000-0005-0000-0000-0000DE180000}"/>
    <cellStyle name="40% - Accent5 40" xfId="1884" xr:uid="{00000000-0005-0000-0000-0000DF180000}"/>
    <cellStyle name="40% - Accent5 40 2" xfId="2612" xr:uid="{00000000-0005-0000-0000-0000E0180000}"/>
    <cellStyle name="40% - Accent5 40 2 2" xfId="3854" xr:uid="{00000000-0005-0000-0000-0000E1180000}"/>
    <cellStyle name="40% - Accent5 40 2 3" xfId="8561" xr:uid="{00000000-0005-0000-0000-0000E2180000}"/>
    <cellStyle name="40% - Accent5 40 3" xfId="5119" xr:uid="{00000000-0005-0000-0000-0000E3180000}"/>
    <cellStyle name="40% - Accent5 40 3 2" xfId="9750" xr:uid="{00000000-0005-0000-0000-0000E4180000}"/>
    <cellStyle name="40% - Accent5 40 4" xfId="3191" xr:uid="{00000000-0005-0000-0000-0000E5180000}"/>
    <cellStyle name="40% - Accent5 40 5" xfId="6710" xr:uid="{00000000-0005-0000-0000-0000E6180000}"/>
    <cellStyle name="40% - Accent5 40 6" xfId="7890" xr:uid="{00000000-0005-0000-0000-0000E7180000}"/>
    <cellStyle name="40% - Accent5 41" xfId="1897" xr:uid="{00000000-0005-0000-0000-0000E8180000}"/>
    <cellStyle name="40% - Accent5 41 2" xfId="2626" xr:uid="{00000000-0005-0000-0000-0000E9180000}"/>
    <cellStyle name="40% - Accent5 41 2 2" xfId="3868" xr:uid="{00000000-0005-0000-0000-0000EA180000}"/>
    <cellStyle name="40% - Accent5 41 2 3" xfId="8575" xr:uid="{00000000-0005-0000-0000-0000EB180000}"/>
    <cellStyle name="40% - Accent5 41 3" xfId="3204" xr:uid="{00000000-0005-0000-0000-0000EC180000}"/>
    <cellStyle name="40% - Accent5 41 4" xfId="6723" xr:uid="{00000000-0005-0000-0000-0000ED180000}"/>
    <cellStyle name="40% - Accent5 41 5" xfId="7903" xr:uid="{00000000-0005-0000-0000-0000EE180000}"/>
    <cellStyle name="40% - Accent5 42" xfId="1910" xr:uid="{00000000-0005-0000-0000-0000EF180000}"/>
    <cellStyle name="40% - Accent5 42 2" xfId="2643" xr:uid="{00000000-0005-0000-0000-0000F0180000}"/>
    <cellStyle name="40% - Accent5 42 2 2" xfId="3884" xr:uid="{00000000-0005-0000-0000-0000F1180000}"/>
    <cellStyle name="40% - Accent5 42 2 3" xfId="8591" xr:uid="{00000000-0005-0000-0000-0000F2180000}"/>
    <cellStyle name="40% - Accent5 42 3" xfId="3217" xr:uid="{00000000-0005-0000-0000-0000F3180000}"/>
    <cellStyle name="40% - Accent5 42 4" xfId="6737" xr:uid="{00000000-0005-0000-0000-0000F4180000}"/>
    <cellStyle name="40% - Accent5 42 5" xfId="7916" xr:uid="{00000000-0005-0000-0000-0000F5180000}"/>
    <cellStyle name="40% - Accent5 43" xfId="1930" xr:uid="{00000000-0005-0000-0000-0000F6180000}"/>
    <cellStyle name="40% - Accent5 43 2" xfId="3232" xr:uid="{00000000-0005-0000-0000-0000F7180000}"/>
    <cellStyle name="40% - Accent5 43 3" xfId="6750" xr:uid="{00000000-0005-0000-0000-0000F8180000}"/>
    <cellStyle name="40% - Accent5 43 4" xfId="7931" xr:uid="{00000000-0005-0000-0000-0000F9180000}"/>
    <cellStyle name="40% - Accent5 44" xfId="1947" xr:uid="{00000000-0005-0000-0000-0000FA180000}"/>
    <cellStyle name="40% - Accent5 44 2" xfId="3246" xr:uid="{00000000-0005-0000-0000-0000FB180000}"/>
    <cellStyle name="40% - Accent5 44 3" xfId="6763" xr:uid="{00000000-0005-0000-0000-0000FC180000}"/>
    <cellStyle name="40% - Accent5 44 4" xfId="7946" xr:uid="{00000000-0005-0000-0000-0000FD180000}"/>
    <cellStyle name="40% - Accent5 45" xfId="1955" xr:uid="{00000000-0005-0000-0000-0000FE180000}"/>
    <cellStyle name="40% - Accent5 45 2" xfId="3251" xr:uid="{00000000-0005-0000-0000-0000FF180000}"/>
    <cellStyle name="40% - Accent5 45 3" xfId="6777" xr:uid="{00000000-0005-0000-0000-000000190000}"/>
    <cellStyle name="40% - Accent5 45 4" xfId="7952" xr:uid="{00000000-0005-0000-0000-000001190000}"/>
    <cellStyle name="40% - Accent5 46" xfId="1970" xr:uid="{00000000-0005-0000-0000-000002190000}"/>
    <cellStyle name="40% - Accent5 46 2" xfId="3265" xr:uid="{00000000-0005-0000-0000-000003190000}"/>
    <cellStyle name="40% - Accent5 46 3" xfId="6791" xr:uid="{00000000-0005-0000-0000-000004190000}"/>
    <cellStyle name="40% - Accent5 46 4" xfId="7966" xr:uid="{00000000-0005-0000-0000-000005190000}"/>
    <cellStyle name="40% - Accent5 47" xfId="1985" xr:uid="{00000000-0005-0000-0000-000006190000}"/>
    <cellStyle name="40% - Accent5 47 2" xfId="3279" xr:uid="{00000000-0005-0000-0000-000007190000}"/>
    <cellStyle name="40% - Accent5 47 3" xfId="6804" xr:uid="{00000000-0005-0000-0000-000008190000}"/>
    <cellStyle name="40% - Accent5 47 4" xfId="7980" xr:uid="{00000000-0005-0000-0000-000009190000}"/>
    <cellStyle name="40% - Accent5 48" xfId="1999" xr:uid="{00000000-0005-0000-0000-00000A190000}"/>
    <cellStyle name="40% - Accent5 48 2" xfId="3293" xr:uid="{00000000-0005-0000-0000-00000B190000}"/>
    <cellStyle name="40% - Accent5 48 3" xfId="6818" xr:uid="{00000000-0005-0000-0000-00000C190000}"/>
    <cellStyle name="40% - Accent5 48 4" xfId="7994" xr:uid="{00000000-0005-0000-0000-00000D190000}"/>
    <cellStyle name="40% - Accent5 49" xfId="2013" xr:uid="{00000000-0005-0000-0000-00000E190000}"/>
    <cellStyle name="40% - Accent5 49 2" xfId="3307" xr:uid="{00000000-0005-0000-0000-00000F190000}"/>
    <cellStyle name="40% - Accent5 49 3" xfId="6831" xr:uid="{00000000-0005-0000-0000-000010190000}"/>
    <cellStyle name="40% - Accent5 49 4" xfId="8008" xr:uid="{00000000-0005-0000-0000-000011190000}"/>
    <cellStyle name="40% - Accent5 5" xfId="440" xr:uid="{00000000-0005-0000-0000-000012190000}"/>
    <cellStyle name="40% - Accent5 5 2" xfId="2111" xr:uid="{00000000-0005-0000-0000-000013190000}"/>
    <cellStyle name="40% - Accent5 5 2 2" xfId="4454" xr:uid="{00000000-0005-0000-0000-000014190000}"/>
    <cellStyle name="40% - Accent5 5 2 2 2" xfId="6249" xr:uid="{00000000-0005-0000-0000-000015190000}"/>
    <cellStyle name="40% - Accent5 5 2 2 3" xfId="9123" xr:uid="{00000000-0005-0000-0000-000016190000}"/>
    <cellStyle name="40% - Accent5 5 2 3" xfId="3376" xr:uid="{00000000-0005-0000-0000-000017190000}"/>
    <cellStyle name="40% - Accent5 5 2 4" xfId="5772" xr:uid="{00000000-0005-0000-0000-000018190000}"/>
    <cellStyle name="40% - Accent5 5 2 5" xfId="8082" xr:uid="{00000000-0005-0000-0000-000019190000}"/>
    <cellStyle name="40% - Accent5 5 3" xfId="1407" xr:uid="{00000000-0005-0000-0000-00001A190000}"/>
    <cellStyle name="40% - Accent5 5 3 2" xfId="4393" xr:uid="{00000000-0005-0000-0000-00001B190000}"/>
    <cellStyle name="40% - Accent5 5 3 2 2" xfId="9064" xr:uid="{00000000-0005-0000-0000-00001C190000}"/>
    <cellStyle name="40% - Accent5 5 3 3" xfId="3966" xr:uid="{00000000-0005-0000-0000-00001D190000}"/>
    <cellStyle name="40% - Accent5 5 3 4" xfId="6073" xr:uid="{00000000-0005-0000-0000-00001E190000}"/>
    <cellStyle name="40% - Accent5 5 3 5" xfId="8658" xr:uid="{00000000-0005-0000-0000-00001F190000}"/>
    <cellStyle name="40% - Accent5 5 4" xfId="4569" xr:uid="{00000000-0005-0000-0000-000020190000}"/>
    <cellStyle name="40% - Accent5 5 4 2" xfId="9238" xr:uid="{00000000-0005-0000-0000-000021190000}"/>
    <cellStyle name="40% - Accent5 5 5" xfId="4330" xr:uid="{00000000-0005-0000-0000-000022190000}"/>
    <cellStyle name="40% - Accent5 5 5 2" xfId="9003" xr:uid="{00000000-0005-0000-0000-000023190000}"/>
    <cellStyle name="40% - Accent5 5 6" xfId="2732" xr:uid="{00000000-0005-0000-0000-000024190000}"/>
    <cellStyle name="40% - Accent5 5 7" xfId="5590" xr:uid="{00000000-0005-0000-0000-000025190000}"/>
    <cellStyle name="40% - Accent5 5 8" xfId="7430" xr:uid="{00000000-0005-0000-0000-000026190000}"/>
    <cellStyle name="40% - Accent5 50" xfId="2055" xr:uid="{00000000-0005-0000-0000-000027190000}"/>
    <cellStyle name="40% - Accent5 50 2" xfId="3331" xr:uid="{00000000-0005-0000-0000-000028190000}"/>
    <cellStyle name="40% - Accent5 50 3" xfId="6844" xr:uid="{00000000-0005-0000-0000-000029190000}"/>
    <cellStyle name="40% - Accent5 50 4" xfId="8037" xr:uid="{00000000-0005-0000-0000-00002A190000}"/>
    <cellStyle name="40% - Accent5 51" xfId="1326" xr:uid="{00000000-0005-0000-0000-00002B190000}"/>
    <cellStyle name="40% - Accent5 51 2" xfId="3906" xr:uid="{00000000-0005-0000-0000-00002C190000}"/>
    <cellStyle name="40% - Accent5 51 3" xfId="6858" xr:uid="{00000000-0005-0000-0000-00002D190000}"/>
    <cellStyle name="40% - Accent5 51 4" xfId="8610" xr:uid="{00000000-0005-0000-0000-00002E190000}"/>
    <cellStyle name="40% - Accent5 52" xfId="2666" xr:uid="{00000000-0005-0000-0000-00002F190000}"/>
    <cellStyle name="40% - Accent5 52 2" xfId="4275" xr:uid="{00000000-0005-0000-0000-000030190000}"/>
    <cellStyle name="40% - Accent5 52 3" xfId="6871" xr:uid="{00000000-0005-0000-0000-000031190000}"/>
    <cellStyle name="40% - Accent5 52 4" xfId="8958" xr:uid="{00000000-0005-0000-0000-000032190000}"/>
    <cellStyle name="40% - Accent5 53" xfId="2686" xr:uid="{00000000-0005-0000-0000-000033190000}"/>
    <cellStyle name="40% - Accent5 53 2" xfId="6885" xr:uid="{00000000-0005-0000-0000-000034190000}"/>
    <cellStyle name="40% - Accent5 54" xfId="5452" xr:uid="{00000000-0005-0000-0000-000035190000}"/>
    <cellStyle name="40% - Accent5 54 2" xfId="6898" xr:uid="{00000000-0005-0000-0000-000036190000}"/>
    <cellStyle name="40% - Accent5 55" xfId="6911" xr:uid="{00000000-0005-0000-0000-000037190000}"/>
    <cellStyle name="40% - Accent5 56" xfId="6928" xr:uid="{00000000-0005-0000-0000-000038190000}"/>
    <cellStyle name="40% - Accent5 57" xfId="6941" xr:uid="{00000000-0005-0000-0000-000039190000}"/>
    <cellStyle name="40% - Accent5 58" xfId="6955" xr:uid="{00000000-0005-0000-0000-00003A190000}"/>
    <cellStyle name="40% - Accent5 59" xfId="6968" xr:uid="{00000000-0005-0000-0000-00003B190000}"/>
    <cellStyle name="40% - Accent5 6" xfId="454" xr:uid="{00000000-0005-0000-0000-00003C190000}"/>
    <cellStyle name="40% - Accent5 6 2" xfId="2124" xr:uid="{00000000-0005-0000-0000-00003D190000}"/>
    <cellStyle name="40% - Accent5 6 2 2" xfId="4467" xr:uid="{00000000-0005-0000-0000-00003E190000}"/>
    <cellStyle name="40% - Accent5 6 2 2 2" xfId="6262" xr:uid="{00000000-0005-0000-0000-00003F190000}"/>
    <cellStyle name="40% - Accent5 6 2 2 3" xfId="9136" xr:uid="{00000000-0005-0000-0000-000040190000}"/>
    <cellStyle name="40% - Accent5 6 2 3" xfId="3389" xr:uid="{00000000-0005-0000-0000-000041190000}"/>
    <cellStyle name="40% - Accent5 6 2 4" xfId="5785" xr:uid="{00000000-0005-0000-0000-000042190000}"/>
    <cellStyle name="40% - Accent5 6 2 5" xfId="8095" xr:uid="{00000000-0005-0000-0000-000043190000}"/>
    <cellStyle name="40% - Accent5 6 3" xfId="1420" xr:uid="{00000000-0005-0000-0000-000044190000}"/>
    <cellStyle name="40% - Accent5 6 3 2" xfId="4665" xr:uid="{00000000-0005-0000-0000-000045190000}"/>
    <cellStyle name="40% - Accent5 6 3 2 2" xfId="9308" xr:uid="{00000000-0005-0000-0000-000046190000}"/>
    <cellStyle name="40% - Accent5 6 3 3" xfId="3979" xr:uid="{00000000-0005-0000-0000-000047190000}"/>
    <cellStyle name="40% - Accent5 6 3 4" xfId="6086" xr:uid="{00000000-0005-0000-0000-000048190000}"/>
    <cellStyle name="40% - Accent5 6 3 5" xfId="8671" xr:uid="{00000000-0005-0000-0000-000049190000}"/>
    <cellStyle name="40% - Accent5 6 4" xfId="4344" xr:uid="{00000000-0005-0000-0000-00004A190000}"/>
    <cellStyle name="40% - Accent5 6 4 2" xfId="9016" xr:uid="{00000000-0005-0000-0000-00004B190000}"/>
    <cellStyle name="40% - Accent5 6 5" xfId="2745" xr:uid="{00000000-0005-0000-0000-00004C190000}"/>
    <cellStyle name="40% - Accent5 6 6" xfId="5603" xr:uid="{00000000-0005-0000-0000-00004D190000}"/>
    <cellStyle name="40% - Accent5 6 7" xfId="7443" xr:uid="{00000000-0005-0000-0000-00004E190000}"/>
    <cellStyle name="40% - Accent5 60" xfId="6982" xr:uid="{00000000-0005-0000-0000-00004F190000}"/>
    <cellStyle name="40% - Accent5 61" xfId="6995" xr:uid="{00000000-0005-0000-0000-000050190000}"/>
    <cellStyle name="40% - Accent5 62" xfId="7009" xr:uid="{00000000-0005-0000-0000-000051190000}"/>
    <cellStyle name="40% - Accent5 63" xfId="7022" xr:uid="{00000000-0005-0000-0000-000052190000}"/>
    <cellStyle name="40% - Accent5 64" xfId="7035" xr:uid="{00000000-0005-0000-0000-000053190000}"/>
    <cellStyle name="40% - Accent5 65" xfId="7048" xr:uid="{00000000-0005-0000-0000-000054190000}"/>
    <cellStyle name="40% - Accent5 66" xfId="7063" xr:uid="{00000000-0005-0000-0000-000055190000}"/>
    <cellStyle name="40% - Accent5 67" xfId="7077" xr:uid="{00000000-0005-0000-0000-000056190000}"/>
    <cellStyle name="40% - Accent5 68" xfId="7092" xr:uid="{00000000-0005-0000-0000-000057190000}"/>
    <cellStyle name="40% - Accent5 69" xfId="7106" xr:uid="{00000000-0005-0000-0000-000058190000}"/>
    <cellStyle name="40% - Accent5 7" xfId="468" xr:uid="{00000000-0005-0000-0000-000059190000}"/>
    <cellStyle name="40% - Accent5 7 2" xfId="2137" xr:uid="{00000000-0005-0000-0000-00005A190000}"/>
    <cellStyle name="40% - Accent5 7 2 2" xfId="4679" xr:uid="{00000000-0005-0000-0000-00005B190000}"/>
    <cellStyle name="40% - Accent5 7 2 2 2" xfId="6275" xr:uid="{00000000-0005-0000-0000-00005C190000}"/>
    <cellStyle name="40% - Accent5 7 2 2 3" xfId="9322" xr:uid="{00000000-0005-0000-0000-00005D190000}"/>
    <cellStyle name="40% - Accent5 7 2 3" xfId="3402" xr:uid="{00000000-0005-0000-0000-00005E190000}"/>
    <cellStyle name="40% - Accent5 7 2 4" xfId="5798" xr:uid="{00000000-0005-0000-0000-00005F190000}"/>
    <cellStyle name="40% - Accent5 7 2 5" xfId="8108" xr:uid="{00000000-0005-0000-0000-000060190000}"/>
    <cellStyle name="40% - Accent5 7 3" xfId="1433" xr:uid="{00000000-0005-0000-0000-000061190000}"/>
    <cellStyle name="40% - Accent5 7 3 2" xfId="3992" xr:uid="{00000000-0005-0000-0000-000062190000}"/>
    <cellStyle name="40% - Accent5 7 3 3" xfId="6099" xr:uid="{00000000-0005-0000-0000-000063190000}"/>
    <cellStyle name="40% - Accent5 7 3 4" xfId="8684" xr:uid="{00000000-0005-0000-0000-000064190000}"/>
    <cellStyle name="40% - Accent5 7 4" xfId="4480" xr:uid="{00000000-0005-0000-0000-000065190000}"/>
    <cellStyle name="40% - Accent5 7 4 2" xfId="9149" xr:uid="{00000000-0005-0000-0000-000066190000}"/>
    <cellStyle name="40% - Accent5 7 5" xfId="2758" xr:uid="{00000000-0005-0000-0000-000067190000}"/>
    <cellStyle name="40% - Accent5 7 6" xfId="5616" xr:uid="{00000000-0005-0000-0000-000068190000}"/>
    <cellStyle name="40% - Accent5 7 7" xfId="7456" xr:uid="{00000000-0005-0000-0000-000069190000}"/>
    <cellStyle name="40% - Accent5 70" xfId="7119" xr:uid="{00000000-0005-0000-0000-00006A190000}"/>
    <cellStyle name="40% - Accent5 71" xfId="7133" xr:uid="{00000000-0005-0000-0000-00006B190000}"/>
    <cellStyle name="40% - Accent5 72" xfId="7163" xr:uid="{00000000-0005-0000-0000-00006C190000}"/>
    <cellStyle name="40% - Accent5 73" xfId="5506" xr:uid="{00000000-0005-0000-0000-00006D190000}"/>
    <cellStyle name="40% - Accent5 74" xfId="7374" xr:uid="{00000000-0005-0000-0000-00006E190000}"/>
    <cellStyle name="40% - Accent5 75" xfId="9869" xr:uid="{00000000-0005-0000-0000-00006F190000}"/>
    <cellStyle name="40% - Accent5 8" xfId="486" xr:uid="{00000000-0005-0000-0000-000070190000}"/>
    <cellStyle name="40% - Accent5 8 2" xfId="2150" xr:uid="{00000000-0005-0000-0000-000071190000}"/>
    <cellStyle name="40% - Accent5 8 2 2" xfId="4692" xr:uid="{00000000-0005-0000-0000-000072190000}"/>
    <cellStyle name="40% - Accent5 8 2 2 2" xfId="6288" xr:uid="{00000000-0005-0000-0000-000073190000}"/>
    <cellStyle name="40% - Accent5 8 2 2 3" xfId="9335" xr:uid="{00000000-0005-0000-0000-000074190000}"/>
    <cellStyle name="40% - Accent5 8 2 3" xfId="3415" xr:uid="{00000000-0005-0000-0000-000075190000}"/>
    <cellStyle name="40% - Accent5 8 2 4" xfId="5811" xr:uid="{00000000-0005-0000-0000-000076190000}"/>
    <cellStyle name="40% - Accent5 8 2 5" xfId="8121" xr:uid="{00000000-0005-0000-0000-000077190000}"/>
    <cellStyle name="40% - Accent5 8 3" xfId="1447" xr:uid="{00000000-0005-0000-0000-000078190000}"/>
    <cellStyle name="40% - Accent5 8 3 2" xfId="4005" xr:uid="{00000000-0005-0000-0000-000079190000}"/>
    <cellStyle name="40% - Accent5 8 3 3" xfId="6112" xr:uid="{00000000-0005-0000-0000-00007A190000}"/>
    <cellStyle name="40% - Accent5 8 3 4" xfId="8697" xr:uid="{00000000-0005-0000-0000-00007B190000}"/>
    <cellStyle name="40% - Accent5 8 4" xfId="4493" xr:uid="{00000000-0005-0000-0000-00007C190000}"/>
    <cellStyle name="40% - Accent5 8 4 2" xfId="9162" xr:uid="{00000000-0005-0000-0000-00007D190000}"/>
    <cellStyle name="40% - Accent5 8 5" xfId="2771" xr:uid="{00000000-0005-0000-0000-00007E190000}"/>
    <cellStyle name="40% - Accent5 8 6" xfId="5629" xr:uid="{00000000-0005-0000-0000-00007F190000}"/>
    <cellStyle name="40% - Accent5 8 7" xfId="7469" xr:uid="{00000000-0005-0000-0000-000080190000}"/>
    <cellStyle name="40% - Accent5 9" xfId="511" xr:uid="{00000000-0005-0000-0000-000081190000}"/>
    <cellStyle name="40% - Accent5 9 2" xfId="2163" xr:uid="{00000000-0005-0000-0000-000082190000}"/>
    <cellStyle name="40% - Accent5 9 2 2" xfId="4705" xr:uid="{00000000-0005-0000-0000-000083190000}"/>
    <cellStyle name="40% - Accent5 9 2 2 2" xfId="6301" xr:uid="{00000000-0005-0000-0000-000084190000}"/>
    <cellStyle name="40% - Accent5 9 2 2 3" xfId="9348" xr:uid="{00000000-0005-0000-0000-000085190000}"/>
    <cellStyle name="40% - Accent5 9 2 3" xfId="3428" xr:uid="{00000000-0005-0000-0000-000086190000}"/>
    <cellStyle name="40% - Accent5 9 2 4" xfId="5824" xr:uid="{00000000-0005-0000-0000-000087190000}"/>
    <cellStyle name="40% - Accent5 9 2 5" xfId="8134" xr:uid="{00000000-0005-0000-0000-000088190000}"/>
    <cellStyle name="40% - Accent5 9 3" xfId="1460" xr:uid="{00000000-0005-0000-0000-000089190000}"/>
    <cellStyle name="40% - Accent5 9 3 2" xfId="4019" xr:uid="{00000000-0005-0000-0000-00008A190000}"/>
    <cellStyle name="40% - Accent5 9 3 3" xfId="6125" xr:uid="{00000000-0005-0000-0000-00008B190000}"/>
    <cellStyle name="40% - Accent5 9 3 4" xfId="8710" xr:uid="{00000000-0005-0000-0000-00008C190000}"/>
    <cellStyle name="40% - Accent5 9 4" xfId="4506" xr:uid="{00000000-0005-0000-0000-00008D190000}"/>
    <cellStyle name="40% - Accent5 9 4 2" xfId="9175" xr:uid="{00000000-0005-0000-0000-00008E190000}"/>
    <cellStyle name="40% - Accent5 9 5" xfId="2784" xr:uid="{00000000-0005-0000-0000-00008F190000}"/>
    <cellStyle name="40% - Accent5 9 6" xfId="5642" xr:uid="{00000000-0005-0000-0000-000090190000}"/>
    <cellStyle name="40% - Accent5 9 7" xfId="7482" xr:uid="{00000000-0005-0000-0000-000091190000}"/>
    <cellStyle name="40% - Accent6 10" xfId="526" xr:uid="{00000000-0005-0000-0000-000093190000}"/>
    <cellStyle name="40% - Accent6 10 2" xfId="2180" xr:uid="{00000000-0005-0000-0000-000094190000}"/>
    <cellStyle name="40% - Accent6 10 2 2" xfId="4720" xr:uid="{00000000-0005-0000-0000-000095190000}"/>
    <cellStyle name="40% - Accent6 10 2 2 2" xfId="6317" xr:uid="{00000000-0005-0000-0000-000096190000}"/>
    <cellStyle name="40% - Accent6 10 2 2 3" xfId="9363" xr:uid="{00000000-0005-0000-0000-000097190000}"/>
    <cellStyle name="40% - Accent6 10 2 3" xfId="3444" xr:uid="{00000000-0005-0000-0000-000098190000}"/>
    <cellStyle name="40% - Accent6 10 2 4" xfId="5840" xr:uid="{00000000-0005-0000-0000-000099190000}"/>
    <cellStyle name="40% - Accent6 10 2 5" xfId="8150" xr:uid="{00000000-0005-0000-0000-00009A190000}"/>
    <cellStyle name="40% - Accent6 10 3" xfId="1475" xr:uid="{00000000-0005-0000-0000-00009B190000}"/>
    <cellStyle name="40% - Accent6 10 3 2" xfId="4034" xr:uid="{00000000-0005-0000-0000-00009C190000}"/>
    <cellStyle name="40% - Accent6 10 3 3" xfId="6141" xr:uid="{00000000-0005-0000-0000-00009D190000}"/>
    <cellStyle name="40% - Accent6 10 3 4" xfId="8725" xr:uid="{00000000-0005-0000-0000-00009E190000}"/>
    <cellStyle name="40% - Accent6 10 4" xfId="4411" xr:uid="{00000000-0005-0000-0000-00009F190000}"/>
    <cellStyle name="40% - Accent6 10 4 2" xfId="9082" xr:uid="{00000000-0005-0000-0000-0000A0190000}"/>
    <cellStyle name="40% - Accent6 10 5" xfId="2799" xr:uid="{00000000-0005-0000-0000-0000A1190000}"/>
    <cellStyle name="40% - Accent6 10 6" xfId="5658" xr:uid="{00000000-0005-0000-0000-0000A2190000}"/>
    <cellStyle name="40% - Accent6 10 7" xfId="7497" xr:uid="{00000000-0005-0000-0000-0000A3190000}"/>
    <cellStyle name="40% - Accent6 11" xfId="539" xr:uid="{00000000-0005-0000-0000-0000A4190000}"/>
    <cellStyle name="40% - Accent6 11 2" xfId="2193" xr:uid="{00000000-0005-0000-0000-0000A5190000}"/>
    <cellStyle name="40% - Accent6 11 2 2" xfId="3457" xr:uid="{00000000-0005-0000-0000-0000A6190000}"/>
    <cellStyle name="40% - Accent6 11 2 2 2" xfId="6330" xr:uid="{00000000-0005-0000-0000-0000A7190000}"/>
    <cellStyle name="40% - Accent6 11 2 3" xfId="5853" xr:uid="{00000000-0005-0000-0000-0000A8190000}"/>
    <cellStyle name="40% - Accent6 11 2 4" xfId="8163" xr:uid="{00000000-0005-0000-0000-0000A9190000}"/>
    <cellStyle name="40% - Accent6 11 3" xfId="1488" xr:uid="{00000000-0005-0000-0000-0000AA190000}"/>
    <cellStyle name="40% - Accent6 11 3 2" xfId="4047" xr:uid="{00000000-0005-0000-0000-0000AB190000}"/>
    <cellStyle name="40% - Accent6 11 3 3" xfId="6154" xr:uid="{00000000-0005-0000-0000-0000AC190000}"/>
    <cellStyle name="40% - Accent6 11 3 4" xfId="8738" xr:uid="{00000000-0005-0000-0000-0000AD190000}"/>
    <cellStyle name="40% - Accent6 11 4" xfId="4524" xr:uid="{00000000-0005-0000-0000-0000AE190000}"/>
    <cellStyle name="40% - Accent6 11 4 2" xfId="9193" xr:uid="{00000000-0005-0000-0000-0000AF190000}"/>
    <cellStyle name="40% - Accent6 11 5" xfId="2812" xr:uid="{00000000-0005-0000-0000-0000B0190000}"/>
    <cellStyle name="40% - Accent6 11 6" xfId="5672" xr:uid="{00000000-0005-0000-0000-0000B1190000}"/>
    <cellStyle name="40% - Accent6 11 7" xfId="7510" xr:uid="{00000000-0005-0000-0000-0000B2190000}"/>
    <cellStyle name="40% - Accent6 12" xfId="552" xr:uid="{00000000-0005-0000-0000-0000B3190000}"/>
    <cellStyle name="40% - Accent6 12 2" xfId="2206" xr:uid="{00000000-0005-0000-0000-0000B4190000}"/>
    <cellStyle name="40% - Accent6 12 2 2" xfId="3470" xr:uid="{00000000-0005-0000-0000-0000B5190000}"/>
    <cellStyle name="40% - Accent6 12 2 2 2" xfId="6343" xr:uid="{00000000-0005-0000-0000-0000B6190000}"/>
    <cellStyle name="40% - Accent6 12 2 3" xfId="5866" xr:uid="{00000000-0005-0000-0000-0000B7190000}"/>
    <cellStyle name="40% - Accent6 12 2 4" xfId="8176" xr:uid="{00000000-0005-0000-0000-0000B8190000}"/>
    <cellStyle name="40% - Accent6 12 3" xfId="1501" xr:uid="{00000000-0005-0000-0000-0000B9190000}"/>
    <cellStyle name="40% - Accent6 12 3 2" xfId="4061" xr:uid="{00000000-0005-0000-0000-0000BA190000}"/>
    <cellStyle name="40% - Accent6 12 3 3" xfId="6167" xr:uid="{00000000-0005-0000-0000-0000BB190000}"/>
    <cellStyle name="40% - Accent6 12 3 4" xfId="8751" xr:uid="{00000000-0005-0000-0000-0000BC190000}"/>
    <cellStyle name="40% - Accent6 12 4" xfId="4736" xr:uid="{00000000-0005-0000-0000-0000BD190000}"/>
    <cellStyle name="40% - Accent6 12 4 2" xfId="9378" xr:uid="{00000000-0005-0000-0000-0000BE190000}"/>
    <cellStyle name="40% - Accent6 12 5" xfId="2825" xr:uid="{00000000-0005-0000-0000-0000BF190000}"/>
    <cellStyle name="40% - Accent6 12 6" xfId="5685" xr:uid="{00000000-0005-0000-0000-0000C0190000}"/>
    <cellStyle name="40% - Accent6 12 7" xfId="7523" xr:uid="{00000000-0005-0000-0000-0000C1190000}"/>
    <cellStyle name="40% - Accent6 13" xfId="566" xr:uid="{00000000-0005-0000-0000-0000C2190000}"/>
    <cellStyle name="40% - Accent6 13 2" xfId="2219" xr:uid="{00000000-0005-0000-0000-0000C3190000}"/>
    <cellStyle name="40% - Accent6 13 2 2" xfId="3483" xr:uid="{00000000-0005-0000-0000-0000C4190000}"/>
    <cellStyle name="40% - Accent6 13 2 2 2" xfId="6356" xr:uid="{00000000-0005-0000-0000-0000C5190000}"/>
    <cellStyle name="40% - Accent6 13 2 3" xfId="5879" xr:uid="{00000000-0005-0000-0000-0000C6190000}"/>
    <cellStyle name="40% - Accent6 13 2 4" xfId="8189" xr:uid="{00000000-0005-0000-0000-0000C7190000}"/>
    <cellStyle name="40% - Accent6 13 3" xfId="1514" xr:uid="{00000000-0005-0000-0000-0000C8190000}"/>
    <cellStyle name="40% - Accent6 13 3 2" xfId="4074" xr:uid="{00000000-0005-0000-0000-0000C9190000}"/>
    <cellStyle name="40% - Accent6 13 3 3" xfId="6180" xr:uid="{00000000-0005-0000-0000-0000CA190000}"/>
    <cellStyle name="40% - Accent6 13 3 4" xfId="8764" xr:uid="{00000000-0005-0000-0000-0000CB190000}"/>
    <cellStyle name="40% - Accent6 13 4" xfId="4749" xr:uid="{00000000-0005-0000-0000-0000CC190000}"/>
    <cellStyle name="40% - Accent6 13 4 2" xfId="9391" xr:uid="{00000000-0005-0000-0000-0000CD190000}"/>
    <cellStyle name="40% - Accent6 13 5" xfId="2838" xr:uid="{00000000-0005-0000-0000-0000CE190000}"/>
    <cellStyle name="40% - Accent6 13 6" xfId="5699" xr:uid="{00000000-0005-0000-0000-0000CF190000}"/>
    <cellStyle name="40% - Accent6 13 7" xfId="7536" xr:uid="{00000000-0005-0000-0000-0000D0190000}"/>
    <cellStyle name="40% - Accent6 14" xfId="580" xr:uid="{00000000-0005-0000-0000-0000D1190000}"/>
    <cellStyle name="40% - Accent6 14 2" xfId="2233" xr:uid="{00000000-0005-0000-0000-0000D2190000}"/>
    <cellStyle name="40% - Accent6 14 2 2" xfId="3496" xr:uid="{00000000-0005-0000-0000-0000D3190000}"/>
    <cellStyle name="40% - Accent6 14 2 2 2" xfId="6369" xr:uid="{00000000-0005-0000-0000-0000D4190000}"/>
    <cellStyle name="40% - Accent6 14 2 3" xfId="5892" xr:uid="{00000000-0005-0000-0000-0000D5190000}"/>
    <cellStyle name="40% - Accent6 14 2 4" xfId="8202" xr:uid="{00000000-0005-0000-0000-0000D6190000}"/>
    <cellStyle name="40% - Accent6 14 3" xfId="1527" xr:uid="{00000000-0005-0000-0000-0000D7190000}"/>
    <cellStyle name="40% - Accent6 14 3 2" xfId="4087" xr:uid="{00000000-0005-0000-0000-0000D8190000}"/>
    <cellStyle name="40% - Accent6 14 3 3" xfId="6193" xr:uid="{00000000-0005-0000-0000-0000D9190000}"/>
    <cellStyle name="40% - Accent6 14 3 4" xfId="8777" xr:uid="{00000000-0005-0000-0000-0000DA190000}"/>
    <cellStyle name="40% - Accent6 14 4" xfId="4763" xr:uid="{00000000-0005-0000-0000-0000DB190000}"/>
    <cellStyle name="40% - Accent6 14 4 2" xfId="9404" xr:uid="{00000000-0005-0000-0000-0000DC190000}"/>
    <cellStyle name="40% - Accent6 14 5" xfId="2851" xr:uid="{00000000-0005-0000-0000-0000DD190000}"/>
    <cellStyle name="40% - Accent6 14 6" xfId="5712" xr:uid="{00000000-0005-0000-0000-0000DE190000}"/>
    <cellStyle name="40% - Accent6 14 7" xfId="7549" xr:uid="{00000000-0005-0000-0000-0000DF190000}"/>
    <cellStyle name="40% - Accent6 15" xfId="594" xr:uid="{00000000-0005-0000-0000-0000E0190000}"/>
    <cellStyle name="40% - Accent6 15 2" xfId="2246" xr:uid="{00000000-0005-0000-0000-0000E1190000}"/>
    <cellStyle name="40% - Accent6 15 2 2" xfId="3509" xr:uid="{00000000-0005-0000-0000-0000E2190000}"/>
    <cellStyle name="40% - Accent6 15 2 3" xfId="6207" xr:uid="{00000000-0005-0000-0000-0000E3190000}"/>
    <cellStyle name="40% - Accent6 15 2 4" xfId="8215" xr:uid="{00000000-0005-0000-0000-0000E4190000}"/>
    <cellStyle name="40% - Accent6 15 3" xfId="1540" xr:uid="{00000000-0005-0000-0000-0000E5190000}"/>
    <cellStyle name="40% - Accent6 15 3 2" xfId="4100" xr:uid="{00000000-0005-0000-0000-0000E6190000}"/>
    <cellStyle name="40% - Accent6 15 3 3" xfId="8790" xr:uid="{00000000-0005-0000-0000-0000E7190000}"/>
    <cellStyle name="40% - Accent6 15 4" xfId="4776" xr:uid="{00000000-0005-0000-0000-0000E8190000}"/>
    <cellStyle name="40% - Accent6 15 4 2" xfId="9417" xr:uid="{00000000-0005-0000-0000-0000E9190000}"/>
    <cellStyle name="40% - Accent6 15 5" xfId="2864" xr:uid="{00000000-0005-0000-0000-0000EA190000}"/>
    <cellStyle name="40% - Accent6 15 6" xfId="5726" xr:uid="{00000000-0005-0000-0000-0000EB190000}"/>
    <cellStyle name="40% - Accent6 15 7" xfId="7562" xr:uid="{00000000-0005-0000-0000-0000EC190000}"/>
    <cellStyle name="40% - Accent6 16" xfId="626" xr:uid="{00000000-0005-0000-0000-0000ED190000}"/>
    <cellStyle name="40% - Accent6 16 2" xfId="2259" xr:uid="{00000000-0005-0000-0000-0000EE190000}"/>
    <cellStyle name="40% - Accent6 16 2 2" xfId="3522" xr:uid="{00000000-0005-0000-0000-0000EF190000}"/>
    <cellStyle name="40% - Accent6 16 2 3" xfId="6384" xr:uid="{00000000-0005-0000-0000-0000F0190000}"/>
    <cellStyle name="40% - Accent6 16 2 4" xfId="8228" xr:uid="{00000000-0005-0000-0000-0000F1190000}"/>
    <cellStyle name="40% - Accent6 16 3" xfId="1556" xr:uid="{00000000-0005-0000-0000-0000F2190000}"/>
    <cellStyle name="40% - Accent6 16 3 2" xfId="4114" xr:uid="{00000000-0005-0000-0000-0000F3190000}"/>
    <cellStyle name="40% - Accent6 16 3 3" xfId="8803" xr:uid="{00000000-0005-0000-0000-0000F4190000}"/>
    <cellStyle name="40% - Accent6 16 4" xfId="4789" xr:uid="{00000000-0005-0000-0000-0000F5190000}"/>
    <cellStyle name="40% - Accent6 16 4 2" xfId="9430" xr:uid="{00000000-0005-0000-0000-0000F6190000}"/>
    <cellStyle name="40% - Accent6 16 5" xfId="2877" xr:uid="{00000000-0005-0000-0000-0000F7190000}"/>
    <cellStyle name="40% - Accent6 16 6" xfId="5908" xr:uid="{00000000-0005-0000-0000-0000F8190000}"/>
    <cellStyle name="40% - Accent6 16 7" xfId="7575" xr:uid="{00000000-0005-0000-0000-0000F9190000}"/>
    <cellStyle name="40% - Accent6 17" xfId="642" xr:uid="{00000000-0005-0000-0000-0000FA190000}"/>
    <cellStyle name="40% - Accent6 17 2" xfId="2273" xr:uid="{00000000-0005-0000-0000-0000FB190000}"/>
    <cellStyle name="40% - Accent6 17 2 2" xfId="3535" xr:uid="{00000000-0005-0000-0000-0000FC190000}"/>
    <cellStyle name="40% - Accent6 17 2 3" xfId="6398" xr:uid="{00000000-0005-0000-0000-0000FD190000}"/>
    <cellStyle name="40% - Accent6 17 2 4" xfId="8241" xr:uid="{00000000-0005-0000-0000-0000FE190000}"/>
    <cellStyle name="40% - Accent6 17 3" xfId="1569" xr:uid="{00000000-0005-0000-0000-0000FF190000}"/>
    <cellStyle name="40% - Accent6 17 3 2" xfId="4127" xr:uid="{00000000-0005-0000-0000-0000001A0000}"/>
    <cellStyle name="40% - Accent6 17 3 3" xfId="8816" xr:uid="{00000000-0005-0000-0000-0000011A0000}"/>
    <cellStyle name="40% - Accent6 17 4" xfId="4803" xr:uid="{00000000-0005-0000-0000-0000021A0000}"/>
    <cellStyle name="40% - Accent6 17 4 2" xfId="9443" xr:uid="{00000000-0005-0000-0000-0000031A0000}"/>
    <cellStyle name="40% - Accent6 17 5" xfId="2890" xr:uid="{00000000-0005-0000-0000-0000041A0000}"/>
    <cellStyle name="40% - Accent6 17 6" xfId="5922" xr:uid="{00000000-0005-0000-0000-0000051A0000}"/>
    <cellStyle name="40% - Accent6 17 7" xfId="7588" xr:uid="{00000000-0005-0000-0000-0000061A0000}"/>
    <cellStyle name="40% - Accent6 18" xfId="657" xr:uid="{00000000-0005-0000-0000-0000071A0000}"/>
    <cellStyle name="40% - Accent6 18 2" xfId="2287" xr:uid="{00000000-0005-0000-0000-0000081A0000}"/>
    <cellStyle name="40% - Accent6 18 2 2" xfId="3548" xr:uid="{00000000-0005-0000-0000-0000091A0000}"/>
    <cellStyle name="40% - Accent6 18 2 3" xfId="6412" xr:uid="{00000000-0005-0000-0000-00000A1A0000}"/>
    <cellStyle name="40% - Accent6 18 2 4" xfId="8254" xr:uid="{00000000-0005-0000-0000-00000B1A0000}"/>
    <cellStyle name="40% - Accent6 18 3" xfId="1583" xr:uid="{00000000-0005-0000-0000-00000C1A0000}"/>
    <cellStyle name="40% - Accent6 18 3 2" xfId="4140" xr:uid="{00000000-0005-0000-0000-00000D1A0000}"/>
    <cellStyle name="40% - Accent6 18 3 3" xfId="8829" xr:uid="{00000000-0005-0000-0000-00000E1A0000}"/>
    <cellStyle name="40% - Accent6 18 4" xfId="4816" xr:uid="{00000000-0005-0000-0000-00000F1A0000}"/>
    <cellStyle name="40% - Accent6 18 4 2" xfId="9456" xr:uid="{00000000-0005-0000-0000-0000101A0000}"/>
    <cellStyle name="40% - Accent6 18 5" xfId="2903" xr:uid="{00000000-0005-0000-0000-0000111A0000}"/>
    <cellStyle name="40% - Accent6 18 6" xfId="5936" xr:uid="{00000000-0005-0000-0000-0000121A0000}"/>
    <cellStyle name="40% - Accent6 18 7" xfId="7601" xr:uid="{00000000-0005-0000-0000-0000131A0000}"/>
    <cellStyle name="40% - Accent6 19" xfId="686" xr:uid="{00000000-0005-0000-0000-0000141A0000}"/>
    <cellStyle name="40% - Accent6 19 2" xfId="2300" xr:uid="{00000000-0005-0000-0000-0000151A0000}"/>
    <cellStyle name="40% - Accent6 19 2 2" xfId="3561" xr:uid="{00000000-0005-0000-0000-0000161A0000}"/>
    <cellStyle name="40% - Accent6 19 2 3" xfId="6426" xr:uid="{00000000-0005-0000-0000-0000171A0000}"/>
    <cellStyle name="40% - Accent6 19 2 4" xfId="8267" xr:uid="{00000000-0005-0000-0000-0000181A0000}"/>
    <cellStyle name="40% - Accent6 19 3" xfId="1597" xr:uid="{00000000-0005-0000-0000-0000191A0000}"/>
    <cellStyle name="40% - Accent6 19 3 2" xfId="4153" xr:uid="{00000000-0005-0000-0000-00001A1A0000}"/>
    <cellStyle name="40% - Accent6 19 3 3" xfId="8842" xr:uid="{00000000-0005-0000-0000-00001B1A0000}"/>
    <cellStyle name="40% - Accent6 19 4" xfId="4830" xr:uid="{00000000-0005-0000-0000-00001C1A0000}"/>
    <cellStyle name="40% - Accent6 19 4 2" xfId="9469" xr:uid="{00000000-0005-0000-0000-00001D1A0000}"/>
    <cellStyle name="40% - Accent6 19 5" xfId="2916" xr:uid="{00000000-0005-0000-0000-00001E1A0000}"/>
    <cellStyle name="40% - Accent6 19 6" xfId="5951" xr:uid="{00000000-0005-0000-0000-00001F1A0000}"/>
    <cellStyle name="40% - Accent6 19 7" xfId="7614" xr:uid="{00000000-0005-0000-0000-0000201A0000}"/>
    <cellStyle name="40% - Accent6 2" xfId="245" xr:uid="{00000000-0005-0000-0000-0000211A0000}"/>
    <cellStyle name="40% - Accent6 2 2" xfId="5295" xr:uid="{00000000-0005-0000-0000-0000221A0000}"/>
    <cellStyle name="40% - Accent6 2 2 2" xfId="5296" xr:uid="{00000000-0005-0000-0000-0000231A0000}"/>
    <cellStyle name="40% - Accent6 2 3" xfId="5297" xr:uid="{00000000-0005-0000-0000-0000241A0000}"/>
    <cellStyle name="40% - Accent6 2 4" xfId="5294" xr:uid="{00000000-0005-0000-0000-0000251A0000}"/>
    <cellStyle name="40% - Accent6 20" xfId="749" xr:uid="{00000000-0005-0000-0000-0000261A0000}"/>
    <cellStyle name="40% - Accent6 20 2" xfId="2313" xr:uid="{00000000-0005-0000-0000-0000271A0000}"/>
    <cellStyle name="40% - Accent6 20 2 2" xfId="3574" xr:uid="{00000000-0005-0000-0000-0000281A0000}"/>
    <cellStyle name="40% - Accent6 20 2 3" xfId="6429" xr:uid="{00000000-0005-0000-0000-0000291A0000}"/>
    <cellStyle name="40% - Accent6 20 2 4" xfId="8280" xr:uid="{00000000-0005-0000-0000-00002A1A0000}"/>
    <cellStyle name="40% - Accent6 20 3" xfId="1610" xr:uid="{00000000-0005-0000-0000-00002B1A0000}"/>
    <cellStyle name="40% - Accent6 20 3 2" xfId="4166" xr:uid="{00000000-0005-0000-0000-00002C1A0000}"/>
    <cellStyle name="40% - Accent6 20 3 3" xfId="8855" xr:uid="{00000000-0005-0000-0000-00002D1A0000}"/>
    <cellStyle name="40% - Accent6 20 4" xfId="4843" xr:uid="{00000000-0005-0000-0000-00002E1A0000}"/>
    <cellStyle name="40% - Accent6 20 4 2" xfId="9482" xr:uid="{00000000-0005-0000-0000-00002F1A0000}"/>
    <cellStyle name="40% - Accent6 20 5" xfId="2929" xr:uid="{00000000-0005-0000-0000-0000301A0000}"/>
    <cellStyle name="40% - Accent6 20 6" xfId="5954" xr:uid="{00000000-0005-0000-0000-0000311A0000}"/>
    <cellStyle name="40% - Accent6 20 7" xfId="7627" xr:uid="{00000000-0005-0000-0000-0000321A0000}"/>
    <cellStyle name="40% - Accent6 21" xfId="765" xr:uid="{00000000-0005-0000-0000-0000331A0000}"/>
    <cellStyle name="40% - Accent6 21 2" xfId="2327" xr:uid="{00000000-0005-0000-0000-0000341A0000}"/>
    <cellStyle name="40% - Accent6 21 2 2" xfId="3588" xr:uid="{00000000-0005-0000-0000-0000351A0000}"/>
    <cellStyle name="40% - Accent6 21 2 3" xfId="6455" xr:uid="{00000000-0005-0000-0000-0000361A0000}"/>
    <cellStyle name="40% - Accent6 21 2 4" xfId="8294" xr:uid="{00000000-0005-0000-0000-0000371A0000}"/>
    <cellStyle name="40% - Accent6 21 3" xfId="1623" xr:uid="{00000000-0005-0000-0000-0000381A0000}"/>
    <cellStyle name="40% - Accent6 21 3 2" xfId="4179" xr:uid="{00000000-0005-0000-0000-0000391A0000}"/>
    <cellStyle name="40% - Accent6 21 3 3" xfId="8868" xr:uid="{00000000-0005-0000-0000-00003A1A0000}"/>
    <cellStyle name="40% - Accent6 21 4" xfId="4856" xr:uid="{00000000-0005-0000-0000-00003B1A0000}"/>
    <cellStyle name="40% - Accent6 21 4 2" xfId="9495" xr:uid="{00000000-0005-0000-0000-00003C1A0000}"/>
    <cellStyle name="40% - Accent6 21 5" xfId="2942" xr:uid="{00000000-0005-0000-0000-00003D1A0000}"/>
    <cellStyle name="40% - Accent6 21 6" xfId="5980" xr:uid="{00000000-0005-0000-0000-00003E1A0000}"/>
    <cellStyle name="40% - Accent6 21 7" xfId="7640" xr:uid="{00000000-0005-0000-0000-00003F1A0000}"/>
    <cellStyle name="40% - Accent6 22" xfId="779" xr:uid="{00000000-0005-0000-0000-0000401A0000}"/>
    <cellStyle name="40% - Accent6 22 2" xfId="2342" xr:uid="{00000000-0005-0000-0000-0000411A0000}"/>
    <cellStyle name="40% - Accent6 22 2 2" xfId="3601" xr:uid="{00000000-0005-0000-0000-0000421A0000}"/>
    <cellStyle name="40% - Accent6 22 2 3" xfId="6468" xr:uid="{00000000-0005-0000-0000-0000431A0000}"/>
    <cellStyle name="40% - Accent6 22 2 4" xfId="8307" xr:uid="{00000000-0005-0000-0000-0000441A0000}"/>
    <cellStyle name="40% - Accent6 22 3" xfId="1636" xr:uid="{00000000-0005-0000-0000-0000451A0000}"/>
    <cellStyle name="40% - Accent6 22 3 2" xfId="4192" xr:uid="{00000000-0005-0000-0000-0000461A0000}"/>
    <cellStyle name="40% - Accent6 22 3 3" xfId="8881" xr:uid="{00000000-0005-0000-0000-0000471A0000}"/>
    <cellStyle name="40% - Accent6 22 4" xfId="4873" xr:uid="{00000000-0005-0000-0000-0000481A0000}"/>
    <cellStyle name="40% - Accent6 22 4 2" xfId="9511" xr:uid="{00000000-0005-0000-0000-0000491A0000}"/>
    <cellStyle name="40% - Accent6 22 5" xfId="2955" xr:uid="{00000000-0005-0000-0000-00004A1A0000}"/>
    <cellStyle name="40% - Accent6 22 6" xfId="5993" xr:uid="{00000000-0005-0000-0000-00004B1A0000}"/>
    <cellStyle name="40% - Accent6 22 7" xfId="7653" xr:uid="{00000000-0005-0000-0000-00004C1A0000}"/>
    <cellStyle name="40% - Accent6 23" xfId="812" xr:uid="{00000000-0005-0000-0000-00004D1A0000}"/>
    <cellStyle name="40% - Accent6 23 2" xfId="2359" xr:uid="{00000000-0005-0000-0000-00004E1A0000}"/>
    <cellStyle name="40% - Accent6 23 2 2" xfId="3618" xr:uid="{00000000-0005-0000-0000-00004F1A0000}"/>
    <cellStyle name="40% - Accent6 23 2 3" xfId="8324" xr:uid="{00000000-0005-0000-0000-0000501A0000}"/>
    <cellStyle name="40% - Accent6 23 3" xfId="1655" xr:uid="{00000000-0005-0000-0000-0000511A0000}"/>
    <cellStyle name="40% - Accent6 23 3 2" xfId="4205" xr:uid="{00000000-0005-0000-0000-0000521A0000}"/>
    <cellStyle name="40% - Accent6 23 3 3" xfId="8894" xr:uid="{00000000-0005-0000-0000-0000531A0000}"/>
    <cellStyle name="40% - Accent6 23 4" xfId="4888" xr:uid="{00000000-0005-0000-0000-0000541A0000}"/>
    <cellStyle name="40% - Accent6 23 4 2" xfId="9525" xr:uid="{00000000-0005-0000-0000-0000551A0000}"/>
    <cellStyle name="40% - Accent6 23 5" xfId="2968" xr:uid="{00000000-0005-0000-0000-0000561A0000}"/>
    <cellStyle name="40% - Accent6 23 6" xfId="6011" xr:uid="{00000000-0005-0000-0000-0000571A0000}"/>
    <cellStyle name="40% - Accent6 23 7" xfId="7666" xr:uid="{00000000-0005-0000-0000-0000581A0000}"/>
    <cellStyle name="40% - Accent6 24" xfId="826" xr:uid="{00000000-0005-0000-0000-0000591A0000}"/>
    <cellStyle name="40% - Accent6 24 2" xfId="2376" xr:uid="{00000000-0005-0000-0000-00005A1A0000}"/>
    <cellStyle name="40% - Accent6 24 2 2" xfId="3633" xr:uid="{00000000-0005-0000-0000-00005B1A0000}"/>
    <cellStyle name="40% - Accent6 24 2 3" xfId="8339" xr:uid="{00000000-0005-0000-0000-00005C1A0000}"/>
    <cellStyle name="40% - Accent6 24 3" xfId="1668" xr:uid="{00000000-0005-0000-0000-00005D1A0000}"/>
    <cellStyle name="40% - Accent6 24 3 2" xfId="4218" xr:uid="{00000000-0005-0000-0000-00005E1A0000}"/>
    <cellStyle name="40% - Accent6 24 3 3" xfId="8907" xr:uid="{00000000-0005-0000-0000-00005F1A0000}"/>
    <cellStyle name="40% - Accent6 24 4" xfId="4903" xr:uid="{00000000-0005-0000-0000-0000601A0000}"/>
    <cellStyle name="40% - Accent6 24 4 2" xfId="9540" xr:uid="{00000000-0005-0000-0000-0000611A0000}"/>
    <cellStyle name="40% - Accent6 24 5" xfId="2981" xr:uid="{00000000-0005-0000-0000-0000621A0000}"/>
    <cellStyle name="40% - Accent6 24 6" xfId="6485" xr:uid="{00000000-0005-0000-0000-0000631A0000}"/>
    <cellStyle name="40% - Accent6 24 7" xfId="7679" xr:uid="{00000000-0005-0000-0000-0000641A0000}"/>
    <cellStyle name="40% - Accent6 25" xfId="870" xr:uid="{00000000-0005-0000-0000-0000651A0000}"/>
    <cellStyle name="40% - Accent6 25 2" xfId="2390" xr:uid="{00000000-0005-0000-0000-0000661A0000}"/>
    <cellStyle name="40% - Accent6 25 2 2" xfId="3647" xr:uid="{00000000-0005-0000-0000-0000671A0000}"/>
    <cellStyle name="40% - Accent6 25 2 3" xfId="8353" xr:uid="{00000000-0005-0000-0000-0000681A0000}"/>
    <cellStyle name="40% - Accent6 25 3" xfId="1681" xr:uid="{00000000-0005-0000-0000-0000691A0000}"/>
    <cellStyle name="40% - Accent6 25 3 2" xfId="4231" xr:uid="{00000000-0005-0000-0000-00006A1A0000}"/>
    <cellStyle name="40% - Accent6 25 3 3" xfId="8920" xr:uid="{00000000-0005-0000-0000-00006B1A0000}"/>
    <cellStyle name="40% - Accent6 25 4" xfId="4920" xr:uid="{00000000-0005-0000-0000-00006C1A0000}"/>
    <cellStyle name="40% - Accent6 25 4 2" xfId="9557" xr:uid="{00000000-0005-0000-0000-00006D1A0000}"/>
    <cellStyle name="40% - Accent6 25 5" xfId="2994" xr:uid="{00000000-0005-0000-0000-00006E1A0000}"/>
    <cellStyle name="40% - Accent6 25 6" xfId="6504" xr:uid="{00000000-0005-0000-0000-00006F1A0000}"/>
    <cellStyle name="40% - Accent6 25 7" xfId="7692" xr:uid="{00000000-0005-0000-0000-0000701A0000}"/>
    <cellStyle name="40% - Accent6 26" xfId="884" xr:uid="{00000000-0005-0000-0000-0000711A0000}"/>
    <cellStyle name="40% - Accent6 26 2" xfId="2406" xr:uid="{00000000-0005-0000-0000-0000721A0000}"/>
    <cellStyle name="40% - Accent6 26 2 2" xfId="3662" xr:uid="{00000000-0005-0000-0000-0000731A0000}"/>
    <cellStyle name="40% - Accent6 26 2 3" xfId="8368" xr:uid="{00000000-0005-0000-0000-0000741A0000}"/>
    <cellStyle name="40% - Accent6 26 3" xfId="1694" xr:uid="{00000000-0005-0000-0000-0000751A0000}"/>
    <cellStyle name="40% - Accent6 26 3 2" xfId="4244" xr:uid="{00000000-0005-0000-0000-0000761A0000}"/>
    <cellStyle name="40% - Accent6 26 3 3" xfId="8933" xr:uid="{00000000-0005-0000-0000-0000771A0000}"/>
    <cellStyle name="40% - Accent6 26 4" xfId="4933" xr:uid="{00000000-0005-0000-0000-0000781A0000}"/>
    <cellStyle name="40% - Accent6 26 4 2" xfId="9570" xr:uid="{00000000-0005-0000-0000-0000791A0000}"/>
    <cellStyle name="40% - Accent6 26 5" xfId="3007" xr:uid="{00000000-0005-0000-0000-00007A1A0000}"/>
    <cellStyle name="40% - Accent6 26 6" xfId="6517" xr:uid="{00000000-0005-0000-0000-00007B1A0000}"/>
    <cellStyle name="40% - Accent6 26 7" xfId="7705" xr:uid="{00000000-0005-0000-0000-00007C1A0000}"/>
    <cellStyle name="40% - Accent6 27" xfId="955" xr:uid="{00000000-0005-0000-0000-00007D1A0000}"/>
    <cellStyle name="40% - Accent6 27 2" xfId="2423" xr:uid="{00000000-0005-0000-0000-00007E1A0000}"/>
    <cellStyle name="40% - Accent6 27 2 2" xfId="3675" xr:uid="{00000000-0005-0000-0000-00007F1A0000}"/>
    <cellStyle name="40% - Accent6 27 2 3" xfId="8381" xr:uid="{00000000-0005-0000-0000-0000801A0000}"/>
    <cellStyle name="40% - Accent6 27 3" xfId="1708" xr:uid="{00000000-0005-0000-0000-0000811A0000}"/>
    <cellStyle name="40% - Accent6 27 3 2" xfId="4257" xr:uid="{00000000-0005-0000-0000-0000821A0000}"/>
    <cellStyle name="40% - Accent6 27 3 3" xfId="8946" xr:uid="{00000000-0005-0000-0000-0000831A0000}"/>
    <cellStyle name="40% - Accent6 27 4" xfId="4947" xr:uid="{00000000-0005-0000-0000-0000841A0000}"/>
    <cellStyle name="40% - Accent6 27 4 2" xfId="9583" xr:uid="{00000000-0005-0000-0000-0000851A0000}"/>
    <cellStyle name="40% - Accent6 27 5" xfId="3020" xr:uid="{00000000-0005-0000-0000-0000861A0000}"/>
    <cellStyle name="40% - Accent6 27 6" xfId="6530" xr:uid="{00000000-0005-0000-0000-0000871A0000}"/>
    <cellStyle name="40% - Accent6 27 7" xfId="7718" xr:uid="{00000000-0005-0000-0000-0000881A0000}"/>
    <cellStyle name="40% - Accent6 28" xfId="977" xr:uid="{00000000-0005-0000-0000-0000891A0000}"/>
    <cellStyle name="40% - Accent6 28 2" xfId="2439" xr:uid="{00000000-0005-0000-0000-00008A1A0000}"/>
    <cellStyle name="40% - Accent6 28 2 2" xfId="3689" xr:uid="{00000000-0005-0000-0000-00008B1A0000}"/>
    <cellStyle name="40% - Accent6 28 2 3" xfId="8395" xr:uid="{00000000-0005-0000-0000-00008C1A0000}"/>
    <cellStyle name="40% - Accent6 28 3" xfId="1721" xr:uid="{00000000-0005-0000-0000-00008D1A0000}"/>
    <cellStyle name="40% - Accent6 28 3 2" xfId="4960" xr:uid="{00000000-0005-0000-0000-00008E1A0000}"/>
    <cellStyle name="40% - Accent6 28 3 3" xfId="9596" xr:uid="{00000000-0005-0000-0000-00008F1A0000}"/>
    <cellStyle name="40% - Accent6 28 4" xfId="3033" xr:uid="{00000000-0005-0000-0000-0000901A0000}"/>
    <cellStyle name="40% - Accent6 28 5" xfId="6544" xr:uid="{00000000-0005-0000-0000-0000911A0000}"/>
    <cellStyle name="40% - Accent6 28 6" xfId="7731" xr:uid="{00000000-0005-0000-0000-0000921A0000}"/>
    <cellStyle name="40% - Accent6 29" xfId="1020" xr:uid="{00000000-0005-0000-0000-0000931A0000}"/>
    <cellStyle name="40% - Accent6 29 2" xfId="2453" xr:uid="{00000000-0005-0000-0000-0000941A0000}"/>
    <cellStyle name="40% - Accent6 29 2 2" xfId="3703" xr:uid="{00000000-0005-0000-0000-0000951A0000}"/>
    <cellStyle name="40% - Accent6 29 2 3" xfId="8409" xr:uid="{00000000-0005-0000-0000-0000961A0000}"/>
    <cellStyle name="40% - Accent6 29 3" xfId="1734" xr:uid="{00000000-0005-0000-0000-0000971A0000}"/>
    <cellStyle name="40% - Accent6 29 3 2" xfId="4974" xr:uid="{00000000-0005-0000-0000-0000981A0000}"/>
    <cellStyle name="40% - Accent6 29 3 3" xfId="9609" xr:uid="{00000000-0005-0000-0000-0000991A0000}"/>
    <cellStyle name="40% - Accent6 29 4" xfId="3046" xr:uid="{00000000-0005-0000-0000-00009A1A0000}"/>
    <cellStyle name="40% - Accent6 29 5" xfId="6561" xr:uid="{00000000-0005-0000-0000-00009B1A0000}"/>
    <cellStyle name="40% - Accent6 29 6" xfId="7744" xr:uid="{00000000-0005-0000-0000-00009C1A0000}"/>
    <cellStyle name="40% - Accent6 3" xfId="414" xr:uid="{00000000-0005-0000-0000-00009D1A0000}"/>
    <cellStyle name="40% - Accent6 3 2" xfId="2087" xr:uid="{00000000-0005-0000-0000-00009E1A0000}"/>
    <cellStyle name="40% - Accent6 3 2 2" xfId="4634" xr:uid="{00000000-0005-0000-0000-00009F1A0000}"/>
    <cellStyle name="40% - Accent6 3 2 2 2" xfId="6225" xr:uid="{00000000-0005-0000-0000-0000A01A0000}"/>
    <cellStyle name="40% - Accent6 3 2 2 3" xfId="9296" xr:uid="{00000000-0005-0000-0000-0000A11A0000}"/>
    <cellStyle name="40% - Accent6 3 2 3" xfId="4428" xr:uid="{00000000-0005-0000-0000-0000A21A0000}"/>
    <cellStyle name="40% - Accent6 3 2 3 2" xfId="9099" xr:uid="{00000000-0005-0000-0000-0000A31A0000}"/>
    <cellStyle name="40% - Accent6 3 2 4" xfId="3352" xr:uid="{00000000-0005-0000-0000-0000A41A0000}"/>
    <cellStyle name="40% - Accent6 3 2 5" xfId="5743" xr:uid="{00000000-0005-0000-0000-0000A51A0000}"/>
    <cellStyle name="40% - Accent6 3 2 6" xfId="8058" xr:uid="{00000000-0005-0000-0000-0000A61A0000}"/>
    <cellStyle name="40% - Accent6 3 3" xfId="1376" xr:uid="{00000000-0005-0000-0000-0000A71A0000}"/>
    <cellStyle name="40% - Accent6 3 3 2" xfId="4590" xr:uid="{00000000-0005-0000-0000-0000A81A0000}"/>
    <cellStyle name="40% - Accent6 3 3 2 2" xfId="9259" xr:uid="{00000000-0005-0000-0000-0000A91A0000}"/>
    <cellStyle name="40% - Accent6 3 3 3" xfId="4368" xr:uid="{00000000-0005-0000-0000-0000AA1A0000}"/>
    <cellStyle name="40% - Accent6 3 3 3 2" xfId="9040" xr:uid="{00000000-0005-0000-0000-0000AB1A0000}"/>
    <cellStyle name="40% - Accent6 3 3 4" xfId="3941" xr:uid="{00000000-0005-0000-0000-0000AC1A0000}"/>
    <cellStyle name="40% - Accent6 3 3 5" xfId="6048" xr:uid="{00000000-0005-0000-0000-0000AD1A0000}"/>
    <cellStyle name="40% - Accent6 3 3 6" xfId="8633" xr:uid="{00000000-0005-0000-0000-0000AE1A0000}"/>
    <cellStyle name="40% - Accent6 3 4" xfId="4543" xr:uid="{00000000-0005-0000-0000-0000AF1A0000}"/>
    <cellStyle name="40% - Accent6 3 4 2" xfId="9212" xr:uid="{00000000-0005-0000-0000-0000B01A0000}"/>
    <cellStyle name="40% - Accent6 3 5" xfId="4305" xr:uid="{00000000-0005-0000-0000-0000B11A0000}"/>
    <cellStyle name="40% - Accent6 3 5 2" xfId="8979" xr:uid="{00000000-0005-0000-0000-0000B21A0000}"/>
    <cellStyle name="40% - Accent6 3 6" xfId="2708" xr:uid="{00000000-0005-0000-0000-0000B31A0000}"/>
    <cellStyle name="40% - Accent6 3 7" xfId="5565" xr:uid="{00000000-0005-0000-0000-0000B41A0000}"/>
    <cellStyle name="40% - Accent6 3 8" xfId="7406" xr:uid="{00000000-0005-0000-0000-0000B51A0000}"/>
    <cellStyle name="40% - Accent6 30" xfId="1035" xr:uid="{00000000-0005-0000-0000-0000B61A0000}"/>
    <cellStyle name="40% - Accent6 30 2" xfId="2466" xr:uid="{00000000-0005-0000-0000-0000B71A0000}"/>
    <cellStyle name="40% - Accent6 30 2 2" xfId="3716" xr:uid="{00000000-0005-0000-0000-0000B81A0000}"/>
    <cellStyle name="40% - Accent6 30 2 3" xfId="8422" xr:uid="{00000000-0005-0000-0000-0000B91A0000}"/>
    <cellStyle name="40% - Accent6 30 3" xfId="1755" xr:uid="{00000000-0005-0000-0000-0000BA1A0000}"/>
    <cellStyle name="40% - Accent6 30 3 2" xfId="4987" xr:uid="{00000000-0005-0000-0000-0000BB1A0000}"/>
    <cellStyle name="40% - Accent6 30 3 3" xfId="9622" xr:uid="{00000000-0005-0000-0000-0000BC1A0000}"/>
    <cellStyle name="40% - Accent6 30 4" xfId="3062" xr:uid="{00000000-0005-0000-0000-0000BD1A0000}"/>
    <cellStyle name="40% - Accent6 30 5" xfId="6581" xr:uid="{00000000-0005-0000-0000-0000BE1A0000}"/>
    <cellStyle name="40% - Accent6 30 6" xfId="7760" xr:uid="{00000000-0005-0000-0000-0000BF1A0000}"/>
    <cellStyle name="40% - Accent6 31" xfId="1064" xr:uid="{00000000-0005-0000-0000-0000C01A0000}"/>
    <cellStyle name="40% - Accent6 31 2" xfId="2479" xr:uid="{00000000-0005-0000-0000-0000C11A0000}"/>
    <cellStyle name="40% - Accent6 31 2 2" xfId="3729" xr:uid="{00000000-0005-0000-0000-0000C21A0000}"/>
    <cellStyle name="40% - Accent6 31 2 3" xfId="8435" xr:uid="{00000000-0005-0000-0000-0000C31A0000}"/>
    <cellStyle name="40% - Accent6 31 3" xfId="1768" xr:uid="{00000000-0005-0000-0000-0000C41A0000}"/>
    <cellStyle name="40% - Accent6 31 3 2" xfId="5000" xr:uid="{00000000-0005-0000-0000-0000C51A0000}"/>
    <cellStyle name="40% - Accent6 31 3 3" xfId="9635" xr:uid="{00000000-0005-0000-0000-0000C61A0000}"/>
    <cellStyle name="40% - Accent6 31 4" xfId="3075" xr:uid="{00000000-0005-0000-0000-0000C71A0000}"/>
    <cellStyle name="40% - Accent6 31 5" xfId="6595" xr:uid="{00000000-0005-0000-0000-0000C81A0000}"/>
    <cellStyle name="40% - Accent6 31 6" xfId="7773" xr:uid="{00000000-0005-0000-0000-0000C91A0000}"/>
    <cellStyle name="40% - Accent6 32" xfId="1128" xr:uid="{00000000-0005-0000-0000-0000CA1A0000}"/>
    <cellStyle name="40% - Accent6 32 2" xfId="2493" xr:uid="{00000000-0005-0000-0000-0000CB1A0000}"/>
    <cellStyle name="40% - Accent6 32 2 2" xfId="3743" xr:uid="{00000000-0005-0000-0000-0000CC1A0000}"/>
    <cellStyle name="40% - Accent6 32 2 3" xfId="8449" xr:uid="{00000000-0005-0000-0000-0000CD1A0000}"/>
    <cellStyle name="40% - Accent6 32 3" xfId="1781" xr:uid="{00000000-0005-0000-0000-0000CE1A0000}"/>
    <cellStyle name="40% - Accent6 32 3 2" xfId="5013" xr:uid="{00000000-0005-0000-0000-0000CF1A0000}"/>
    <cellStyle name="40% - Accent6 32 3 3" xfId="9648" xr:uid="{00000000-0005-0000-0000-0000D01A0000}"/>
    <cellStyle name="40% - Accent6 32 4" xfId="3088" xr:uid="{00000000-0005-0000-0000-0000D11A0000}"/>
    <cellStyle name="40% - Accent6 32 5" xfId="6608" xr:uid="{00000000-0005-0000-0000-0000D21A0000}"/>
    <cellStyle name="40% - Accent6 32 6" xfId="7786" xr:uid="{00000000-0005-0000-0000-0000D31A0000}"/>
    <cellStyle name="40% - Accent6 33" xfId="1173" xr:uid="{00000000-0005-0000-0000-0000D41A0000}"/>
    <cellStyle name="40% - Accent6 33 2" xfId="2506" xr:uid="{00000000-0005-0000-0000-0000D51A0000}"/>
    <cellStyle name="40% - Accent6 33 2 2" xfId="3756" xr:uid="{00000000-0005-0000-0000-0000D61A0000}"/>
    <cellStyle name="40% - Accent6 33 2 3" xfId="8462" xr:uid="{00000000-0005-0000-0000-0000D71A0000}"/>
    <cellStyle name="40% - Accent6 33 3" xfId="1794" xr:uid="{00000000-0005-0000-0000-0000D81A0000}"/>
    <cellStyle name="40% - Accent6 33 3 2" xfId="5026" xr:uid="{00000000-0005-0000-0000-0000D91A0000}"/>
    <cellStyle name="40% - Accent6 33 3 3" xfId="9661" xr:uid="{00000000-0005-0000-0000-0000DA1A0000}"/>
    <cellStyle name="40% - Accent6 33 4" xfId="3101" xr:uid="{00000000-0005-0000-0000-0000DB1A0000}"/>
    <cellStyle name="40% - Accent6 33 5" xfId="6621" xr:uid="{00000000-0005-0000-0000-0000DC1A0000}"/>
    <cellStyle name="40% - Accent6 33 6" xfId="7799" xr:uid="{00000000-0005-0000-0000-0000DD1A0000}"/>
    <cellStyle name="40% - Accent6 34" xfId="1808" xr:uid="{00000000-0005-0000-0000-0000DE1A0000}"/>
    <cellStyle name="40% - Accent6 34 2" xfId="2520" xr:uid="{00000000-0005-0000-0000-0000DF1A0000}"/>
    <cellStyle name="40% - Accent6 34 2 2" xfId="3769" xr:uid="{00000000-0005-0000-0000-0000E01A0000}"/>
    <cellStyle name="40% - Accent6 34 2 3" xfId="8475" xr:uid="{00000000-0005-0000-0000-0000E11A0000}"/>
    <cellStyle name="40% - Accent6 34 3" xfId="5039" xr:uid="{00000000-0005-0000-0000-0000E21A0000}"/>
    <cellStyle name="40% - Accent6 34 3 2" xfId="9674" xr:uid="{00000000-0005-0000-0000-0000E31A0000}"/>
    <cellStyle name="40% - Accent6 34 4" xfId="3115" xr:uid="{00000000-0005-0000-0000-0000E41A0000}"/>
    <cellStyle name="40% - Accent6 34 5" xfId="6634" xr:uid="{00000000-0005-0000-0000-0000E51A0000}"/>
    <cellStyle name="40% - Accent6 34 6" xfId="7813" xr:uid="{00000000-0005-0000-0000-0000E61A0000}"/>
    <cellStyle name="40% - Accent6 35" xfId="1821" xr:uid="{00000000-0005-0000-0000-0000E71A0000}"/>
    <cellStyle name="40% - Accent6 35 2" xfId="2537" xr:uid="{00000000-0005-0000-0000-0000E81A0000}"/>
    <cellStyle name="40% - Accent6 35 2 2" xfId="3783" xr:uid="{00000000-0005-0000-0000-0000E91A0000}"/>
    <cellStyle name="40% - Accent6 35 2 3" xfId="8489" xr:uid="{00000000-0005-0000-0000-0000EA1A0000}"/>
    <cellStyle name="40% - Accent6 35 3" xfId="5053" xr:uid="{00000000-0005-0000-0000-0000EB1A0000}"/>
    <cellStyle name="40% - Accent6 35 3 2" xfId="9687" xr:uid="{00000000-0005-0000-0000-0000EC1A0000}"/>
    <cellStyle name="40% - Accent6 35 4" xfId="3128" xr:uid="{00000000-0005-0000-0000-0000ED1A0000}"/>
    <cellStyle name="40% - Accent6 35 5" xfId="6647" xr:uid="{00000000-0005-0000-0000-0000EE1A0000}"/>
    <cellStyle name="40% - Accent6 35 6" xfId="7827" xr:uid="{00000000-0005-0000-0000-0000EF1A0000}"/>
    <cellStyle name="40% - Accent6 36" xfId="1834" xr:uid="{00000000-0005-0000-0000-0000F01A0000}"/>
    <cellStyle name="40% - Accent6 36 2" xfId="2554" xr:uid="{00000000-0005-0000-0000-0000F11A0000}"/>
    <cellStyle name="40% - Accent6 36 2 2" xfId="3798" xr:uid="{00000000-0005-0000-0000-0000F21A0000}"/>
    <cellStyle name="40% - Accent6 36 2 3" xfId="8505" xr:uid="{00000000-0005-0000-0000-0000F31A0000}"/>
    <cellStyle name="40% - Accent6 36 3" xfId="5066" xr:uid="{00000000-0005-0000-0000-0000F41A0000}"/>
    <cellStyle name="40% - Accent6 36 3 2" xfId="9700" xr:uid="{00000000-0005-0000-0000-0000F51A0000}"/>
    <cellStyle name="40% - Accent6 36 4" xfId="3141" xr:uid="{00000000-0005-0000-0000-0000F61A0000}"/>
    <cellStyle name="40% - Accent6 36 5" xfId="6660" xr:uid="{00000000-0005-0000-0000-0000F71A0000}"/>
    <cellStyle name="40% - Accent6 36 6" xfId="7840" xr:uid="{00000000-0005-0000-0000-0000F81A0000}"/>
    <cellStyle name="40% - Accent6 37" xfId="1847" xr:uid="{00000000-0005-0000-0000-0000F91A0000}"/>
    <cellStyle name="40% - Accent6 37 2" xfId="2556" xr:uid="{00000000-0005-0000-0000-0000FA1A0000}"/>
    <cellStyle name="40% - Accent6 37 2 2" xfId="3800" xr:uid="{00000000-0005-0000-0000-0000FB1A0000}"/>
    <cellStyle name="40% - Accent6 37 2 3" xfId="8507" xr:uid="{00000000-0005-0000-0000-0000FC1A0000}"/>
    <cellStyle name="40% - Accent6 37 3" xfId="5080" xr:uid="{00000000-0005-0000-0000-0000FD1A0000}"/>
    <cellStyle name="40% - Accent6 37 3 2" xfId="9713" xr:uid="{00000000-0005-0000-0000-0000FE1A0000}"/>
    <cellStyle name="40% - Accent6 37 4" xfId="3154" xr:uid="{00000000-0005-0000-0000-0000FF1A0000}"/>
    <cellStyle name="40% - Accent6 37 5" xfId="6673" xr:uid="{00000000-0005-0000-0000-0000001B0000}"/>
    <cellStyle name="40% - Accent6 37 6" xfId="7853" xr:uid="{00000000-0005-0000-0000-0000011B0000}"/>
    <cellStyle name="40% - Accent6 38" xfId="1860" xr:uid="{00000000-0005-0000-0000-0000021B0000}"/>
    <cellStyle name="40% - Accent6 38 2" xfId="2582" xr:uid="{00000000-0005-0000-0000-0000031B0000}"/>
    <cellStyle name="40% - Accent6 38 2 2" xfId="3825" xr:uid="{00000000-0005-0000-0000-0000041B0000}"/>
    <cellStyle name="40% - Accent6 38 2 3" xfId="8532" xr:uid="{00000000-0005-0000-0000-0000051B0000}"/>
    <cellStyle name="40% - Accent6 38 3" xfId="5093" xr:uid="{00000000-0005-0000-0000-0000061B0000}"/>
    <cellStyle name="40% - Accent6 38 3 2" xfId="9726" xr:uid="{00000000-0005-0000-0000-0000071B0000}"/>
    <cellStyle name="40% - Accent6 38 4" xfId="3167" xr:uid="{00000000-0005-0000-0000-0000081B0000}"/>
    <cellStyle name="40% - Accent6 38 5" xfId="6686" xr:uid="{00000000-0005-0000-0000-0000091B0000}"/>
    <cellStyle name="40% - Accent6 38 6" xfId="7866" xr:uid="{00000000-0005-0000-0000-00000A1B0000}"/>
    <cellStyle name="40% - Accent6 39" xfId="1861" xr:uid="{00000000-0005-0000-0000-00000B1B0000}"/>
    <cellStyle name="40% - Accent6 39 2" xfId="2600" xr:uid="{00000000-0005-0000-0000-00000C1B0000}"/>
    <cellStyle name="40% - Accent6 39 2 2" xfId="3842" xr:uid="{00000000-0005-0000-0000-00000D1B0000}"/>
    <cellStyle name="40% - Accent6 39 2 3" xfId="8549" xr:uid="{00000000-0005-0000-0000-00000E1B0000}"/>
    <cellStyle name="40% - Accent6 39 3" xfId="5108" xr:uid="{00000000-0005-0000-0000-00000F1B0000}"/>
    <cellStyle name="40% - Accent6 39 3 2" xfId="9739" xr:uid="{00000000-0005-0000-0000-0000101B0000}"/>
    <cellStyle name="40% - Accent6 39 4" xfId="3168" xr:uid="{00000000-0005-0000-0000-0000111B0000}"/>
    <cellStyle name="40% - Accent6 39 5" xfId="6699" xr:uid="{00000000-0005-0000-0000-0000121B0000}"/>
    <cellStyle name="40% - Accent6 39 6" xfId="7867" xr:uid="{00000000-0005-0000-0000-0000131B0000}"/>
    <cellStyle name="40% - Accent6 4" xfId="428" xr:uid="{00000000-0005-0000-0000-0000141B0000}"/>
    <cellStyle name="40% - Accent6 4 2" xfId="2100" xr:uid="{00000000-0005-0000-0000-0000151B0000}"/>
    <cellStyle name="40% - Accent6 4 2 2" xfId="4608" xr:uid="{00000000-0005-0000-0000-0000161B0000}"/>
    <cellStyle name="40% - Accent6 4 2 2 2" xfId="6238" xr:uid="{00000000-0005-0000-0000-0000171B0000}"/>
    <cellStyle name="40% - Accent6 4 2 2 3" xfId="9277" xr:uid="{00000000-0005-0000-0000-0000181B0000}"/>
    <cellStyle name="40% - Accent6 4 2 3" xfId="4441" xr:uid="{00000000-0005-0000-0000-0000191B0000}"/>
    <cellStyle name="40% - Accent6 4 2 3 2" xfId="9112" xr:uid="{00000000-0005-0000-0000-00001A1B0000}"/>
    <cellStyle name="40% - Accent6 4 2 4" xfId="3365" xr:uid="{00000000-0005-0000-0000-00001B1B0000}"/>
    <cellStyle name="40% - Accent6 4 2 5" xfId="5756" xr:uid="{00000000-0005-0000-0000-00001C1B0000}"/>
    <cellStyle name="40% - Accent6 4 2 6" xfId="8071" xr:uid="{00000000-0005-0000-0000-00001D1B0000}"/>
    <cellStyle name="40% - Accent6 4 3" xfId="1389" xr:uid="{00000000-0005-0000-0000-00001E1B0000}"/>
    <cellStyle name="40% - Accent6 4 3 2" xfId="4381" xr:uid="{00000000-0005-0000-0000-00001F1B0000}"/>
    <cellStyle name="40% - Accent6 4 3 2 2" xfId="9053" xr:uid="{00000000-0005-0000-0000-0000201B0000}"/>
    <cellStyle name="40% - Accent6 4 3 3" xfId="3954" xr:uid="{00000000-0005-0000-0000-0000211B0000}"/>
    <cellStyle name="40% - Accent6 4 3 4" xfId="6062" xr:uid="{00000000-0005-0000-0000-0000221B0000}"/>
    <cellStyle name="40% - Accent6 4 3 5" xfId="8646" xr:uid="{00000000-0005-0000-0000-0000231B0000}"/>
    <cellStyle name="40% - Accent6 4 4" xfId="4557" xr:uid="{00000000-0005-0000-0000-0000241B0000}"/>
    <cellStyle name="40% - Accent6 4 4 2" xfId="9226" xr:uid="{00000000-0005-0000-0000-0000251B0000}"/>
    <cellStyle name="40% - Accent6 4 5" xfId="4319" xr:uid="{00000000-0005-0000-0000-0000261B0000}"/>
    <cellStyle name="40% - Accent6 4 5 2" xfId="8992" xr:uid="{00000000-0005-0000-0000-0000271B0000}"/>
    <cellStyle name="40% - Accent6 4 6" xfId="2721" xr:uid="{00000000-0005-0000-0000-0000281B0000}"/>
    <cellStyle name="40% - Accent6 4 7" xfId="5579" xr:uid="{00000000-0005-0000-0000-0000291B0000}"/>
    <cellStyle name="40% - Accent6 4 8" xfId="7419" xr:uid="{00000000-0005-0000-0000-00002A1B0000}"/>
    <cellStyle name="40% - Accent6 40" xfId="1886" xr:uid="{00000000-0005-0000-0000-00002B1B0000}"/>
    <cellStyle name="40% - Accent6 40 2" xfId="2614" xr:uid="{00000000-0005-0000-0000-00002C1B0000}"/>
    <cellStyle name="40% - Accent6 40 2 2" xfId="3856" xr:uid="{00000000-0005-0000-0000-00002D1B0000}"/>
    <cellStyle name="40% - Accent6 40 2 3" xfId="8563" xr:uid="{00000000-0005-0000-0000-00002E1B0000}"/>
    <cellStyle name="40% - Accent6 40 3" xfId="5121" xr:uid="{00000000-0005-0000-0000-00002F1B0000}"/>
    <cellStyle name="40% - Accent6 40 3 2" xfId="9752" xr:uid="{00000000-0005-0000-0000-0000301B0000}"/>
    <cellStyle name="40% - Accent6 40 4" xfId="3193" xr:uid="{00000000-0005-0000-0000-0000311B0000}"/>
    <cellStyle name="40% - Accent6 40 5" xfId="6712" xr:uid="{00000000-0005-0000-0000-0000321B0000}"/>
    <cellStyle name="40% - Accent6 40 6" xfId="7892" xr:uid="{00000000-0005-0000-0000-0000331B0000}"/>
    <cellStyle name="40% - Accent6 41" xfId="1899" xr:uid="{00000000-0005-0000-0000-0000341B0000}"/>
    <cellStyle name="40% - Accent6 41 2" xfId="2625" xr:uid="{00000000-0005-0000-0000-0000351B0000}"/>
    <cellStyle name="40% - Accent6 41 2 2" xfId="3867" xr:uid="{00000000-0005-0000-0000-0000361B0000}"/>
    <cellStyle name="40% - Accent6 41 2 3" xfId="8574" xr:uid="{00000000-0005-0000-0000-0000371B0000}"/>
    <cellStyle name="40% - Accent6 41 3" xfId="3206" xr:uid="{00000000-0005-0000-0000-0000381B0000}"/>
    <cellStyle name="40% - Accent6 41 4" xfId="6725" xr:uid="{00000000-0005-0000-0000-0000391B0000}"/>
    <cellStyle name="40% - Accent6 41 5" xfId="7905" xr:uid="{00000000-0005-0000-0000-00003A1B0000}"/>
    <cellStyle name="40% - Accent6 42" xfId="1912" xr:uid="{00000000-0005-0000-0000-00003B1B0000}"/>
    <cellStyle name="40% - Accent6 42 2" xfId="2645" xr:uid="{00000000-0005-0000-0000-00003C1B0000}"/>
    <cellStyle name="40% - Accent6 42 2 2" xfId="3886" xr:uid="{00000000-0005-0000-0000-00003D1B0000}"/>
    <cellStyle name="40% - Accent6 42 2 3" xfId="8593" xr:uid="{00000000-0005-0000-0000-00003E1B0000}"/>
    <cellStyle name="40% - Accent6 42 3" xfId="3219" xr:uid="{00000000-0005-0000-0000-00003F1B0000}"/>
    <cellStyle name="40% - Accent6 42 4" xfId="6739" xr:uid="{00000000-0005-0000-0000-0000401B0000}"/>
    <cellStyle name="40% - Accent6 42 5" xfId="7918" xr:uid="{00000000-0005-0000-0000-0000411B0000}"/>
    <cellStyle name="40% - Accent6 43" xfId="1932" xr:uid="{00000000-0005-0000-0000-0000421B0000}"/>
    <cellStyle name="40% - Accent6 43 2" xfId="3234" xr:uid="{00000000-0005-0000-0000-0000431B0000}"/>
    <cellStyle name="40% - Accent6 43 3" xfId="6752" xr:uid="{00000000-0005-0000-0000-0000441B0000}"/>
    <cellStyle name="40% - Accent6 43 4" xfId="7933" xr:uid="{00000000-0005-0000-0000-0000451B0000}"/>
    <cellStyle name="40% - Accent6 44" xfId="1952" xr:uid="{00000000-0005-0000-0000-0000461B0000}"/>
    <cellStyle name="40% - Accent6 44 2" xfId="3248" xr:uid="{00000000-0005-0000-0000-0000471B0000}"/>
    <cellStyle name="40% - Accent6 44 3" xfId="6765" xr:uid="{00000000-0005-0000-0000-0000481B0000}"/>
    <cellStyle name="40% - Accent6 44 4" xfId="7949" xr:uid="{00000000-0005-0000-0000-0000491B0000}"/>
    <cellStyle name="40% - Accent6 45" xfId="1953" xr:uid="{00000000-0005-0000-0000-00004A1B0000}"/>
    <cellStyle name="40% - Accent6 45 2" xfId="3249" xr:uid="{00000000-0005-0000-0000-00004B1B0000}"/>
    <cellStyle name="40% - Accent6 45 3" xfId="6779" xr:uid="{00000000-0005-0000-0000-00004C1B0000}"/>
    <cellStyle name="40% - Accent6 45 4" xfId="7950" xr:uid="{00000000-0005-0000-0000-00004D1B0000}"/>
    <cellStyle name="40% - Accent6 46" xfId="1968" xr:uid="{00000000-0005-0000-0000-00004E1B0000}"/>
    <cellStyle name="40% - Accent6 46 2" xfId="3263" xr:uid="{00000000-0005-0000-0000-00004F1B0000}"/>
    <cellStyle name="40% - Accent6 46 3" xfId="6793" xr:uid="{00000000-0005-0000-0000-0000501B0000}"/>
    <cellStyle name="40% - Accent6 46 4" xfId="7964" xr:uid="{00000000-0005-0000-0000-0000511B0000}"/>
    <cellStyle name="40% - Accent6 47" xfId="1983" xr:uid="{00000000-0005-0000-0000-0000521B0000}"/>
    <cellStyle name="40% - Accent6 47 2" xfId="3277" xr:uid="{00000000-0005-0000-0000-0000531B0000}"/>
    <cellStyle name="40% - Accent6 47 3" xfId="6806" xr:uid="{00000000-0005-0000-0000-0000541B0000}"/>
    <cellStyle name="40% - Accent6 47 4" xfId="7978" xr:uid="{00000000-0005-0000-0000-0000551B0000}"/>
    <cellStyle name="40% - Accent6 48" xfId="1997" xr:uid="{00000000-0005-0000-0000-0000561B0000}"/>
    <cellStyle name="40% - Accent6 48 2" xfId="3291" xr:uid="{00000000-0005-0000-0000-0000571B0000}"/>
    <cellStyle name="40% - Accent6 48 3" xfId="6820" xr:uid="{00000000-0005-0000-0000-0000581B0000}"/>
    <cellStyle name="40% - Accent6 48 4" xfId="7992" xr:uid="{00000000-0005-0000-0000-0000591B0000}"/>
    <cellStyle name="40% - Accent6 49" xfId="2011" xr:uid="{00000000-0005-0000-0000-00005A1B0000}"/>
    <cellStyle name="40% - Accent6 49 2" xfId="3305" xr:uid="{00000000-0005-0000-0000-00005B1B0000}"/>
    <cellStyle name="40% - Accent6 49 3" xfId="6833" xr:uid="{00000000-0005-0000-0000-00005C1B0000}"/>
    <cellStyle name="40% - Accent6 49 4" xfId="8006" xr:uid="{00000000-0005-0000-0000-00005D1B0000}"/>
    <cellStyle name="40% - Accent6 5" xfId="442" xr:uid="{00000000-0005-0000-0000-00005E1B0000}"/>
    <cellStyle name="40% - Accent6 5 2" xfId="2113" xr:uid="{00000000-0005-0000-0000-00005F1B0000}"/>
    <cellStyle name="40% - Accent6 5 2 2" xfId="4456" xr:uid="{00000000-0005-0000-0000-0000601B0000}"/>
    <cellStyle name="40% - Accent6 5 2 2 2" xfId="6251" xr:uid="{00000000-0005-0000-0000-0000611B0000}"/>
    <cellStyle name="40% - Accent6 5 2 2 3" xfId="9125" xr:uid="{00000000-0005-0000-0000-0000621B0000}"/>
    <cellStyle name="40% - Accent6 5 2 3" xfId="3378" xr:uid="{00000000-0005-0000-0000-0000631B0000}"/>
    <cellStyle name="40% - Accent6 5 2 4" xfId="5774" xr:uid="{00000000-0005-0000-0000-0000641B0000}"/>
    <cellStyle name="40% - Accent6 5 2 5" xfId="8084" xr:uid="{00000000-0005-0000-0000-0000651B0000}"/>
    <cellStyle name="40% - Accent6 5 3" xfId="1409" xr:uid="{00000000-0005-0000-0000-0000661B0000}"/>
    <cellStyle name="40% - Accent6 5 3 2" xfId="4395" xr:uid="{00000000-0005-0000-0000-0000671B0000}"/>
    <cellStyle name="40% - Accent6 5 3 2 2" xfId="9066" xr:uid="{00000000-0005-0000-0000-0000681B0000}"/>
    <cellStyle name="40% - Accent6 5 3 3" xfId="3968" xr:uid="{00000000-0005-0000-0000-0000691B0000}"/>
    <cellStyle name="40% - Accent6 5 3 4" xfId="6075" xr:uid="{00000000-0005-0000-0000-00006A1B0000}"/>
    <cellStyle name="40% - Accent6 5 3 5" xfId="8660" xr:uid="{00000000-0005-0000-0000-00006B1B0000}"/>
    <cellStyle name="40% - Accent6 5 4" xfId="4571" xr:uid="{00000000-0005-0000-0000-00006C1B0000}"/>
    <cellStyle name="40% - Accent6 5 4 2" xfId="9240" xr:uid="{00000000-0005-0000-0000-00006D1B0000}"/>
    <cellStyle name="40% - Accent6 5 5" xfId="4332" xr:uid="{00000000-0005-0000-0000-00006E1B0000}"/>
    <cellStyle name="40% - Accent6 5 5 2" xfId="9005" xr:uid="{00000000-0005-0000-0000-00006F1B0000}"/>
    <cellStyle name="40% - Accent6 5 6" xfId="2734" xr:uid="{00000000-0005-0000-0000-0000701B0000}"/>
    <cellStyle name="40% - Accent6 5 7" xfId="5592" xr:uid="{00000000-0005-0000-0000-0000711B0000}"/>
    <cellStyle name="40% - Accent6 5 8" xfId="7432" xr:uid="{00000000-0005-0000-0000-0000721B0000}"/>
    <cellStyle name="40% - Accent6 50" xfId="2058" xr:uid="{00000000-0005-0000-0000-0000731B0000}"/>
    <cellStyle name="40% - Accent6 50 2" xfId="3333" xr:uid="{00000000-0005-0000-0000-0000741B0000}"/>
    <cellStyle name="40% - Accent6 50 3" xfId="6846" xr:uid="{00000000-0005-0000-0000-0000751B0000}"/>
    <cellStyle name="40% - Accent6 50 4" xfId="8039" xr:uid="{00000000-0005-0000-0000-0000761B0000}"/>
    <cellStyle name="40% - Accent6 51" xfId="1328" xr:uid="{00000000-0005-0000-0000-0000771B0000}"/>
    <cellStyle name="40% - Accent6 51 2" xfId="3909" xr:uid="{00000000-0005-0000-0000-0000781B0000}"/>
    <cellStyle name="40% - Accent6 51 3" xfId="6860" xr:uid="{00000000-0005-0000-0000-0000791B0000}"/>
    <cellStyle name="40% - Accent6 51 4" xfId="8612" xr:uid="{00000000-0005-0000-0000-00007A1B0000}"/>
    <cellStyle name="40% - Accent6 52" xfId="2668" xr:uid="{00000000-0005-0000-0000-00007B1B0000}"/>
    <cellStyle name="40% - Accent6 52 2" xfId="4278" xr:uid="{00000000-0005-0000-0000-00007C1B0000}"/>
    <cellStyle name="40% - Accent6 52 3" xfId="6873" xr:uid="{00000000-0005-0000-0000-00007D1B0000}"/>
    <cellStyle name="40% - Accent6 52 4" xfId="8960" xr:uid="{00000000-0005-0000-0000-00007E1B0000}"/>
    <cellStyle name="40% - Accent6 53" xfId="2688" xr:uid="{00000000-0005-0000-0000-00007F1B0000}"/>
    <cellStyle name="40% - Accent6 53 2" xfId="6887" xr:uid="{00000000-0005-0000-0000-0000801B0000}"/>
    <cellStyle name="40% - Accent6 54" xfId="5455" xr:uid="{00000000-0005-0000-0000-0000811B0000}"/>
    <cellStyle name="40% - Accent6 54 2" xfId="6900" xr:uid="{00000000-0005-0000-0000-0000821B0000}"/>
    <cellStyle name="40% - Accent6 55" xfId="6913" xr:uid="{00000000-0005-0000-0000-0000831B0000}"/>
    <cellStyle name="40% - Accent6 56" xfId="6930" xr:uid="{00000000-0005-0000-0000-0000841B0000}"/>
    <cellStyle name="40% - Accent6 57" xfId="6943" xr:uid="{00000000-0005-0000-0000-0000851B0000}"/>
    <cellStyle name="40% - Accent6 58" xfId="6957" xr:uid="{00000000-0005-0000-0000-0000861B0000}"/>
    <cellStyle name="40% - Accent6 59" xfId="6970" xr:uid="{00000000-0005-0000-0000-0000871B0000}"/>
    <cellStyle name="40% - Accent6 6" xfId="456" xr:uid="{00000000-0005-0000-0000-0000881B0000}"/>
    <cellStyle name="40% - Accent6 6 2" xfId="2126" xr:uid="{00000000-0005-0000-0000-0000891B0000}"/>
    <cellStyle name="40% - Accent6 6 2 2" xfId="4469" xr:uid="{00000000-0005-0000-0000-00008A1B0000}"/>
    <cellStyle name="40% - Accent6 6 2 2 2" xfId="6264" xr:uid="{00000000-0005-0000-0000-00008B1B0000}"/>
    <cellStyle name="40% - Accent6 6 2 2 3" xfId="9138" xr:uid="{00000000-0005-0000-0000-00008C1B0000}"/>
    <cellStyle name="40% - Accent6 6 2 3" xfId="3391" xr:uid="{00000000-0005-0000-0000-00008D1B0000}"/>
    <cellStyle name="40% - Accent6 6 2 4" xfId="5787" xr:uid="{00000000-0005-0000-0000-00008E1B0000}"/>
    <cellStyle name="40% - Accent6 6 2 5" xfId="8097" xr:uid="{00000000-0005-0000-0000-00008F1B0000}"/>
    <cellStyle name="40% - Accent6 6 3" xfId="1422" xr:uid="{00000000-0005-0000-0000-0000901B0000}"/>
    <cellStyle name="40% - Accent6 6 3 2" xfId="4667" xr:uid="{00000000-0005-0000-0000-0000911B0000}"/>
    <cellStyle name="40% - Accent6 6 3 2 2" xfId="9310" xr:uid="{00000000-0005-0000-0000-0000921B0000}"/>
    <cellStyle name="40% - Accent6 6 3 3" xfId="3981" xr:uid="{00000000-0005-0000-0000-0000931B0000}"/>
    <cellStyle name="40% - Accent6 6 3 4" xfId="6088" xr:uid="{00000000-0005-0000-0000-0000941B0000}"/>
    <cellStyle name="40% - Accent6 6 3 5" xfId="8673" xr:uid="{00000000-0005-0000-0000-0000951B0000}"/>
    <cellStyle name="40% - Accent6 6 4" xfId="4346" xr:uid="{00000000-0005-0000-0000-0000961B0000}"/>
    <cellStyle name="40% - Accent6 6 4 2" xfId="9018" xr:uid="{00000000-0005-0000-0000-0000971B0000}"/>
    <cellStyle name="40% - Accent6 6 5" xfId="2747" xr:uid="{00000000-0005-0000-0000-0000981B0000}"/>
    <cellStyle name="40% - Accent6 6 6" xfId="5605" xr:uid="{00000000-0005-0000-0000-0000991B0000}"/>
    <cellStyle name="40% - Accent6 6 7" xfId="7445" xr:uid="{00000000-0005-0000-0000-00009A1B0000}"/>
    <cellStyle name="40% - Accent6 60" xfId="6984" xr:uid="{00000000-0005-0000-0000-00009B1B0000}"/>
    <cellStyle name="40% - Accent6 61" xfId="6997" xr:uid="{00000000-0005-0000-0000-00009C1B0000}"/>
    <cellStyle name="40% - Accent6 62" xfId="7011" xr:uid="{00000000-0005-0000-0000-00009D1B0000}"/>
    <cellStyle name="40% - Accent6 63" xfId="7024" xr:uid="{00000000-0005-0000-0000-00009E1B0000}"/>
    <cellStyle name="40% - Accent6 64" xfId="7037" xr:uid="{00000000-0005-0000-0000-00009F1B0000}"/>
    <cellStyle name="40% - Accent6 65" xfId="7050" xr:uid="{00000000-0005-0000-0000-0000A01B0000}"/>
    <cellStyle name="40% - Accent6 66" xfId="7065" xr:uid="{00000000-0005-0000-0000-0000A11B0000}"/>
    <cellStyle name="40% - Accent6 67" xfId="7079" xr:uid="{00000000-0005-0000-0000-0000A21B0000}"/>
    <cellStyle name="40% - Accent6 68" xfId="7094" xr:uid="{00000000-0005-0000-0000-0000A31B0000}"/>
    <cellStyle name="40% - Accent6 69" xfId="7108" xr:uid="{00000000-0005-0000-0000-0000A41B0000}"/>
    <cellStyle name="40% - Accent6 7" xfId="470" xr:uid="{00000000-0005-0000-0000-0000A51B0000}"/>
    <cellStyle name="40% - Accent6 7 2" xfId="2139" xr:uid="{00000000-0005-0000-0000-0000A61B0000}"/>
    <cellStyle name="40% - Accent6 7 2 2" xfId="4681" xr:uid="{00000000-0005-0000-0000-0000A71B0000}"/>
    <cellStyle name="40% - Accent6 7 2 2 2" xfId="6277" xr:uid="{00000000-0005-0000-0000-0000A81B0000}"/>
    <cellStyle name="40% - Accent6 7 2 2 3" xfId="9324" xr:uid="{00000000-0005-0000-0000-0000A91B0000}"/>
    <cellStyle name="40% - Accent6 7 2 3" xfId="3404" xr:uid="{00000000-0005-0000-0000-0000AA1B0000}"/>
    <cellStyle name="40% - Accent6 7 2 4" xfId="5800" xr:uid="{00000000-0005-0000-0000-0000AB1B0000}"/>
    <cellStyle name="40% - Accent6 7 2 5" xfId="8110" xr:uid="{00000000-0005-0000-0000-0000AC1B0000}"/>
    <cellStyle name="40% - Accent6 7 3" xfId="1435" xr:uid="{00000000-0005-0000-0000-0000AD1B0000}"/>
    <cellStyle name="40% - Accent6 7 3 2" xfId="3994" xr:uid="{00000000-0005-0000-0000-0000AE1B0000}"/>
    <cellStyle name="40% - Accent6 7 3 3" xfId="6101" xr:uid="{00000000-0005-0000-0000-0000AF1B0000}"/>
    <cellStyle name="40% - Accent6 7 3 4" xfId="8686" xr:uid="{00000000-0005-0000-0000-0000B01B0000}"/>
    <cellStyle name="40% - Accent6 7 4" xfId="4482" xr:uid="{00000000-0005-0000-0000-0000B11B0000}"/>
    <cellStyle name="40% - Accent6 7 4 2" xfId="9151" xr:uid="{00000000-0005-0000-0000-0000B21B0000}"/>
    <cellStyle name="40% - Accent6 7 5" xfId="2760" xr:uid="{00000000-0005-0000-0000-0000B31B0000}"/>
    <cellStyle name="40% - Accent6 7 6" xfId="5618" xr:uid="{00000000-0005-0000-0000-0000B41B0000}"/>
    <cellStyle name="40% - Accent6 7 7" xfId="7458" xr:uid="{00000000-0005-0000-0000-0000B51B0000}"/>
    <cellStyle name="40% - Accent6 70" xfId="7121" xr:uid="{00000000-0005-0000-0000-0000B61B0000}"/>
    <cellStyle name="40% - Accent6 71" xfId="7135" xr:uid="{00000000-0005-0000-0000-0000B71B0000}"/>
    <cellStyle name="40% - Accent6 72" xfId="7164" xr:uid="{00000000-0005-0000-0000-0000B81B0000}"/>
    <cellStyle name="40% - Accent6 73" xfId="5508" xr:uid="{00000000-0005-0000-0000-0000B91B0000}"/>
    <cellStyle name="40% - Accent6 74" xfId="7376" xr:uid="{00000000-0005-0000-0000-0000BA1B0000}"/>
    <cellStyle name="40% - Accent6 75" xfId="9871" xr:uid="{00000000-0005-0000-0000-0000BB1B0000}"/>
    <cellStyle name="40% - Accent6 8" xfId="488" xr:uid="{00000000-0005-0000-0000-0000BC1B0000}"/>
    <cellStyle name="40% - Accent6 8 2" xfId="2152" xr:uid="{00000000-0005-0000-0000-0000BD1B0000}"/>
    <cellStyle name="40% - Accent6 8 2 2" xfId="4694" xr:uid="{00000000-0005-0000-0000-0000BE1B0000}"/>
    <cellStyle name="40% - Accent6 8 2 2 2" xfId="6290" xr:uid="{00000000-0005-0000-0000-0000BF1B0000}"/>
    <cellStyle name="40% - Accent6 8 2 2 3" xfId="9337" xr:uid="{00000000-0005-0000-0000-0000C01B0000}"/>
    <cellStyle name="40% - Accent6 8 2 3" xfId="3417" xr:uid="{00000000-0005-0000-0000-0000C11B0000}"/>
    <cellStyle name="40% - Accent6 8 2 4" xfId="5813" xr:uid="{00000000-0005-0000-0000-0000C21B0000}"/>
    <cellStyle name="40% - Accent6 8 2 5" xfId="8123" xr:uid="{00000000-0005-0000-0000-0000C31B0000}"/>
    <cellStyle name="40% - Accent6 8 3" xfId="1449" xr:uid="{00000000-0005-0000-0000-0000C41B0000}"/>
    <cellStyle name="40% - Accent6 8 3 2" xfId="4007" xr:uid="{00000000-0005-0000-0000-0000C51B0000}"/>
    <cellStyle name="40% - Accent6 8 3 3" xfId="6114" xr:uid="{00000000-0005-0000-0000-0000C61B0000}"/>
    <cellStyle name="40% - Accent6 8 3 4" xfId="8699" xr:uid="{00000000-0005-0000-0000-0000C71B0000}"/>
    <cellStyle name="40% - Accent6 8 4" xfId="4495" xr:uid="{00000000-0005-0000-0000-0000C81B0000}"/>
    <cellStyle name="40% - Accent6 8 4 2" xfId="9164" xr:uid="{00000000-0005-0000-0000-0000C91B0000}"/>
    <cellStyle name="40% - Accent6 8 5" xfId="2773" xr:uid="{00000000-0005-0000-0000-0000CA1B0000}"/>
    <cellStyle name="40% - Accent6 8 6" xfId="5631" xr:uid="{00000000-0005-0000-0000-0000CB1B0000}"/>
    <cellStyle name="40% - Accent6 8 7" xfId="7471" xr:uid="{00000000-0005-0000-0000-0000CC1B0000}"/>
    <cellStyle name="40% - Accent6 9" xfId="513" xr:uid="{00000000-0005-0000-0000-0000CD1B0000}"/>
    <cellStyle name="40% - Accent6 9 2" xfId="2165" xr:uid="{00000000-0005-0000-0000-0000CE1B0000}"/>
    <cellStyle name="40% - Accent6 9 2 2" xfId="4707" xr:uid="{00000000-0005-0000-0000-0000CF1B0000}"/>
    <cellStyle name="40% - Accent6 9 2 2 2" xfId="6303" xr:uid="{00000000-0005-0000-0000-0000D01B0000}"/>
    <cellStyle name="40% - Accent6 9 2 2 3" xfId="9350" xr:uid="{00000000-0005-0000-0000-0000D11B0000}"/>
    <cellStyle name="40% - Accent6 9 2 3" xfId="3430" xr:uid="{00000000-0005-0000-0000-0000D21B0000}"/>
    <cellStyle name="40% - Accent6 9 2 4" xfId="5826" xr:uid="{00000000-0005-0000-0000-0000D31B0000}"/>
    <cellStyle name="40% - Accent6 9 2 5" xfId="8136" xr:uid="{00000000-0005-0000-0000-0000D41B0000}"/>
    <cellStyle name="40% - Accent6 9 3" xfId="1462" xr:uid="{00000000-0005-0000-0000-0000D51B0000}"/>
    <cellStyle name="40% - Accent6 9 3 2" xfId="4021" xr:uid="{00000000-0005-0000-0000-0000D61B0000}"/>
    <cellStyle name="40% - Accent6 9 3 3" xfId="6127" xr:uid="{00000000-0005-0000-0000-0000D71B0000}"/>
    <cellStyle name="40% - Accent6 9 3 4" xfId="8712" xr:uid="{00000000-0005-0000-0000-0000D81B0000}"/>
    <cellStyle name="40% - Accent6 9 4" xfId="4508" xr:uid="{00000000-0005-0000-0000-0000D91B0000}"/>
    <cellStyle name="40% - Accent6 9 4 2" xfId="9177" xr:uid="{00000000-0005-0000-0000-0000DA1B0000}"/>
    <cellStyle name="40% - Accent6 9 5" xfId="2786" xr:uid="{00000000-0005-0000-0000-0000DB1B0000}"/>
    <cellStyle name="40% - Accent6 9 6" xfId="5644" xr:uid="{00000000-0005-0000-0000-0000DC1B0000}"/>
    <cellStyle name="40% - Accent6 9 7" xfId="7484" xr:uid="{00000000-0005-0000-0000-0000DD1B0000}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- Accent1 2" xfId="246" xr:uid="{00000000-0005-0000-0000-0000DF1B0000}"/>
    <cellStyle name="60% - Accent1 2 2" xfId="5299" xr:uid="{00000000-0005-0000-0000-0000E01B0000}"/>
    <cellStyle name="60% - Accent1 2 3" xfId="5298" xr:uid="{00000000-0005-0000-0000-0000E11B0000}"/>
    <cellStyle name="60% - Accent1 3" xfId="5515" xr:uid="{00000000-0005-0000-0000-0000E21B0000}"/>
    <cellStyle name="60% - Accent2 2" xfId="247" xr:uid="{00000000-0005-0000-0000-0000E41B0000}"/>
    <cellStyle name="60% - Accent2 2 2" xfId="5301" xr:uid="{00000000-0005-0000-0000-0000E51B0000}"/>
    <cellStyle name="60% - Accent2 2 3" xfId="5300" xr:uid="{00000000-0005-0000-0000-0000E61B0000}"/>
    <cellStyle name="60% - Accent2 3" xfId="5517" xr:uid="{00000000-0005-0000-0000-0000E71B0000}"/>
    <cellStyle name="60% - Accent3 2" xfId="248" xr:uid="{00000000-0005-0000-0000-0000E91B0000}"/>
    <cellStyle name="60% - Accent3 2 2" xfId="5303" xr:uid="{00000000-0005-0000-0000-0000EA1B0000}"/>
    <cellStyle name="60% - Accent3 2 3" xfId="5302" xr:uid="{00000000-0005-0000-0000-0000EB1B0000}"/>
    <cellStyle name="60% - Accent3 3" xfId="5519" xr:uid="{00000000-0005-0000-0000-0000EC1B0000}"/>
    <cellStyle name="60% - Accent4 2" xfId="249" xr:uid="{00000000-0005-0000-0000-0000EE1B0000}"/>
    <cellStyle name="60% - Accent4 2 2" xfId="5305" xr:uid="{00000000-0005-0000-0000-0000EF1B0000}"/>
    <cellStyle name="60% - Accent4 2 3" xfId="5304" xr:uid="{00000000-0005-0000-0000-0000F01B0000}"/>
    <cellStyle name="60% - Accent4 3" xfId="5521" xr:uid="{00000000-0005-0000-0000-0000F11B0000}"/>
    <cellStyle name="60% - Accent5 2" xfId="250" xr:uid="{00000000-0005-0000-0000-0000F31B0000}"/>
    <cellStyle name="60% - Accent5 2 2" xfId="5307" xr:uid="{00000000-0005-0000-0000-0000F41B0000}"/>
    <cellStyle name="60% - Accent5 2 3" xfId="5306" xr:uid="{00000000-0005-0000-0000-0000F51B0000}"/>
    <cellStyle name="60% - Accent5 3" xfId="5523" xr:uid="{00000000-0005-0000-0000-0000F61B0000}"/>
    <cellStyle name="60% - Accent6 2" xfId="251" xr:uid="{00000000-0005-0000-0000-0000F81B0000}"/>
    <cellStyle name="60% - Accent6 2 2" xfId="5309" xr:uid="{00000000-0005-0000-0000-0000F91B0000}"/>
    <cellStyle name="60% - Accent6 2 3" xfId="5308" xr:uid="{00000000-0005-0000-0000-0000FA1B0000}"/>
    <cellStyle name="60% - Accent6 3" xfId="5525" xr:uid="{00000000-0005-0000-0000-0000FB1B0000}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0370" builtinId="8" hidden="1"/>
    <cellStyle name="Гиперссылка" xfId="10372" builtinId="8" hidden="1"/>
    <cellStyle name="Гиперссылка" xfId="10374" builtinId="8" hidde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ткрывавшаяся гиперссылка" xfId="10371" builtinId="9" hidden="1"/>
    <cellStyle name="Открывавшаяся гиперссылка" xfId="10373" builtinId="9" hidden="1"/>
    <cellStyle name="Открывавшаяся гиперссылка" xfId="10375" builtinId="9" hidden="1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оцентный" xfId="415" builtinId="5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  <cellStyle name="Accent1 - 20%" xfId="45" xr:uid="{00000000-0005-0000-0000-0000FD1B0000}"/>
    <cellStyle name="Accent1 - 40%" xfId="46" xr:uid="{00000000-0005-0000-0000-0000FE1B0000}"/>
    <cellStyle name="Accent1 - 60%" xfId="47" xr:uid="{00000000-0005-0000-0000-0000FF1B0000}"/>
    <cellStyle name="Accent1 10" xfId="496" xr:uid="{00000000-0005-0000-0000-0000001C0000}"/>
    <cellStyle name="Accent1 100" xfId="7240" xr:uid="{00000000-0005-0000-0000-0000011C0000}"/>
    <cellStyle name="Accent1 101" xfId="5514" xr:uid="{00000000-0005-0000-0000-0000021C0000}"/>
    <cellStyle name="Accent1 102" xfId="5488" xr:uid="{00000000-0005-0000-0000-0000031C0000}"/>
    <cellStyle name="Accent1 103" xfId="5512" xr:uid="{00000000-0005-0000-0000-0000041C0000}"/>
    <cellStyle name="Accent1 104" xfId="5953" xr:uid="{00000000-0005-0000-0000-0000051C0000}"/>
    <cellStyle name="Accent1 105" xfId="7251" xr:uid="{00000000-0005-0000-0000-0000061C0000}"/>
    <cellStyle name="Accent1 106" xfId="7253" xr:uid="{00000000-0005-0000-0000-0000071C0000}"/>
    <cellStyle name="Accent1 107" xfId="7261" xr:uid="{00000000-0005-0000-0000-0000081C0000}"/>
    <cellStyle name="Accent1 108" xfId="7280" xr:uid="{00000000-0005-0000-0000-0000091C0000}"/>
    <cellStyle name="Accent1 109" xfId="7268" xr:uid="{00000000-0005-0000-0000-00000A1C0000}"/>
    <cellStyle name="Accent1 11" xfId="599" xr:uid="{00000000-0005-0000-0000-00000B1C0000}"/>
    <cellStyle name="Accent1 110" xfId="7286" xr:uid="{00000000-0005-0000-0000-00000C1C0000}"/>
    <cellStyle name="Accent1 111" xfId="7293" xr:uid="{00000000-0005-0000-0000-00000D1C0000}"/>
    <cellStyle name="Accent1 112" xfId="7317" xr:uid="{00000000-0005-0000-0000-00000E1C0000}"/>
    <cellStyle name="Accent1 113" xfId="7301" xr:uid="{00000000-0005-0000-0000-00000F1C0000}"/>
    <cellStyle name="Accent1 114" xfId="7323" xr:uid="{00000000-0005-0000-0000-0000101C0000}"/>
    <cellStyle name="Accent1 115" xfId="7325" xr:uid="{00000000-0005-0000-0000-0000111C0000}"/>
    <cellStyle name="Accent1 116" xfId="7328" xr:uid="{00000000-0005-0000-0000-0000121C0000}"/>
    <cellStyle name="Accent1 117" xfId="7350" xr:uid="{00000000-0005-0000-0000-0000131C0000}"/>
    <cellStyle name="Accent1 118" xfId="7336" xr:uid="{00000000-0005-0000-0000-0000141C0000}"/>
    <cellStyle name="Accent1 119" xfId="7344" xr:uid="{00000000-0005-0000-0000-0000151C0000}"/>
    <cellStyle name="Accent1 12" xfId="627" xr:uid="{00000000-0005-0000-0000-0000161C0000}"/>
    <cellStyle name="Accent1 120" xfId="7356" xr:uid="{00000000-0005-0000-0000-0000171C0000}"/>
    <cellStyle name="Accent1 121" xfId="7378" xr:uid="{00000000-0005-0000-0000-0000181C0000}"/>
    <cellStyle name="Accent1 122" xfId="7935" xr:uid="{00000000-0005-0000-0000-0000191C0000}"/>
    <cellStyle name="Accent1 123" xfId="9754" xr:uid="{00000000-0005-0000-0000-00001A1C0000}"/>
    <cellStyle name="Accent1 124" xfId="9770" xr:uid="{00000000-0005-0000-0000-00001B1C0000}"/>
    <cellStyle name="Accent1 125" xfId="9771" xr:uid="{00000000-0005-0000-0000-00001C1C0000}"/>
    <cellStyle name="Accent1 126" xfId="9773" xr:uid="{00000000-0005-0000-0000-00001D1C0000}"/>
    <cellStyle name="Accent1 127" xfId="9804" xr:uid="{00000000-0005-0000-0000-00001E1C0000}"/>
    <cellStyle name="Accent1 128" xfId="9785" xr:uid="{00000000-0005-0000-0000-00001F1C0000}"/>
    <cellStyle name="Accent1 129" xfId="9798" xr:uid="{00000000-0005-0000-0000-0000201C0000}"/>
    <cellStyle name="Accent1 13" xfId="660" xr:uid="{00000000-0005-0000-0000-0000211C0000}"/>
    <cellStyle name="Accent1 130" xfId="9790" xr:uid="{00000000-0005-0000-0000-0000221C0000}"/>
    <cellStyle name="Accent1 131" xfId="9783" xr:uid="{00000000-0005-0000-0000-0000231C0000}"/>
    <cellStyle name="Accent1 132" xfId="9823" xr:uid="{00000000-0005-0000-0000-0000241C0000}"/>
    <cellStyle name="Accent1 133" xfId="9849" xr:uid="{00000000-0005-0000-0000-0000251C0000}"/>
    <cellStyle name="Accent1 134" xfId="9856" xr:uid="{00000000-0005-0000-0000-0000261C0000}"/>
    <cellStyle name="Accent1 135" xfId="9842" xr:uid="{00000000-0005-0000-0000-0000271C0000}"/>
    <cellStyle name="Accent1 136" xfId="9836" xr:uid="{00000000-0005-0000-0000-0000281C0000}"/>
    <cellStyle name="Accent1 137" xfId="9876" xr:uid="{00000000-0005-0000-0000-0000291C0000}"/>
    <cellStyle name="Accent1 138" xfId="9899" xr:uid="{00000000-0005-0000-0000-00002A1C0000}"/>
    <cellStyle name="Accent1 139" xfId="9885" xr:uid="{00000000-0005-0000-0000-00002B1C0000}"/>
    <cellStyle name="Accent1 14" xfId="671" xr:uid="{00000000-0005-0000-0000-00002C1C0000}"/>
    <cellStyle name="Accent1 140" xfId="9907" xr:uid="{00000000-0005-0000-0000-00002D1C0000}"/>
    <cellStyle name="Accent1 141" xfId="9890" xr:uid="{00000000-0005-0000-0000-00002E1C0000}"/>
    <cellStyle name="Accent1 142" xfId="9916" xr:uid="{00000000-0005-0000-0000-00002F1C0000}"/>
    <cellStyle name="Accent1 143" xfId="9936" xr:uid="{00000000-0005-0000-0000-0000301C0000}"/>
    <cellStyle name="Accent1 144" xfId="9924" xr:uid="{00000000-0005-0000-0000-0000311C0000}"/>
    <cellStyle name="Accent1 145" xfId="9940" xr:uid="{00000000-0005-0000-0000-0000321C0000}"/>
    <cellStyle name="Accent1 146" xfId="9948" xr:uid="{00000000-0005-0000-0000-0000331C0000}"/>
    <cellStyle name="Accent1 147" xfId="9970" xr:uid="{00000000-0005-0000-0000-0000341C0000}"/>
    <cellStyle name="Accent1 148" xfId="9956" xr:uid="{00000000-0005-0000-0000-0000351C0000}"/>
    <cellStyle name="Accent1 149" xfId="9964" xr:uid="{00000000-0005-0000-0000-0000361C0000}"/>
    <cellStyle name="Accent1 15" xfId="688" xr:uid="{00000000-0005-0000-0000-0000371C0000}"/>
    <cellStyle name="Accent1 150" xfId="9980" xr:uid="{00000000-0005-0000-0000-0000381C0000}"/>
    <cellStyle name="Accent1 151" xfId="10002" xr:uid="{00000000-0005-0000-0000-0000391C0000}"/>
    <cellStyle name="Accent1 152" xfId="9988" xr:uid="{00000000-0005-0000-0000-00003A1C0000}"/>
    <cellStyle name="Accent1 153" xfId="9996" xr:uid="{00000000-0005-0000-0000-00003B1C0000}"/>
    <cellStyle name="Accent1 154" xfId="10008" xr:uid="{00000000-0005-0000-0000-00003C1C0000}"/>
    <cellStyle name="Accent1 155" xfId="10032" xr:uid="{00000000-0005-0000-0000-00003D1C0000}"/>
    <cellStyle name="Accent1 156" xfId="10018" xr:uid="{00000000-0005-0000-0000-00003E1C0000}"/>
    <cellStyle name="Accent1 157" xfId="10039" xr:uid="{00000000-0005-0000-0000-00003F1C0000}"/>
    <cellStyle name="Accent1 158" xfId="10023" xr:uid="{00000000-0005-0000-0000-0000401C0000}"/>
    <cellStyle name="Accent1 159" xfId="10049" xr:uid="{00000000-0005-0000-0000-0000411C0000}"/>
    <cellStyle name="Accent1 16" xfId="695" xr:uid="{00000000-0005-0000-0000-0000421C0000}"/>
    <cellStyle name="Accent1 160" xfId="10075" xr:uid="{00000000-0005-0000-0000-0000431C0000}"/>
    <cellStyle name="Accent1 161" xfId="10058" xr:uid="{00000000-0005-0000-0000-0000441C0000}"/>
    <cellStyle name="Accent1 162" xfId="10069" xr:uid="{00000000-0005-0000-0000-0000451C0000}"/>
    <cellStyle name="Accent1 163" xfId="10063" xr:uid="{00000000-0005-0000-0000-0000461C0000}"/>
    <cellStyle name="Accent1 17" xfId="702" xr:uid="{00000000-0005-0000-0000-0000471C0000}"/>
    <cellStyle name="Accent1 18" xfId="721" xr:uid="{00000000-0005-0000-0000-0000481C0000}"/>
    <cellStyle name="Accent1 19" xfId="724" xr:uid="{00000000-0005-0000-0000-0000491C0000}"/>
    <cellStyle name="Accent1 2" xfId="252" xr:uid="{00000000-0005-0000-0000-00004A1C0000}"/>
    <cellStyle name="Accent1 2 2" xfId="1145" xr:uid="{00000000-0005-0000-0000-00004B1C0000}"/>
    <cellStyle name="Accent1 2 2 2" xfId="4636" xr:uid="{00000000-0005-0000-0000-00004C1C0000}"/>
    <cellStyle name="Accent1 2 2 3" xfId="5311" xr:uid="{00000000-0005-0000-0000-00004D1C0000}"/>
    <cellStyle name="Accent1 2 2 4" xfId="6014" xr:uid="{00000000-0005-0000-0000-00004E1C0000}"/>
    <cellStyle name="Accent1 2 3" xfId="1184" xr:uid="{00000000-0005-0000-0000-00004F1C0000}"/>
    <cellStyle name="Accent1 2 4" xfId="5310" xr:uid="{00000000-0005-0000-0000-0000501C0000}"/>
    <cellStyle name="Accent1 20" xfId="727" xr:uid="{00000000-0005-0000-0000-0000511C0000}"/>
    <cellStyle name="Accent1 21" xfId="730" xr:uid="{00000000-0005-0000-0000-0000521C0000}"/>
    <cellStyle name="Accent1 22" xfId="781" xr:uid="{00000000-0005-0000-0000-0000531C0000}"/>
    <cellStyle name="Accent1 23" xfId="828" xr:uid="{00000000-0005-0000-0000-0000541C0000}"/>
    <cellStyle name="Accent1 24" xfId="836" xr:uid="{00000000-0005-0000-0000-0000551C0000}"/>
    <cellStyle name="Accent1 25" xfId="843" xr:uid="{00000000-0005-0000-0000-0000561C0000}"/>
    <cellStyle name="Accent1 26" xfId="863" xr:uid="{00000000-0005-0000-0000-0000571C0000}"/>
    <cellStyle name="Accent1 27" xfId="886" xr:uid="{00000000-0005-0000-0000-0000581C0000}"/>
    <cellStyle name="Accent1 28" xfId="893" xr:uid="{00000000-0005-0000-0000-0000591C0000}"/>
    <cellStyle name="Accent1 29" xfId="908" xr:uid="{00000000-0005-0000-0000-00005A1C0000}"/>
    <cellStyle name="Accent1 3" xfId="253" xr:uid="{00000000-0005-0000-0000-00005B1C0000}"/>
    <cellStyle name="Accent1 30" xfId="915" xr:uid="{00000000-0005-0000-0000-00005C1C0000}"/>
    <cellStyle name="Accent1 31" xfId="918" xr:uid="{00000000-0005-0000-0000-00005D1C0000}"/>
    <cellStyle name="Accent1 32" xfId="921" xr:uid="{00000000-0005-0000-0000-00005E1C0000}"/>
    <cellStyle name="Accent1 33" xfId="938" xr:uid="{00000000-0005-0000-0000-00005F1C0000}"/>
    <cellStyle name="Accent1 34" xfId="944" xr:uid="{00000000-0005-0000-0000-0000601C0000}"/>
    <cellStyle name="Accent1 35" xfId="957" xr:uid="{00000000-0005-0000-0000-0000611C0000}"/>
    <cellStyle name="Accent1 36" xfId="983" xr:uid="{00000000-0005-0000-0000-0000621C0000}"/>
    <cellStyle name="Accent1 37" xfId="986" xr:uid="{00000000-0005-0000-0000-0000631C0000}"/>
    <cellStyle name="Accent1 38" xfId="993" xr:uid="{00000000-0005-0000-0000-0000641C0000}"/>
    <cellStyle name="Accent1 39" xfId="1000" xr:uid="{00000000-0005-0000-0000-0000651C0000}"/>
    <cellStyle name="Accent1 4" xfId="44" xr:uid="{00000000-0005-0000-0000-0000661C0000}"/>
    <cellStyle name="Accent1 40" xfId="1022" xr:uid="{00000000-0005-0000-0000-0000671C0000}"/>
    <cellStyle name="Accent1 41" xfId="1024" xr:uid="{00000000-0005-0000-0000-0000681C0000}"/>
    <cellStyle name="Accent1 42" xfId="1068" xr:uid="{00000000-0005-0000-0000-0000691C0000}"/>
    <cellStyle name="Accent1 43" xfId="1075" xr:uid="{00000000-0005-0000-0000-00006A1C0000}"/>
    <cellStyle name="Accent1 44" xfId="1086" xr:uid="{00000000-0005-0000-0000-00006B1C0000}"/>
    <cellStyle name="Accent1 45" xfId="1089" xr:uid="{00000000-0005-0000-0000-00006C1C0000}"/>
    <cellStyle name="Accent1 46" xfId="1096" xr:uid="{00000000-0005-0000-0000-00006D1C0000}"/>
    <cellStyle name="Accent1 47" xfId="1103" xr:uid="{00000000-0005-0000-0000-00006E1C0000}"/>
    <cellStyle name="Accent1 48" xfId="1113" xr:uid="{00000000-0005-0000-0000-00006F1C0000}"/>
    <cellStyle name="Accent1 49" xfId="1154" xr:uid="{00000000-0005-0000-0000-0000701C0000}"/>
    <cellStyle name="Accent1 5" xfId="368" xr:uid="{00000000-0005-0000-0000-0000711C0000}"/>
    <cellStyle name="Accent1 50" xfId="1175" xr:uid="{00000000-0005-0000-0000-0000721C0000}"/>
    <cellStyle name="Accent1 51" xfId="1205" xr:uid="{00000000-0005-0000-0000-0000731C0000}"/>
    <cellStyle name="Accent1 52" xfId="1216" xr:uid="{00000000-0005-0000-0000-0000741C0000}"/>
    <cellStyle name="Accent1 53" xfId="1221" xr:uid="{00000000-0005-0000-0000-0000751C0000}"/>
    <cellStyle name="Accent1 54" xfId="1229" xr:uid="{00000000-0005-0000-0000-0000761C0000}"/>
    <cellStyle name="Accent1 54 2" xfId="1347" xr:uid="{00000000-0005-0000-0000-0000771C0000}"/>
    <cellStyle name="Accent1 55" xfId="1240" xr:uid="{00000000-0005-0000-0000-0000781C0000}"/>
    <cellStyle name="Accent1 55 2" xfId="1359" xr:uid="{00000000-0005-0000-0000-0000791C0000}"/>
    <cellStyle name="Accent1 56" xfId="1243" xr:uid="{00000000-0005-0000-0000-00007A1C0000}"/>
    <cellStyle name="Accent1 56 2" xfId="2032" xr:uid="{00000000-0005-0000-0000-00007B1C0000}"/>
    <cellStyle name="Accent1 57" xfId="1260" xr:uid="{00000000-0005-0000-0000-00007C1C0000}"/>
    <cellStyle name="Accent1 57 2" xfId="2041" xr:uid="{00000000-0005-0000-0000-00007D1C0000}"/>
    <cellStyle name="Accent1 58" xfId="1250" xr:uid="{00000000-0005-0000-0000-00007E1C0000}"/>
    <cellStyle name="Accent1 58 2" xfId="2064" xr:uid="{00000000-0005-0000-0000-00007F1C0000}"/>
    <cellStyle name="Accent1 59" xfId="1265" xr:uid="{00000000-0005-0000-0000-0000801C0000}"/>
    <cellStyle name="Accent1 59 2" xfId="2069" xr:uid="{00000000-0005-0000-0000-0000811C0000}"/>
    <cellStyle name="Accent1 6" xfId="387" xr:uid="{00000000-0005-0000-0000-0000821C0000}"/>
    <cellStyle name="Accent1 60" xfId="1293" xr:uid="{00000000-0005-0000-0000-0000831C0000}"/>
    <cellStyle name="Accent1 60 2" xfId="3892" xr:uid="{00000000-0005-0000-0000-0000841C0000}"/>
    <cellStyle name="Accent1 61" xfId="1302" xr:uid="{00000000-0005-0000-0000-0000851C0000}"/>
    <cellStyle name="Accent1 61 2" xfId="3915" xr:uid="{00000000-0005-0000-0000-0000861C0000}"/>
    <cellStyle name="Accent1 62" xfId="1287" xr:uid="{00000000-0005-0000-0000-0000871C0000}"/>
    <cellStyle name="Accent1 62 2" xfId="3923" xr:uid="{00000000-0005-0000-0000-0000881C0000}"/>
    <cellStyle name="Accent1 63" xfId="1280" xr:uid="{00000000-0005-0000-0000-0000891C0000}"/>
    <cellStyle name="Accent1 63 2" xfId="4261" xr:uid="{00000000-0005-0000-0000-00008A1C0000}"/>
    <cellStyle name="Accent1 64" xfId="1303" xr:uid="{00000000-0005-0000-0000-00008B1C0000}"/>
    <cellStyle name="Accent1 64 2" xfId="4285" xr:uid="{00000000-0005-0000-0000-00008C1C0000}"/>
    <cellStyle name="Accent1 65" xfId="1310" xr:uid="{00000000-0005-0000-0000-00008D1C0000}"/>
    <cellStyle name="Accent1 65 2" xfId="4934" xr:uid="{00000000-0005-0000-0000-00008E1C0000}"/>
    <cellStyle name="Accent1 66" xfId="4279" xr:uid="{00000000-0005-0000-0000-00008F1C0000}"/>
    <cellStyle name="Accent1 66 2" xfId="7142" xr:uid="{00000000-0005-0000-0000-0000901C0000}"/>
    <cellStyle name="Accent1 67" xfId="2670" xr:uid="{00000000-0005-0000-0000-0000911C0000}"/>
    <cellStyle name="Accent1 68" xfId="5132" xr:uid="{00000000-0005-0000-0000-0000921C0000}"/>
    <cellStyle name="Accent1 69" xfId="5140" xr:uid="{00000000-0005-0000-0000-0000931C0000}"/>
    <cellStyle name="Accent1 7" xfId="391" xr:uid="{00000000-0005-0000-0000-0000941C0000}"/>
    <cellStyle name="Accent1 70" xfId="5151" xr:uid="{00000000-0005-0000-0000-0000951C0000}"/>
    <cellStyle name="Accent1 71" xfId="5154" xr:uid="{00000000-0005-0000-0000-0000961C0000}"/>
    <cellStyle name="Accent1 72" xfId="5182" xr:uid="{00000000-0005-0000-0000-0000971C0000}"/>
    <cellStyle name="Accent1 73" xfId="5163" xr:uid="{00000000-0005-0000-0000-0000981C0000}"/>
    <cellStyle name="Accent1 74" xfId="5161" xr:uid="{00000000-0005-0000-0000-0000991C0000}"/>
    <cellStyle name="Accent1 75" xfId="5192" xr:uid="{00000000-0005-0000-0000-00009A1C0000}"/>
    <cellStyle name="Accent1 76" xfId="5181" xr:uid="{00000000-0005-0000-0000-00009B1C0000}"/>
    <cellStyle name="Accent1 77" xfId="5200" xr:uid="{00000000-0005-0000-0000-00009C1C0000}"/>
    <cellStyle name="Accent1 78" xfId="5213" xr:uid="{00000000-0005-0000-0000-00009D1C0000}"/>
    <cellStyle name="Accent1 79" xfId="5219" xr:uid="{00000000-0005-0000-0000-00009E1C0000}"/>
    <cellStyle name="Accent1 8" xfId="395" xr:uid="{00000000-0005-0000-0000-00009F1C0000}"/>
    <cellStyle name="Accent1 80" xfId="5241" xr:uid="{00000000-0005-0000-0000-0000A01C0000}"/>
    <cellStyle name="Accent1 81" xfId="5227" xr:uid="{00000000-0005-0000-0000-0000A11C0000}"/>
    <cellStyle name="Accent1 82" xfId="5235" xr:uid="{00000000-0005-0000-0000-0000A21C0000}"/>
    <cellStyle name="Accent1 83" xfId="5408" xr:uid="{00000000-0005-0000-0000-0000A31C0000}"/>
    <cellStyle name="Accent1 84" xfId="5426" xr:uid="{00000000-0005-0000-0000-0000A41C0000}"/>
    <cellStyle name="Accent1 85" xfId="5428" xr:uid="{00000000-0005-0000-0000-0000A51C0000}"/>
    <cellStyle name="Accent1 86" xfId="5424" xr:uid="{00000000-0005-0000-0000-0000A61C0000}"/>
    <cellStyle name="Accent1 87" xfId="5459" xr:uid="{00000000-0005-0000-0000-0000A71C0000}"/>
    <cellStyle name="Accent1 88" xfId="5479" xr:uid="{00000000-0005-0000-0000-0000A81C0000}"/>
    <cellStyle name="Accent1 89" xfId="5463" xr:uid="{00000000-0005-0000-0000-0000A91C0000}"/>
    <cellStyle name="Accent1 9" xfId="471" xr:uid="{00000000-0005-0000-0000-0000AA1C0000}"/>
    <cellStyle name="Accent1 9 2" xfId="4612" xr:uid="{00000000-0005-0000-0000-0000AB1C0000}"/>
    <cellStyle name="Accent1 90" xfId="5472" xr:uid="{00000000-0005-0000-0000-0000AC1C0000}"/>
    <cellStyle name="Accent1 91" xfId="5467" xr:uid="{00000000-0005-0000-0000-0000AD1C0000}"/>
    <cellStyle name="Accent1 92" xfId="7192" xr:uid="{00000000-0005-0000-0000-0000AE1C0000}"/>
    <cellStyle name="Accent1 93" xfId="7201" xr:uid="{00000000-0005-0000-0000-0000AF1C0000}"/>
    <cellStyle name="Accent1 94" xfId="7184" xr:uid="{00000000-0005-0000-0000-0000B01C0000}"/>
    <cellStyle name="Accent1 95" xfId="7208" xr:uid="{00000000-0005-0000-0000-0000B11C0000}"/>
    <cellStyle name="Accent1 96" xfId="7236" xr:uid="{00000000-0005-0000-0000-0000B21C0000}"/>
    <cellStyle name="Accent1 97" xfId="7218" xr:uid="{00000000-0005-0000-0000-0000B31C0000}"/>
    <cellStyle name="Accent1 98" xfId="7230" xr:uid="{00000000-0005-0000-0000-0000B41C0000}"/>
    <cellStyle name="Accent1 99" xfId="7223" xr:uid="{00000000-0005-0000-0000-0000B51C0000}"/>
    <cellStyle name="Accent2 - 20%" xfId="49" xr:uid="{00000000-0005-0000-0000-0000B71C0000}"/>
    <cellStyle name="Accent2 - 40%" xfId="50" xr:uid="{00000000-0005-0000-0000-0000B81C0000}"/>
    <cellStyle name="Accent2 - 60%" xfId="51" xr:uid="{00000000-0005-0000-0000-0000B91C0000}"/>
    <cellStyle name="Accent2 10" xfId="495" xr:uid="{00000000-0005-0000-0000-0000BA1C0000}"/>
    <cellStyle name="Accent2 100" xfId="7226" xr:uid="{00000000-0005-0000-0000-0000BB1C0000}"/>
    <cellStyle name="Accent2 101" xfId="5516" xr:uid="{00000000-0005-0000-0000-0000BC1C0000}"/>
    <cellStyle name="Accent2 102" xfId="5489" xr:uid="{00000000-0005-0000-0000-0000BD1C0000}"/>
    <cellStyle name="Accent2 103" xfId="5544" xr:uid="{00000000-0005-0000-0000-0000BE1C0000}"/>
    <cellStyle name="Accent2 104" xfId="7250" xr:uid="{00000000-0005-0000-0000-0000BF1C0000}"/>
    <cellStyle name="Accent2 105" xfId="7256" xr:uid="{00000000-0005-0000-0000-0000C01C0000}"/>
    <cellStyle name="Accent2 106" xfId="5547" xr:uid="{00000000-0005-0000-0000-0000C11C0000}"/>
    <cellStyle name="Accent2 107" xfId="7262" xr:uid="{00000000-0005-0000-0000-0000C21C0000}"/>
    <cellStyle name="Accent2 108" xfId="7279" xr:uid="{00000000-0005-0000-0000-0000C31C0000}"/>
    <cellStyle name="Accent2 109" xfId="7269" xr:uid="{00000000-0005-0000-0000-0000C41C0000}"/>
    <cellStyle name="Accent2 11" xfId="600" xr:uid="{00000000-0005-0000-0000-0000C51C0000}"/>
    <cellStyle name="Accent2 110" xfId="7285" xr:uid="{00000000-0005-0000-0000-0000C61C0000}"/>
    <cellStyle name="Accent2 111" xfId="7294" xr:uid="{00000000-0005-0000-0000-0000C71C0000}"/>
    <cellStyle name="Accent2 112" xfId="7316" xr:uid="{00000000-0005-0000-0000-0000C81C0000}"/>
    <cellStyle name="Accent2 113" xfId="7303" xr:uid="{00000000-0005-0000-0000-0000C91C0000}"/>
    <cellStyle name="Accent2 114" xfId="7310" xr:uid="{00000000-0005-0000-0000-0000CA1C0000}"/>
    <cellStyle name="Accent2 115" xfId="7324" xr:uid="{00000000-0005-0000-0000-0000CB1C0000}"/>
    <cellStyle name="Accent2 116" xfId="7329" xr:uid="{00000000-0005-0000-0000-0000CC1C0000}"/>
    <cellStyle name="Accent2 117" xfId="7349" xr:uid="{00000000-0005-0000-0000-0000CD1C0000}"/>
    <cellStyle name="Accent2 118" xfId="7337" xr:uid="{00000000-0005-0000-0000-0000CE1C0000}"/>
    <cellStyle name="Accent2 119" xfId="7343" xr:uid="{00000000-0005-0000-0000-0000CF1C0000}"/>
    <cellStyle name="Accent2 12" xfId="625" xr:uid="{00000000-0005-0000-0000-0000D01C0000}"/>
    <cellStyle name="Accent2 120" xfId="7357" xr:uid="{00000000-0005-0000-0000-0000D11C0000}"/>
    <cellStyle name="Accent2 121" xfId="7391" xr:uid="{00000000-0005-0000-0000-0000D21C0000}"/>
    <cellStyle name="Accent2 122" xfId="7393" xr:uid="{00000000-0005-0000-0000-0000D31C0000}"/>
    <cellStyle name="Accent2 123" xfId="9761" xr:uid="{00000000-0005-0000-0000-0000D41C0000}"/>
    <cellStyle name="Accent2 124" xfId="9768" xr:uid="{00000000-0005-0000-0000-0000D51C0000}"/>
    <cellStyle name="Accent2 125" xfId="7383" xr:uid="{00000000-0005-0000-0000-0000D61C0000}"/>
    <cellStyle name="Accent2 126" xfId="9775" xr:uid="{00000000-0005-0000-0000-0000D71C0000}"/>
    <cellStyle name="Accent2 127" xfId="9803" xr:uid="{00000000-0005-0000-0000-0000D81C0000}"/>
    <cellStyle name="Accent2 128" xfId="9786" xr:uid="{00000000-0005-0000-0000-0000D91C0000}"/>
    <cellStyle name="Accent2 129" xfId="9797" xr:uid="{00000000-0005-0000-0000-0000DA1C0000}"/>
    <cellStyle name="Accent2 13" xfId="661" xr:uid="{00000000-0005-0000-0000-0000DB1C0000}"/>
    <cellStyle name="Accent2 130" xfId="9774" xr:uid="{00000000-0005-0000-0000-0000DC1C0000}"/>
    <cellStyle name="Accent2 131" xfId="9809" xr:uid="{00000000-0005-0000-0000-0000DD1C0000}"/>
    <cellStyle name="Accent2 132" xfId="9826" xr:uid="{00000000-0005-0000-0000-0000DE1C0000}"/>
    <cellStyle name="Accent2 133" xfId="9848" xr:uid="{00000000-0005-0000-0000-0000DF1C0000}"/>
    <cellStyle name="Accent2 134" xfId="9855" xr:uid="{00000000-0005-0000-0000-0000E01C0000}"/>
    <cellStyle name="Accent2 135" xfId="9841" xr:uid="{00000000-0005-0000-0000-0000E11C0000}"/>
    <cellStyle name="Accent2 136" xfId="9824" xr:uid="{00000000-0005-0000-0000-0000E21C0000}"/>
    <cellStyle name="Accent2 137" xfId="9878" xr:uid="{00000000-0005-0000-0000-0000E31C0000}"/>
    <cellStyle name="Accent2 138" xfId="9898" xr:uid="{00000000-0005-0000-0000-0000E41C0000}"/>
    <cellStyle name="Accent2 139" xfId="9886" xr:uid="{00000000-0005-0000-0000-0000E51C0000}"/>
    <cellStyle name="Accent2 14" xfId="670" xr:uid="{00000000-0005-0000-0000-0000E61C0000}"/>
    <cellStyle name="Accent2 140" xfId="9906" xr:uid="{00000000-0005-0000-0000-0000E71C0000}"/>
    <cellStyle name="Accent2 141" xfId="9891" xr:uid="{00000000-0005-0000-0000-0000E81C0000}"/>
    <cellStyle name="Accent2 142" xfId="9917" xr:uid="{00000000-0005-0000-0000-0000E91C0000}"/>
    <cellStyle name="Accent2 143" xfId="9935" xr:uid="{00000000-0005-0000-0000-0000EA1C0000}"/>
    <cellStyle name="Accent2 144" xfId="9925" xr:uid="{00000000-0005-0000-0000-0000EB1C0000}"/>
    <cellStyle name="Accent2 145" xfId="9939" xr:uid="{00000000-0005-0000-0000-0000EC1C0000}"/>
    <cellStyle name="Accent2 146" xfId="9949" xr:uid="{00000000-0005-0000-0000-0000ED1C0000}"/>
    <cellStyle name="Accent2 147" xfId="9969" xr:uid="{00000000-0005-0000-0000-0000EE1C0000}"/>
    <cellStyle name="Accent2 148" xfId="9957" xr:uid="{00000000-0005-0000-0000-0000EF1C0000}"/>
    <cellStyle name="Accent2 149" xfId="9963" xr:uid="{00000000-0005-0000-0000-0000F01C0000}"/>
    <cellStyle name="Accent2 15" xfId="689" xr:uid="{00000000-0005-0000-0000-0000F11C0000}"/>
    <cellStyle name="Accent2 150" xfId="9981" xr:uid="{00000000-0005-0000-0000-0000F21C0000}"/>
    <cellStyle name="Accent2 151" xfId="10001" xr:uid="{00000000-0005-0000-0000-0000F31C0000}"/>
    <cellStyle name="Accent2 152" xfId="9989" xr:uid="{00000000-0005-0000-0000-0000F41C0000}"/>
    <cellStyle name="Accent2 153" xfId="9995" xr:uid="{00000000-0005-0000-0000-0000F51C0000}"/>
    <cellStyle name="Accent2 154" xfId="10011" xr:uid="{00000000-0005-0000-0000-0000F61C0000}"/>
    <cellStyle name="Accent2 155" xfId="10031" xr:uid="{00000000-0005-0000-0000-0000F71C0000}"/>
    <cellStyle name="Accent2 156" xfId="10019" xr:uid="{00000000-0005-0000-0000-0000F81C0000}"/>
    <cellStyle name="Accent2 157" xfId="10016" xr:uid="{00000000-0005-0000-0000-0000F91C0000}"/>
    <cellStyle name="Accent2 158" xfId="10036" xr:uid="{00000000-0005-0000-0000-0000FA1C0000}"/>
    <cellStyle name="Accent2 159" xfId="10051" xr:uid="{00000000-0005-0000-0000-0000FB1C0000}"/>
    <cellStyle name="Accent2 16" xfId="696" xr:uid="{00000000-0005-0000-0000-0000FC1C0000}"/>
    <cellStyle name="Accent2 160" xfId="10074" xr:uid="{00000000-0005-0000-0000-0000FD1C0000}"/>
    <cellStyle name="Accent2 161" xfId="10059" xr:uid="{00000000-0005-0000-0000-0000FE1C0000}"/>
    <cellStyle name="Accent2 162" xfId="10068" xr:uid="{00000000-0005-0000-0000-0000FF1C0000}"/>
    <cellStyle name="Accent2 163" xfId="10064" xr:uid="{00000000-0005-0000-0000-0000001D0000}"/>
    <cellStyle name="Accent2 17" xfId="704" xr:uid="{00000000-0005-0000-0000-0000011D0000}"/>
    <cellStyle name="Accent2 18" xfId="719" xr:uid="{00000000-0005-0000-0000-0000021D0000}"/>
    <cellStyle name="Accent2 19" xfId="723" xr:uid="{00000000-0005-0000-0000-0000031D0000}"/>
    <cellStyle name="Accent2 2" xfId="254" xr:uid="{00000000-0005-0000-0000-0000041D0000}"/>
    <cellStyle name="Accent2 2 2" xfId="1146" xr:uid="{00000000-0005-0000-0000-0000051D0000}"/>
    <cellStyle name="Accent2 2 2 2" xfId="4637" xr:uid="{00000000-0005-0000-0000-0000061D0000}"/>
    <cellStyle name="Accent2 2 2 3" xfId="5313" xr:uid="{00000000-0005-0000-0000-0000071D0000}"/>
    <cellStyle name="Accent2 2 2 4" xfId="6015" xr:uid="{00000000-0005-0000-0000-0000081D0000}"/>
    <cellStyle name="Accent2 2 3" xfId="1185" xr:uid="{00000000-0005-0000-0000-0000091D0000}"/>
    <cellStyle name="Accent2 2 4" xfId="5312" xr:uid="{00000000-0005-0000-0000-00000A1D0000}"/>
    <cellStyle name="Accent2 20" xfId="726" xr:uid="{00000000-0005-0000-0000-00000B1D0000}"/>
    <cellStyle name="Accent2 21" xfId="731" xr:uid="{00000000-0005-0000-0000-00000C1D0000}"/>
    <cellStyle name="Accent2 22" xfId="782" xr:uid="{00000000-0005-0000-0000-00000D1D0000}"/>
    <cellStyle name="Accent2 23" xfId="829" xr:uid="{00000000-0005-0000-0000-00000E1D0000}"/>
    <cellStyle name="Accent2 24" xfId="837" xr:uid="{00000000-0005-0000-0000-00000F1D0000}"/>
    <cellStyle name="Accent2 25" xfId="844" xr:uid="{00000000-0005-0000-0000-0000101D0000}"/>
    <cellStyle name="Accent2 26" xfId="861" xr:uid="{00000000-0005-0000-0000-0000111D0000}"/>
    <cellStyle name="Accent2 27" xfId="887" xr:uid="{00000000-0005-0000-0000-0000121D0000}"/>
    <cellStyle name="Accent2 28" xfId="894" xr:uid="{00000000-0005-0000-0000-0000131D0000}"/>
    <cellStyle name="Accent2 29" xfId="906" xr:uid="{00000000-0005-0000-0000-0000141D0000}"/>
    <cellStyle name="Accent2 3" xfId="255" xr:uid="{00000000-0005-0000-0000-0000151D0000}"/>
    <cellStyle name="Accent2 30" xfId="914" xr:uid="{00000000-0005-0000-0000-0000161D0000}"/>
    <cellStyle name="Accent2 31" xfId="917" xr:uid="{00000000-0005-0000-0000-0000171D0000}"/>
    <cellStyle name="Accent2 32" xfId="923" xr:uid="{00000000-0005-0000-0000-0000181D0000}"/>
    <cellStyle name="Accent2 33" xfId="937" xr:uid="{00000000-0005-0000-0000-0000191D0000}"/>
    <cellStyle name="Accent2 34" xfId="942" xr:uid="{00000000-0005-0000-0000-00001A1D0000}"/>
    <cellStyle name="Accent2 35" xfId="959" xr:uid="{00000000-0005-0000-0000-00001B1D0000}"/>
    <cellStyle name="Accent2 36" xfId="982" xr:uid="{00000000-0005-0000-0000-00001C1D0000}"/>
    <cellStyle name="Accent2 37" xfId="987" xr:uid="{00000000-0005-0000-0000-00001D1D0000}"/>
    <cellStyle name="Accent2 38" xfId="994" xr:uid="{00000000-0005-0000-0000-00001E1D0000}"/>
    <cellStyle name="Accent2 39" xfId="1003" xr:uid="{00000000-0005-0000-0000-00001F1D0000}"/>
    <cellStyle name="Accent2 4" xfId="48" xr:uid="{00000000-0005-0000-0000-0000201D0000}"/>
    <cellStyle name="Accent2 40" xfId="1023" xr:uid="{00000000-0005-0000-0000-0000211D0000}"/>
    <cellStyle name="Accent2 41" xfId="1030" xr:uid="{00000000-0005-0000-0000-0000221D0000}"/>
    <cellStyle name="Accent2 42" xfId="1069" xr:uid="{00000000-0005-0000-0000-0000231D0000}"/>
    <cellStyle name="Accent2 43" xfId="1076" xr:uid="{00000000-0005-0000-0000-0000241D0000}"/>
    <cellStyle name="Accent2 44" xfId="1085" xr:uid="{00000000-0005-0000-0000-0000251D0000}"/>
    <cellStyle name="Accent2 45" xfId="1090" xr:uid="{00000000-0005-0000-0000-0000261D0000}"/>
    <cellStyle name="Accent2 46" xfId="1097" xr:uid="{00000000-0005-0000-0000-0000271D0000}"/>
    <cellStyle name="Accent2 47" xfId="1104" xr:uid="{00000000-0005-0000-0000-0000281D0000}"/>
    <cellStyle name="Accent2 48" xfId="1112" xr:uid="{00000000-0005-0000-0000-0000291D0000}"/>
    <cellStyle name="Accent2 49" xfId="1155" xr:uid="{00000000-0005-0000-0000-00002A1D0000}"/>
    <cellStyle name="Accent2 5" xfId="369" xr:uid="{00000000-0005-0000-0000-00002B1D0000}"/>
    <cellStyle name="Accent2 50" xfId="1176" xr:uid="{00000000-0005-0000-0000-00002C1D0000}"/>
    <cellStyle name="Accent2 51" xfId="1206" xr:uid="{00000000-0005-0000-0000-00002D1D0000}"/>
    <cellStyle name="Accent2 52" xfId="1215" xr:uid="{00000000-0005-0000-0000-00002E1D0000}"/>
    <cellStyle name="Accent2 53" xfId="1222" xr:uid="{00000000-0005-0000-0000-00002F1D0000}"/>
    <cellStyle name="Accent2 54" xfId="1230" xr:uid="{00000000-0005-0000-0000-0000301D0000}"/>
    <cellStyle name="Accent2 54 2" xfId="1348" xr:uid="{00000000-0005-0000-0000-0000311D0000}"/>
    <cellStyle name="Accent2 55" xfId="1239" xr:uid="{00000000-0005-0000-0000-0000321D0000}"/>
    <cellStyle name="Accent2 55 2" xfId="1357" xr:uid="{00000000-0005-0000-0000-0000331D0000}"/>
    <cellStyle name="Accent2 56" xfId="1244" xr:uid="{00000000-0005-0000-0000-0000341D0000}"/>
    <cellStyle name="Accent2 56 2" xfId="2031" xr:uid="{00000000-0005-0000-0000-0000351D0000}"/>
    <cellStyle name="Accent2 57" xfId="1259" xr:uid="{00000000-0005-0000-0000-0000361D0000}"/>
    <cellStyle name="Accent2 57 2" xfId="2044" xr:uid="{00000000-0005-0000-0000-0000371D0000}"/>
    <cellStyle name="Accent2 58" xfId="1251" xr:uid="{00000000-0005-0000-0000-0000381D0000}"/>
    <cellStyle name="Accent2 58 2" xfId="2063" xr:uid="{00000000-0005-0000-0000-0000391D0000}"/>
    <cellStyle name="Accent2 59" xfId="1267" xr:uid="{00000000-0005-0000-0000-00003A1D0000}"/>
    <cellStyle name="Accent2 59 2" xfId="2362" xr:uid="{00000000-0005-0000-0000-00003B1D0000}"/>
    <cellStyle name="Accent2 6" xfId="386" xr:uid="{00000000-0005-0000-0000-00003C1D0000}"/>
    <cellStyle name="Accent2 60" xfId="1292" xr:uid="{00000000-0005-0000-0000-00003D1D0000}"/>
    <cellStyle name="Accent2 60 2" xfId="3895" xr:uid="{00000000-0005-0000-0000-00003E1D0000}"/>
    <cellStyle name="Accent2 61" xfId="1301" xr:uid="{00000000-0005-0000-0000-00003F1D0000}"/>
    <cellStyle name="Accent2 61 2" xfId="3914" xr:uid="{00000000-0005-0000-0000-0000401D0000}"/>
    <cellStyle name="Accent2 62" xfId="1286" xr:uid="{00000000-0005-0000-0000-0000411D0000}"/>
    <cellStyle name="Accent2 62 2" xfId="3924" xr:uid="{00000000-0005-0000-0000-0000421D0000}"/>
    <cellStyle name="Accent2 63" xfId="1281" xr:uid="{00000000-0005-0000-0000-0000431D0000}"/>
    <cellStyle name="Accent2 63 2" xfId="4264" xr:uid="{00000000-0005-0000-0000-0000441D0000}"/>
    <cellStyle name="Accent2 64" xfId="1271" xr:uid="{00000000-0005-0000-0000-0000451D0000}"/>
    <cellStyle name="Accent2 64 2" xfId="4284" xr:uid="{00000000-0005-0000-0000-0000461D0000}"/>
    <cellStyle name="Accent2 65" xfId="1311" xr:uid="{00000000-0005-0000-0000-0000471D0000}"/>
    <cellStyle name="Accent2 65 2" xfId="4961" xr:uid="{00000000-0005-0000-0000-0000481D0000}"/>
    <cellStyle name="Accent2 66" xfId="5130" xr:uid="{00000000-0005-0000-0000-0000491D0000}"/>
    <cellStyle name="Accent2 66 2" xfId="7143" xr:uid="{00000000-0005-0000-0000-00004A1D0000}"/>
    <cellStyle name="Accent2 67" xfId="2671" xr:uid="{00000000-0005-0000-0000-00004B1D0000}"/>
    <cellStyle name="Accent2 68" xfId="5133" xr:uid="{00000000-0005-0000-0000-00004C1D0000}"/>
    <cellStyle name="Accent2 69" xfId="5141" xr:uid="{00000000-0005-0000-0000-00004D1D0000}"/>
    <cellStyle name="Accent2 7" xfId="390" xr:uid="{00000000-0005-0000-0000-00004E1D0000}"/>
    <cellStyle name="Accent2 70" xfId="5150" xr:uid="{00000000-0005-0000-0000-00004F1D0000}"/>
    <cellStyle name="Accent2 71" xfId="5156" xr:uid="{00000000-0005-0000-0000-0000501D0000}"/>
    <cellStyle name="Accent2 72" xfId="5180" xr:uid="{00000000-0005-0000-0000-0000511D0000}"/>
    <cellStyle name="Accent2 73" xfId="5164" xr:uid="{00000000-0005-0000-0000-0000521D0000}"/>
    <cellStyle name="Accent2 74" xfId="5194" xr:uid="{00000000-0005-0000-0000-0000531D0000}"/>
    <cellStyle name="Accent2 75" xfId="5185" xr:uid="{00000000-0005-0000-0000-0000541D0000}"/>
    <cellStyle name="Accent2 76" xfId="5173" xr:uid="{00000000-0005-0000-0000-0000551D0000}"/>
    <cellStyle name="Accent2 77" xfId="5201" xr:uid="{00000000-0005-0000-0000-0000561D0000}"/>
    <cellStyle name="Accent2 78" xfId="5212" xr:uid="{00000000-0005-0000-0000-0000571D0000}"/>
    <cellStyle name="Accent2 79" xfId="5220" xr:uid="{00000000-0005-0000-0000-0000581D0000}"/>
    <cellStyle name="Accent2 8" xfId="394" xr:uid="{00000000-0005-0000-0000-0000591D0000}"/>
    <cellStyle name="Accent2 80" xfId="5240" xr:uid="{00000000-0005-0000-0000-00005A1D0000}"/>
    <cellStyle name="Accent2 81" xfId="5228" xr:uid="{00000000-0005-0000-0000-00005B1D0000}"/>
    <cellStyle name="Accent2 82" xfId="5234" xr:uid="{00000000-0005-0000-0000-00005C1D0000}"/>
    <cellStyle name="Accent2 83" xfId="5409" xr:uid="{00000000-0005-0000-0000-00005D1D0000}"/>
    <cellStyle name="Accent2 84" xfId="5425" xr:uid="{00000000-0005-0000-0000-00005E1D0000}"/>
    <cellStyle name="Accent2 85" xfId="5414" xr:uid="{00000000-0005-0000-0000-00005F1D0000}"/>
    <cellStyle name="Accent2 86" xfId="5422" xr:uid="{00000000-0005-0000-0000-0000601D0000}"/>
    <cellStyle name="Accent2 87" xfId="5446" xr:uid="{00000000-0005-0000-0000-0000611D0000}"/>
    <cellStyle name="Accent2 88" xfId="5478" xr:uid="{00000000-0005-0000-0000-0000621D0000}"/>
    <cellStyle name="Accent2 89" xfId="5464" xr:uid="{00000000-0005-0000-0000-0000631D0000}"/>
    <cellStyle name="Accent2 9" xfId="484" xr:uid="{00000000-0005-0000-0000-0000641D0000}"/>
    <cellStyle name="Accent2 9 2" xfId="4613" xr:uid="{00000000-0005-0000-0000-0000651D0000}"/>
    <cellStyle name="Accent2 90" xfId="5471" xr:uid="{00000000-0005-0000-0000-0000661D0000}"/>
    <cellStyle name="Accent2 91" xfId="5453" xr:uid="{00000000-0005-0000-0000-0000671D0000}"/>
    <cellStyle name="Accent2 92" xfId="7193" xr:uid="{00000000-0005-0000-0000-0000681D0000}"/>
    <cellStyle name="Accent2 93" xfId="7202" xr:uid="{00000000-0005-0000-0000-0000691D0000}"/>
    <cellStyle name="Accent2 94" xfId="7185" xr:uid="{00000000-0005-0000-0000-00006A1D0000}"/>
    <cellStyle name="Accent2 95" xfId="7210" xr:uid="{00000000-0005-0000-0000-00006B1D0000}"/>
    <cellStyle name="Accent2 96" xfId="7235" xr:uid="{00000000-0005-0000-0000-00006C1D0000}"/>
    <cellStyle name="Accent2 97" xfId="7219" xr:uid="{00000000-0005-0000-0000-00006D1D0000}"/>
    <cellStyle name="Accent2 98" xfId="7229" xr:uid="{00000000-0005-0000-0000-00006E1D0000}"/>
    <cellStyle name="Accent2 99" xfId="7224" xr:uid="{00000000-0005-0000-0000-00006F1D0000}"/>
    <cellStyle name="Accent3 - 20%" xfId="53" xr:uid="{00000000-0005-0000-0000-0000711D0000}"/>
    <cellStyle name="Accent3 - 40%" xfId="54" xr:uid="{00000000-0005-0000-0000-0000721D0000}"/>
    <cellStyle name="Accent3 - 60%" xfId="55" xr:uid="{00000000-0005-0000-0000-0000731D0000}"/>
    <cellStyle name="Accent3 10" xfId="494" xr:uid="{00000000-0005-0000-0000-0000741D0000}"/>
    <cellStyle name="Accent3 100" xfId="7239" xr:uid="{00000000-0005-0000-0000-0000751D0000}"/>
    <cellStyle name="Accent3 101" xfId="5518" xr:uid="{00000000-0005-0000-0000-0000761D0000}"/>
    <cellStyle name="Accent3 102" xfId="5490" xr:uid="{00000000-0005-0000-0000-0000771D0000}"/>
    <cellStyle name="Accent3 103" xfId="5543" xr:uid="{00000000-0005-0000-0000-0000781D0000}"/>
    <cellStyle name="Accent3 104" xfId="5537" xr:uid="{00000000-0005-0000-0000-0000791D0000}"/>
    <cellStyle name="Accent3 105" xfId="7254" xr:uid="{00000000-0005-0000-0000-00007A1D0000}"/>
    <cellStyle name="Accent3 106" xfId="7252" xr:uid="{00000000-0005-0000-0000-00007B1D0000}"/>
    <cellStyle name="Accent3 107" xfId="7263" xr:uid="{00000000-0005-0000-0000-00007C1D0000}"/>
    <cellStyle name="Accent3 108" xfId="7278" xr:uid="{00000000-0005-0000-0000-00007D1D0000}"/>
    <cellStyle name="Accent3 109" xfId="7270" xr:uid="{00000000-0005-0000-0000-00007E1D0000}"/>
    <cellStyle name="Accent3 11" xfId="601" xr:uid="{00000000-0005-0000-0000-00007F1D0000}"/>
    <cellStyle name="Accent3 110" xfId="7284" xr:uid="{00000000-0005-0000-0000-0000801D0000}"/>
    <cellStyle name="Accent3 111" xfId="7295" xr:uid="{00000000-0005-0000-0000-0000811D0000}"/>
    <cellStyle name="Accent3 112" xfId="7315" xr:uid="{00000000-0005-0000-0000-0000821D0000}"/>
    <cellStyle name="Accent3 113" xfId="7304" xr:uid="{00000000-0005-0000-0000-0000831D0000}"/>
    <cellStyle name="Accent3 114" xfId="7298" xr:uid="{00000000-0005-0000-0000-0000841D0000}"/>
    <cellStyle name="Accent3 115" xfId="7302" xr:uid="{00000000-0005-0000-0000-0000851D0000}"/>
    <cellStyle name="Accent3 116" xfId="7330" xr:uid="{00000000-0005-0000-0000-0000861D0000}"/>
    <cellStyle name="Accent3 117" xfId="7348" xr:uid="{00000000-0005-0000-0000-0000871D0000}"/>
    <cellStyle name="Accent3 118" xfId="7338" xr:uid="{00000000-0005-0000-0000-0000881D0000}"/>
    <cellStyle name="Accent3 119" xfId="7342" xr:uid="{00000000-0005-0000-0000-0000891D0000}"/>
    <cellStyle name="Accent3 12" xfId="623" xr:uid="{00000000-0005-0000-0000-00008A1D0000}"/>
    <cellStyle name="Accent3 120" xfId="7358" xr:uid="{00000000-0005-0000-0000-00008B1D0000}"/>
    <cellStyle name="Accent3 121" xfId="7390" xr:uid="{00000000-0005-0000-0000-00008C1D0000}"/>
    <cellStyle name="Accent3 122" xfId="8022" xr:uid="{00000000-0005-0000-0000-00008D1D0000}"/>
    <cellStyle name="Accent3 123" xfId="9766" xr:uid="{00000000-0005-0000-0000-00008E1D0000}"/>
    <cellStyle name="Accent3 124" xfId="7814" xr:uid="{00000000-0005-0000-0000-00008F1D0000}"/>
    <cellStyle name="Accent3 125" xfId="9765" xr:uid="{00000000-0005-0000-0000-0000901D0000}"/>
    <cellStyle name="Accent3 126" xfId="9776" xr:uid="{00000000-0005-0000-0000-0000911D0000}"/>
    <cellStyle name="Accent3 127" xfId="9802" xr:uid="{00000000-0005-0000-0000-0000921D0000}"/>
    <cellStyle name="Accent3 128" xfId="9787" xr:uid="{00000000-0005-0000-0000-0000931D0000}"/>
    <cellStyle name="Accent3 129" xfId="9796" xr:uid="{00000000-0005-0000-0000-0000941D0000}"/>
    <cellStyle name="Accent3 13" xfId="662" xr:uid="{00000000-0005-0000-0000-0000951D0000}"/>
    <cellStyle name="Accent3 130" xfId="9812" xr:uid="{00000000-0005-0000-0000-0000961D0000}"/>
    <cellStyle name="Accent3 131" xfId="9793" xr:uid="{00000000-0005-0000-0000-0000971D0000}"/>
    <cellStyle name="Accent3 132" xfId="9828" xr:uid="{00000000-0005-0000-0000-0000981D0000}"/>
    <cellStyle name="Accent3 133" xfId="9847" xr:uid="{00000000-0005-0000-0000-0000991D0000}"/>
    <cellStyle name="Accent3 134" xfId="9834" xr:uid="{00000000-0005-0000-0000-00009A1D0000}"/>
    <cellStyle name="Accent3 135" xfId="9840" xr:uid="{00000000-0005-0000-0000-00009B1D0000}"/>
    <cellStyle name="Accent3 136" xfId="9825" xr:uid="{00000000-0005-0000-0000-00009C1D0000}"/>
    <cellStyle name="Accent3 137" xfId="9879" xr:uid="{00000000-0005-0000-0000-00009D1D0000}"/>
    <cellStyle name="Accent3 138" xfId="9897" xr:uid="{00000000-0005-0000-0000-00009E1D0000}"/>
    <cellStyle name="Accent3 139" xfId="9887" xr:uid="{00000000-0005-0000-0000-00009F1D0000}"/>
    <cellStyle name="Accent3 14" xfId="669" xr:uid="{00000000-0005-0000-0000-0000A01D0000}"/>
    <cellStyle name="Accent3 140" xfId="9892" xr:uid="{00000000-0005-0000-0000-0000A11D0000}"/>
    <cellStyle name="Accent3 141" xfId="9902" xr:uid="{00000000-0005-0000-0000-0000A21D0000}"/>
    <cellStyle name="Accent3 142" xfId="9918" xr:uid="{00000000-0005-0000-0000-0000A31D0000}"/>
    <cellStyle name="Accent3 143" xfId="9934" xr:uid="{00000000-0005-0000-0000-0000A41D0000}"/>
    <cellStyle name="Accent3 144" xfId="9943" xr:uid="{00000000-0005-0000-0000-0000A51D0000}"/>
    <cellStyle name="Accent3 145" xfId="9929" xr:uid="{00000000-0005-0000-0000-0000A61D0000}"/>
    <cellStyle name="Accent3 146" xfId="9950" xr:uid="{00000000-0005-0000-0000-0000A71D0000}"/>
    <cellStyle name="Accent3 147" xfId="9968" xr:uid="{00000000-0005-0000-0000-0000A81D0000}"/>
    <cellStyle name="Accent3 148" xfId="9958" xr:uid="{00000000-0005-0000-0000-0000A91D0000}"/>
    <cellStyle name="Accent3 149" xfId="9962" xr:uid="{00000000-0005-0000-0000-0000AA1D0000}"/>
    <cellStyle name="Accent3 15" xfId="690" xr:uid="{00000000-0005-0000-0000-0000AB1D0000}"/>
    <cellStyle name="Accent3 150" xfId="9982" xr:uid="{00000000-0005-0000-0000-0000AC1D0000}"/>
    <cellStyle name="Accent3 151" xfId="10000" xr:uid="{00000000-0005-0000-0000-0000AD1D0000}"/>
    <cellStyle name="Accent3 152" xfId="9990" xr:uid="{00000000-0005-0000-0000-0000AE1D0000}"/>
    <cellStyle name="Accent3 153" xfId="9994" xr:uid="{00000000-0005-0000-0000-0000AF1D0000}"/>
    <cellStyle name="Accent3 154" xfId="10012" xr:uid="{00000000-0005-0000-0000-0000B01D0000}"/>
    <cellStyle name="Accent3 155" xfId="10030" xr:uid="{00000000-0005-0000-0000-0000B11D0000}"/>
    <cellStyle name="Accent3 156" xfId="10020" xr:uid="{00000000-0005-0000-0000-0000B21D0000}"/>
    <cellStyle name="Accent3 157" xfId="10043" xr:uid="{00000000-0005-0000-0000-0000B31D0000}"/>
    <cellStyle name="Accent3 158" xfId="10009" xr:uid="{00000000-0005-0000-0000-0000B41D0000}"/>
    <cellStyle name="Accent3 159" xfId="10052" xr:uid="{00000000-0005-0000-0000-0000B51D0000}"/>
    <cellStyle name="Accent3 16" xfId="697" xr:uid="{00000000-0005-0000-0000-0000B61D0000}"/>
    <cellStyle name="Accent3 160" xfId="10073" xr:uid="{00000000-0005-0000-0000-0000B71D0000}"/>
    <cellStyle name="Accent3 161" xfId="10060" xr:uid="{00000000-0005-0000-0000-0000B81D0000}"/>
    <cellStyle name="Accent3 162" xfId="10067" xr:uid="{00000000-0005-0000-0000-0000B91D0000}"/>
    <cellStyle name="Accent3 163" xfId="10065" xr:uid="{00000000-0005-0000-0000-0000BA1D0000}"/>
    <cellStyle name="Accent3 17" xfId="705" xr:uid="{00000000-0005-0000-0000-0000BB1D0000}"/>
    <cellStyle name="Accent3 18" xfId="718" xr:uid="{00000000-0005-0000-0000-0000BC1D0000}"/>
    <cellStyle name="Accent3 19" xfId="703" xr:uid="{00000000-0005-0000-0000-0000BD1D0000}"/>
    <cellStyle name="Accent3 2" xfId="256" xr:uid="{00000000-0005-0000-0000-0000BE1D0000}"/>
    <cellStyle name="Accent3 2 2" xfId="1147" xr:uid="{00000000-0005-0000-0000-0000BF1D0000}"/>
    <cellStyle name="Accent3 2 2 2" xfId="4638" xr:uid="{00000000-0005-0000-0000-0000C01D0000}"/>
    <cellStyle name="Accent3 2 2 3" xfId="5315" xr:uid="{00000000-0005-0000-0000-0000C11D0000}"/>
    <cellStyle name="Accent3 2 2 4" xfId="6016" xr:uid="{00000000-0005-0000-0000-0000C21D0000}"/>
    <cellStyle name="Accent3 2 3" xfId="1186" xr:uid="{00000000-0005-0000-0000-0000C31D0000}"/>
    <cellStyle name="Accent3 2 4" xfId="5314" xr:uid="{00000000-0005-0000-0000-0000C41D0000}"/>
    <cellStyle name="Accent3 20" xfId="720" xr:uid="{00000000-0005-0000-0000-0000C51D0000}"/>
    <cellStyle name="Accent3 21" xfId="732" xr:uid="{00000000-0005-0000-0000-0000C61D0000}"/>
    <cellStyle name="Accent3 22" xfId="783" xr:uid="{00000000-0005-0000-0000-0000C71D0000}"/>
    <cellStyle name="Accent3 23" xfId="830" xr:uid="{00000000-0005-0000-0000-0000C81D0000}"/>
    <cellStyle name="Accent3 24" xfId="838" xr:uid="{00000000-0005-0000-0000-0000C91D0000}"/>
    <cellStyle name="Accent3 25" xfId="845" xr:uid="{00000000-0005-0000-0000-0000CA1D0000}"/>
    <cellStyle name="Accent3 26" xfId="859" xr:uid="{00000000-0005-0000-0000-0000CB1D0000}"/>
    <cellStyle name="Accent3 27" xfId="888" xr:uid="{00000000-0005-0000-0000-0000CC1D0000}"/>
    <cellStyle name="Accent3 28" xfId="895" xr:uid="{00000000-0005-0000-0000-0000CD1D0000}"/>
    <cellStyle name="Accent3 29" xfId="904" xr:uid="{00000000-0005-0000-0000-0000CE1D0000}"/>
    <cellStyle name="Accent3 3" xfId="257" xr:uid="{00000000-0005-0000-0000-0000CF1D0000}"/>
    <cellStyle name="Accent3 30" xfId="913" xr:uid="{00000000-0005-0000-0000-0000D01D0000}"/>
    <cellStyle name="Accent3 31" xfId="907" xr:uid="{00000000-0005-0000-0000-0000D11D0000}"/>
    <cellStyle name="Accent3 32" xfId="926" xr:uid="{00000000-0005-0000-0000-0000D21D0000}"/>
    <cellStyle name="Accent3 33" xfId="936" xr:uid="{00000000-0005-0000-0000-0000D31D0000}"/>
    <cellStyle name="Accent3 34" xfId="922" xr:uid="{00000000-0005-0000-0000-0000D41D0000}"/>
    <cellStyle name="Accent3 35" xfId="960" xr:uid="{00000000-0005-0000-0000-0000D51D0000}"/>
    <cellStyle name="Accent3 36" xfId="981" xr:uid="{00000000-0005-0000-0000-0000D61D0000}"/>
    <cellStyle name="Accent3 37" xfId="988" xr:uid="{00000000-0005-0000-0000-0000D71D0000}"/>
    <cellStyle name="Accent3 38" xfId="995" xr:uid="{00000000-0005-0000-0000-0000D81D0000}"/>
    <cellStyle name="Accent3 39" xfId="1006" xr:uid="{00000000-0005-0000-0000-0000D91D0000}"/>
    <cellStyle name="Accent3 4" xfId="52" xr:uid="{00000000-0005-0000-0000-0000DA1D0000}"/>
    <cellStyle name="Accent3 40" xfId="1026" xr:uid="{00000000-0005-0000-0000-0000DB1D0000}"/>
    <cellStyle name="Accent3 41" xfId="1031" xr:uid="{00000000-0005-0000-0000-0000DC1D0000}"/>
    <cellStyle name="Accent3 42" xfId="1070" xr:uid="{00000000-0005-0000-0000-0000DD1D0000}"/>
    <cellStyle name="Accent3 43" xfId="1077" xr:uid="{00000000-0005-0000-0000-0000DE1D0000}"/>
    <cellStyle name="Accent3 44" xfId="1084" xr:uid="{00000000-0005-0000-0000-0000DF1D0000}"/>
    <cellStyle name="Accent3 45" xfId="1091" xr:uid="{00000000-0005-0000-0000-0000E01D0000}"/>
    <cellStyle name="Accent3 46" xfId="1098" xr:uid="{00000000-0005-0000-0000-0000E11D0000}"/>
    <cellStyle name="Accent3 47" xfId="1105" xr:uid="{00000000-0005-0000-0000-0000E21D0000}"/>
    <cellStyle name="Accent3 48" xfId="1116" xr:uid="{00000000-0005-0000-0000-0000E31D0000}"/>
    <cellStyle name="Accent3 49" xfId="1156" xr:uid="{00000000-0005-0000-0000-0000E41D0000}"/>
    <cellStyle name="Accent3 5" xfId="370" xr:uid="{00000000-0005-0000-0000-0000E51D0000}"/>
    <cellStyle name="Accent3 50" xfId="1177" xr:uid="{00000000-0005-0000-0000-0000E61D0000}"/>
    <cellStyle name="Accent3 51" xfId="1207" xr:uid="{00000000-0005-0000-0000-0000E71D0000}"/>
    <cellStyle name="Accent3 52" xfId="1214" xr:uid="{00000000-0005-0000-0000-0000E81D0000}"/>
    <cellStyle name="Accent3 53" xfId="1223" xr:uid="{00000000-0005-0000-0000-0000E91D0000}"/>
    <cellStyle name="Accent3 54" xfId="1231" xr:uid="{00000000-0005-0000-0000-0000EA1D0000}"/>
    <cellStyle name="Accent3 54 2" xfId="1349" xr:uid="{00000000-0005-0000-0000-0000EB1D0000}"/>
    <cellStyle name="Accent3 55" xfId="1238" xr:uid="{00000000-0005-0000-0000-0000EC1D0000}"/>
    <cellStyle name="Accent3 55 2" xfId="1356" xr:uid="{00000000-0005-0000-0000-0000ED1D0000}"/>
    <cellStyle name="Accent3 56" xfId="1245" xr:uid="{00000000-0005-0000-0000-0000EE1D0000}"/>
    <cellStyle name="Accent3 56 2" xfId="2030" xr:uid="{00000000-0005-0000-0000-0000EF1D0000}"/>
    <cellStyle name="Accent3 57" xfId="1258" xr:uid="{00000000-0005-0000-0000-0000F01D0000}"/>
    <cellStyle name="Accent3 57 2" xfId="2047" xr:uid="{00000000-0005-0000-0000-0000F11D0000}"/>
    <cellStyle name="Accent3 58" xfId="1252" xr:uid="{00000000-0005-0000-0000-0000F21D0000}"/>
    <cellStyle name="Accent3 58 2" xfId="2062" xr:uid="{00000000-0005-0000-0000-0000F31D0000}"/>
    <cellStyle name="Accent3 59" xfId="1268" xr:uid="{00000000-0005-0000-0000-0000F41D0000}"/>
    <cellStyle name="Accent3 59 2" xfId="2410" xr:uid="{00000000-0005-0000-0000-0000F51D0000}"/>
    <cellStyle name="Accent3 6" xfId="385" xr:uid="{00000000-0005-0000-0000-0000F61D0000}"/>
    <cellStyle name="Accent3 60" xfId="1291" xr:uid="{00000000-0005-0000-0000-0000F71D0000}"/>
    <cellStyle name="Accent3 60 2" xfId="3898" xr:uid="{00000000-0005-0000-0000-0000F81D0000}"/>
    <cellStyle name="Accent3 61" xfId="1276" xr:uid="{00000000-0005-0000-0000-0000F91D0000}"/>
    <cellStyle name="Accent3 61 2" xfId="3913" xr:uid="{00000000-0005-0000-0000-0000FA1D0000}"/>
    <cellStyle name="Accent3 62" xfId="1285" xr:uid="{00000000-0005-0000-0000-0000FB1D0000}"/>
    <cellStyle name="Accent3 62 2" xfId="3925" xr:uid="{00000000-0005-0000-0000-0000FC1D0000}"/>
    <cellStyle name="Accent3 63" xfId="1296" xr:uid="{00000000-0005-0000-0000-0000FD1D0000}"/>
    <cellStyle name="Accent3 63 2" xfId="4267" xr:uid="{00000000-0005-0000-0000-0000FE1D0000}"/>
    <cellStyle name="Accent3 64" xfId="1283" xr:uid="{00000000-0005-0000-0000-0000FF1D0000}"/>
    <cellStyle name="Accent3 64 2" xfId="4283" xr:uid="{00000000-0005-0000-0000-0000001E0000}"/>
    <cellStyle name="Accent3 65" xfId="1312" xr:uid="{00000000-0005-0000-0000-0000011E0000}"/>
    <cellStyle name="Accent3 65 2" xfId="4306" xr:uid="{00000000-0005-0000-0000-0000021E0000}"/>
    <cellStyle name="Accent3 66" xfId="4288" xr:uid="{00000000-0005-0000-0000-0000031E0000}"/>
    <cellStyle name="Accent3 66 2" xfId="7144" xr:uid="{00000000-0005-0000-0000-0000041E0000}"/>
    <cellStyle name="Accent3 67" xfId="2672" xr:uid="{00000000-0005-0000-0000-0000051E0000}"/>
    <cellStyle name="Accent3 68" xfId="5134" xr:uid="{00000000-0005-0000-0000-0000061E0000}"/>
    <cellStyle name="Accent3 69" xfId="5142" xr:uid="{00000000-0005-0000-0000-0000071E0000}"/>
    <cellStyle name="Accent3 7" xfId="377" xr:uid="{00000000-0005-0000-0000-0000081E0000}"/>
    <cellStyle name="Accent3 70" xfId="5149" xr:uid="{00000000-0005-0000-0000-0000091E0000}"/>
    <cellStyle name="Accent3 71" xfId="5157" xr:uid="{00000000-0005-0000-0000-00000A1E0000}"/>
    <cellStyle name="Accent3 72" xfId="5178" xr:uid="{00000000-0005-0000-0000-00000B1E0000}"/>
    <cellStyle name="Accent3 73" xfId="5165" xr:uid="{00000000-0005-0000-0000-00000C1E0000}"/>
    <cellStyle name="Accent3 74" xfId="5174" xr:uid="{00000000-0005-0000-0000-00000D1E0000}"/>
    <cellStyle name="Accent3 75" xfId="5170" xr:uid="{00000000-0005-0000-0000-00000E1E0000}"/>
    <cellStyle name="Accent3 76" xfId="5187" xr:uid="{00000000-0005-0000-0000-00000F1E0000}"/>
    <cellStyle name="Accent3 77" xfId="5202" xr:uid="{00000000-0005-0000-0000-0000101E0000}"/>
    <cellStyle name="Accent3 78" xfId="5211" xr:uid="{00000000-0005-0000-0000-0000111E0000}"/>
    <cellStyle name="Accent3 79" xfId="5221" xr:uid="{00000000-0005-0000-0000-0000121E0000}"/>
    <cellStyle name="Accent3 8" xfId="381" xr:uid="{00000000-0005-0000-0000-0000131E0000}"/>
    <cellStyle name="Accent3 80" xfId="5239" xr:uid="{00000000-0005-0000-0000-0000141E0000}"/>
    <cellStyle name="Accent3 81" xfId="5229" xr:uid="{00000000-0005-0000-0000-0000151E0000}"/>
    <cellStyle name="Accent3 82" xfId="5233" xr:uid="{00000000-0005-0000-0000-0000161E0000}"/>
    <cellStyle name="Accent3 83" xfId="5410" xr:uid="{00000000-0005-0000-0000-0000171E0000}"/>
    <cellStyle name="Accent3 84" xfId="5423" xr:uid="{00000000-0005-0000-0000-0000181E0000}"/>
    <cellStyle name="Accent3 85" xfId="5434" xr:uid="{00000000-0005-0000-0000-0000191E0000}"/>
    <cellStyle name="Accent3 86" xfId="5420" xr:uid="{00000000-0005-0000-0000-00001A1E0000}"/>
    <cellStyle name="Accent3 87" xfId="5457" xr:uid="{00000000-0005-0000-0000-00001B1E0000}"/>
    <cellStyle name="Accent3 88" xfId="5477" xr:uid="{00000000-0005-0000-0000-00001C1E0000}"/>
    <cellStyle name="Accent3 89" xfId="5465" xr:uid="{00000000-0005-0000-0000-00001D1E0000}"/>
    <cellStyle name="Accent3 9" xfId="474" xr:uid="{00000000-0005-0000-0000-00001E1E0000}"/>
    <cellStyle name="Accent3 9 2" xfId="4614" xr:uid="{00000000-0005-0000-0000-00001F1E0000}"/>
    <cellStyle name="Accent3 90" xfId="5470" xr:uid="{00000000-0005-0000-0000-0000201E0000}"/>
    <cellStyle name="Accent3 91" xfId="5482" xr:uid="{00000000-0005-0000-0000-0000211E0000}"/>
    <cellStyle name="Accent3 92" xfId="7198" xr:uid="{00000000-0005-0000-0000-0000221E0000}"/>
    <cellStyle name="Accent3 93" xfId="7188" xr:uid="{00000000-0005-0000-0000-0000231E0000}"/>
    <cellStyle name="Accent3 94" xfId="7195" xr:uid="{00000000-0005-0000-0000-0000241E0000}"/>
    <cellStyle name="Accent3 95" xfId="7211" xr:uid="{00000000-0005-0000-0000-0000251E0000}"/>
    <cellStyle name="Accent3 96" xfId="7234" xr:uid="{00000000-0005-0000-0000-0000261E0000}"/>
    <cellStyle name="Accent3 97" xfId="7220" xr:uid="{00000000-0005-0000-0000-0000271E0000}"/>
    <cellStyle name="Accent3 98" xfId="7228" xr:uid="{00000000-0005-0000-0000-0000281E0000}"/>
    <cellStyle name="Accent3 99" xfId="7225" xr:uid="{00000000-0005-0000-0000-0000291E0000}"/>
    <cellStyle name="Accent4 - 20%" xfId="57" xr:uid="{00000000-0005-0000-0000-00002B1E0000}"/>
    <cellStyle name="Accent4 - 40%" xfId="58" xr:uid="{00000000-0005-0000-0000-00002C1E0000}"/>
    <cellStyle name="Accent4 - 60%" xfId="59" xr:uid="{00000000-0005-0000-0000-00002D1E0000}"/>
    <cellStyle name="Accent4 10" xfId="493" xr:uid="{00000000-0005-0000-0000-00002E1E0000}"/>
    <cellStyle name="Accent4 100" xfId="7244" xr:uid="{00000000-0005-0000-0000-00002F1E0000}"/>
    <cellStyle name="Accent4 101" xfId="5520" xr:uid="{00000000-0005-0000-0000-0000301E0000}"/>
    <cellStyle name="Accent4 102" xfId="5491" xr:uid="{00000000-0005-0000-0000-0000311E0000}"/>
    <cellStyle name="Accent4 103" xfId="5542" xr:uid="{00000000-0005-0000-0000-0000321E0000}"/>
    <cellStyle name="Accent4 104" xfId="6874" xr:uid="{00000000-0005-0000-0000-0000331E0000}"/>
    <cellStyle name="Accent4 105" xfId="7257" xr:uid="{00000000-0005-0000-0000-0000341E0000}"/>
    <cellStyle name="Accent4 106" xfId="5552" xr:uid="{00000000-0005-0000-0000-0000351E0000}"/>
    <cellStyle name="Accent4 107" xfId="7264" xr:uid="{00000000-0005-0000-0000-0000361E0000}"/>
    <cellStyle name="Accent4 108" xfId="7277" xr:uid="{00000000-0005-0000-0000-0000371E0000}"/>
    <cellStyle name="Accent4 109" xfId="7282" xr:uid="{00000000-0005-0000-0000-0000381E0000}"/>
    <cellStyle name="Accent4 11" xfId="602" xr:uid="{00000000-0005-0000-0000-0000391E0000}"/>
    <cellStyle name="Accent4 110" xfId="7267" xr:uid="{00000000-0005-0000-0000-00003A1E0000}"/>
    <cellStyle name="Accent4 111" xfId="7296" xr:uid="{00000000-0005-0000-0000-00003B1E0000}"/>
    <cellStyle name="Accent4 112" xfId="7314" xr:uid="{00000000-0005-0000-0000-00003C1E0000}"/>
    <cellStyle name="Accent4 113" xfId="7306" xr:uid="{00000000-0005-0000-0000-00003D1E0000}"/>
    <cellStyle name="Accent4 114" xfId="7322" xr:uid="{00000000-0005-0000-0000-00003E1E0000}"/>
    <cellStyle name="Accent4 115" xfId="7319" xr:uid="{00000000-0005-0000-0000-00003F1E0000}"/>
    <cellStyle name="Accent4 116" xfId="7331" xr:uid="{00000000-0005-0000-0000-0000401E0000}"/>
    <cellStyle name="Accent4 117" xfId="7347" xr:uid="{00000000-0005-0000-0000-0000411E0000}"/>
    <cellStyle name="Accent4 118" xfId="7339" xr:uid="{00000000-0005-0000-0000-0000421E0000}"/>
    <cellStyle name="Accent4 119" xfId="7353" xr:uid="{00000000-0005-0000-0000-0000431E0000}"/>
    <cellStyle name="Accent4 12" xfId="619" xr:uid="{00000000-0005-0000-0000-0000441E0000}"/>
    <cellStyle name="Accent4 120" xfId="7359" xr:uid="{00000000-0005-0000-0000-0000451E0000}"/>
    <cellStyle name="Accent4 121" xfId="7389" xr:uid="{00000000-0005-0000-0000-0000461E0000}"/>
    <cellStyle name="Accent4 122" xfId="8023" xr:uid="{00000000-0005-0000-0000-0000471E0000}"/>
    <cellStyle name="Accent4 123" xfId="9760" xr:uid="{00000000-0005-0000-0000-0000481E0000}"/>
    <cellStyle name="Accent4 124" xfId="9759" xr:uid="{00000000-0005-0000-0000-0000491E0000}"/>
    <cellStyle name="Accent4 125" xfId="8491" xr:uid="{00000000-0005-0000-0000-00004A1E0000}"/>
    <cellStyle name="Accent4 126" xfId="9777" xr:uid="{00000000-0005-0000-0000-00004B1E0000}"/>
    <cellStyle name="Accent4 127" xfId="9801" xr:uid="{00000000-0005-0000-0000-00004C1E0000}"/>
    <cellStyle name="Accent4 128" xfId="9788" xr:uid="{00000000-0005-0000-0000-00004D1E0000}"/>
    <cellStyle name="Accent4 129" xfId="9810" xr:uid="{00000000-0005-0000-0000-00004E1E0000}"/>
    <cellStyle name="Accent4 13" xfId="663" xr:uid="{00000000-0005-0000-0000-00004F1E0000}"/>
    <cellStyle name="Accent4 130" xfId="9808" xr:uid="{00000000-0005-0000-0000-0000501E0000}"/>
    <cellStyle name="Accent4 131" xfId="9780" xr:uid="{00000000-0005-0000-0000-0000511E0000}"/>
    <cellStyle name="Accent4 132" xfId="9829" xr:uid="{00000000-0005-0000-0000-0000521E0000}"/>
    <cellStyle name="Accent4 133" xfId="9846" xr:uid="{00000000-0005-0000-0000-0000531E0000}"/>
    <cellStyle name="Accent4 134" xfId="9835" xr:uid="{00000000-0005-0000-0000-0000541E0000}"/>
    <cellStyle name="Accent4 135" xfId="9839" xr:uid="{00000000-0005-0000-0000-0000551E0000}"/>
    <cellStyle name="Accent4 136" xfId="9837" xr:uid="{00000000-0005-0000-0000-0000561E0000}"/>
    <cellStyle name="Accent4 137" xfId="9880" xr:uid="{00000000-0005-0000-0000-0000571E0000}"/>
    <cellStyle name="Accent4 138" xfId="9896" xr:uid="{00000000-0005-0000-0000-0000581E0000}"/>
    <cellStyle name="Accent4 139" xfId="9888" xr:uid="{00000000-0005-0000-0000-0000591E0000}"/>
    <cellStyle name="Accent4 14" xfId="668" xr:uid="{00000000-0005-0000-0000-00005A1E0000}"/>
    <cellStyle name="Accent4 140" xfId="9883" xr:uid="{00000000-0005-0000-0000-00005B1E0000}"/>
    <cellStyle name="Accent4 141" xfId="9877" xr:uid="{00000000-0005-0000-0000-00005C1E0000}"/>
    <cellStyle name="Accent4 142" xfId="9919" xr:uid="{00000000-0005-0000-0000-00005D1E0000}"/>
    <cellStyle name="Accent4 143" xfId="9933" xr:uid="{00000000-0005-0000-0000-00005E1E0000}"/>
    <cellStyle name="Accent4 144" xfId="9926" xr:uid="{00000000-0005-0000-0000-00005F1E0000}"/>
    <cellStyle name="Accent4 145" xfId="9928" xr:uid="{00000000-0005-0000-0000-0000601E0000}"/>
    <cellStyle name="Accent4 146" xfId="9951" xr:uid="{00000000-0005-0000-0000-0000611E0000}"/>
    <cellStyle name="Accent4 147" xfId="9967" xr:uid="{00000000-0005-0000-0000-0000621E0000}"/>
    <cellStyle name="Accent4 148" xfId="9959" xr:uid="{00000000-0005-0000-0000-0000631E0000}"/>
    <cellStyle name="Accent4 149" xfId="9973" xr:uid="{00000000-0005-0000-0000-0000641E0000}"/>
    <cellStyle name="Accent4 15" xfId="691" xr:uid="{00000000-0005-0000-0000-0000651E0000}"/>
    <cellStyle name="Accent4 150" xfId="9983" xr:uid="{00000000-0005-0000-0000-0000661E0000}"/>
    <cellStyle name="Accent4 151" xfId="9999" xr:uid="{00000000-0005-0000-0000-0000671E0000}"/>
    <cellStyle name="Accent4 152" xfId="9991" xr:uid="{00000000-0005-0000-0000-0000681E0000}"/>
    <cellStyle name="Accent4 153" xfId="10005" xr:uid="{00000000-0005-0000-0000-0000691E0000}"/>
    <cellStyle name="Accent4 154" xfId="10013" xr:uid="{00000000-0005-0000-0000-00006A1E0000}"/>
    <cellStyle name="Accent4 155" xfId="10029" xr:uid="{00000000-0005-0000-0000-00006B1E0000}"/>
    <cellStyle name="Accent4 156" xfId="10021" xr:uid="{00000000-0005-0000-0000-00006C1E0000}"/>
    <cellStyle name="Accent4 157" xfId="10024" xr:uid="{00000000-0005-0000-0000-00006D1E0000}"/>
    <cellStyle name="Accent4 158" xfId="10010" xr:uid="{00000000-0005-0000-0000-00006E1E0000}"/>
    <cellStyle name="Accent4 159" xfId="10053" xr:uid="{00000000-0005-0000-0000-00006F1E0000}"/>
    <cellStyle name="Accent4 16" xfId="698" xr:uid="{00000000-0005-0000-0000-0000701E0000}"/>
    <cellStyle name="Accent4 160" xfId="10072" xr:uid="{00000000-0005-0000-0000-0000711E0000}"/>
    <cellStyle name="Accent4 161" xfId="10061" xr:uid="{00000000-0005-0000-0000-0000721E0000}"/>
    <cellStyle name="Accent4 162" xfId="10079" xr:uid="{00000000-0005-0000-0000-0000731E0000}"/>
    <cellStyle name="Accent4 163" xfId="10050" xr:uid="{00000000-0005-0000-0000-0000741E0000}"/>
    <cellStyle name="Accent4 17" xfId="707" xr:uid="{00000000-0005-0000-0000-0000751E0000}"/>
    <cellStyle name="Accent4 18" xfId="716" xr:uid="{00000000-0005-0000-0000-0000761E0000}"/>
    <cellStyle name="Accent4 19" xfId="706" xr:uid="{00000000-0005-0000-0000-0000771E0000}"/>
    <cellStyle name="Accent4 2" xfId="258" xr:uid="{00000000-0005-0000-0000-0000781E0000}"/>
    <cellStyle name="Accent4 2 2" xfId="1148" xr:uid="{00000000-0005-0000-0000-0000791E0000}"/>
    <cellStyle name="Accent4 2 2 2" xfId="4639" xr:uid="{00000000-0005-0000-0000-00007A1E0000}"/>
    <cellStyle name="Accent4 2 2 3" xfId="5317" xr:uid="{00000000-0005-0000-0000-00007B1E0000}"/>
    <cellStyle name="Accent4 2 2 4" xfId="6017" xr:uid="{00000000-0005-0000-0000-00007C1E0000}"/>
    <cellStyle name="Accent4 2 3" xfId="1187" xr:uid="{00000000-0005-0000-0000-00007D1E0000}"/>
    <cellStyle name="Accent4 2 4" xfId="5316" xr:uid="{00000000-0005-0000-0000-00007E1E0000}"/>
    <cellStyle name="Accent4 20" xfId="717" xr:uid="{00000000-0005-0000-0000-00007F1E0000}"/>
    <cellStyle name="Accent4 21" xfId="733" xr:uid="{00000000-0005-0000-0000-0000801E0000}"/>
    <cellStyle name="Accent4 22" xfId="784" xr:uid="{00000000-0005-0000-0000-0000811E0000}"/>
    <cellStyle name="Accent4 23" xfId="831" xr:uid="{00000000-0005-0000-0000-0000821E0000}"/>
    <cellStyle name="Accent4 24" xfId="839" xr:uid="{00000000-0005-0000-0000-0000831E0000}"/>
    <cellStyle name="Accent4 25" xfId="846" xr:uid="{00000000-0005-0000-0000-0000841E0000}"/>
    <cellStyle name="Accent4 26" xfId="856" xr:uid="{00000000-0005-0000-0000-0000851E0000}"/>
    <cellStyle name="Accent4 27" xfId="889" xr:uid="{00000000-0005-0000-0000-0000861E0000}"/>
    <cellStyle name="Accent4 28" xfId="896" xr:uid="{00000000-0005-0000-0000-0000871E0000}"/>
    <cellStyle name="Accent4 29" xfId="903" xr:uid="{00000000-0005-0000-0000-0000881E0000}"/>
    <cellStyle name="Accent4 3" xfId="259" xr:uid="{00000000-0005-0000-0000-0000891E0000}"/>
    <cellStyle name="Accent4 30" xfId="912" xr:uid="{00000000-0005-0000-0000-00008A1E0000}"/>
    <cellStyle name="Accent4 31" xfId="905" xr:uid="{00000000-0005-0000-0000-00008B1E0000}"/>
    <cellStyle name="Accent4 32" xfId="928" xr:uid="{00000000-0005-0000-0000-00008C1E0000}"/>
    <cellStyle name="Accent4 33" xfId="935" xr:uid="{00000000-0005-0000-0000-00008D1E0000}"/>
    <cellStyle name="Accent4 34" xfId="925" xr:uid="{00000000-0005-0000-0000-00008E1E0000}"/>
    <cellStyle name="Accent4 35" xfId="961" xr:uid="{00000000-0005-0000-0000-00008F1E0000}"/>
    <cellStyle name="Accent4 36" xfId="980" xr:uid="{00000000-0005-0000-0000-0000901E0000}"/>
    <cellStyle name="Accent4 37" xfId="989" xr:uid="{00000000-0005-0000-0000-0000911E0000}"/>
    <cellStyle name="Accent4 38" xfId="996" xr:uid="{00000000-0005-0000-0000-0000921E0000}"/>
    <cellStyle name="Accent4 39" xfId="1008" xr:uid="{00000000-0005-0000-0000-0000931E0000}"/>
    <cellStyle name="Accent4 4" xfId="56" xr:uid="{00000000-0005-0000-0000-0000941E0000}"/>
    <cellStyle name="Accent4 40" xfId="1027" xr:uid="{00000000-0005-0000-0000-0000951E0000}"/>
    <cellStyle name="Accent4 41" xfId="1032" xr:uid="{00000000-0005-0000-0000-0000961E0000}"/>
    <cellStyle name="Accent4 42" xfId="1071" xr:uid="{00000000-0005-0000-0000-0000971E0000}"/>
    <cellStyle name="Accent4 43" xfId="1078" xr:uid="{00000000-0005-0000-0000-0000981E0000}"/>
    <cellStyle name="Accent4 44" xfId="1083" xr:uid="{00000000-0005-0000-0000-0000991E0000}"/>
    <cellStyle name="Accent4 45" xfId="1092" xr:uid="{00000000-0005-0000-0000-00009A1E0000}"/>
    <cellStyle name="Accent4 46" xfId="1099" xr:uid="{00000000-0005-0000-0000-00009B1E0000}"/>
    <cellStyle name="Accent4 47" xfId="1106" xr:uid="{00000000-0005-0000-0000-00009C1E0000}"/>
    <cellStyle name="Accent4 48" xfId="1111" xr:uid="{00000000-0005-0000-0000-00009D1E0000}"/>
    <cellStyle name="Accent4 49" xfId="1157" xr:uid="{00000000-0005-0000-0000-00009E1E0000}"/>
    <cellStyle name="Accent4 5" xfId="371" xr:uid="{00000000-0005-0000-0000-00009F1E0000}"/>
    <cellStyle name="Accent4 50" xfId="1178" xr:uid="{00000000-0005-0000-0000-0000A01E0000}"/>
    <cellStyle name="Accent4 51" xfId="1208" xr:uid="{00000000-0005-0000-0000-0000A11E0000}"/>
    <cellStyle name="Accent4 52" xfId="1213" xr:uid="{00000000-0005-0000-0000-0000A21E0000}"/>
    <cellStyle name="Accent4 53" xfId="1224" xr:uid="{00000000-0005-0000-0000-0000A31E0000}"/>
    <cellStyle name="Accent4 54" xfId="1232" xr:uid="{00000000-0005-0000-0000-0000A41E0000}"/>
    <cellStyle name="Accent4 54 2" xfId="1350" xr:uid="{00000000-0005-0000-0000-0000A51E0000}"/>
    <cellStyle name="Accent4 55" xfId="1237" xr:uid="{00000000-0005-0000-0000-0000A61E0000}"/>
    <cellStyle name="Accent4 55 2" xfId="1355" xr:uid="{00000000-0005-0000-0000-0000A71E0000}"/>
    <cellStyle name="Accent4 56" xfId="1246" xr:uid="{00000000-0005-0000-0000-0000A81E0000}"/>
    <cellStyle name="Accent4 56 2" xfId="2037" xr:uid="{00000000-0005-0000-0000-0000A91E0000}"/>
    <cellStyle name="Accent4 57" xfId="1257" xr:uid="{00000000-0005-0000-0000-0000AA1E0000}"/>
    <cellStyle name="Accent4 57 2" xfId="2050" xr:uid="{00000000-0005-0000-0000-0000AB1E0000}"/>
    <cellStyle name="Accent4 58" xfId="1253" xr:uid="{00000000-0005-0000-0000-0000AC1E0000}"/>
    <cellStyle name="Accent4 58 2" xfId="2061" xr:uid="{00000000-0005-0000-0000-0000AD1E0000}"/>
    <cellStyle name="Accent4 59" xfId="1269" xr:uid="{00000000-0005-0000-0000-0000AE1E0000}"/>
    <cellStyle name="Accent4 59 2" xfId="2074" xr:uid="{00000000-0005-0000-0000-0000AF1E0000}"/>
    <cellStyle name="Accent4 6" xfId="375" xr:uid="{00000000-0005-0000-0000-0000B01E0000}"/>
    <cellStyle name="Accent4 60" xfId="1290" xr:uid="{00000000-0005-0000-0000-0000B11E0000}"/>
    <cellStyle name="Accent4 60 2" xfId="3901" xr:uid="{00000000-0005-0000-0000-0000B21E0000}"/>
    <cellStyle name="Accent4 61" xfId="1278" xr:uid="{00000000-0005-0000-0000-0000B31E0000}"/>
    <cellStyle name="Accent4 61 2" xfId="3912" xr:uid="{00000000-0005-0000-0000-0000B41E0000}"/>
    <cellStyle name="Accent4 62" xfId="1274" xr:uid="{00000000-0005-0000-0000-0000B51E0000}"/>
    <cellStyle name="Accent4 62 2" xfId="4008" xr:uid="{00000000-0005-0000-0000-0000B61E0000}"/>
    <cellStyle name="Accent4 63" xfId="1266" xr:uid="{00000000-0005-0000-0000-0000B71E0000}"/>
    <cellStyle name="Accent4 63 2" xfId="4270" xr:uid="{00000000-0005-0000-0000-0000B81E0000}"/>
    <cellStyle name="Accent4 64" xfId="1299" xr:uid="{00000000-0005-0000-0000-0000B91E0000}"/>
    <cellStyle name="Accent4 64 2" xfId="4282" xr:uid="{00000000-0005-0000-0000-0000BA1E0000}"/>
    <cellStyle name="Accent4 65" xfId="1313" xr:uid="{00000000-0005-0000-0000-0000BB1E0000}"/>
    <cellStyle name="Accent4 65 2" xfId="5040" xr:uid="{00000000-0005-0000-0000-0000BC1E0000}"/>
    <cellStyle name="Accent4 66" xfId="5125" xr:uid="{00000000-0005-0000-0000-0000BD1E0000}"/>
    <cellStyle name="Accent4 66 2" xfId="7145" xr:uid="{00000000-0005-0000-0000-0000BE1E0000}"/>
    <cellStyle name="Accent4 67" xfId="2673" xr:uid="{00000000-0005-0000-0000-0000BF1E0000}"/>
    <cellStyle name="Accent4 68" xfId="5135" xr:uid="{00000000-0005-0000-0000-0000C01E0000}"/>
    <cellStyle name="Accent4 69" xfId="5143" xr:uid="{00000000-0005-0000-0000-0000C11E0000}"/>
    <cellStyle name="Accent4 7" xfId="383" xr:uid="{00000000-0005-0000-0000-0000C21E0000}"/>
    <cellStyle name="Accent4 70" xfId="5148" xr:uid="{00000000-0005-0000-0000-0000C31E0000}"/>
    <cellStyle name="Accent4 71" xfId="5158" xr:uid="{00000000-0005-0000-0000-0000C41E0000}"/>
    <cellStyle name="Accent4 72" xfId="5177" xr:uid="{00000000-0005-0000-0000-0000C51E0000}"/>
    <cellStyle name="Accent4 73" xfId="5166" xr:uid="{00000000-0005-0000-0000-0000C61E0000}"/>
    <cellStyle name="Accent4 74" xfId="5190" xr:uid="{00000000-0005-0000-0000-0000C71E0000}"/>
    <cellStyle name="Accent4 75" xfId="5171" xr:uid="{00000000-0005-0000-0000-0000C81E0000}"/>
    <cellStyle name="Accent4 76" xfId="5179" xr:uid="{00000000-0005-0000-0000-0000C91E0000}"/>
    <cellStyle name="Accent4 77" xfId="5203" xr:uid="{00000000-0005-0000-0000-0000CA1E0000}"/>
    <cellStyle name="Accent4 78" xfId="5210" xr:uid="{00000000-0005-0000-0000-0000CB1E0000}"/>
    <cellStyle name="Accent4 79" xfId="5222" xr:uid="{00000000-0005-0000-0000-0000CC1E0000}"/>
    <cellStyle name="Accent4 8" xfId="379" xr:uid="{00000000-0005-0000-0000-0000CD1E0000}"/>
    <cellStyle name="Accent4 80" xfId="5238" xr:uid="{00000000-0005-0000-0000-0000CE1E0000}"/>
    <cellStyle name="Accent4 81" xfId="5230" xr:uid="{00000000-0005-0000-0000-0000CF1E0000}"/>
    <cellStyle name="Accent4 82" xfId="5244" xr:uid="{00000000-0005-0000-0000-0000D01E0000}"/>
    <cellStyle name="Accent4 83" xfId="5411" xr:uid="{00000000-0005-0000-0000-0000D11E0000}"/>
    <cellStyle name="Accent4 84" xfId="5421" xr:uid="{00000000-0005-0000-0000-0000D21E0000}"/>
    <cellStyle name="Accent4 85" xfId="5415" xr:uid="{00000000-0005-0000-0000-0000D31E0000}"/>
    <cellStyle name="Accent4 86" xfId="5418" xr:uid="{00000000-0005-0000-0000-0000D41E0000}"/>
    <cellStyle name="Accent4 87" xfId="5460" xr:uid="{00000000-0005-0000-0000-0000D51E0000}"/>
    <cellStyle name="Accent4 88" xfId="5476" xr:uid="{00000000-0005-0000-0000-0000D61E0000}"/>
    <cellStyle name="Accent4 89" xfId="5481" xr:uid="{00000000-0005-0000-0000-0000D71E0000}"/>
    <cellStyle name="Accent4 9" xfId="481" xr:uid="{00000000-0005-0000-0000-0000D81E0000}"/>
    <cellStyle name="Accent4 9 2" xfId="4615" xr:uid="{00000000-0005-0000-0000-0000D91E0000}"/>
    <cellStyle name="Accent4 90" xfId="5484" xr:uid="{00000000-0005-0000-0000-0000DA1E0000}"/>
    <cellStyle name="Accent4 91" xfId="5483" xr:uid="{00000000-0005-0000-0000-0000DB1E0000}"/>
    <cellStyle name="Accent4 92" xfId="7183" xr:uid="{00000000-0005-0000-0000-0000DC1E0000}"/>
    <cellStyle name="Accent4 93" xfId="7187" xr:uid="{00000000-0005-0000-0000-0000DD1E0000}"/>
    <cellStyle name="Accent4 94" xfId="7203" xr:uid="{00000000-0005-0000-0000-0000DE1E0000}"/>
    <cellStyle name="Accent4 95" xfId="7212" xr:uid="{00000000-0005-0000-0000-0000DF1E0000}"/>
    <cellStyle name="Accent4 96" xfId="7233" xr:uid="{00000000-0005-0000-0000-0000E01E0000}"/>
    <cellStyle name="Accent4 97" xfId="7221" xr:uid="{00000000-0005-0000-0000-0000E11E0000}"/>
    <cellStyle name="Accent4 98" xfId="7241" xr:uid="{00000000-0005-0000-0000-0000E21E0000}"/>
    <cellStyle name="Accent4 99" xfId="7209" xr:uid="{00000000-0005-0000-0000-0000E31E0000}"/>
    <cellStyle name="Accent5 - 20%" xfId="61" xr:uid="{00000000-0005-0000-0000-0000E51E0000}"/>
    <cellStyle name="Accent5 - 40%" xfId="62" xr:uid="{00000000-0005-0000-0000-0000E61E0000}"/>
    <cellStyle name="Accent5 - 60%" xfId="63" xr:uid="{00000000-0005-0000-0000-0000E71E0000}"/>
    <cellStyle name="Accent5 10" xfId="492" xr:uid="{00000000-0005-0000-0000-0000E81E0000}"/>
    <cellStyle name="Accent5 100" xfId="7246" xr:uid="{00000000-0005-0000-0000-0000E91E0000}"/>
    <cellStyle name="Accent5 101" xfId="5522" xr:uid="{00000000-0005-0000-0000-0000EA1E0000}"/>
    <cellStyle name="Accent5 102" xfId="5492" xr:uid="{00000000-0005-0000-0000-0000EB1E0000}"/>
    <cellStyle name="Accent5 103" xfId="5541" xr:uid="{00000000-0005-0000-0000-0000EC1E0000}"/>
    <cellStyle name="Accent5 104" xfId="6914" xr:uid="{00000000-0005-0000-0000-0000ED1E0000}"/>
    <cellStyle name="Accent5 105" xfId="7258" xr:uid="{00000000-0005-0000-0000-0000EE1E0000}"/>
    <cellStyle name="Accent5 106" xfId="7259" xr:uid="{00000000-0005-0000-0000-0000EF1E0000}"/>
    <cellStyle name="Accent5 107" xfId="7265" xr:uid="{00000000-0005-0000-0000-0000F01E0000}"/>
    <cellStyle name="Accent5 108" xfId="7276" xr:uid="{00000000-0005-0000-0000-0000F11E0000}"/>
    <cellStyle name="Accent5 109" xfId="7271" xr:uid="{00000000-0005-0000-0000-0000F21E0000}"/>
    <cellStyle name="Accent5 11" xfId="603" xr:uid="{00000000-0005-0000-0000-0000F31E0000}"/>
    <cellStyle name="Accent5 110" xfId="7283" xr:uid="{00000000-0005-0000-0000-0000F41E0000}"/>
    <cellStyle name="Accent5 111" xfId="7297" xr:uid="{00000000-0005-0000-0000-0000F51E0000}"/>
    <cellStyle name="Accent5 112" xfId="7313" xr:uid="{00000000-0005-0000-0000-0000F61E0000}"/>
    <cellStyle name="Accent5 113" xfId="7320" xr:uid="{00000000-0005-0000-0000-0000F71E0000}"/>
    <cellStyle name="Accent5 114" xfId="7309" xr:uid="{00000000-0005-0000-0000-0000F81E0000}"/>
    <cellStyle name="Accent5 115" xfId="7305" xr:uid="{00000000-0005-0000-0000-0000F91E0000}"/>
    <cellStyle name="Accent5 116" xfId="7332" xr:uid="{00000000-0005-0000-0000-0000FA1E0000}"/>
    <cellStyle name="Accent5 117" xfId="7346" xr:uid="{00000000-0005-0000-0000-0000FB1E0000}"/>
    <cellStyle name="Accent5 118" xfId="7352" xr:uid="{00000000-0005-0000-0000-0000FC1E0000}"/>
    <cellStyle name="Accent5 119" xfId="7334" xr:uid="{00000000-0005-0000-0000-0000FD1E0000}"/>
    <cellStyle name="Accent5 12" xfId="616" xr:uid="{00000000-0005-0000-0000-0000FE1E0000}"/>
    <cellStyle name="Accent5 120" xfId="7360" xr:uid="{00000000-0005-0000-0000-0000FF1E0000}"/>
    <cellStyle name="Accent5 121" xfId="7388" xr:uid="{00000000-0005-0000-0000-0000001F0000}"/>
    <cellStyle name="Accent5 122" xfId="7380" xr:uid="{00000000-0005-0000-0000-0000011F0000}"/>
    <cellStyle name="Accent5 123" xfId="9755" xr:uid="{00000000-0005-0000-0000-0000021F0000}"/>
    <cellStyle name="Accent5 124" xfId="9769" xr:uid="{00000000-0005-0000-0000-0000031F0000}"/>
    <cellStyle name="Accent5 125" xfId="9758" xr:uid="{00000000-0005-0000-0000-0000041F0000}"/>
    <cellStyle name="Accent5 126" xfId="9778" xr:uid="{00000000-0005-0000-0000-0000051F0000}"/>
    <cellStyle name="Accent5 127" xfId="9800" xr:uid="{00000000-0005-0000-0000-0000061F0000}"/>
    <cellStyle name="Accent5 128" xfId="9806" xr:uid="{00000000-0005-0000-0000-0000071F0000}"/>
    <cellStyle name="Accent5 129" xfId="9782" xr:uid="{00000000-0005-0000-0000-0000081F0000}"/>
    <cellStyle name="Accent5 13" xfId="664" xr:uid="{00000000-0005-0000-0000-0000091F0000}"/>
    <cellStyle name="Accent5 130" xfId="9791" xr:uid="{00000000-0005-0000-0000-00000A1F0000}"/>
    <cellStyle name="Accent5 131" xfId="9807" xr:uid="{00000000-0005-0000-0000-00000B1F0000}"/>
    <cellStyle name="Accent5 132" xfId="9830" xr:uid="{00000000-0005-0000-0000-00000C1F0000}"/>
    <cellStyle name="Accent5 133" xfId="9845" xr:uid="{00000000-0005-0000-0000-00000D1F0000}"/>
    <cellStyle name="Accent5 134" xfId="9854" xr:uid="{00000000-0005-0000-0000-00000E1F0000}"/>
    <cellStyle name="Accent5 135" xfId="9838" xr:uid="{00000000-0005-0000-0000-00000F1F0000}"/>
    <cellStyle name="Accent5 136" xfId="9844" xr:uid="{00000000-0005-0000-0000-0000101F0000}"/>
    <cellStyle name="Accent5 137" xfId="9881" xr:uid="{00000000-0005-0000-0000-0000111F0000}"/>
    <cellStyle name="Accent5 138" xfId="9895" xr:uid="{00000000-0005-0000-0000-0000121F0000}"/>
    <cellStyle name="Accent5 139" xfId="9901" xr:uid="{00000000-0005-0000-0000-0000131F0000}"/>
    <cellStyle name="Accent5 14" xfId="667" xr:uid="{00000000-0005-0000-0000-0000141F0000}"/>
    <cellStyle name="Accent5 140" xfId="9905" xr:uid="{00000000-0005-0000-0000-0000151F0000}"/>
    <cellStyle name="Accent5 141" xfId="9903" xr:uid="{00000000-0005-0000-0000-0000161F0000}"/>
    <cellStyle name="Accent5 142" xfId="9920" xr:uid="{00000000-0005-0000-0000-0000171F0000}"/>
    <cellStyle name="Accent5 143" xfId="9932" xr:uid="{00000000-0005-0000-0000-0000181F0000}"/>
    <cellStyle name="Accent5 144" xfId="9938" xr:uid="{00000000-0005-0000-0000-0000191F0000}"/>
    <cellStyle name="Accent5 145" xfId="9927" xr:uid="{00000000-0005-0000-0000-00001A1F0000}"/>
    <cellStyle name="Accent5 146" xfId="9952" xr:uid="{00000000-0005-0000-0000-00001B1F0000}"/>
    <cellStyle name="Accent5 147" xfId="9966" xr:uid="{00000000-0005-0000-0000-00001C1F0000}"/>
    <cellStyle name="Accent5 148" xfId="9972" xr:uid="{00000000-0005-0000-0000-00001D1F0000}"/>
    <cellStyle name="Accent5 149" xfId="9954" xr:uid="{00000000-0005-0000-0000-00001E1F0000}"/>
    <cellStyle name="Accent5 15" xfId="692" xr:uid="{00000000-0005-0000-0000-00001F1F0000}"/>
    <cellStyle name="Accent5 150" xfId="9984" xr:uid="{00000000-0005-0000-0000-0000201F0000}"/>
    <cellStyle name="Accent5 151" xfId="9998" xr:uid="{00000000-0005-0000-0000-0000211F0000}"/>
    <cellStyle name="Accent5 152" xfId="10004" xr:uid="{00000000-0005-0000-0000-0000221F0000}"/>
    <cellStyle name="Accent5 153" xfId="9986" xr:uid="{00000000-0005-0000-0000-0000231F0000}"/>
    <cellStyle name="Accent5 154" xfId="10014" xr:uid="{00000000-0005-0000-0000-0000241F0000}"/>
    <cellStyle name="Accent5 155" xfId="10028" xr:uid="{00000000-0005-0000-0000-0000251F0000}"/>
    <cellStyle name="Accent5 156" xfId="10034" xr:uid="{00000000-0005-0000-0000-0000261F0000}"/>
    <cellStyle name="Accent5 157" xfId="10038" xr:uid="{00000000-0005-0000-0000-0000271F0000}"/>
    <cellStyle name="Accent5 158" xfId="10037" xr:uid="{00000000-0005-0000-0000-0000281F0000}"/>
    <cellStyle name="Accent5 159" xfId="10054" xr:uid="{00000000-0005-0000-0000-0000291F0000}"/>
    <cellStyle name="Accent5 16" xfId="699" xr:uid="{00000000-0005-0000-0000-00002A1F0000}"/>
    <cellStyle name="Accent5 160" xfId="10071" xr:uid="{00000000-0005-0000-0000-00002B1F0000}"/>
    <cellStyle name="Accent5 161" xfId="10077" xr:uid="{00000000-0005-0000-0000-00002C1F0000}"/>
    <cellStyle name="Accent5 162" xfId="10056" xr:uid="{00000000-0005-0000-0000-00002D1F0000}"/>
    <cellStyle name="Accent5 163" xfId="10081" xr:uid="{00000000-0005-0000-0000-00002E1F0000}"/>
    <cellStyle name="Accent5 17" xfId="709" xr:uid="{00000000-0005-0000-0000-00002F1F0000}"/>
    <cellStyle name="Accent5 18" xfId="714" xr:uid="{00000000-0005-0000-0000-0000301F0000}"/>
    <cellStyle name="Accent5 19" xfId="708" xr:uid="{00000000-0005-0000-0000-0000311F0000}"/>
    <cellStyle name="Accent5 2" xfId="260" xr:uid="{00000000-0005-0000-0000-0000321F0000}"/>
    <cellStyle name="Accent5 2 2" xfId="1149" xr:uid="{00000000-0005-0000-0000-0000331F0000}"/>
    <cellStyle name="Accent5 2 2 2" xfId="4640" xr:uid="{00000000-0005-0000-0000-0000341F0000}"/>
    <cellStyle name="Accent5 2 2 3" xfId="5319" xr:uid="{00000000-0005-0000-0000-0000351F0000}"/>
    <cellStyle name="Accent5 2 2 4" xfId="6018" xr:uid="{00000000-0005-0000-0000-0000361F0000}"/>
    <cellStyle name="Accent5 2 3" xfId="1188" xr:uid="{00000000-0005-0000-0000-0000371F0000}"/>
    <cellStyle name="Accent5 2 4" xfId="5318" xr:uid="{00000000-0005-0000-0000-0000381F0000}"/>
    <cellStyle name="Accent5 20" xfId="715" xr:uid="{00000000-0005-0000-0000-0000391F0000}"/>
    <cellStyle name="Accent5 21" xfId="734" xr:uid="{00000000-0005-0000-0000-00003A1F0000}"/>
    <cellStyle name="Accent5 22" xfId="785" xr:uid="{00000000-0005-0000-0000-00003B1F0000}"/>
    <cellStyle name="Accent5 23" xfId="832" xr:uid="{00000000-0005-0000-0000-00003C1F0000}"/>
    <cellStyle name="Accent5 24" xfId="840" xr:uid="{00000000-0005-0000-0000-00003D1F0000}"/>
    <cellStyle name="Accent5 25" xfId="847" xr:uid="{00000000-0005-0000-0000-00003E1F0000}"/>
    <cellStyle name="Accent5 26" xfId="853" xr:uid="{00000000-0005-0000-0000-00003F1F0000}"/>
    <cellStyle name="Accent5 27" xfId="890" xr:uid="{00000000-0005-0000-0000-0000401F0000}"/>
    <cellStyle name="Accent5 28" xfId="897" xr:uid="{00000000-0005-0000-0000-0000411F0000}"/>
    <cellStyle name="Accent5 29" xfId="901" xr:uid="{00000000-0005-0000-0000-0000421F0000}"/>
    <cellStyle name="Accent5 3" xfId="261" xr:uid="{00000000-0005-0000-0000-0000431F0000}"/>
    <cellStyle name="Accent5 30" xfId="911" xr:uid="{00000000-0005-0000-0000-0000441F0000}"/>
    <cellStyle name="Accent5 31" xfId="902" xr:uid="{00000000-0005-0000-0000-0000451F0000}"/>
    <cellStyle name="Accent5 32" xfId="929" xr:uid="{00000000-0005-0000-0000-0000461F0000}"/>
    <cellStyle name="Accent5 33" xfId="934" xr:uid="{00000000-0005-0000-0000-0000471F0000}"/>
    <cellStyle name="Accent5 34" xfId="927" xr:uid="{00000000-0005-0000-0000-0000481F0000}"/>
    <cellStyle name="Accent5 35" xfId="963" xr:uid="{00000000-0005-0000-0000-0000491F0000}"/>
    <cellStyle name="Accent5 36" xfId="979" xr:uid="{00000000-0005-0000-0000-00004A1F0000}"/>
    <cellStyle name="Accent5 37" xfId="990" xr:uid="{00000000-0005-0000-0000-00004B1F0000}"/>
    <cellStyle name="Accent5 38" xfId="997" xr:uid="{00000000-0005-0000-0000-00004C1F0000}"/>
    <cellStyle name="Accent5 39" xfId="1010" xr:uid="{00000000-0005-0000-0000-00004D1F0000}"/>
    <cellStyle name="Accent5 4" xfId="60" xr:uid="{00000000-0005-0000-0000-00004E1F0000}"/>
    <cellStyle name="Accent5 40" xfId="1028" xr:uid="{00000000-0005-0000-0000-00004F1F0000}"/>
    <cellStyle name="Accent5 41" xfId="1033" xr:uid="{00000000-0005-0000-0000-0000501F0000}"/>
    <cellStyle name="Accent5 42" xfId="1072" xr:uid="{00000000-0005-0000-0000-0000511F0000}"/>
    <cellStyle name="Accent5 43" xfId="1079" xr:uid="{00000000-0005-0000-0000-0000521F0000}"/>
    <cellStyle name="Accent5 44" xfId="1082" xr:uid="{00000000-0005-0000-0000-0000531F0000}"/>
    <cellStyle name="Accent5 45" xfId="1093" xr:uid="{00000000-0005-0000-0000-0000541F0000}"/>
    <cellStyle name="Accent5 46" xfId="1100" xr:uid="{00000000-0005-0000-0000-0000551F0000}"/>
    <cellStyle name="Accent5 47" xfId="1107" xr:uid="{00000000-0005-0000-0000-0000561F0000}"/>
    <cellStyle name="Accent5 48" xfId="1110" xr:uid="{00000000-0005-0000-0000-0000571F0000}"/>
    <cellStyle name="Accent5 49" xfId="1158" xr:uid="{00000000-0005-0000-0000-0000581F0000}"/>
    <cellStyle name="Accent5 5" xfId="372" xr:uid="{00000000-0005-0000-0000-0000591F0000}"/>
    <cellStyle name="Accent5 50" xfId="1179" xr:uid="{00000000-0005-0000-0000-00005A1F0000}"/>
    <cellStyle name="Accent5 51" xfId="1209" xr:uid="{00000000-0005-0000-0000-00005B1F0000}"/>
    <cellStyle name="Accent5 52" xfId="1212" xr:uid="{00000000-0005-0000-0000-00005C1F0000}"/>
    <cellStyle name="Accent5 53" xfId="1225" xr:uid="{00000000-0005-0000-0000-00005D1F0000}"/>
    <cellStyle name="Accent5 54" xfId="1233" xr:uid="{00000000-0005-0000-0000-00005E1F0000}"/>
    <cellStyle name="Accent5 54 2" xfId="1351" xr:uid="{00000000-0005-0000-0000-00005F1F0000}"/>
    <cellStyle name="Accent5 55" xfId="1236" xr:uid="{00000000-0005-0000-0000-0000601F0000}"/>
    <cellStyle name="Accent5 55 2" xfId="1354" xr:uid="{00000000-0005-0000-0000-0000611F0000}"/>
    <cellStyle name="Accent5 56" xfId="1247" xr:uid="{00000000-0005-0000-0000-0000621F0000}"/>
    <cellStyle name="Accent5 56 2" xfId="2036" xr:uid="{00000000-0005-0000-0000-0000631F0000}"/>
    <cellStyle name="Accent5 57" xfId="1256" xr:uid="{00000000-0005-0000-0000-0000641F0000}"/>
    <cellStyle name="Accent5 57 2" xfId="2053" xr:uid="{00000000-0005-0000-0000-0000651F0000}"/>
    <cellStyle name="Accent5 58" xfId="1262" xr:uid="{00000000-0005-0000-0000-0000661F0000}"/>
    <cellStyle name="Accent5 58 2" xfId="2060" xr:uid="{00000000-0005-0000-0000-0000671F0000}"/>
    <cellStyle name="Accent5 59" xfId="1270" xr:uid="{00000000-0005-0000-0000-0000681F0000}"/>
    <cellStyle name="Accent5 59 2" xfId="2522" xr:uid="{00000000-0005-0000-0000-0000691F0000}"/>
    <cellStyle name="Accent5 6" xfId="374" xr:uid="{00000000-0005-0000-0000-00006A1F0000}"/>
    <cellStyle name="Accent5 60" xfId="1289" xr:uid="{00000000-0005-0000-0000-00006B1F0000}"/>
    <cellStyle name="Accent5 60 2" xfId="3904" xr:uid="{00000000-0005-0000-0000-00006C1F0000}"/>
    <cellStyle name="Accent5 61" xfId="1300" xr:uid="{00000000-0005-0000-0000-00006D1F0000}"/>
    <cellStyle name="Accent5 61 2" xfId="3911" xr:uid="{00000000-0005-0000-0000-00006E1F0000}"/>
    <cellStyle name="Accent5 62" xfId="1284" xr:uid="{00000000-0005-0000-0000-00006F1F0000}"/>
    <cellStyle name="Accent5 62 2" xfId="4101" xr:uid="{00000000-0005-0000-0000-0000701F0000}"/>
    <cellStyle name="Accent5 63" xfId="1298" xr:uid="{00000000-0005-0000-0000-0000711F0000}"/>
    <cellStyle name="Accent5 63 2" xfId="4273" xr:uid="{00000000-0005-0000-0000-0000721F0000}"/>
    <cellStyle name="Accent5 64" xfId="1277" xr:uid="{00000000-0005-0000-0000-0000731F0000}"/>
    <cellStyle name="Accent5 64 2" xfId="4281" xr:uid="{00000000-0005-0000-0000-0000741F0000}"/>
    <cellStyle name="Accent5 65" xfId="1314" xr:uid="{00000000-0005-0000-0000-0000751F0000}"/>
    <cellStyle name="Accent5 65 2" xfId="5067" xr:uid="{00000000-0005-0000-0000-0000761F0000}"/>
    <cellStyle name="Accent5 66" xfId="5129" xr:uid="{00000000-0005-0000-0000-0000771F0000}"/>
    <cellStyle name="Accent5 66 2" xfId="7146" xr:uid="{00000000-0005-0000-0000-0000781F0000}"/>
    <cellStyle name="Accent5 67" xfId="2674" xr:uid="{00000000-0005-0000-0000-0000791F0000}"/>
    <cellStyle name="Accent5 68" xfId="5136" xr:uid="{00000000-0005-0000-0000-00007A1F0000}"/>
    <cellStyle name="Accent5 69" xfId="5144" xr:uid="{00000000-0005-0000-0000-00007B1F0000}"/>
    <cellStyle name="Accent5 7" xfId="384" xr:uid="{00000000-0005-0000-0000-00007C1F0000}"/>
    <cellStyle name="Accent5 70" xfId="5147" xr:uid="{00000000-0005-0000-0000-00007D1F0000}"/>
    <cellStyle name="Accent5 71" xfId="5159" xr:uid="{00000000-0005-0000-0000-00007E1F0000}"/>
    <cellStyle name="Accent5 72" xfId="5176" xr:uid="{00000000-0005-0000-0000-00007F1F0000}"/>
    <cellStyle name="Accent5 73" xfId="5184" xr:uid="{00000000-0005-0000-0000-0000801F0000}"/>
    <cellStyle name="Accent5 74" xfId="5193" xr:uid="{00000000-0005-0000-0000-0000811F0000}"/>
    <cellStyle name="Accent5 75" xfId="5155" xr:uid="{00000000-0005-0000-0000-0000821F0000}"/>
    <cellStyle name="Accent5 76" xfId="5167" xr:uid="{00000000-0005-0000-0000-0000831F0000}"/>
    <cellStyle name="Accent5 77" xfId="5204" xr:uid="{00000000-0005-0000-0000-0000841F0000}"/>
    <cellStyle name="Accent5 78" xfId="5209" xr:uid="{00000000-0005-0000-0000-0000851F0000}"/>
    <cellStyle name="Accent5 79" xfId="5223" xr:uid="{00000000-0005-0000-0000-0000861F0000}"/>
    <cellStyle name="Accent5 8" xfId="378" xr:uid="{00000000-0005-0000-0000-0000871F0000}"/>
    <cellStyle name="Accent5 80" xfId="5237" xr:uid="{00000000-0005-0000-0000-0000881F0000}"/>
    <cellStyle name="Accent5 81" xfId="5243" xr:uid="{00000000-0005-0000-0000-0000891F0000}"/>
    <cellStyle name="Accent5 82" xfId="5225" xr:uid="{00000000-0005-0000-0000-00008A1F0000}"/>
    <cellStyle name="Accent5 83" xfId="5412" xr:uid="{00000000-0005-0000-0000-00008B1F0000}"/>
    <cellStyle name="Accent5 84" xfId="5419" xr:uid="{00000000-0005-0000-0000-00008C1F0000}"/>
    <cellStyle name="Accent5 85" xfId="5430" xr:uid="{00000000-0005-0000-0000-00008D1F0000}"/>
    <cellStyle name="Accent5 86" xfId="5432" xr:uid="{00000000-0005-0000-0000-00008E1F0000}"/>
    <cellStyle name="Accent5 87" xfId="5440" xr:uid="{00000000-0005-0000-0000-00008F1F0000}"/>
    <cellStyle name="Accent5 88" xfId="5474" xr:uid="{00000000-0005-0000-0000-0000901F0000}"/>
    <cellStyle name="Accent5 89" xfId="5466" xr:uid="{00000000-0005-0000-0000-0000911F0000}"/>
    <cellStyle name="Accent5 9" xfId="489" xr:uid="{00000000-0005-0000-0000-0000921F0000}"/>
    <cellStyle name="Accent5 9 2" xfId="4616" xr:uid="{00000000-0005-0000-0000-0000931F0000}"/>
    <cellStyle name="Accent5 90" xfId="5469" xr:uid="{00000000-0005-0000-0000-0000941F0000}"/>
    <cellStyle name="Accent5 91" xfId="5475" xr:uid="{00000000-0005-0000-0000-0000951F0000}"/>
    <cellStyle name="Accent5 92" xfId="7199" xr:uid="{00000000-0005-0000-0000-0000961F0000}"/>
    <cellStyle name="Accent5 93" xfId="7191" xr:uid="{00000000-0005-0000-0000-0000971F0000}"/>
    <cellStyle name="Accent5 94" xfId="7189" xr:uid="{00000000-0005-0000-0000-0000981F0000}"/>
    <cellStyle name="Accent5 95" xfId="7214" xr:uid="{00000000-0005-0000-0000-0000991F0000}"/>
    <cellStyle name="Accent5 96" xfId="7232" xr:uid="{00000000-0005-0000-0000-00009A1F0000}"/>
    <cellStyle name="Accent5 97" xfId="7237" xr:uid="{00000000-0005-0000-0000-00009B1F0000}"/>
    <cellStyle name="Accent5 98" xfId="7216" xr:uid="{00000000-0005-0000-0000-00009C1F0000}"/>
    <cellStyle name="Accent5 99" xfId="7243" xr:uid="{00000000-0005-0000-0000-00009D1F0000}"/>
    <cellStyle name="Accent6 - 20%" xfId="65" xr:uid="{00000000-0005-0000-0000-00009F1F0000}"/>
    <cellStyle name="Accent6 - 40%" xfId="66" xr:uid="{00000000-0005-0000-0000-0000A01F0000}"/>
    <cellStyle name="Accent6 - 60%" xfId="67" xr:uid="{00000000-0005-0000-0000-0000A11F0000}"/>
    <cellStyle name="Accent6 10" xfId="491" xr:uid="{00000000-0005-0000-0000-0000A21F0000}"/>
    <cellStyle name="Accent6 100" xfId="7213" xr:uid="{00000000-0005-0000-0000-0000A31F0000}"/>
    <cellStyle name="Accent6 101" xfId="5524" xr:uid="{00000000-0005-0000-0000-0000A41F0000}"/>
    <cellStyle name="Accent6 102" xfId="5493" xr:uid="{00000000-0005-0000-0000-0000A51F0000}"/>
    <cellStyle name="Accent6 103" xfId="5495" xr:uid="{00000000-0005-0000-0000-0000A61F0000}"/>
    <cellStyle name="Accent6 104" xfId="5494" xr:uid="{00000000-0005-0000-0000-0000A71F0000}"/>
    <cellStyle name="Accent6 105" xfId="5540" xr:uid="{00000000-0005-0000-0000-0000A81F0000}"/>
    <cellStyle name="Accent6 106" xfId="5496" xr:uid="{00000000-0005-0000-0000-0000A91F0000}"/>
    <cellStyle name="Accent6 107" xfId="7266" xr:uid="{00000000-0005-0000-0000-0000AA1F0000}"/>
    <cellStyle name="Accent6 108" xfId="7275" xr:uid="{00000000-0005-0000-0000-0000AB1F0000}"/>
    <cellStyle name="Accent6 109" xfId="7272" xr:uid="{00000000-0005-0000-0000-0000AC1F0000}"/>
    <cellStyle name="Accent6 11" xfId="604" xr:uid="{00000000-0005-0000-0000-0000AD1F0000}"/>
    <cellStyle name="Accent6 110" xfId="7273" xr:uid="{00000000-0005-0000-0000-0000AE1F0000}"/>
    <cellStyle name="Accent6 111" xfId="7299" xr:uid="{00000000-0005-0000-0000-0000AF1F0000}"/>
    <cellStyle name="Accent6 112" xfId="7312" xr:uid="{00000000-0005-0000-0000-0000B01F0000}"/>
    <cellStyle name="Accent6 113" xfId="7308" xr:uid="{00000000-0005-0000-0000-0000B11F0000}"/>
    <cellStyle name="Accent6 114" xfId="7321" xr:uid="{00000000-0005-0000-0000-0000B21F0000}"/>
    <cellStyle name="Accent6 115" xfId="7307" xr:uid="{00000000-0005-0000-0000-0000B31F0000}"/>
    <cellStyle name="Accent6 116" xfId="7333" xr:uid="{00000000-0005-0000-0000-0000B41F0000}"/>
    <cellStyle name="Accent6 117" xfId="7345" xr:uid="{00000000-0005-0000-0000-0000B51F0000}"/>
    <cellStyle name="Accent6 118" xfId="7340" xr:uid="{00000000-0005-0000-0000-0000B61F0000}"/>
    <cellStyle name="Accent6 119" xfId="7341" xr:uid="{00000000-0005-0000-0000-0000B71F0000}"/>
    <cellStyle name="Accent6 12" xfId="614" xr:uid="{00000000-0005-0000-0000-0000B81F0000}"/>
    <cellStyle name="Accent6 120" xfId="7361" xr:uid="{00000000-0005-0000-0000-0000B91F0000}"/>
    <cellStyle name="Accent6 121" xfId="7363" xr:uid="{00000000-0005-0000-0000-0000BA1F0000}"/>
    <cellStyle name="Accent6 122" xfId="8597" xr:uid="{00000000-0005-0000-0000-0000BB1F0000}"/>
    <cellStyle name="Accent6 123" xfId="9757" xr:uid="{00000000-0005-0000-0000-0000BC1F0000}"/>
    <cellStyle name="Accent6 124" xfId="7362" xr:uid="{00000000-0005-0000-0000-0000BD1F0000}"/>
    <cellStyle name="Accent6 125" xfId="8021" xr:uid="{00000000-0005-0000-0000-0000BE1F0000}"/>
    <cellStyle name="Accent6 126" xfId="9781" xr:uid="{00000000-0005-0000-0000-0000BF1F0000}"/>
    <cellStyle name="Accent6 127" xfId="9799" xr:uid="{00000000-0005-0000-0000-0000C01F0000}"/>
    <cellStyle name="Accent6 128" xfId="9789" xr:uid="{00000000-0005-0000-0000-0000C11F0000}"/>
    <cellStyle name="Accent6 129" xfId="9794" xr:uid="{00000000-0005-0000-0000-0000C21F0000}"/>
    <cellStyle name="Accent6 13" xfId="665" xr:uid="{00000000-0005-0000-0000-0000C31F0000}"/>
    <cellStyle name="Accent6 130" xfId="9817" xr:uid="{00000000-0005-0000-0000-0000C41F0000}"/>
    <cellStyle name="Accent6 131" xfId="9779" xr:uid="{00000000-0005-0000-0000-0000C51F0000}"/>
    <cellStyle name="Accent6 132" xfId="9831" xr:uid="{00000000-0005-0000-0000-0000C61F0000}"/>
    <cellStyle name="Accent6 133" xfId="9843" xr:uid="{00000000-0005-0000-0000-0000C71F0000}"/>
    <cellStyle name="Accent6 134" xfId="9851" xr:uid="{00000000-0005-0000-0000-0000C81F0000}"/>
    <cellStyle name="Accent6 135" xfId="9832" xr:uid="{00000000-0005-0000-0000-0000C91F0000}"/>
    <cellStyle name="Accent6 136" xfId="9827" xr:uid="{00000000-0005-0000-0000-0000CA1F0000}"/>
    <cellStyle name="Accent6 137" xfId="9882" xr:uid="{00000000-0005-0000-0000-0000CB1F0000}"/>
    <cellStyle name="Accent6 138" xfId="9894" xr:uid="{00000000-0005-0000-0000-0000CC1F0000}"/>
    <cellStyle name="Accent6 139" xfId="9889" xr:uid="{00000000-0005-0000-0000-0000CD1F0000}"/>
    <cellStyle name="Accent6 14" xfId="666" xr:uid="{00000000-0005-0000-0000-0000CE1F0000}"/>
    <cellStyle name="Accent6 140" xfId="9911" xr:uid="{00000000-0005-0000-0000-0000CF1F0000}"/>
    <cellStyle name="Accent6 141" xfId="9904" xr:uid="{00000000-0005-0000-0000-0000D01F0000}"/>
    <cellStyle name="Accent6 142" xfId="9921" xr:uid="{00000000-0005-0000-0000-0000D11F0000}"/>
    <cellStyle name="Accent6 143" xfId="9931" xr:uid="{00000000-0005-0000-0000-0000D21F0000}"/>
    <cellStyle name="Accent6 144" xfId="9942" xr:uid="{00000000-0005-0000-0000-0000D31F0000}"/>
    <cellStyle name="Accent6 145" xfId="9922" xr:uid="{00000000-0005-0000-0000-0000D41F0000}"/>
    <cellStyle name="Accent6 146" xfId="9953" xr:uid="{00000000-0005-0000-0000-0000D51F0000}"/>
    <cellStyle name="Accent6 147" xfId="9965" xr:uid="{00000000-0005-0000-0000-0000D61F0000}"/>
    <cellStyle name="Accent6 148" xfId="9960" xr:uid="{00000000-0005-0000-0000-0000D71F0000}"/>
    <cellStyle name="Accent6 149" xfId="9961" xr:uid="{00000000-0005-0000-0000-0000D81F0000}"/>
    <cellStyle name="Accent6 15" xfId="693" xr:uid="{00000000-0005-0000-0000-0000D91F0000}"/>
    <cellStyle name="Accent6 150" xfId="9985" xr:uid="{00000000-0005-0000-0000-0000DA1F0000}"/>
    <cellStyle name="Accent6 151" xfId="9997" xr:uid="{00000000-0005-0000-0000-0000DB1F0000}"/>
    <cellStyle name="Accent6 152" xfId="9992" xr:uid="{00000000-0005-0000-0000-0000DC1F0000}"/>
    <cellStyle name="Accent6 153" xfId="9993" xr:uid="{00000000-0005-0000-0000-0000DD1F0000}"/>
    <cellStyle name="Accent6 154" xfId="10015" xr:uid="{00000000-0005-0000-0000-0000DE1F0000}"/>
    <cellStyle name="Accent6 155" xfId="10027" xr:uid="{00000000-0005-0000-0000-0000DF1F0000}"/>
    <cellStyle name="Accent6 156" xfId="10022" xr:uid="{00000000-0005-0000-0000-0000E01F0000}"/>
    <cellStyle name="Accent6 157" xfId="10042" xr:uid="{00000000-0005-0000-0000-0000E11F0000}"/>
    <cellStyle name="Accent6 158" xfId="10026" xr:uid="{00000000-0005-0000-0000-0000E21F0000}"/>
    <cellStyle name="Accent6 159" xfId="10055" xr:uid="{00000000-0005-0000-0000-0000E31F0000}"/>
    <cellStyle name="Accent6 16" xfId="700" xr:uid="{00000000-0005-0000-0000-0000E41F0000}"/>
    <cellStyle name="Accent6 160" xfId="10070" xr:uid="{00000000-0005-0000-0000-0000E51F0000}"/>
    <cellStyle name="Accent6 161" xfId="10062" xr:uid="{00000000-0005-0000-0000-0000E61F0000}"/>
    <cellStyle name="Accent6 162" xfId="10066" xr:uid="{00000000-0005-0000-0000-0000E71F0000}"/>
    <cellStyle name="Accent6 163" xfId="10078" xr:uid="{00000000-0005-0000-0000-0000E81F0000}"/>
    <cellStyle name="Accent6 17" xfId="711" xr:uid="{00000000-0005-0000-0000-0000E91F0000}"/>
    <cellStyle name="Accent6 18" xfId="712" xr:uid="{00000000-0005-0000-0000-0000EA1F0000}"/>
    <cellStyle name="Accent6 19" xfId="710" xr:uid="{00000000-0005-0000-0000-0000EB1F0000}"/>
    <cellStyle name="Accent6 2" xfId="262" xr:uid="{00000000-0005-0000-0000-0000EC1F0000}"/>
    <cellStyle name="Accent6 2 2" xfId="1150" xr:uid="{00000000-0005-0000-0000-0000ED1F0000}"/>
    <cellStyle name="Accent6 2 2 2" xfId="4641" xr:uid="{00000000-0005-0000-0000-0000EE1F0000}"/>
    <cellStyle name="Accent6 2 2 3" xfId="5321" xr:uid="{00000000-0005-0000-0000-0000EF1F0000}"/>
    <cellStyle name="Accent6 2 2 4" xfId="6019" xr:uid="{00000000-0005-0000-0000-0000F01F0000}"/>
    <cellStyle name="Accent6 2 3" xfId="1189" xr:uid="{00000000-0005-0000-0000-0000F11F0000}"/>
    <cellStyle name="Accent6 2 4" xfId="5320" xr:uid="{00000000-0005-0000-0000-0000F21F0000}"/>
    <cellStyle name="Accent6 20" xfId="713" xr:uid="{00000000-0005-0000-0000-0000F31F0000}"/>
    <cellStyle name="Accent6 21" xfId="735" xr:uid="{00000000-0005-0000-0000-0000F41F0000}"/>
    <cellStyle name="Accent6 22" xfId="786" xr:uid="{00000000-0005-0000-0000-0000F51F0000}"/>
    <cellStyle name="Accent6 23" xfId="833" xr:uid="{00000000-0005-0000-0000-0000F61F0000}"/>
    <cellStyle name="Accent6 24" xfId="841" xr:uid="{00000000-0005-0000-0000-0000F71F0000}"/>
    <cellStyle name="Accent6 25" xfId="848" xr:uid="{00000000-0005-0000-0000-0000F81F0000}"/>
    <cellStyle name="Accent6 26" xfId="852" xr:uid="{00000000-0005-0000-0000-0000F91F0000}"/>
    <cellStyle name="Accent6 27" xfId="891" xr:uid="{00000000-0005-0000-0000-0000FA1F0000}"/>
    <cellStyle name="Accent6 28" xfId="898" xr:uid="{00000000-0005-0000-0000-0000FB1F0000}"/>
    <cellStyle name="Accent6 29" xfId="899" xr:uid="{00000000-0005-0000-0000-0000FC1F0000}"/>
    <cellStyle name="Accent6 3" xfId="263" xr:uid="{00000000-0005-0000-0000-0000FD1F0000}"/>
    <cellStyle name="Accent6 30" xfId="910" xr:uid="{00000000-0005-0000-0000-0000FE1F0000}"/>
    <cellStyle name="Accent6 31" xfId="900" xr:uid="{00000000-0005-0000-0000-0000FF1F0000}"/>
    <cellStyle name="Accent6 32" xfId="931" xr:uid="{00000000-0005-0000-0000-000000200000}"/>
    <cellStyle name="Accent6 33" xfId="933" xr:uid="{00000000-0005-0000-0000-000001200000}"/>
    <cellStyle name="Accent6 34" xfId="930" xr:uid="{00000000-0005-0000-0000-000002200000}"/>
    <cellStyle name="Accent6 35" xfId="964" xr:uid="{00000000-0005-0000-0000-000003200000}"/>
    <cellStyle name="Accent6 36" xfId="978" xr:uid="{00000000-0005-0000-0000-000004200000}"/>
    <cellStyle name="Accent6 37" xfId="991" xr:uid="{00000000-0005-0000-0000-000005200000}"/>
    <cellStyle name="Accent6 38" xfId="998" xr:uid="{00000000-0005-0000-0000-000006200000}"/>
    <cellStyle name="Accent6 39" xfId="1013" xr:uid="{00000000-0005-0000-0000-000007200000}"/>
    <cellStyle name="Accent6 4" xfId="64" xr:uid="{00000000-0005-0000-0000-000008200000}"/>
    <cellStyle name="Accent6 40" xfId="1029" xr:uid="{00000000-0005-0000-0000-000009200000}"/>
    <cellStyle name="Accent6 41" xfId="1034" xr:uid="{00000000-0005-0000-0000-00000A200000}"/>
    <cellStyle name="Accent6 42" xfId="1073" xr:uid="{00000000-0005-0000-0000-00000B200000}"/>
    <cellStyle name="Accent6 43" xfId="1080" xr:uid="{00000000-0005-0000-0000-00000C200000}"/>
    <cellStyle name="Accent6 44" xfId="1081" xr:uid="{00000000-0005-0000-0000-00000D200000}"/>
    <cellStyle name="Accent6 45" xfId="1094" xr:uid="{00000000-0005-0000-0000-00000E200000}"/>
    <cellStyle name="Accent6 46" xfId="1101" xr:uid="{00000000-0005-0000-0000-00000F200000}"/>
    <cellStyle name="Accent6 47" xfId="1109" xr:uid="{00000000-0005-0000-0000-000010200000}"/>
    <cellStyle name="Accent6 48" xfId="1108" xr:uid="{00000000-0005-0000-0000-000011200000}"/>
    <cellStyle name="Accent6 49" xfId="1159" xr:uid="{00000000-0005-0000-0000-000012200000}"/>
    <cellStyle name="Accent6 5" xfId="373" xr:uid="{00000000-0005-0000-0000-000013200000}"/>
    <cellStyle name="Accent6 50" xfId="1180" xr:uid="{00000000-0005-0000-0000-000014200000}"/>
    <cellStyle name="Accent6 51" xfId="1210" xr:uid="{00000000-0005-0000-0000-000015200000}"/>
    <cellStyle name="Accent6 52" xfId="1211" xr:uid="{00000000-0005-0000-0000-000016200000}"/>
    <cellStyle name="Accent6 53" xfId="1226" xr:uid="{00000000-0005-0000-0000-000017200000}"/>
    <cellStyle name="Accent6 54" xfId="1234" xr:uid="{00000000-0005-0000-0000-000018200000}"/>
    <cellStyle name="Accent6 54 2" xfId="1352" xr:uid="{00000000-0005-0000-0000-000019200000}"/>
    <cellStyle name="Accent6 55" xfId="1235" xr:uid="{00000000-0005-0000-0000-00001A200000}"/>
    <cellStyle name="Accent6 55 2" xfId="1353" xr:uid="{00000000-0005-0000-0000-00001B200000}"/>
    <cellStyle name="Accent6 56" xfId="1248" xr:uid="{00000000-0005-0000-0000-00001C200000}"/>
    <cellStyle name="Accent6 56 2" xfId="2035" xr:uid="{00000000-0005-0000-0000-00001D200000}"/>
    <cellStyle name="Accent6 57" xfId="1255" xr:uid="{00000000-0005-0000-0000-00001E200000}"/>
    <cellStyle name="Accent6 57 2" xfId="2056" xr:uid="{00000000-0005-0000-0000-00001F200000}"/>
    <cellStyle name="Accent6 58" xfId="1254" xr:uid="{00000000-0005-0000-0000-000020200000}"/>
    <cellStyle name="Accent6 58 2" xfId="2066" xr:uid="{00000000-0005-0000-0000-000021200000}"/>
    <cellStyle name="Accent6 59" xfId="1273" xr:uid="{00000000-0005-0000-0000-000022200000}"/>
    <cellStyle name="Accent6 59 2" xfId="2072" xr:uid="{00000000-0005-0000-0000-000023200000}"/>
    <cellStyle name="Accent6 6" xfId="376" xr:uid="{00000000-0005-0000-0000-000024200000}"/>
    <cellStyle name="Accent6 60" xfId="1288" xr:uid="{00000000-0005-0000-0000-000025200000}"/>
    <cellStyle name="Accent6 60 2" xfId="3907" xr:uid="{00000000-0005-0000-0000-000026200000}"/>
    <cellStyle name="Accent6 61" xfId="1295" xr:uid="{00000000-0005-0000-0000-000027200000}"/>
    <cellStyle name="Accent6 61 2" xfId="3918" xr:uid="{00000000-0005-0000-0000-000028200000}"/>
    <cellStyle name="Accent6 62" xfId="1304" xr:uid="{00000000-0005-0000-0000-000029200000}"/>
    <cellStyle name="Accent6 62 2" xfId="3890" xr:uid="{00000000-0005-0000-0000-00002A200000}"/>
    <cellStyle name="Accent6 63" xfId="1297" xr:uid="{00000000-0005-0000-0000-00002B200000}"/>
    <cellStyle name="Accent6 63 2" xfId="4276" xr:uid="{00000000-0005-0000-0000-00002C200000}"/>
    <cellStyle name="Accent6 64" xfId="1282" xr:uid="{00000000-0005-0000-0000-00002D200000}"/>
    <cellStyle name="Accent6 64 2" xfId="4280" xr:uid="{00000000-0005-0000-0000-00002E200000}"/>
    <cellStyle name="Accent6 65" xfId="1315" xr:uid="{00000000-0005-0000-0000-00002F200000}"/>
    <cellStyle name="Accent6 65 2" xfId="5094" xr:uid="{00000000-0005-0000-0000-000030200000}"/>
    <cellStyle name="Accent6 66" xfId="5127" xr:uid="{00000000-0005-0000-0000-000031200000}"/>
    <cellStyle name="Accent6 66 2" xfId="7147" xr:uid="{00000000-0005-0000-0000-000032200000}"/>
    <cellStyle name="Accent6 67" xfId="2675" xr:uid="{00000000-0005-0000-0000-000033200000}"/>
    <cellStyle name="Accent6 68" xfId="5137" xr:uid="{00000000-0005-0000-0000-000034200000}"/>
    <cellStyle name="Accent6 69" xfId="5145" xr:uid="{00000000-0005-0000-0000-000035200000}"/>
    <cellStyle name="Accent6 7" xfId="382" xr:uid="{00000000-0005-0000-0000-000036200000}"/>
    <cellStyle name="Accent6 70" xfId="5146" xr:uid="{00000000-0005-0000-0000-000037200000}"/>
    <cellStyle name="Accent6 71" xfId="5160" xr:uid="{00000000-0005-0000-0000-000038200000}"/>
    <cellStyle name="Accent6 72" xfId="5175" xr:uid="{00000000-0005-0000-0000-000039200000}"/>
    <cellStyle name="Accent6 73" xfId="5169" xr:uid="{00000000-0005-0000-0000-00003A200000}"/>
    <cellStyle name="Accent6 74" xfId="5189" xr:uid="{00000000-0005-0000-0000-00003B200000}"/>
    <cellStyle name="Accent6 75" xfId="5172" xr:uid="{00000000-0005-0000-0000-00003C200000}"/>
    <cellStyle name="Accent6 76" xfId="5186" xr:uid="{00000000-0005-0000-0000-00003D200000}"/>
    <cellStyle name="Accent6 77" xfId="5205" xr:uid="{00000000-0005-0000-0000-00003E200000}"/>
    <cellStyle name="Accent6 78" xfId="5208" xr:uid="{00000000-0005-0000-0000-00003F200000}"/>
    <cellStyle name="Accent6 79" xfId="5224" xr:uid="{00000000-0005-0000-0000-000040200000}"/>
    <cellStyle name="Accent6 8" xfId="380" xr:uid="{00000000-0005-0000-0000-000041200000}"/>
    <cellStyle name="Accent6 80" xfId="5236" xr:uid="{00000000-0005-0000-0000-000042200000}"/>
    <cellStyle name="Accent6 81" xfId="5231" xr:uid="{00000000-0005-0000-0000-000043200000}"/>
    <cellStyle name="Accent6 82" xfId="5232" xr:uid="{00000000-0005-0000-0000-000044200000}"/>
    <cellStyle name="Accent6 83" xfId="5413" xr:uid="{00000000-0005-0000-0000-000045200000}"/>
    <cellStyle name="Accent6 84" xfId="5417" xr:uid="{00000000-0005-0000-0000-000046200000}"/>
    <cellStyle name="Accent6 85" xfId="5416" xr:uid="{00000000-0005-0000-0000-000047200000}"/>
    <cellStyle name="Accent6 86" xfId="5431" xr:uid="{00000000-0005-0000-0000-000048200000}"/>
    <cellStyle name="Accent6 87" xfId="5456" xr:uid="{00000000-0005-0000-0000-000049200000}"/>
    <cellStyle name="Accent6 88" xfId="5473" xr:uid="{00000000-0005-0000-0000-00004A200000}"/>
    <cellStyle name="Accent6 89" xfId="5486" xr:uid="{00000000-0005-0000-0000-00004B200000}"/>
    <cellStyle name="Accent6 9" xfId="490" xr:uid="{00000000-0005-0000-0000-00004C200000}"/>
    <cellStyle name="Accent6 9 2" xfId="4617" xr:uid="{00000000-0005-0000-0000-00004D200000}"/>
    <cellStyle name="Accent6 90" xfId="5468" xr:uid="{00000000-0005-0000-0000-00004E200000}"/>
    <cellStyle name="Accent6 91" xfId="5445" xr:uid="{00000000-0005-0000-0000-00004F200000}"/>
    <cellStyle name="Accent6 92" xfId="7200" xr:uid="{00000000-0005-0000-0000-000050200000}"/>
    <cellStyle name="Accent6 93" xfId="7196" xr:uid="{00000000-0005-0000-0000-000051200000}"/>
    <cellStyle name="Accent6 94" xfId="7186" xr:uid="{00000000-0005-0000-0000-000052200000}"/>
    <cellStyle name="Accent6 95" xfId="7215" xr:uid="{00000000-0005-0000-0000-000053200000}"/>
    <cellStyle name="Accent6 96" xfId="7231" xr:uid="{00000000-0005-0000-0000-000054200000}"/>
    <cellStyle name="Accent6 97" xfId="7222" xr:uid="{00000000-0005-0000-0000-000055200000}"/>
    <cellStyle name="Accent6 98" xfId="7227" xr:uid="{00000000-0005-0000-0000-000056200000}"/>
    <cellStyle name="Accent6 99" xfId="7238" xr:uid="{00000000-0005-0000-0000-000057200000}"/>
    <cellStyle name="Bad 2" xfId="264" xr:uid="{00000000-0005-0000-0000-000059200000}"/>
    <cellStyle name="Bad 2 2" xfId="1135" xr:uid="{00000000-0005-0000-0000-00005A200000}"/>
    <cellStyle name="Bad 2 2 2" xfId="4642" xr:uid="{00000000-0005-0000-0000-00005B200000}"/>
    <cellStyle name="Bad 2 2 3" xfId="5323" xr:uid="{00000000-0005-0000-0000-00005C200000}"/>
    <cellStyle name="Bad 2 2 4" xfId="6020" xr:uid="{00000000-0005-0000-0000-00005D200000}"/>
    <cellStyle name="Bad 2 3" xfId="1190" xr:uid="{00000000-0005-0000-0000-00005E200000}"/>
    <cellStyle name="Bad 2 4" xfId="5322" xr:uid="{00000000-0005-0000-0000-00005F200000}"/>
    <cellStyle name="Bad 3" xfId="265" xr:uid="{00000000-0005-0000-0000-000060200000}"/>
    <cellStyle name="Bad 4" xfId="68" xr:uid="{00000000-0005-0000-0000-000061200000}"/>
    <cellStyle name="Bad 5" xfId="1337" xr:uid="{00000000-0005-0000-0000-000062200000}"/>
    <cellStyle name="Calculation 2" xfId="266" xr:uid="{00000000-0005-0000-0000-000064200000}"/>
    <cellStyle name="Calculation 2 2" xfId="1139" xr:uid="{00000000-0005-0000-0000-000065200000}"/>
    <cellStyle name="Calculation 2 2 2" xfId="4643" xr:uid="{00000000-0005-0000-0000-000066200000}"/>
    <cellStyle name="Calculation 2 2 3" xfId="5325" xr:uid="{00000000-0005-0000-0000-000067200000}"/>
    <cellStyle name="Calculation 2 2 4" xfId="6021" xr:uid="{00000000-0005-0000-0000-000068200000}"/>
    <cellStyle name="Calculation 2 3" xfId="1191" xr:uid="{00000000-0005-0000-0000-000069200000}"/>
    <cellStyle name="Calculation 2 4" xfId="5324" xr:uid="{00000000-0005-0000-0000-00006A200000}"/>
    <cellStyle name="Calculation 3" xfId="267" xr:uid="{00000000-0005-0000-0000-00006B200000}"/>
    <cellStyle name="Calculation 4" xfId="69" xr:uid="{00000000-0005-0000-0000-00006C200000}"/>
    <cellStyle name="Calculation 5" xfId="1341" xr:uid="{00000000-0005-0000-0000-00006D200000}"/>
    <cellStyle name="Check Cell 2" xfId="268" xr:uid="{00000000-0005-0000-0000-00006F200000}"/>
    <cellStyle name="Check Cell 2 2" xfId="1141" xr:uid="{00000000-0005-0000-0000-000070200000}"/>
    <cellStyle name="Check Cell 2 2 2" xfId="4644" xr:uid="{00000000-0005-0000-0000-000071200000}"/>
    <cellStyle name="Check Cell 2 2 3" xfId="5327" xr:uid="{00000000-0005-0000-0000-000072200000}"/>
    <cellStyle name="Check Cell 2 2 4" xfId="6022" xr:uid="{00000000-0005-0000-0000-000073200000}"/>
    <cellStyle name="Check Cell 2 3" xfId="1192" xr:uid="{00000000-0005-0000-0000-000074200000}"/>
    <cellStyle name="Check Cell 2 4" xfId="5326" xr:uid="{00000000-0005-0000-0000-000075200000}"/>
    <cellStyle name="Check Cell 3" xfId="269" xr:uid="{00000000-0005-0000-0000-000076200000}"/>
    <cellStyle name="Check Cell 4" xfId="70" xr:uid="{00000000-0005-0000-0000-000077200000}"/>
    <cellStyle name="Check Cell 5" xfId="1343" xr:uid="{00000000-0005-0000-0000-000078200000}"/>
    <cellStyle name="Comma  - Style1" xfId="270" xr:uid="{00000000-0005-0000-0000-00007A200000}"/>
    <cellStyle name="Comma  - Style2" xfId="271" xr:uid="{00000000-0005-0000-0000-00007B200000}"/>
    <cellStyle name="Comma  - Style3" xfId="272" xr:uid="{00000000-0005-0000-0000-00007C200000}"/>
    <cellStyle name="Comma  - Style4" xfId="273" xr:uid="{00000000-0005-0000-0000-00007D200000}"/>
    <cellStyle name="Comma  - Style5" xfId="274" xr:uid="{00000000-0005-0000-0000-00007E200000}"/>
    <cellStyle name="Comma  - Style6" xfId="275" xr:uid="{00000000-0005-0000-0000-00007F200000}"/>
    <cellStyle name="Comma  - Style7" xfId="276" xr:uid="{00000000-0005-0000-0000-000080200000}"/>
    <cellStyle name="Comma  - Style8" xfId="277" xr:uid="{00000000-0005-0000-0000-000081200000}"/>
    <cellStyle name="Comma 10" xfId="397" xr:uid="{00000000-0005-0000-0000-000082200000}"/>
    <cellStyle name="Comma 10 2" xfId="5550" xr:uid="{00000000-0005-0000-0000-000083200000}"/>
    <cellStyle name="Comma 11" xfId="398" xr:uid="{00000000-0005-0000-0000-000084200000}"/>
    <cellStyle name="Comma 11 2" xfId="5551" xr:uid="{00000000-0005-0000-0000-000085200000}"/>
    <cellStyle name="Comma 12" xfId="498" xr:uid="{00000000-0005-0000-0000-000086200000}"/>
    <cellStyle name="Comma 12 2" xfId="2360" xr:uid="{00000000-0005-0000-0000-000087200000}"/>
    <cellStyle name="Comma 12 2 2" xfId="4609" xr:uid="{00000000-0005-0000-0000-000088200000}"/>
    <cellStyle name="Comma 12 2 2 2" xfId="9278" xr:uid="{00000000-0005-0000-0000-000089200000}"/>
    <cellStyle name="Comma 12 2 2 2 2" xfId="10090" xr:uid="{00000000-0005-0000-0000-00008A200000}"/>
    <cellStyle name="Comma 12 2 3" xfId="3619" xr:uid="{00000000-0005-0000-0000-00008B200000}"/>
    <cellStyle name="Comma 12 2 4" xfId="6385" xr:uid="{00000000-0005-0000-0000-00008C200000}"/>
    <cellStyle name="Comma 12 2 5" xfId="8325" xr:uid="{00000000-0005-0000-0000-00008D200000}"/>
    <cellStyle name="Comma 12 3" xfId="1736" xr:uid="{00000000-0005-0000-0000-00008E200000}"/>
    <cellStyle name="Comma 12 3 2" xfId="4397" xr:uid="{00000000-0005-0000-0000-00008F200000}"/>
    <cellStyle name="Comma 12 3 3" xfId="9068" xr:uid="{00000000-0005-0000-0000-000090200000}"/>
    <cellStyle name="Comma 12 4" xfId="3048" xr:uid="{00000000-0005-0000-0000-000091200000}"/>
    <cellStyle name="Comma 12 5" xfId="5909" xr:uid="{00000000-0005-0000-0000-000092200000}"/>
    <cellStyle name="Comma 12 6" xfId="7746" xr:uid="{00000000-0005-0000-0000-000093200000}"/>
    <cellStyle name="Comma 13" xfId="750" xr:uid="{00000000-0005-0000-0000-000094200000}"/>
    <cellStyle name="Comma 13 2" xfId="2647" xr:uid="{00000000-0005-0000-0000-000095200000}"/>
    <cellStyle name="Comma 13 2 2" xfId="6413" xr:uid="{00000000-0005-0000-0000-000096200000}"/>
    <cellStyle name="Comma 13 2 2 2" xfId="10089" xr:uid="{00000000-0005-0000-0000-000097200000}"/>
    <cellStyle name="Comma 13 2 3" xfId="8594" xr:uid="{00000000-0005-0000-0000-000098200000}"/>
    <cellStyle name="Comma 13 3" xfId="1740" xr:uid="{00000000-0005-0000-0000-000099200000}"/>
    <cellStyle name="Comma 13 3 2" xfId="4398" xr:uid="{00000000-0005-0000-0000-00009A200000}"/>
    <cellStyle name="Comma 13 3 3" xfId="9069" xr:uid="{00000000-0005-0000-0000-00009B200000}"/>
    <cellStyle name="Comma 13 4" xfId="3049" xr:uid="{00000000-0005-0000-0000-00009C200000}"/>
    <cellStyle name="Comma 13 5" xfId="5937" xr:uid="{00000000-0005-0000-0000-00009D200000}"/>
    <cellStyle name="Comma 13 6" xfId="7747" xr:uid="{00000000-0005-0000-0000-00009E200000}"/>
    <cellStyle name="Comma 14" xfId="788" xr:uid="{00000000-0005-0000-0000-00009F200000}"/>
    <cellStyle name="Comma 14 2" xfId="1949" xr:uid="{00000000-0005-0000-0000-0000A0200000}"/>
    <cellStyle name="Comma 14 2 2" xfId="9261" xr:uid="{00000000-0005-0000-0000-0000A1200000}"/>
    <cellStyle name="Comma 14 3" xfId="4347" xr:uid="{00000000-0005-0000-0000-0000A2200000}"/>
    <cellStyle name="Comma 14 3 2" xfId="9019" xr:uid="{00000000-0005-0000-0000-0000A3200000}"/>
    <cellStyle name="Comma 14 4" xfId="5938" xr:uid="{00000000-0005-0000-0000-0000A4200000}"/>
    <cellStyle name="Comma 15" xfId="793" xr:uid="{00000000-0005-0000-0000-0000A5200000}"/>
    <cellStyle name="Comma 15 2" xfId="1950" xr:uid="{00000000-0005-0000-0000-0000A6200000}"/>
    <cellStyle name="Comma 15 2 2" xfId="4668" xr:uid="{00000000-0005-0000-0000-0000A7200000}"/>
    <cellStyle name="Comma 15 2 3" xfId="9311" xr:uid="{00000000-0005-0000-0000-0000A8200000}"/>
    <cellStyle name="Comma 15 3" xfId="4348" xr:uid="{00000000-0005-0000-0000-0000A9200000}"/>
    <cellStyle name="Comma 15 3 2" xfId="9020" xr:uid="{00000000-0005-0000-0000-0000AA200000}"/>
    <cellStyle name="Comma 15 4" xfId="5998" xr:uid="{00000000-0005-0000-0000-0000AB200000}"/>
    <cellStyle name="Comma 15 5" xfId="7947" xr:uid="{00000000-0005-0000-0000-0000AC200000}"/>
    <cellStyle name="Comma 16" xfId="795" xr:uid="{00000000-0005-0000-0000-0000AD200000}"/>
    <cellStyle name="Comma 16 2" xfId="2029" xr:uid="{00000000-0005-0000-0000-0000AE200000}"/>
    <cellStyle name="Comma 16 2 2" xfId="4559" xr:uid="{00000000-0005-0000-0000-0000AF200000}"/>
    <cellStyle name="Comma 16 2 3" xfId="9228" xr:uid="{00000000-0005-0000-0000-0000B0200000}"/>
    <cellStyle name="Comma 16 3" xfId="4355" xr:uid="{00000000-0005-0000-0000-0000B1200000}"/>
    <cellStyle name="Comma 16 3 2" xfId="9027" xr:uid="{00000000-0005-0000-0000-0000B2200000}"/>
    <cellStyle name="Comma 16 4" xfId="6487" xr:uid="{00000000-0005-0000-0000-0000B3200000}"/>
    <cellStyle name="Comma 16 5" xfId="8024" xr:uid="{00000000-0005-0000-0000-0000B4200000}"/>
    <cellStyle name="Comma 17" xfId="797" xr:uid="{00000000-0005-0000-0000-0000B5200000}"/>
    <cellStyle name="Comma 17 2" xfId="1330" xr:uid="{00000000-0005-0000-0000-0000B6200000}"/>
    <cellStyle name="Comma 17 2 2" xfId="4572" xr:uid="{00000000-0005-0000-0000-0000B7200000}"/>
    <cellStyle name="Comma 17 2 3" xfId="9241" xr:uid="{00000000-0005-0000-0000-0000B8200000}"/>
    <cellStyle name="Comma 17 3" xfId="2689" xr:uid="{00000000-0005-0000-0000-0000B9200000}"/>
    <cellStyle name="Comma 17 4" xfId="6490" xr:uid="{00000000-0005-0000-0000-0000BA200000}"/>
    <cellStyle name="Comma 17 5" xfId="7377" xr:uid="{00000000-0005-0000-0000-0000BB200000}"/>
    <cellStyle name="Comma 18" xfId="1066" xr:uid="{00000000-0005-0000-0000-0000BC200000}"/>
    <cellStyle name="Comma 18 2" xfId="1358" xr:uid="{00000000-0005-0000-0000-0000BD200000}"/>
    <cellStyle name="Comma 18 2 2" xfId="4511" xr:uid="{00000000-0005-0000-0000-0000BE200000}"/>
    <cellStyle name="Comma 18 2 3" xfId="9180" xr:uid="{00000000-0005-0000-0000-0000BF200000}"/>
    <cellStyle name="Comma 18 3" xfId="2691" xr:uid="{00000000-0005-0000-0000-0000C0200000}"/>
    <cellStyle name="Comma 18 4" xfId="6917" xr:uid="{00000000-0005-0000-0000-0000C1200000}"/>
    <cellStyle name="Comma 18 5" xfId="7381" xr:uid="{00000000-0005-0000-0000-0000C2200000}"/>
    <cellStyle name="Comma 19" xfId="1115" xr:uid="{00000000-0005-0000-0000-0000C3200000}"/>
    <cellStyle name="Comma 19 2" xfId="2033" xr:uid="{00000000-0005-0000-0000-0000C4200000}"/>
    <cellStyle name="Comma 19 2 2" xfId="4525" xr:uid="{00000000-0005-0000-0000-0000C5200000}"/>
    <cellStyle name="Comma 19 2 3" xfId="9194" xr:uid="{00000000-0005-0000-0000-0000C6200000}"/>
    <cellStyle name="Comma 19 3" xfId="3319" xr:uid="{00000000-0005-0000-0000-0000C7200000}"/>
    <cellStyle name="Comma 19 4" xfId="6971" xr:uid="{00000000-0005-0000-0000-0000C8200000}"/>
    <cellStyle name="Comma 19 5" xfId="8025" xr:uid="{00000000-0005-0000-0000-0000C9200000}"/>
    <cellStyle name="Comma 2" xfId="278" xr:uid="{00000000-0005-0000-0000-0000CA200000}"/>
    <cellStyle name="Comma 2 2" xfId="279" xr:uid="{00000000-0005-0000-0000-0000CB200000}"/>
    <cellStyle name="Comma 2 2 2" xfId="5328" xr:uid="{00000000-0005-0000-0000-0000CC200000}"/>
    <cellStyle name="Comma 2 2 3" xfId="5529" xr:uid="{00000000-0005-0000-0000-0000CD200000}"/>
    <cellStyle name="Comma 2 3" xfId="280" xr:uid="{00000000-0005-0000-0000-0000CE200000}"/>
    <cellStyle name="Comma 2 3 2" xfId="5530" xr:uid="{00000000-0005-0000-0000-0000CF200000}"/>
    <cellStyle name="Comma 2 4" xfId="790" xr:uid="{00000000-0005-0000-0000-0000D0200000}"/>
    <cellStyle name="Comma 2 4 2" xfId="6488" xr:uid="{00000000-0005-0000-0000-0000D1200000}"/>
    <cellStyle name="Comma 2 5" xfId="1203" xr:uid="{00000000-0005-0000-0000-0000D2200000}"/>
    <cellStyle name="Comma 2 6" xfId="5528" xr:uid="{00000000-0005-0000-0000-0000D3200000}"/>
    <cellStyle name="Comma 20" xfId="1182" xr:uid="{00000000-0005-0000-0000-0000D4200000}"/>
    <cellStyle name="Comma 20 2" xfId="2039" xr:uid="{00000000-0005-0000-0000-0000D5200000}"/>
    <cellStyle name="Comma 20 2 2" xfId="4723" xr:uid="{00000000-0005-0000-0000-0000D6200000}"/>
    <cellStyle name="Comma 20 2 3" xfId="9365" xr:uid="{00000000-0005-0000-0000-0000D7200000}"/>
    <cellStyle name="Comma 20 3" xfId="3320" xr:uid="{00000000-0005-0000-0000-0000D8200000}"/>
    <cellStyle name="Comma 20 4" xfId="7066" xr:uid="{00000000-0005-0000-0000-0000D9200000}"/>
    <cellStyle name="Comma 20 5" xfId="8026" xr:uid="{00000000-0005-0000-0000-0000DA200000}"/>
    <cellStyle name="Comma 21" xfId="1218" xr:uid="{00000000-0005-0000-0000-0000DB200000}"/>
    <cellStyle name="Comma 21 2" xfId="2065" xr:uid="{00000000-0005-0000-0000-0000DC200000}"/>
    <cellStyle name="Comma 21 2 2" xfId="4527" xr:uid="{00000000-0005-0000-0000-0000DD200000}"/>
    <cellStyle name="Comma 21 2 3" xfId="9196" xr:uid="{00000000-0005-0000-0000-0000DE200000}"/>
    <cellStyle name="Comma 21 3" xfId="3335" xr:uid="{00000000-0005-0000-0000-0000DF200000}"/>
    <cellStyle name="Comma 21 4" xfId="7080" xr:uid="{00000000-0005-0000-0000-0000E0200000}"/>
    <cellStyle name="Comma 21 5" xfId="8041" xr:uid="{00000000-0005-0000-0000-0000E1200000}"/>
    <cellStyle name="Comma 22" xfId="1219" xr:uid="{00000000-0005-0000-0000-0000E2200000}"/>
    <cellStyle name="Comma 22 2" xfId="2586" xr:uid="{00000000-0005-0000-0000-0000E3200000}"/>
    <cellStyle name="Comma 22 2 2" xfId="4857" xr:uid="{00000000-0005-0000-0000-0000E4200000}"/>
    <cellStyle name="Comma 22 2 3" xfId="9496" xr:uid="{00000000-0005-0000-0000-0000E5200000}"/>
    <cellStyle name="Comma 22 3" xfId="3828" xr:uid="{00000000-0005-0000-0000-0000E6200000}"/>
    <cellStyle name="Comma 22 4" xfId="7081" xr:uid="{00000000-0005-0000-0000-0000E7200000}"/>
    <cellStyle name="Comma 22 5" xfId="8535" xr:uid="{00000000-0005-0000-0000-0000E8200000}"/>
    <cellStyle name="Comma 23" xfId="1227" xr:uid="{00000000-0005-0000-0000-0000E9200000}"/>
    <cellStyle name="Comma 23 2" xfId="4859" xr:uid="{00000000-0005-0000-0000-0000EA200000}"/>
    <cellStyle name="Comma 23 2 2" xfId="9497" xr:uid="{00000000-0005-0000-0000-0000EB200000}"/>
    <cellStyle name="Comma 23 3" xfId="3889" xr:uid="{00000000-0005-0000-0000-0000EC200000}"/>
    <cellStyle name="Comma 23 4" xfId="7095" xr:uid="{00000000-0005-0000-0000-0000ED200000}"/>
    <cellStyle name="Comma 23 5" xfId="8599" xr:uid="{00000000-0005-0000-0000-0000EE200000}"/>
    <cellStyle name="Comma 24" xfId="1263" xr:uid="{00000000-0005-0000-0000-0000EF200000}"/>
    <cellStyle name="Comma 24 2" xfId="4890" xr:uid="{00000000-0005-0000-0000-0000F0200000}"/>
    <cellStyle name="Comma 24 2 2" xfId="9527" xr:uid="{00000000-0005-0000-0000-0000F1200000}"/>
    <cellStyle name="Comma 24 3" xfId="4860" xr:uid="{00000000-0005-0000-0000-0000F2200000}"/>
    <cellStyle name="Comma 24 3 2" xfId="9498" xr:uid="{00000000-0005-0000-0000-0000F3200000}"/>
    <cellStyle name="Comma 24 4" xfId="3916" xr:uid="{00000000-0005-0000-0000-0000F4200000}"/>
    <cellStyle name="Comma 24 5" xfId="7140" xr:uid="{00000000-0005-0000-0000-0000F5200000}"/>
    <cellStyle name="Comma 24 6" xfId="8614" xr:uid="{00000000-0005-0000-0000-0000F6200000}"/>
    <cellStyle name="Comma 25" xfId="1306" xr:uid="{00000000-0005-0000-0000-0000F7200000}"/>
    <cellStyle name="Comma 25 2" xfId="4889" xr:uid="{00000000-0005-0000-0000-0000F8200000}"/>
    <cellStyle name="Comma 25 2 2" xfId="9526" xr:uid="{00000000-0005-0000-0000-0000F9200000}"/>
    <cellStyle name="Comma 25 3" xfId="3917" xr:uid="{00000000-0005-0000-0000-0000FA200000}"/>
    <cellStyle name="Comma 25 4" xfId="7141" xr:uid="{00000000-0005-0000-0000-0000FB200000}"/>
    <cellStyle name="Comma 25 5" xfId="8615" xr:uid="{00000000-0005-0000-0000-0000FC200000}"/>
    <cellStyle name="Comma 26" xfId="1307" xr:uid="{00000000-0005-0000-0000-0000FD200000}"/>
    <cellStyle name="Comma 26 2" xfId="4906" xr:uid="{00000000-0005-0000-0000-0000FE200000}"/>
    <cellStyle name="Comma 26 3" xfId="7148" xr:uid="{00000000-0005-0000-0000-0000FF200000}"/>
    <cellStyle name="Comma 26 4" xfId="9543" xr:uid="{00000000-0005-0000-0000-000000210000}"/>
    <cellStyle name="Comma 27" xfId="1308" xr:uid="{00000000-0005-0000-0000-000001210000}"/>
    <cellStyle name="Comma 27 2" xfId="4904" xr:uid="{00000000-0005-0000-0000-000002210000}"/>
    <cellStyle name="Comma 27 3" xfId="7149" xr:uid="{00000000-0005-0000-0000-000003210000}"/>
    <cellStyle name="Comma 27 4" xfId="9541" xr:uid="{00000000-0005-0000-0000-000004210000}"/>
    <cellStyle name="Comma 28" xfId="1316" xr:uid="{00000000-0005-0000-0000-000005210000}"/>
    <cellStyle name="Comma 28 2" xfId="7150" xr:uid="{00000000-0005-0000-0000-000006210000}"/>
    <cellStyle name="Comma 29" xfId="5095" xr:uid="{00000000-0005-0000-0000-000007210000}"/>
    <cellStyle name="Comma 29 2" xfId="7151" xr:uid="{00000000-0005-0000-0000-000008210000}"/>
    <cellStyle name="Comma 3" xfId="281" xr:uid="{00000000-0005-0000-0000-000009210000}"/>
    <cellStyle name="Comma 3 2" xfId="282" xr:uid="{00000000-0005-0000-0000-00000A210000}"/>
    <cellStyle name="Comma 3 2 2" xfId="5532" xr:uid="{00000000-0005-0000-0000-00000B210000}"/>
    <cellStyle name="Comma 3 3" xfId="5329" xr:uid="{00000000-0005-0000-0000-00000C210000}"/>
    <cellStyle name="Comma 3 4" xfId="5531" xr:uid="{00000000-0005-0000-0000-00000D210000}"/>
    <cellStyle name="Comma 30" xfId="5123" xr:uid="{00000000-0005-0000-0000-00000E210000}"/>
    <cellStyle name="Comma 30 2" xfId="7154" xr:uid="{00000000-0005-0000-0000-00000F210000}"/>
    <cellStyle name="Comma 31" xfId="5124" xr:uid="{00000000-0005-0000-0000-000010210000}"/>
    <cellStyle name="Comma 31 2" xfId="7155" xr:uid="{00000000-0005-0000-0000-000011210000}"/>
    <cellStyle name="Comma 32" xfId="4259" xr:uid="{00000000-0005-0000-0000-000012210000}"/>
    <cellStyle name="Comma 32 2" xfId="7156" xr:uid="{00000000-0005-0000-0000-000013210000}"/>
    <cellStyle name="Comma 32 3" xfId="8947" xr:uid="{00000000-0005-0000-0000-000014210000}"/>
    <cellStyle name="Comma 33" xfId="4286" xr:uid="{00000000-0005-0000-0000-000015210000}"/>
    <cellStyle name="Comma 33 2" xfId="7157" xr:uid="{00000000-0005-0000-0000-000016210000}"/>
    <cellStyle name="Comma 33 3" xfId="8961" xr:uid="{00000000-0005-0000-0000-000017210000}"/>
    <cellStyle name="Comma 34" xfId="4292" xr:uid="{00000000-0005-0000-0000-000018210000}"/>
    <cellStyle name="Comma 34 2" xfId="7158" xr:uid="{00000000-0005-0000-0000-000019210000}"/>
    <cellStyle name="Comma 34 3" xfId="8966" xr:uid="{00000000-0005-0000-0000-00001A210000}"/>
    <cellStyle name="Comma 35" xfId="5128" xr:uid="{00000000-0005-0000-0000-00001B210000}"/>
    <cellStyle name="Comma 35 2" xfId="7159" xr:uid="{00000000-0005-0000-0000-00001C210000}"/>
    <cellStyle name="Comma 35 3" xfId="9753" xr:uid="{00000000-0005-0000-0000-00001D210000}"/>
    <cellStyle name="Comma 36" xfId="2676" xr:uid="{00000000-0005-0000-0000-00001E210000}"/>
    <cellStyle name="Comma 36 2" xfId="7204" xr:uid="{00000000-0005-0000-0000-00001F210000}"/>
    <cellStyle name="Comma 37" xfId="5138" xr:uid="{00000000-0005-0000-0000-000020210000}"/>
    <cellStyle name="Comma 37 2" xfId="7205" xr:uid="{00000000-0005-0000-0000-000021210000}"/>
    <cellStyle name="Comma 38" xfId="5217" xr:uid="{00000000-0005-0000-0000-000022210000}"/>
    <cellStyle name="Comma 38 2" xfId="7206" xr:uid="{00000000-0005-0000-0000-000023210000}"/>
    <cellStyle name="Comma 39" xfId="5216" xr:uid="{00000000-0005-0000-0000-000024210000}"/>
    <cellStyle name="Comma 39 2" xfId="7207" xr:uid="{00000000-0005-0000-0000-000025210000}"/>
    <cellStyle name="Comma 4" xfId="283" xr:uid="{00000000-0005-0000-0000-000026210000}"/>
    <cellStyle name="Comma 4 2" xfId="5249" xr:uid="{00000000-0005-0000-0000-000027210000}"/>
    <cellStyle name="Comma 4 3" xfId="5533" xr:uid="{00000000-0005-0000-0000-000028210000}"/>
    <cellStyle name="Comma 40" xfId="5247" xr:uid="{00000000-0005-0000-0000-000029210000}"/>
    <cellStyle name="Comma 40 2" xfId="7248" xr:uid="{00000000-0005-0000-0000-00002A210000}"/>
    <cellStyle name="Comma 41" xfId="5435" xr:uid="{00000000-0005-0000-0000-00002B210000}"/>
    <cellStyle name="Comma 41 2" xfId="7249" xr:uid="{00000000-0005-0000-0000-00002C210000}"/>
    <cellStyle name="Comma 42" xfId="5436" xr:uid="{00000000-0005-0000-0000-00002D210000}"/>
    <cellStyle name="Comma 42 2" xfId="5510" xr:uid="{00000000-0005-0000-0000-00002E210000}"/>
    <cellStyle name="Comma 43" xfId="7287" xr:uid="{00000000-0005-0000-0000-00002F210000}"/>
    <cellStyle name="Comma 44" xfId="7289" xr:uid="{00000000-0005-0000-0000-000030210000}"/>
    <cellStyle name="Comma 45" xfId="7290" xr:uid="{00000000-0005-0000-0000-000031210000}"/>
    <cellStyle name="Comma 46" xfId="7291" xr:uid="{00000000-0005-0000-0000-000032210000}"/>
    <cellStyle name="Comma 47" xfId="7364" xr:uid="{00000000-0005-0000-0000-000033210000}"/>
    <cellStyle name="Comma 48" xfId="8596" xr:uid="{00000000-0005-0000-0000-000034210000}"/>
    <cellStyle name="Comma 49" xfId="9764" xr:uid="{00000000-0005-0000-0000-000035210000}"/>
    <cellStyle name="Comma 5" xfId="284" xr:uid="{00000000-0005-0000-0000-000036210000}"/>
    <cellStyle name="Comma 5 2" xfId="5534" xr:uid="{00000000-0005-0000-0000-000037210000}"/>
    <cellStyle name="Comma 50" xfId="9762" xr:uid="{00000000-0005-0000-0000-000038210000}"/>
    <cellStyle name="Comma 51" xfId="9767" xr:uid="{00000000-0005-0000-0000-000039210000}"/>
    <cellStyle name="Comma 52" xfId="7385" xr:uid="{00000000-0005-0000-0000-00003A210000}"/>
    <cellStyle name="Comma 53" xfId="9813" xr:uid="{00000000-0005-0000-0000-00003B210000}"/>
    <cellStyle name="Comma 54" xfId="9815" xr:uid="{00000000-0005-0000-0000-00003C210000}"/>
    <cellStyle name="Comma 55" xfId="9816" xr:uid="{00000000-0005-0000-0000-00003D210000}"/>
    <cellStyle name="Comma 56" xfId="9819" xr:uid="{00000000-0005-0000-0000-00003E210000}"/>
    <cellStyle name="Comma 57" xfId="9820" xr:uid="{00000000-0005-0000-0000-00003F210000}"/>
    <cellStyle name="Comma 58" xfId="9821" xr:uid="{00000000-0005-0000-0000-000040210000}"/>
    <cellStyle name="Comma 59" xfId="9858" xr:uid="{00000000-0005-0000-0000-000041210000}"/>
    <cellStyle name="Comma 6" xfId="285" xr:uid="{00000000-0005-0000-0000-000042210000}"/>
    <cellStyle name="Comma 6 2" xfId="5535" xr:uid="{00000000-0005-0000-0000-000043210000}"/>
    <cellStyle name="Comma 60" xfId="9873" xr:uid="{00000000-0005-0000-0000-000044210000}"/>
    <cellStyle name="Comma 61" xfId="9908" xr:uid="{00000000-0005-0000-0000-000045210000}"/>
    <cellStyle name="Comma 62" xfId="9910" xr:uid="{00000000-0005-0000-0000-000046210000}"/>
    <cellStyle name="Comma 63" xfId="9912" xr:uid="{00000000-0005-0000-0000-000047210000}"/>
    <cellStyle name="Comma 64" xfId="9913" xr:uid="{00000000-0005-0000-0000-000048210000}"/>
    <cellStyle name="Comma 65" xfId="9914" xr:uid="{00000000-0005-0000-0000-000049210000}"/>
    <cellStyle name="Comma 66" xfId="9941" xr:uid="{00000000-0005-0000-0000-00004A210000}"/>
    <cellStyle name="Comma 67" xfId="9944" xr:uid="{00000000-0005-0000-0000-00004B210000}"/>
    <cellStyle name="Comma 68" xfId="7052" xr:uid="{00000000-0005-0000-0000-00004C210000}"/>
    <cellStyle name="Comma 69" xfId="9945" xr:uid="{00000000-0005-0000-0000-00004D210000}"/>
    <cellStyle name="Comma 7" xfId="366" xr:uid="{00000000-0005-0000-0000-00004E210000}"/>
    <cellStyle name="Comma 7 2" xfId="5546" xr:uid="{00000000-0005-0000-0000-00004F210000}"/>
    <cellStyle name="Comma 70" xfId="9946" xr:uid="{00000000-0005-0000-0000-000050210000}"/>
    <cellStyle name="Comma 71" xfId="9975" xr:uid="{00000000-0005-0000-0000-000051210000}"/>
    <cellStyle name="Comma 72" xfId="9976" xr:uid="{00000000-0005-0000-0000-000052210000}"/>
    <cellStyle name="Comma 73" xfId="9977" xr:uid="{00000000-0005-0000-0000-000053210000}"/>
    <cellStyle name="Comma 74" xfId="9978" xr:uid="{00000000-0005-0000-0000-000054210000}"/>
    <cellStyle name="Comma 75" xfId="10040" xr:uid="{00000000-0005-0000-0000-000055210000}"/>
    <cellStyle name="Comma 76" xfId="10041" xr:uid="{00000000-0005-0000-0000-000056210000}"/>
    <cellStyle name="Comma 77" xfId="10044" xr:uid="{00000000-0005-0000-0000-000057210000}"/>
    <cellStyle name="Comma 78" xfId="10045" xr:uid="{00000000-0005-0000-0000-000058210000}"/>
    <cellStyle name="Comma 79" xfId="10046" xr:uid="{00000000-0005-0000-0000-000059210000}"/>
    <cellStyle name="Comma 8" xfId="389" xr:uid="{00000000-0005-0000-0000-00005A210000}"/>
    <cellStyle name="Comma 8 2" xfId="5548" xr:uid="{00000000-0005-0000-0000-00005B210000}"/>
    <cellStyle name="Comma 9" xfId="393" xr:uid="{00000000-0005-0000-0000-00005C210000}"/>
    <cellStyle name="Comma 9 2" xfId="5549" xr:uid="{00000000-0005-0000-0000-00005D210000}"/>
    <cellStyle name="Currency 2" xfId="286" xr:uid="{00000000-0005-0000-0000-00005E210000}"/>
    <cellStyle name="Currency 2 2" xfId="287" xr:uid="{00000000-0005-0000-0000-00005F210000}"/>
    <cellStyle name="Currency 2 3" xfId="288" xr:uid="{00000000-0005-0000-0000-000060210000}"/>
    <cellStyle name="Currency 2 4" xfId="789" xr:uid="{00000000-0005-0000-0000-000061210000}"/>
    <cellStyle name="Currency 2 5" xfId="5196" xr:uid="{00000000-0005-0000-0000-000062210000}"/>
    <cellStyle name="Currency 3" xfId="289" xr:uid="{00000000-0005-0000-0000-000063210000}"/>
    <cellStyle name="Currency 4" xfId="290" xr:uid="{00000000-0005-0000-0000-000064210000}"/>
    <cellStyle name="Currency 5" xfId="2648" xr:uid="{00000000-0005-0000-0000-000065210000}"/>
    <cellStyle name="Currency 5 2" xfId="8595" xr:uid="{00000000-0005-0000-0000-000066210000}"/>
    <cellStyle name="Currency 6" xfId="5195" xr:uid="{00000000-0005-0000-0000-000067210000}"/>
    <cellStyle name="Currency 7" xfId="9792" xr:uid="{00000000-0005-0000-0000-000068210000}"/>
    <cellStyle name="Currency 8" xfId="9874" xr:uid="{00000000-0005-0000-0000-000069210000}"/>
    <cellStyle name="Emphasis 1" xfId="71" xr:uid="{00000000-0005-0000-0000-00006A210000}"/>
    <cellStyle name="Emphasis 2" xfId="72" xr:uid="{00000000-0005-0000-0000-00006B210000}"/>
    <cellStyle name="Emphasis 3" xfId="73" xr:uid="{00000000-0005-0000-0000-00006C210000}"/>
    <cellStyle name="Euro" xfId="291" xr:uid="{00000000-0005-0000-0000-00006D210000}"/>
    <cellStyle name="Explanatory Text 2" xfId="292" xr:uid="{00000000-0005-0000-0000-00006F210000}"/>
    <cellStyle name="Explanatory Text 2 2" xfId="5331" xr:uid="{00000000-0005-0000-0000-000070210000}"/>
    <cellStyle name="Explanatory Text 2 3" xfId="5330" xr:uid="{00000000-0005-0000-0000-000071210000}"/>
    <cellStyle name="Explanatory Text 3" xfId="10091" xr:uid="{00000000-0005-0000-0000-000072210000}"/>
    <cellStyle name="Explanatory Text 4" xfId="10092" xr:uid="{00000000-0005-0000-0000-000073210000}"/>
    <cellStyle name="format - Style1" xfId="293" xr:uid="{00000000-0005-0000-0000-000077210000}"/>
    <cellStyle name="Good 2" xfId="130" xr:uid="{00000000-0005-0000-0000-000079210000}"/>
    <cellStyle name="Good 2 2" xfId="294" xr:uid="{00000000-0005-0000-0000-00007A210000}"/>
    <cellStyle name="Good 2 2 2" xfId="5333" xr:uid="{00000000-0005-0000-0000-00007B210000}"/>
    <cellStyle name="Good 2 3" xfId="5332" xr:uid="{00000000-0005-0000-0000-00007C210000}"/>
    <cellStyle name="Good 3" xfId="295" xr:uid="{00000000-0005-0000-0000-00007D210000}"/>
    <cellStyle name="Good 3 2" xfId="1134" xr:uid="{00000000-0005-0000-0000-00007E210000}"/>
    <cellStyle name="Good 4" xfId="74" xr:uid="{00000000-0005-0000-0000-00007F210000}"/>
    <cellStyle name="Good 5" xfId="1336" xr:uid="{00000000-0005-0000-0000-000080210000}"/>
    <cellStyle name="Heading 1 2" xfId="296" xr:uid="{00000000-0005-0000-0000-000082210000}"/>
    <cellStyle name="Heading 1 2 2" xfId="1130" xr:uid="{00000000-0005-0000-0000-000083210000}"/>
    <cellStyle name="Heading 1 2 2 2" xfId="4645" xr:uid="{00000000-0005-0000-0000-000084210000}"/>
    <cellStyle name="Heading 1 2 2 3" xfId="5335" xr:uid="{00000000-0005-0000-0000-000085210000}"/>
    <cellStyle name="Heading 1 2 2 4" xfId="6023" xr:uid="{00000000-0005-0000-0000-000086210000}"/>
    <cellStyle name="Heading 1 2 3" xfId="1193" xr:uid="{00000000-0005-0000-0000-000087210000}"/>
    <cellStyle name="Heading 1 2 4" xfId="5334" xr:uid="{00000000-0005-0000-0000-000088210000}"/>
    <cellStyle name="Heading 1 3" xfId="297" xr:uid="{00000000-0005-0000-0000-000089210000}"/>
    <cellStyle name="Heading 1 4" xfId="75" xr:uid="{00000000-0005-0000-0000-00008A210000}"/>
    <cellStyle name="Heading 1 5" xfId="1332" xr:uid="{00000000-0005-0000-0000-00008B210000}"/>
    <cellStyle name="Heading 2 2" xfId="298" xr:uid="{00000000-0005-0000-0000-00008D210000}"/>
    <cellStyle name="Heading 2 2 2" xfId="1131" xr:uid="{00000000-0005-0000-0000-00008E210000}"/>
    <cellStyle name="Heading 2 2 2 2" xfId="4646" xr:uid="{00000000-0005-0000-0000-00008F210000}"/>
    <cellStyle name="Heading 2 2 2 3" xfId="5337" xr:uid="{00000000-0005-0000-0000-000090210000}"/>
    <cellStyle name="Heading 2 2 2 4" xfId="6024" xr:uid="{00000000-0005-0000-0000-000091210000}"/>
    <cellStyle name="Heading 2 2 3" xfId="1194" xr:uid="{00000000-0005-0000-0000-000092210000}"/>
    <cellStyle name="Heading 2 2 4" xfId="5336" xr:uid="{00000000-0005-0000-0000-000093210000}"/>
    <cellStyle name="Heading 2 3" xfId="299" xr:uid="{00000000-0005-0000-0000-000094210000}"/>
    <cellStyle name="Heading 2 4" xfId="76" xr:uid="{00000000-0005-0000-0000-000095210000}"/>
    <cellStyle name="Heading 2 5" xfId="1333" xr:uid="{00000000-0005-0000-0000-000096210000}"/>
    <cellStyle name="Heading 3 2" xfId="300" xr:uid="{00000000-0005-0000-0000-000098210000}"/>
    <cellStyle name="Heading 3 2 2" xfId="1132" xr:uid="{00000000-0005-0000-0000-000099210000}"/>
    <cellStyle name="Heading 3 2 2 2" xfId="4647" xr:uid="{00000000-0005-0000-0000-00009A210000}"/>
    <cellStyle name="Heading 3 2 2 3" xfId="5339" xr:uid="{00000000-0005-0000-0000-00009B210000}"/>
    <cellStyle name="Heading 3 2 2 4" xfId="6025" xr:uid="{00000000-0005-0000-0000-00009C210000}"/>
    <cellStyle name="Heading 3 2 3" xfId="1195" xr:uid="{00000000-0005-0000-0000-00009D210000}"/>
    <cellStyle name="Heading 3 2 4" xfId="5338" xr:uid="{00000000-0005-0000-0000-00009E210000}"/>
    <cellStyle name="Heading 3 3" xfId="301" xr:uid="{00000000-0005-0000-0000-00009F210000}"/>
    <cellStyle name="Heading 3 4" xfId="77" xr:uid="{00000000-0005-0000-0000-0000A0210000}"/>
    <cellStyle name="Heading 3 5" xfId="1334" xr:uid="{00000000-0005-0000-0000-0000A1210000}"/>
    <cellStyle name="Heading 4 2" xfId="302" xr:uid="{00000000-0005-0000-0000-0000A3210000}"/>
    <cellStyle name="Heading 4 2 2" xfId="1133" xr:uid="{00000000-0005-0000-0000-0000A4210000}"/>
    <cellStyle name="Heading 4 2 2 2" xfId="4648" xr:uid="{00000000-0005-0000-0000-0000A5210000}"/>
    <cellStyle name="Heading 4 2 2 3" xfId="5341" xr:uid="{00000000-0005-0000-0000-0000A6210000}"/>
    <cellStyle name="Heading 4 2 2 4" xfId="6026" xr:uid="{00000000-0005-0000-0000-0000A7210000}"/>
    <cellStyle name="Heading 4 2 3" xfId="1196" xr:uid="{00000000-0005-0000-0000-0000A8210000}"/>
    <cellStyle name="Heading 4 2 4" xfId="5340" xr:uid="{00000000-0005-0000-0000-0000A9210000}"/>
    <cellStyle name="Heading 4 3" xfId="303" xr:uid="{00000000-0005-0000-0000-0000AA210000}"/>
    <cellStyle name="Heading 4 4" xfId="78" xr:uid="{00000000-0005-0000-0000-0000AB210000}"/>
    <cellStyle name="Heading 4 5" xfId="1335" xr:uid="{00000000-0005-0000-0000-0000AC210000}"/>
    <cellStyle name="Hidden" xfId="304" xr:uid="{00000000-0005-0000-0000-0000AD210000}"/>
    <cellStyle name="Input 2" xfId="305" xr:uid="{00000000-0005-0000-0000-0000B2210000}"/>
    <cellStyle name="Input 2 2" xfId="1137" xr:uid="{00000000-0005-0000-0000-0000B3210000}"/>
    <cellStyle name="Input 2 2 2" xfId="4649" xr:uid="{00000000-0005-0000-0000-0000B4210000}"/>
    <cellStyle name="Input 2 2 3" xfId="5343" xr:uid="{00000000-0005-0000-0000-0000B5210000}"/>
    <cellStyle name="Input 2 2 4" xfId="6027" xr:uid="{00000000-0005-0000-0000-0000B6210000}"/>
    <cellStyle name="Input 2 3" xfId="1197" xr:uid="{00000000-0005-0000-0000-0000B7210000}"/>
    <cellStyle name="Input 2 4" xfId="5342" xr:uid="{00000000-0005-0000-0000-0000B8210000}"/>
    <cellStyle name="Input 3" xfId="306" xr:uid="{00000000-0005-0000-0000-0000B9210000}"/>
    <cellStyle name="Input 4" xfId="79" xr:uid="{00000000-0005-0000-0000-0000BA210000}"/>
    <cellStyle name="Input 5" xfId="1339" xr:uid="{00000000-0005-0000-0000-0000BB210000}"/>
    <cellStyle name="Linked Cell 2" xfId="307" xr:uid="{00000000-0005-0000-0000-0000BD210000}"/>
    <cellStyle name="Linked Cell 2 2" xfId="1140" xr:uid="{00000000-0005-0000-0000-0000BE210000}"/>
    <cellStyle name="Linked Cell 2 2 2" xfId="4650" xr:uid="{00000000-0005-0000-0000-0000BF210000}"/>
    <cellStyle name="Linked Cell 2 2 3" xfId="5345" xr:uid="{00000000-0005-0000-0000-0000C0210000}"/>
    <cellStyle name="Linked Cell 2 2 4" xfId="6028" xr:uid="{00000000-0005-0000-0000-0000C1210000}"/>
    <cellStyle name="Linked Cell 2 3" xfId="1198" xr:uid="{00000000-0005-0000-0000-0000C2210000}"/>
    <cellStyle name="Linked Cell 2 4" xfId="5344" xr:uid="{00000000-0005-0000-0000-0000C3210000}"/>
    <cellStyle name="Linked Cell 3" xfId="308" xr:uid="{00000000-0005-0000-0000-0000C4210000}"/>
    <cellStyle name="Linked Cell 4" xfId="80" xr:uid="{00000000-0005-0000-0000-0000C5210000}"/>
    <cellStyle name="Linked Cell 5" xfId="1342" xr:uid="{00000000-0005-0000-0000-0000C6210000}"/>
    <cellStyle name="Neutral 2" xfId="131" xr:uid="{00000000-0005-0000-0000-0000C8210000}"/>
    <cellStyle name="Neutral 2 2" xfId="309" xr:uid="{00000000-0005-0000-0000-0000C9210000}"/>
    <cellStyle name="Neutral 2 2 2" xfId="5347" xr:uid="{00000000-0005-0000-0000-0000CA210000}"/>
    <cellStyle name="Neutral 2 3" xfId="5346" xr:uid="{00000000-0005-0000-0000-0000CB210000}"/>
    <cellStyle name="Neutral 3" xfId="310" xr:uid="{00000000-0005-0000-0000-0000CC210000}"/>
    <cellStyle name="Neutral 3 2" xfId="1136" xr:uid="{00000000-0005-0000-0000-0000CD210000}"/>
    <cellStyle name="Neutral 4" xfId="81" xr:uid="{00000000-0005-0000-0000-0000CE210000}"/>
    <cellStyle name="Neutral 5" xfId="1338" xr:uid="{00000000-0005-0000-0000-0000CF210000}"/>
    <cellStyle name="Normal - Style1" xfId="311" xr:uid="{00000000-0005-0000-0000-0000D1210000}"/>
    <cellStyle name="Normal 10" xfId="154" xr:uid="{00000000-0005-0000-0000-0000D2210000}"/>
    <cellStyle name="Normal 10 2" xfId="312" xr:uid="{00000000-0005-0000-0000-0000D3210000}"/>
    <cellStyle name="Normal 10 3" xfId="5348" xr:uid="{00000000-0005-0000-0000-0000D4210000}"/>
    <cellStyle name="Normal 10_Domestic" xfId="313" xr:uid="{00000000-0005-0000-0000-0000D5210000}"/>
    <cellStyle name="Normal 100" xfId="1067" xr:uid="{00000000-0005-0000-0000-0000D6210000}"/>
    <cellStyle name="Normal 101" xfId="1074" xr:uid="{00000000-0005-0000-0000-0000D7210000}"/>
    <cellStyle name="Normal 102" xfId="1087" xr:uid="{00000000-0005-0000-0000-0000D8210000}"/>
    <cellStyle name="Normal 103" xfId="1088" xr:uid="{00000000-0005-0000-0000-0000D9210000}"/>
    <cellStyle name="Normal 104" xfId="1095" xr:uid="{00000000-0005-0000-0000-0000DA210000}"/>
    <cellStyle name="Normal 104 2" xfId="2038" xr:uid="{00000000-0005-0000-0000-0000DB210000}"/>
    <cellStyle name="Normal 105" xfId="1102" xr:uid="{00000000-0005-0000-0000-0000DC210000}"/>
    <cellStyle name="Normal 105 2" xfId="2073" xr:uid="{00000000-0005-0000-0000-0000DD210000}"/>
    <cellStyle name="Normal 106" xfId="1114" xr:uid="{00000000-0005-0000-0000-0000DE210000}"/>
    <cellStyle name="Normal 106 2" xfId="2583" xr:uid="{00000000-0005-0000-0000-0000DF210000}"/>
    <cellStyle name="Normal 107" xfId="1151" xr:uid="{00000000-0005-0000-0000-0000E0210000}"/>
    <cellStyle name="Normal 107 2" xfId="3888" xr:uid="{00000000-0005-0000-0000-0000E1210000}"/>
    <cellStyle name="Normal 107 3" xfId="7124" xr:uid="{00000000-0005-0000-0000-0000E2210000}"/>
    <cellStyle name="Normal 108" xfId="1152" xr:uid="{00000000-0005-0000-0000-0000E3210000}"/>
    <cellStyle name="Normal 108 2" xfId="3928" xr:uid="{00000000-0005-0000-0000-0000E4210000}"/>
    <cellStyle name="Normal 108 3" xfId="7136" xr:uid="{00000000-0005-0000-0000-0000E5210000}"/>
    <cellStyle name="Normal 109" xfId="1153" xr:uid="{00000000-0005-0000-0000-0000E6210000}"/>
    <cellStyle name="Normal 109 2" xfId="3920" xr:uid="{00000000-0005-0000-0000-0000E7210000}"/>
    <cellStyle name="Normal 11" xfId="314" xr:uid="{00000000-0005-0000-0000-0000E8210000}"/>
    <cellStyle name="Normal 11 2" xfId="5350" xr:uid="{00000000-0005-0000-0000-0000E9210000}"/>
    <cellStyle name="Normal 11 3" xfId="5349" xr:uid="{00000000-0005-0000-0000-0000EA210000}"/>
    <cellStyle name="Normal 110" xfId="1160" xr:uid="{00000000-0005-0000-0000-0000EB210000}"/>
    <cellStyle name="Normal 110 2" xfId="4258" xr:uid="{00000000-0005-0000-0000-0000EC210000}"/>
    <cellStyle name="Normal 110 3" xfId="7137" xr:uid="{00000000-0005-0000-0000-0000ED210000}"/>
    <cellStyle name="Normal 111" xfId="1174" xr:uid="{00000000-0005-0000-0000-0000EE210000}"/>
    <cellStyle name="Normal 111 2" xfId="4610" xr:uid="{00000000-0005-0000-0000-0000EF210000}"/>
    <cellStyle name="Normal 112" xfId="1181" xr:uid="{00000000-0005-0000-0000-0000F0210000}"/>
    <cellStyle name="Normal 112 2" xfId="5126" xr:uid="{00000000-0005-0000-0000-0000F1210000}"/>
    <cellStyle name="Normal 112 3" xfId="7138" xr:uid="{00000000-0005-0000-0000-0000F2210000}"/>
    <cellStyle name="Normal 113" xfId="1204" xr:uid="{00000000-0005-0000-0000-0000F3210000}"/>
    <cellStyle name="Normal 113 2" xfId="5122" xr:uid="{00000000-0005-0000-0000-0000F4210000}"/>
    <cellStyle name="Normal 114" xfId="1217" xr:uid="{00000000-0005-0000-0000-0000F5210000}"/>
    <cellStyle name="Normal 115" xfId="1220" xr:uid="{00000000-0005-0000-0000-0000F6210000}"/>
    <cellStyle name="Normal 116" xfId="1228" xr:uid="{00000000-0005-0000-0000-0000F7210000}"/>
    <cellStyle name="Normal 117" xfId="1241" xr:uid="{00000000-0005-0000-0000-0000F8210000}"/>
    <cellStyle name="Normal 118" xfId="1242" xr:uid="{00000000-0005-0000-0000-0000F9210000}"/>
    <cellStyle name="Normal 119" xfId="1261" xr:uid="{00000000-0005-0000-0000-0000FA210000}"/>
    <cellStyle name="Normal 12" xfId="315" xr:uid="{00000000-0005-0000-0000-0000FB210000}"/>
    <cellStyle name="Normal 12 2" xfId="5351" xr:uid="{00000000-0005-0000-0000-0000FC210000}"/>
    <cellStyle name="Normal 120" xfId="1249" xr:uid="{00000000-0005-0000-0000-0000FD210000}"/>
    <cellStyle name="Normal 121" xfId="1264" xr:uid="{00000000-0005-0000-0000-0000FE210000}"/>
    <cellStyle name="Normal 122" xfId="1294" xr:uid="{00000000-0005-0000-0000-0000FF210000}"/>
    <cellStyle name="Normal 123" xfId="1275" xr:uid="{00000000-0005-0000-0000-000000220000}"/>
    <cellStyle name="Normal 124" xfId="1305" xr:uid="{00000000-0005-0000-0000-000001220000}"/>
    <cellStyle name="Normal 125" xfId="1279" xr:uid="{00000000-0005-0000-0000-000002220000}"/>
    <cellStyle name="Normal 126" xfId="1272" xr:uid="{00000000-0005-0000-0000-000003220000}"/>
    <cellStyle name="Normal 127" xfId="1309" xr:uid="{00000000-0005-0000-0000-000004220000}"/>
    <cellStyle name="Normal 128" xfId="2654" xr:uid="{00000000-0005-0000-0000-000005220000}"/>
    <cellStyle name="Normal 128 2" xfId="7152" xr:uid="{00000000-0005-0000-0000-000006220000}"/>
    <cellStyle name="Normal 129" xfId="2655" xr:uid="{00000000-0005-0000-0000-000007220000}"/>
    <cellStyle name="Normal 129 2" xfId="7153" xr:uid="{00000000-0005-0000-0000-000008220000}"/>
    <cellStyle name="Normal 13" xfId="316" xr:uid="{00000000-0005-0000-0000-000009220000}"/>
    <cellStyle name="Normal 13 2" xfId="5353" xr:uid="{00000000-0005-0000-0000-00000A220000}"/>
    <cellStyle name="Normal 13 3" xfId="5352" xr:uid="{00000000-0005-0000-0000-00000B220000}"/>
    <cellStyle name="Normal 130" xfId="2669" xr:uid="{00000000-0005-0000-0000-00000C220000}"/>
    <cellStyle name="Normal 131" xfId="5131" xr:uid="{00000000-0005-0000-0000-00000D220000}"/>
    <cellStyle name="Normal 132" xfId="5139" xr:uid="{00000000-0005-0000-0000-00000E220000}"/>
    <cellStyle name="Normal 133" xfId="5152" xr:uid="{00000000-0005-0000-0000-00000F220000}"/>
    <cellStyle name="Normal 134" xfId="5153" xr:uid="{00000000-0005-0000-0000-000010220000}"/>
    <cellStyle name="Normal 135" xfId="5183" xr:uid="{00000000-0005-0000-0000-000011220000}"/>
    <cellStyle name="Normal 136" xfId="5162" xr:uid="{00000000-0005-0000-0000-000012220000}"/>
    <cellStyle name="Normal 137" xfId="5191" xr:uid="{00000000-0005-0000-0000-000013220000}"/>
    <cellStyle name="Normal 138" xfId="5168" xr:uid="{00000000-0005-0000-0000-000014220000}"/>
    <cellStyle name="Normal 139" xfId="5188" xr:uid="{00000000-0005-0000-0000-000015220000}"/>
    <cellStyle name="Normal 14" xfId="43" xr:uid="{00000000-0005-0000-0000-000016220000}"/>
    <cellStyle name="Normal 14 2" xfId="5354" xr:uid="{00000000-0005-0000-0000-000017220000}"/>
    <cellStyle name="Normal 140" xfId="5199" xr:uid="{00000000-0005-0000-0000-000018220000}"/>
    <cellStyle name="Normal 140 2" xfId="7172" xr:uid="{00000000-0005-0000-0000-000019220000}"/>
    <cellStyle name="Normal 141" xfId="5214" xr:uid="{00000000-0005-0000-0000-00001A220000}"/>
    <cellStyle name="Normal 141 2" xfId="7166" xr:uid="{00000000-0005-0000-0000-00001B220000}"/>
    <cellStyle name="Normal 142" xfId="5215" xr:uid="{00000000-0005-0000-0000-00001C220000}"/>
    <cellStyle name="Normal 142 2" xfId="7167" xr:uid="{00000000-0005-0000-0000-00001D220000}"/>
    <cellStyle name="Normal 143" xfId="5207" xr:uid="{00000000-0005-0000-0000-00001E220000}"/>
    <cellStyle name="Normal 143 2" xfId="7162" xr:uid="{00000000-0005-0000-0000-00001F220000}"/>
    <cellStyle name="Normal 144" xfId="5218" xr:uid="{00000000-0005-0000-0000-000020220000}"/>
    <cellStyle name="Normal 144 2" xfId="7168" xr:uid="{00000000-0005-0000-0000-000021220000}"/>
    <cellStyle name="Normal 145" xfId="5242" xr:uid="{00000000-0005-0000-0000-000022220000}"/>
    <cellStyle name="Normal 145 2" xfId="7171" xr:uid="{00000000-0005-0000-0000-000023220000}"/>
    <cellStyle name="Normal 146" xfId="5226" xr:uid="{00000000-0005-0000-0000-000024220000}"/>
    <cellStyle name="Normal 147" xfId="5245" xr:uid="{00000000-0005-0000-0000-000025220000}"/>
    <cellStyle name="Normal 148" xfId="5246" xr:uid="{00000000-0005-0000-0000-000026220000}"/>
    <cellStyle name="Normal 148 2" xfId="7165" xr:uid="{00000000-0005-0000-0000-000027220000}"/>
    <cellStyle name="Normal 149" xfId="5407" xr:uid="{00000000-0005-0000-0000-000028220000}"/>
    <cellStyle name="Normal 149 2" xfId="7180" xr:uid="{00000000-0005-0000-0000-000029220000}"/>
    <cellStyle name="Normal 15" xfId="367" xr:uid="{00000000-0005-0000-0000-00002A220000}"/>
    <cellStyle name="Normal 15 2" xfId="5355" xr:uid="{00000000-0005-0000-0000-00002B220000}"/>
    <cellStyle name="Normal 150" xfId="5427" xr:uid="{00000000-0005-0000-0000-00002C220000}"/>
    <cellStyle name="Normal 150 2" xfId="7181" xr:uid="{00000000-0005-0000-0000-00002D220000}"/>
    <cellStyle name="Normal 151" xfId="5429" xr:uid="{00000000-0005-0000-0000-00002E220000}"/>
    <cellStyle name="Normal 151 2" xfId="7182" xr:uid="{00000000-0005-0000-0000-00002F220000}"/>
    <cellStyle name="Normal 152" xfId="5433" xr:uid="{00000000-0005-0000-0000-000030220000}"/>
    <cellStyle name="Normal 152 2" xfId="7197" xr:uid="{00000000-0005-0000-0000-000031220000}"/>
    <cellStyle name="Normal 153" xfId="5437" xr:uid="{00000000-0005-0000-0000-000032220000}"/>
    <cellStyle name="Normal 153 2" xfId="7190" xr:uid="{00000000-0005-0000-0000-000033220000}"/>
    <cellStyle name="Normal 154" xfId="5439" xr:uid="{00000000-0005-0000-0000-000034220000}"/>
    <cellStyle name="Normal 154 2" xfId="7194" xr:uid="{00000000-0005-0000-0000-000035220000}"/>
    <cellStyle name="Normal 155" xfId="5461" xr:uid="{00000000-0005-0000-0000-000036220000}"/>
    <cellStyle name="Normal 156" xfId="5480" xr:uid="{00000000-0005-0000-0000-000037220000}"/>
    <cellStyle name="Normal 157" xfId="5462" xr:uid="{00000000-0005-0000-0000-000038220000}"/>
    <cellStyle name="Normal 158" xfId="5485" xr:uid="{00000000-0005-0000-0000-000039220000}"/>
    <cellStyle name="Normal 159" xfId="5458" xr:uid="{00000000-0005-0000-0000-00003A220000}"/>
    <cellStyle name="Normal 16" xfId="388" xr:uid="{00000000-0005-0000-0000-00003B220000}"/>
    <cellStyle name="Normal 16 2" xfId="5356" xr:uid="{00000000-0005-0000-0000-00003C220000}"/>
    <cellStyle name="Normal 160" xfId="7217" xr:uid="{00000000-0005-0000-0000-00003D220000}"/>
    <cellStyle name="Normal 161" xfId="7242" xr:uid="{00000000-0005-0000-0000-00003E220000}"/>
    <cellStyle name="Normal 162" xfId="7245" xr:uid="{00000000-0005-0000-0000-00003F220000}"/>
    <cellStyle name="Normal 163" xfId="7247" xr:uid="{00000000-0005-0000-0000-000040220000}"/>
    <cellStyle name="Normal 164" xfId="5509" xr:uid="{00000000-0005-0000-0000-000041220000}"/>
    <cellStyle name="Normal 165" xfId="5487" xr:uid="{00000000-0005-0000-0000-000042220000}"/>
    <cellStyle name="Normal 166" xfId="5545" xr:uid="{00000000-0005-0000-0000-000043220000}"/>
    <cellStyle name="Normal 167" xfId="5527" xr:uid="{00000000-0005-0000-0000-000044220000}"/>
    <cellStyle name="Normal 168" xfId="7255" xr:uid="{00000000-0005-0000-0000-000045220000}"/>
    <cellStyle name="Normal 169" xfId="7139" xr:uid="{00000000-0005-0000-0000-000046220000}"/>
    <cellStyle name="Normal 17" xfId="392" xr:uid="{00000000-0005-0000-0000-000047220000}"/>
    <cellStyle name="Normal 17 2" xfId="5357" xr:uid="{00000000-0005-0000-0000-000048220000}"/>
    <cellStyle name="Normal 170" xfId="7260" xr:uid="{00000000-0005-0000-0000-000049220000}"/>
    <cellStyle name="Normal 171" xfId="7281" xr:uid="{00000000-0005-0000-0000-00004A220000}"/>
    <cellStyle name="Normal 172" xfId="7288" xr:uid="{00000000-0005-0000-0000-00004B220000}"/>
    <cellStyle name="Normal 173" xfId="7274" xr:uid="{00000000-0005-0000-0000-00004C220000}"/>
    <cellStyle name="Normal 174" xfId="7292" xr:uid="{00000000-0005-0000-0000-00004D220000}"/>
    <cellStyle name="Normal 175" xfId="7318" xr:uid="{00000000-0005-0000-0000-00004E220000}"/>
    <cellStyle name="Normal 176" xfId="7300" xr:uid="{00000000-0005-0000-0000-00004F220000}"/>
    <cellStyle name="Normal 177" xfId="7311" xr:uid="{00000000-0005-0000-0000-000050220000}"/>
    <cellStyle name="Normal 178" xfId="7326" xr:uid="{00000000-0005-0000-0000-000051220000}"/>
    <cellStyle name="Normal 179" xfId="7327" xr:uid="{00000000-0005-0000-0000-000052220000}"/>
    <cellStyle name="Normal 18" xfId="396" xr:uid="{00000000-0005-0000-0000-000053220000}"/>
    <cellStyle name="Normal 18 2" xfId="5358" xr:uid="{00000000-0005-0000-0000-000054220000}"/>
    <cellStyle name="Normal 180" xfId="7351" xr:uid="{00000000-0005-0000-0000-000055220000}"/>
    <cellStyle name="Normal 181" xfId="7335" xr:uid="{00000000-0005-0000-0000-000056220000}"/>
    <cellStyle name="Normal 182" xfId="7354" xr:uid="{00000000-0005-0000-0000-000057220000}"/>
    <cellStyle name="Normal 183" xfId="7355" xr:uid="{00000000-0005-0000-0000-000058220000}"/>
    <cellStyle name="Normal 184" xfId="7392" xr:uid="{00000000-0005-0000-0000-000059220000}"/>
    <cellStyle name="Normal 185" xfId="8020" xr:uid="{00000000-0005-0000-0000-00005A220000}"/>
    <cellStyle name="Normal 186" xfId="9756" xr:uid="{00000000-0005-0000-0000-00005B220000}"/>
    <cellStyle name="Normal 187" xfId="9763" xr:uid="{00000000-0005-0000-0000-00005C220000}"/>
    <cellStyle name="Normal 188" xfId="8647" xr:uid="{00000000-0005-0000-0000-00005D220000}"/>
    <cellStyle name="Normal 189" xfId="9772" xr:uid="{00000000-0005-0000-0000-00005E220000}"/>
    <cellStyle name="Normal 19" xfId="399" xr:uid="{00000000-0005-0000-0000-00005F220000}"/>
    <cellStyle name="Normal 19 2" xfId="5359" xr:uid="{00000000-0005-0000-0000-000060220000}"/>
    <cellStyle name="Normal 190" xfId="9805" xr:uid="{00000000-0005-0000-0000-000061220000}"/>
    <cellStyle name="Normal 191" xfId="9784" xr:uid="{00000000-0005-0000-0000-000062220000}"/>
    <cellStyle name="Normal 192" xfId="9811" xr:uid="{00000000-0005-0000-0000-000063220000}"/>
    <cellStyle name="Normal 193" xfId="9818" xr:uid="{00000000-0005-0000-0000-000064220000}"/>
    <cellStyle name="Normal 194" xfId="9795" xr:uid="{00000000-0005-0000-0000-000065220000}"/>
    <cellStyle name="Normal 195" xfId="9814" xr:uid="{00000000-0005-0000-0000-000066220000}"/>
    <cellStyle name="Normal 196" xfId="9822" xr:uid="{00000000-0005-0000-0000-000067220000}"/>
    <cellStyle name="Normal 197" xfId="9850" xr:uid="{00000000-0005-0000-0000-000068220000}"/>
    <cellStyle name="Normal 198" xfId="9833" xr:uid="{00000000-0005-0000-0000-000069220000}"/>
    <cellStyle name="Normal 199" xfId="9852" xr:uid="{00000000-0005-0000-0000-00006A220000}"/>
    <cellStyle name="Normal 2" xfId="129" xr:uid="{00000000-0005-0000-0000-00006B220000}"/>
    <cellStyle name="Normal 2 10" xfId="5360" xr:uid="{00000000-0005-0000-0000-00006C220000}"/>
    <cellStyle name="Normal 2 10 2" xfId="6012" xr:uid="{00000000-0005-0000-0000-00006D220000}"/>
    <cellStyle name="Normal 2 2" xfId="317" xr:uid="{00000000-0005-0000-0000-00006E220000}"/>
    <cellStyle name="Normal 2 2 2" xfId="318" xr:uid="{00000000-0005-0000-0000-00006F220000}"/>
    <cellStyle name="Normal 2 2 2 2" xfId="5363" xr:uid="{00000000-0005-0000-0000-000070220000}"/>
    <cellStyle name="Normal 2 2 2 3" xfId="5362" xr:uid="{00000000-0005-0000-0000-000071220000}"/>
    <cellStyle name="Normal 2 2 3" xfId="319" xr:uid="{00000000-0005-0000-0000-000072220000}"/>
    <cellStyle name="Normal 2 2 3 2" xfId="2068" xr:uid="{00000000-0005-0000-0000-000073220000}"/>
    <cellStyle name="Normal 2 2 3 2 2" xfId="4619" xr:uid="{00000000-0005-0000-0000-000074220000}"/>
    <cellStyle name="Normal 2 2 3 2 2 2" xfId="6210" xr:uid="{00000000-0005-0000-0000-000075220000}"/>
    <cellStyle name="Normal 2 2 3 2 2 3" xfId="9281" xr:uid="{00000000-0005-0000-0000-000076220000}"/>
    <cellStyle name="Normal 2 2 3 2 3" xfId="4413" xr:uid="{00000000-0005-0000-0000-000077220000}"/>
    <cellStyle name="Normal 2 2 3 2 3 2" xfId="9084" xr:uid="{00000000-0005-0000-0000-000078220000}"/>
    <cellStyle name="Normal 2 2 3 2 4" xfId="3337" xr:uid="{00000000-0005-0000-0000-000079220000}"/>
    <cellStyle name="Normal 2 2 3 2 5" xfId="5728" xr:uid="{00000000-0005-0000-0000-00007A220000}"/>
    <cellStyle name="Normal 2 2 3 2 6" xfId="8043" xr:uid="{00000000-0005-0000-0000-00007B220000}"/>
    <cellStyle name="Normal 2 2 3 3" xfId="1361" xr:uid="{00000000-0005-0000-0000-00007C220000}"/>
    <cellStyle name="Normal 2 2 3 3 2" xfId="4592" xr:uid="{00000000-0005-0000-0000-00007D220000}"/>
    <cellStyle name="Normal 2 2 3 3 2 2" xfId="9262" xr:uid="{00000000-0005-0000-0000-00007E220000}"/>
    <cellStyle name="Normal 2 2 3 3 3" xfId="4352" xr:uid="{00000000-0005-0000-0000-00007F220000}"/>
    <cellStyle name="Normal 2 2 3 3 3 2" xfId="9024" xr:uid="{00000000-0005-0000-0000-000080220000}"/>
    <cellStyle name="Normal 2 2 3 3 4" xfId="3922" xr:uid="{00000000-0005-0000-0000-000081220000}"/>
    <cellStyle name="Normal 2 2 3 3 5" xfId="6029" xr:uid="{00000000-0005-0000-0000-000082220000}"/>
    <cellStyle name="Normal 2 2 3 3 6" xfId="8618" xr:uid="{00000000-0005-0000-0000-000083220000}"/>
    <cellStyle name="Normal 2 2 3 4" xfId="4575" xr:uid="{00000000-0005-0000-0000-000084220000}"/>
    <cellStyle name="Normal 2 2 3 4 2" xfId="9244" xr:uid="{00000000-0005-0000-0000-000085220000}"/>
    <cellStyle name="Normal 2 2 3 5" xfId="4528" xr:uid="{00000000-0005-0000-0000-000086220000}"/>
    <cellStyle name="Normal 2 2 3 5 2" xfId="9197" xr:uid="{00000000-0005-0000-0000-000087220000}"/>
    <cellStyle name="Normal 2 2 3 6" xfId="4289" xr:uid="{00000000-0005-0000-0000-000088220000}"/>
    <cellStyle name="Normal 2 2 3 6 2" xfId="8963" xr:uid="{00000000-0005-0000-0000-000089220000}"/>
    <cellStyle name="Normal 2 2 3 7" xfId="2693" xr:uid="{00000000-0005-0000-0000-00008A220000}"/>
    <cellStyle name="Normal 2 2 3 8" xfId="5536" xr:uid="{00000000-0005-0000-0000-00008B220000}"/>
    <cellStyle name="Normal 2 2 3 9" xfId="7384" xr:uid="{00000000-0005-0000-0000-00008C220000}"/>
    <cellStyle name="Normal 2 2 4" xfId="5361" xr:uid="{00000000-0005-0000-0000-00008D220000}"/>
    <cellStyle name="Normal 2 2_AIF" xfId="320" xr:uid="{00000000-0005-0000-0000-00008E220000}"/>
    <cellStyle name="Normal 2 3" xfId="321" xr:uid="{00000000-0005-0000-0000-00008F220000}"/>
    <cellStyle name="Normal 2 3 2" xfId="5364" xr:uid="{00000000-0005-0000-0000-000090220000}"/>
    <cellStyle name="Normal 2 4" xfId="322" xr:uid="{00000000-0005-0000-0000-000091220000}"/>
    <cellStyle name="Normal 2 4 2" xfId="5198" xr:uid="{00000000-0005-0000-0000-000092220000}"/>
    <cellStyle name="Normal 2 4 3" xfId="5365" xr:uid="{00000000-0005-0000-0000-000093220000}"/>
    <cellStyle name="Normal 2 5" xfId="323" xr:uid="{00000000-0005-0000-0000-000094220000}"/>
    <cellStyle name="Normal 2 6" xfId="324" xr:uid="{00000000-0005-0000-0000-000095220000}"/>
    <cellStyle name="Normal 2 7" xfId="325" xr:uid="{00000000-0005-0000-0000-000096220000}"/>
    <cellStyle name="Normal 2 8" xfId="326" xr:uid="{00000000-0005-0000-0000-000097220000}"/>
    <cellStyle name="Normal 2 9" xfId="327" xr:uid="{00000000-0005-0000-0000-000098220000}"/>
    <cellStyle name="Normal 2_AIF" xfId="328" xr:uid="{00000000-0005-0000-0000-000099220000}"/>
    <cellStyle name="Normal 20" xfId="401" xr:uid="{00000000-0005-0000-0000-00009A220000}"/>
    <cellStyle name="Normal 20 2" xfId="5366" xr:uid="{00000000-0005-0000-0000-00009B220000}"/>
    <cellStyle name="Normal 200" xfId="9853" xr:uid="{00000000-0005-0000-0000-00009C220000}"/>
    <cellStyle name="Normal 201" xfId="9857" xr:uid="{00000000-0005-0000-0000-00009D220000}"/>
    <cellStyle name="Normal 202" xfId="9872" xr:uid="{00000000-0005-0000-0000-00009E220000}"/>
    <cellStyle name="Normal 203" xfId="9875" xr:uid="{00000000-0005-0000-0000-00009F220000}"/>
    <cellStyle name="Normal 204" xfId="9900" xr:uid="{00000000-0005-0000-0000-0000A0220000}"/>
    <cellStyle name="Normal 205" xfId="9884" xr:uid="{00000000-0005-0000-0000-0000A1220000}"/>
    <cellStyle name="Normal 206" xfId="9893" xr:uid="{00000000-0005-0000-0000-0000A2220000}"/>
    <cellStyle name="Normal 207" xfId="9909" xr:uid="{00000000-0005-0000-0000-0000A3220000}"/>
    <cellStyle name="Normal 208" xfId="9915" xr:uid="{00000000-0005-0000-0000-0000A4220000}"/>
    <cellStyle name="Normal 209" xfId="9937" xr:uid="{00000000-0005-0000-0000-0000A5220000}"/>
    <cellStyle name="Normal 21" xfId="400" xr:uid="{00000000-0005-0000-0000-0000A6220000}"/>
    <cellStyle name="Normal 21 2" xfId="5367" xr:uid="{00000000-0005-0000-0000-0000A7220000}"/>
    <cellStyle name="Normal 210" xfId="9923" xr:uid="{00000000-0005-0000-0000-0000A8220000}"/>
    <cellStyle name="Normal 211" xfId="9930" xr:uid="{00000000-0005-0000-0000-0000A9220000}"/>
    <cellStyle name="Normal 212" xfId="9947" xr:uid="{00000000-0005-0000-0000-0000AA220000}"/>
    <cellStyle name="Normal 213" xfId="9971" xr:uid="{00000000-0005-0000-0000-0000AB220000}"/>
    <cellStyle name="Normal 214" xfId="9955" xr:uid="{00000000-0005-0000-0000-0000AC220000}"/>
    <cellStyle name="Normal 215" xfId="9974" xr:uid="{00000000-0005-0000-0000-0000AD220000}"/>
    <cellStyle name="Normal 216" xfId="9979" xr:uid="{00000000-0005-0000-0000-0000AE220000}"/>
    <cellStyle name="Normal 217" xfId="10003" xr:uid="{00000000-0005-0000-0000-0000AF220000}"/>
    <cellStyle name="Normal 218" xfId="9987" xr:uid="{00000000-0005-0000-0000-0000B0220000}"/>
    <cellStyle name="Normal 219" xfId="10006" xr:uid="{00000000-0005-0000-0000-0000B1220000}"/>
    <cellStyle name="Normal 22" xfId="429" xr:uid="{00000000-0005-0000-0000-0000B2220000}"/>
    <cellStyle name="Normal 22 2" xfId="2166" xr:uid="{00000000-0005-0000-0000-0000B3220000}"/>
    <cellStyle name="Normal 22 2 2" xfId="4442" xr:uid="{00000000-0005-0000-0000-0000B4220000}"/>
    <cellStyle name="Normal 22 2 3" xfId="3431" xr:uid="{00000000-0005-0000-0000-0000B5220000}"/>
    <cellStyle name="Normal 22 2 4" xfId="8137" xr:uid="{00000000-0005-0000-0000-0000B6220000}"/>
    <cellStyle name="Normal 22 3" xfId="1390" xr:uid="{00000000-0005-0000-0000-0000B7220000}"/>
    <cellStyle name="Normal 22 3 2" xfId="4544" xr:uid="{00000000-0005-0000-0000-0000B8220000}"/>
    <cellStyle name="Normal 22 3 2 2" xfId="9213" xr:uid="{00000000-0005-0000-0000-0000B9220000}"/>
    <cellStyle name="Normal 22 3 3" xfId="3955" xr:uid="{00000000-0005-0000-0000-0000BA220000}"/>
    <cellStyle name="Normal 22 4" xfId="5368" xr:uid="{00000000-0005-0000-0000-0000BB220000}"/>
    <cellStyle name="Normal 220" xfId="10007" xr:uid="{00000000-0005-0000-0000-0000BC220000}"/>
    <cellStyle name="Normal 221" xfId="10033" xr:uid="{00000000-0005-0000-0000-0000BD220000}"/>
    <cellStyle name="Normal 222" xfId="10017" xr:uid="{00000000-0005-0000-0000-0000BE220000}"/>
    <cellStyle name="Normal 223" xfId="10025" xr:uid="{00000000-0005-0000-0000-0000BF220000}"/>
    <cellStyle name="Normal 224" xfId="10035" xr:uid="{00000000-0005-0000-0000-0000C0220000}"/>
    <cellStyle name="Normal 225" xfId="10048" xr:uid="{00000000-0005-0000-0000-0000C1220000}"/>
    <cellStyle name="Normal 226" xfId="10076" xr:uid="{00000000-0005-0000-0000-0000C2220000}"/>
    <cellStyle name="Normal 227" xfId="10057" xr:uid="{00000000-0005-0000-0000-0000C3220000}"/>
    <cellStyle name="Normal 228" xfId="10080" xr:uid="{00000000-0005-0000-0000-0000C4220000}"/>
    <cellStyle name="Normal 229" xfId="10082" xr:uid="{00000000-0005-0000-0000-0000C5220000}"/>
    <cellStyle name="Normal 23" xfId="443" xr:uid="{00000000-0005-0000-0000-0000C6220000}"/>
    <cellStyle name="Normal 23 2" xfId="4382" xr:uid="{00000000-0005-0000-0000-0000C7220000}"/>
    <cellStyle name="Normal 23 3" xfId="4596" xr:uid="{00000000-0005-0000-0000-0000C8220000}"/>
    <cellStyle name="Normal 23 4" xfId="4333" xr:uid="{00000000-0005-0000-0000-0000C9220000}"/>
    <cellStyle name="Normal 23 5" xfId="5369" xr:uid="{00000000-0005-0000-0000-0000CA220000}"/>
    <cellStyle name="Normal 24" xfId="457" xr:uid="{00000000-0005-0000-0000-0000CB220000}"/>
    <cellStyle name="Normal 24 2" xfId="4509" xr:uid="{00000000-0005-0000-0000-0000CC220000}"/>
    <cellStyle name="Normal 24 2 2" xfId="6304" xr:uid="{00000000-0005-0000-0000-0000CD220000}"/>
    <cellStyle name="Normal 24 2 3" xfId="5827" xr:uid="{00000000-0005-0000-0000-0000CE220000}"/>
    <cellStyle name="Normal 24 2 4" xfId="9178" xr:uid="{00000000-0005-0000-0000-0000CF220000}"/>
    <cellStyle name="Normal 24 3" xfId="4635" xr:uid="{00000000-0005-0000-0000-0000D0220000}"/>
    <cellStyle name="Normal 24 3 2" xfId="6128" xr:uid="{00000000-0005-0000-0000-0000D1220000}"/>
    <cellStyle name="Normal 24 3 3" xfId="9297" xr:uid="{00000000-0005-0000-0000-0000D2220000}"/>
    <cellStyle name="Normal 24 4" xfId="5370" xr:uid="{00000000-0005-0000-0000-0000D3220000}"/>
    <cellStyle name="Normal 24 5" xfId="5645" xr:uid="{00000000-0005-0000-0000-0000D4220000}"/>
    <cellStyle name="Normal 25" xfId="473" xr:uid="{00000000-0005-0000-0000-0000D5220000}"/>
    <cellStyle name="Normal 25 2" xfId="1436" xr:uid="{00000000-0005-0000-0000-0000D6220000}"/>
    <cellStyle name="Normal 25 3" xfId="4396" xr:uid="{00000000-0005-0000-0000-0000D7220000}"/>
    <cellStyle name="Normal 25 3 2" xfId="9067" xr:uid="{00000000-0005-0000-0000-0000D8220000}"/>
    <cellStyle name="Normal 25 4" xfId="5371" xr:uid="{00000000-0005-0000-0000-0000D9220000}"/>
    <cellStyle name="Normal 26" xfId="497" xr:uid="{00000000-0005-0000-0000-0000DA220000}"/>
    <cellStyle name="Normal 26 2" xfId="1541" xr:uid="{00000000-0005-0000-0000-0000DB220000}"/>
    <cellStyle name="Normal 26 2 2" xfId="5373" xr:uid="{00000000-0005-0000-0000-0000DC220000}"/>
    <cellStyle name="Normal 26 3" xfId="5372" xr:uid="{00000000-0005-0000-0000-0000DD220000}"/>
    <cellStyle name="Normal 26 4" xfId="5659" xr:uid="{00000000-0005-0000-0000-0000DE220000}"/>
    <cellStyle name="Normal 27" xfId="500" xr:uid="{00000000-0005-0000-0000-0000DF220000}"/>
    <cellStyle name="Normal 27 2" xfId="1542" xr:uid="{00000000-0005-0000-0000-0000E0220000}"/>
    <cellStyle name="Normal 27 3" xfId="5374" xr:uid="{00000000-0005-0000-0000-0000E1220000}"/>
    <cellStyle name="Normal 28" xfId="499" xr:uid="{00000000-0005-0000-0000-0000E2220000}"/>
    <cellStyle name="Normal 28 2" xfId="2229" xr:uid="{00000000-0005-0000-0000-0000E3220000}"/>
    <cellStyle name="Normal 28 2 2" xfId="4708" xr:uid="{00000000-0005-0000-0000-0000E4220000}"/>
    <cellStyle name="Normal 28 2 2 2" xfId="9351" xr:uid="{00000000-0005-0000-0000-0000E5220000}"/>
    <cellStyle name="Normal 28 2 3" xfId="5376" xr:uid="{00000000-0005-0000-0000-0000E6220000}"/>
    <cellStyle name="Normal 28 3" xfId="1543" xr:uid="{00000000-0005-0000-0000-0000E7220000}"/>
    <cellStyle name="Normal 28 4" xfId="5375" xr:uid="{00000000-0005-0000-0000-0000E8220000}"/>
    <cellStyle name="Normal 29" xfId="553" xr:uid="{00000000-0005-0000-0000-0000E9220000}"/>
    <cellStyle name="Normal 29 2" xfId="4510" xr:uid="{00000000-0005-0000-0000-0000EA220000}"/>
    <cellStyle name="Normal 29 2 2" xfId="5378" xr:uid="{00000000-0005-0000-0000-0000EB220000}"/>
    <cellStyle name="Normal 29 2 3" xfId="9179" xr:uid="{00000000-0005-0000-0000-0000EC220000}"/>
    <cellStyle name="Normal 29 3" xfId="5377" xr:uid="{00000000-0005-0000-0000-0000ED220000}"/>
    <cellStyle name="Normal 29 4" xfId="5686" xr:uid="{00000000-0005-0000-0000-0000EE220000}"/>
    <cellStyle name="Normal 3" xfId="155" xr:uid="{00000000-0005-0000-0000-0000EF220000}"/>
    <cellStyle name="Normal 3 10" xfId="3921" xr:uid="{00000000-0005-0000-0000-0000F0220000}"/>
    <cellStyle name="Normal 3 10 2" xfId="4526" xr:uid="{00000000-0005-0000-0000-0000F1220000}"/>
    <cellStyle name="Normal 3 10 2 2" xfId="9195" xr:uid="{00000000-0005-0000-0000-0000F2220000}"/>
    <cellStyle name="Normal 3 10 3" xfId="8617" xr:uid="{00000000-0005-0000-0000-0000F3220000}"/>
    <cellStyle name="Normal 3 11" xfId="4287" xr:uid="{00000000-0005-0000-0000-0000F4220000}"/>
    <cellStyle name="Normal 3 11 2" xfId="8962" xr:uid="{00000000-0005-0000-0000-0000F5220000}"/>
    <cellStyle name="Normal 3 12" xfId="2692" xr:uid="{00000000-0005-0000-0000-0000F6220000}"/>
    <cellStyle name="Normal 3 13" xfId="5197" xr:uid="{00000000-0005-0000-0000-0000F7220000}"/>
    <cellStyle name="Normal 3 14" xfId="5379" xr:uid="{00000000-0005-0000-0000-0000F8220000}"/>
    <cellStyle name="Normal 3 15" xfId="5526" xr:uid="{00000000-0005-0000-0000-0000F9220000}"/>
    <cellStyle name="Normal 3 16" xfId="7382" xr:uid="{00000000-0005-0000-0000-0000FA220000}"/>
    <cellStyle name="Normal 3 2" xfId="329" xr:uid="{00000000-0005-0000-0000-0000FB220000}"/>
    <cellStyle name="Normal 3 2 2" xfId="5380" xr:uid="{00000000-0005-0000-0000-0000FC220000}"/>
    <cellStyle name="Normal 3 3" xfId="330" xr:uid="{00000000-0005-0000-0000-0000FD220000}"/>
    <cellStyle name="Normal 3 3 2" xfId="331" xr:uid="{00000000-0005-0000-0000-0000FE220000}"/>
    <cellStyle name="Normal 3 3_Domestic" xfId="332" xr:uid="{00000000-0005-0000-0000-0000FF220000}"/>
    <cellStyle name="Normal 3 4" xfId="333" xr:uid="{00000000-0005-0000-0000-000000230000}"/>
    <cellStyle name="Normal 3 4 2" xfId="2070" xr:uid="{00000000-0005-0000-0000-000001230000}"/>
    <cellStyle name="Normal 3 4 2 2" xfId="4620" xr:uid="{00000000-0005-0000-0000-000002230000}"/>
    <cellStyle name="Normal 3 4 2 2 2" xfId="6211" xr:uid="{00000000-0005-0000-0000-000003230000}"/>
    <cellStyle name="Normal 3 4 2 2 3" xfId="9282" xr:uid="{00000000-0005-0000-0000-000004230000}"/>
    <cellStyle name="Normal 3 4 2 3" xfId="4414" xr:uid="{00000000-0005-0000-0000-000005230000}"/>
    <cellStyle name="Normal 3 4 2 3 2" xfId="9085" xr:uid="{00000000-0005-0000-0000-000006230000}"/>
    <cellStyle name="Normal 3 4 2 4" xfId="3338" xr:uid="{00000000-0005-0000-0000-000007230000}"/>
    <cellStyle name="Normal 3 4 2 5" xfId="5729" xr:uid="{00000000-0005-0000-0000-000008230000}"/>
    <cellStyle name="Normal 3 4 2 6" xfId="8044" xr:uid="{00000000-0005-0000-0000-000009230000}"/>
    <cellStyle name="Normal 3 4 3" xfId="1362" xr:uid="{00000000-0005-0000-0000-00000A230000}"/>
    <cellStyle name="Normal 3 4 3 2" xfId="4594" xr:uid="{00000000-0005-0000-0000-00000B230000}"/>
    <cellStyle name="Normal 3 4 3 2 2" xfId="9264" xr:uid="{00000000-0005-0000-0000-00000C230000}"/>
    <cellStyle name="Normal 3 4 3 3" xfId="4353" xr:uid="{00000000-0005-0000-0000-00000D230000}"/>
    <cellStyle name="Normal 3 4 3 3 2" xfId="9025" xr:uid="{00000000-0005-0000-0000-00000E230000}"/>
    <cellStyle name="Normal 3 4 3 4" xfId="3926" xr:uid="{00000000-0005-0000-0000-00000F230000}"/>
    <cellStyle name="Normal 3 4 3 5" xfId="6030" xr:uid="{00000000-0005-0000-0000-000010230000}"/>
    <cellStyle name="Normal 3 4 3 6" xfId="8619" xr:uid="{00000000-0005-0000-0000-000011230000}"/>
    <cellStyle name="Normal 3 4 4" xfId="4576" xr:uid="{00000000-0005-0000-0000-000012230000}"/>
    <cellStyle name="Normal 3 4 4 2" xfId="9245" xr:uid="{00000000-0005-0000-0000-000013230000}"/>
    <cellStyle name="Normal 3 4 5" xfId="4529" xr:uid="{00000000-0005-0000-0000-000014230000}"/>
    <cellStyle name="Normal 3 4 5 2" xfId="9198" xr:uid="{00000000-0005-0000-0000-000015230000}"/>
    <cellStyle name="Normal 3 4 6" xfId="4290" xr:uid="{00000000-0005-0000-0000-000016230000}"/>
    <cellStyle name="Normal 3 4 6 2" xfId="8964" xr:uid="{00000000-0005-0000-0000-000017230000}"/>
    <cellStyle name="Normal 3 4 7" xfId="2694" xr:uid="{00000000-0005-0000-0000-000018230000}"/>
    <cellStyle name="Normal 3 4 8" xfId="5538" xr:uid="{00000000-0005-0000-0000-000019230000}"/>
    <cellStyle name="Normal 3 4 9" xfId="7386" xr:uid="{00000000-0005-0000-0000-00001A230000}"/>
    <cellStyle name="Normal 3 5" xfId="1129" xr:uid="{00000000-0005-0000-0000-00001B230000}"/>
    <cellStyle name="Normal 3 5 2" xfId="2067" xr:uid="{00000000-0005-0000-0000-00001C230000}"/>
    <cellStyle name="Normal 3 5 2 2" xfId="4618" xr:uid="{00000000-0005-0000-0000-00001D230000}"/>
    <cellStyle name="Normal 3 5 2 3" xfId="6209" xr:uid="{00000000-0005-0000-0000-00001E230000}"/>
    <cellStyle name="Normal 3 5 2 4" xfId="9280" xr:uid="{00000000-0005-0000-0000-00001F230000}"/>
    <cellStyle name="Normal 3 5 3" xfId="4412" xr:uid="{00000000-0005-0000-0000-000020230000}"/>
    <cellStyle name="Normal 3 5 3 2" xfId="9083" xr:uid="{00000000-0005-0000-0000-000021230000}"/>
    <cellStyle name="Normal 3 5 4" xfId="3336" xr:uid="{00000000-0005-0000-0000-000022230000}"/>
    <cellStyle name="Normal 3 5 5" xfId="5727" xr:uid="{00000000-0005-0000-0000-000023230000}"/>
    <cellStyle name="Normal 3 5 6" xfId="8042" xr:uid="{00000000-0005-0000-0000-000024230000}"/>
    <cellStyle name="Normal 3 6" xfId="1183" xr:uid="{00000000-0005-0000-0000-000025230000}"/>
    <cellStyle name="Normal 3 6 2" xfId="2059" xr:uid="{00000000-0005-0000-0000-000026230000}"/>
    <cellStyle name="Normal 3 6 2 2" xfId="4591" xr:uid="{00000000-0005-0000-0000-000027230000}"/>
    <cellStyle name="Normal 3 6 2 3" xfId="9260" xr:uid="{00000000-0005-0000-0000-000028230000}"/>
    <cellStyle name="Normal 3 6 3" xfId="4349" xr:uid="{00000000-0005-0000-0000-000029230000}"/>
    <cellStyle name="Normal 3 6 3 2" xfId="9021" xr:uid="{00000000-0005-0000-0000-00002A230000}"/>
    <cellStyle name="Normal 3 6 4" xfId="3334" xr:uid="{00000000-0005-0000-0000-00002B230000}"/>
    <cellStyle name="Normal 3 6 5" xfId="6013" xr:uid="{00000000-0005-0000-0000-00002C230000}"/>
    <cellStyle name="Normal 3 6 6" xfId="8040" xr:uid="{00000000-0005-0000-0000-00002D230000}"/>
    <cellStyle name="Normal 3 7" xfId="2653" xr:uid="{00000000-0005-0000-0000-00002E230000}"/>
    <cellStyle name="Normal 3 7 2" xfId="4593" xr:uid="{00000000-0005-0000-0000-00002F230000}"/>
    <cellStyle name="Normal 3 7 2 2" xfId="9263" xr:uid="{00000000-0005-0000-0000-000030230000}"/>
    <cellStyle name="Normal 3 7 3" xfId="4351" xr:uid="{00000000-0005-0000-0000-000031230000}"/>
    <cellStyle name="Normal 3 7 3 2" xfId="9023" xr:uid="{00000000-0005-0000-0000-000032230000}"/>
    <cellStyle name="Normal 3 7 4" xfId="3887" xr:uid="{00000000-0005-0000-0000-000033230000}"/>
    <cellStyle name="Normal 3 7 5" xfId="8598" xr:uid="{00000000-0005-0000-0000-000034230000}"/>
    <cellStyle name="Normal 3 8" xfId="1360" xr:uid="{00000000-0005-0000-0000-000035230000}"/>
    <cellStyle name="Normal 3 8 2" xfId="4573" xr:uid="{00000000-0005-0000-0000-000036230000}"/>
    <cellStyle name="Normal 3 8 2 2" xfId="9242" xr:uid="{00000000-0005-0000-0000-000037230000}"/>
    <cellStyle name="Normal 3 8 3" xfId="4350" xr:uid="{00000000-0005-0000-0000-000038230000}"/>
    <cellStyle name="Normal 3 8 3 2" xfId="9022" xr:uid="{00000000-0005-0000-0000-000039230000}"/>
    <cellStyle name="Normal 3 8 4" xfId="3919" xr:uid="{00000000-0005-0000-0000-00003A230000}"/>
    <cellStyle name="Normal 3 8 5" xfId="8616" xr:uid="{00000000-0005-0000-0000-00003B230000}"/>
    <cellStyle name="Normal 3 9" xfId="3910" xr:uid="{00000000-0005-0000-0000-00003C230000}"/>
    <cellStyle name="Normal 3 9 2" xfId="4574" xr:uid="{00000000-0005-0000-0000-00003D230000}"/>
    <cellStyle name="Normal 3 9 2 2" xfId="9243" xr:uid="{00000000-0005-0000-0000-00003E230000}"/>
    <cellStyle name="Normal 3 9 3" xfId="8613" xr:uid="{00000000-0005-0000-0000-00003F230000}"/>
    <cellStyle name="Normal 3_AIF" xfId="334" xr:uid="{00000000-0005-0000-0000-000040230000}"/>
    <cellStyle name="Normal 30" xfId="567" xr:uid="{00000000-0005-0000-0000-000041230000}"/>
    <cellStyle name="Normal 30 2" xfId="5381" xr:uid="{00000000-0005-0000-0000-000042230000}"/>
    <cellStyle name="Normal 30 2 2" xfId="6208" xr:uid="{00000000-0005-0000-0000-000043230000}"/>
    <cellStyle name="Normal 31" xfId="588" xr:uid="{00000000-0005-0000-0000-000044230000}"/>
    <cellStyle name="Normal 31 2" xfId="2167" xr:uid="{00000000-0005-0000-0000-000045230000}"/>
    <cellStyle name="Normal 31 2 2" xfId="6194" xr:uid="{00000000-0005-0000-0000-000046230000}"/>
    <cellStyle name="Normal 31 3" xfId="1570" xr:uid="{00000000-0005-0000-0000-000047230000}"/>
    <cellStyle name="Normal 31 4" xfId="5382" xr:uid="{00000000-0005-0000-0000-000048230000}"/>
    <cellStyle name="Normal 31 5" xfId="5713" xr:uid="{00000000-0005-0000-0000-000049230000}"/>
    <cellStyle name="Normal 32" xfId="596" xr:uid="{00000000-0005-0000-0000-00004A230000}"/>
    <cellStyle name="Normal 32 2" xfId="5893" xr:uid="{00000000-0005-0000-0000-00004B230000}"/>
    <cellStyle name="Normal 33" xfId="595" xr:uid="{00000000-0005-0000-0000-00004C230000}"/>
    <cellStyle name="Normal 33 2" xfId="5894" xr:uid="{00000000-0005-0000-0000-00004D230000}"/>
    <cellStyle name="Normal 34" xfId="597" xr:uid="{00000000-0005-0000-0000-00004E230000}"/>
    <cellStyle name="Normal 34 2" xfId="2274" xr:uid="{00000000-0005-0000-0000-00004F230000}"/>
    <cellStyle name="Normal 34 3" xfId="1585" xr:uid="{00000000-0005-0000-0000-000050230000}"/>
    <cellStyle name="Normal 35" xfId="598" xr:uid="{00000000-0005-0000-0000-000051230000}"/>
    <cellStyle name="Normal 35 2" xfId="2314" xr:uid="{00000000-0005-0000-0000-000052230000}"/>
    <cellStyle name="Normal 35 2 2" xfId="3575" xr:uid="{00000000-0005-0000-0000-000053230000}"/>
    <cellStyle name="Normal 35 2 3" xfId="8281" xr:uid="{00000000-0005-0000-0000-000054230000}"/>
    <cellStyle name="Normal 35 3" xfId="1637" xr:uid="{00000000-0005-0000-0000-000055230000}"/>
    <cellStyle name="Normal 35 3 2" xfId="4722" xr:uid="{00000000-0005-0000-0000-000056230000}"/>
    <cellStyle name="Normal 36" xfId="628" xr:uid="{00000000-0005-0000-0000-000057230000}"/>
    <cellStyle name="Normal 36 2" xfId="2328" xr:uid="{00000000-0005-0000-0000-000058230000}"/>
    <cellStyle name="Normal 36 3" xfId="1638" xr:uid="{00000000-0005-0000-0000-000059230000}"/>
    <cellStyle name="Normal 37" xfId="605" xr:uid="{00000000-0005-0000-0000-00005A230000}"/>
    <cellStyle name="Normal 37 2" xfId="2332" xr:uid="{00000000-0005-0000-0000-00005B230000}"/>
    <cellStyle name="Normal 37 2 2" xfId="6370" xr:uid="{00000000-0005-0000-0000-00005C230000}"/>
    <cellStyle name="Normal 37 3" xfId="1639" xr:uid="{00000000-0005-0000-0000-00005D230000}"/>
    <cellStyle name="Normal 38" xfId="607" xr:uid="{00000000-0005-0000-0000-00005E230000}"/>
    <cellStyle name="Normal 38 2" xfId="2343" xr:uid="{00000000-0005-0000-0000-00005F230000}"/>
    <cellStyle name="Normal 38 2 2" xfId="3602" xr:uid="{00000000-0005-0000-0000-000060230000}"/>
    <cellStyle name="Normal 38 2 3" xfId="6374" xr:uid="{00000000-0005-0000-0000-000061230000}"/>
    <cellStyle name="Normal 38 2 4" xfId="8308" xr:uid="{00000000-0005-0000-0000-000062230000}"/>
    <cellStyle name="Normal 38 3" xfId="1640" xr:uid="{00000000-0005-0000-0000-000063230000}"/>
    <cellStyle name="Normal 38 3 2" xfId="4750" xr:uid="{00000000-0005-0000-0000-000064230000}"/>
    <cellStyle name="Normal 38 4" xfId="5898" xr:uid="{00000000-0005-0000-0000-000065230000}"/>
    <cellStyle name="Normal 39" xfId="606" xr:uid="{00000000-0005-0000-0000-000066230000}"/>
    <cellStyle name="Normal 39 2" xfId="2344" xr:uid="{00000000-0005-0000-0000-000067230000}"/>
    <cellStyle name="Normal 39 2 2" xfId="3603" xr:uid="{00000000-0005-0000-0000-000068230000}"/>
    <cellStyle name="Normal 39 2 3" xfId="8309" xr:uid="{00000000-0005-0000-0000-000069230000}"/>
    <cellStyle name="Normal 39 3" xfId="1641" xr:uid="{00000000-0005-0000-0000-00006A230000}"/>
    <cellStyle name="Normal 39 3 2" xfId="4790" xr:uid="{00000000-0005-0000-0000-00006B230000}"/>
    <cellStyle name="Normal 4" xfId="335" xr:uid="{00000000-0005-0000-0000-00006C230000}"/>
    <cellStyle name="Normal 4 2" xfId="336" xr:uid="{00000000-0005-0000-0000-00006D230000}"/>
    <cellStyle name="Normal 4 2 2" xfId="5384" xr:uid="{00000000-0005-0000-0000-00006E230000}"/>
    <cellStyle name="Normal 4 3" xfId="337" xr:uid="{00000000-0005-0000-0000-00006F230000}"/>
    <cellStyle name="Normal 4 3 10" xfId="7387" xr:uid="{00000000-0005-0000-0000-000070230000}"/>
    <cellStyle name="Normal 4 3 2" xfId="2071" xr:uid="{00000000-0005-0000-0000-000071230000}"/>
    <cellStyle name="Normal 4 3 2 2" xfId="4621" xr:uid="{00000000-0005-0000-0000-000072230000}"/>
    <cellStyle name="Normal 4 3 2 2 2" xfId="6212" xr:uid="{00000000-0005-0000-0000-000073230000}"/>
    <cellStyle name="Normal 4 3 2 2 3" xfId="9283" xr:uid="{00000000-0005-0000-0000-000074230000}"/>
    <cellStyle name="Normal 4 3 2 3" xfId="4415" xr:uid="{00000000-0005-0000-0000-000075230000}"/>
    <cellStyle name="Normal 4 3 2 3 2" xfId="9086" xr:uid="{00000000-0005-0000-0000-000076230000}"/>
    <cellStyle name="Normal 4 3 2 4" xfId="3339" xr:uid="{00000000-0005-0000-0000-000077230000}"/>
    <cellStyle name="Normal 4 3 2 5" xfId="5730" xr:uid="{00000000-0005-0000-0000-000078230000}"/>
    <cellStyle name="Normal 4 3 2 6" xfId="8045" xr:uid="{00000000-0005-0000-0000-000079230000}"/>
    <cellStyle name="Normal 4 3 3" xfId="1363" xr:uid="{00000000-0005-0000-0000-00007A230000}"/>
    <cellStyle name="Normal 4 3 3 2" xfId="4595" xr:uid="{00000000-0005-0000-0000-00007B230000}"/>
    <cellStyle name="Normal 4 3 3 2 2" xfId="9265" xr:uid="{00000000-0005-0000-0000-00007C230000}"/>
    <cellStyle name="Normal 4 3 3 3" xfId="4354" xr:uid="{00000000-0005-0000-0000-00007D230000}"/>
    <cellStyle name="Normal 4 3 3 3 2" xfId="9026" xr:uid="{00000000-0005-0000-0000-00007E230000}"/>
    <cellStyle name="Normal 4 3 3 4" xfId="3927" xr:uid="{00000000-0005-0000-0000-00007F230000}"/>
    <cellStyle name="Normal 4 3 3 5" xfId="6031" xr:uid="{00000000-0005-0000-0000-000080230000}"/>
    <cellStyle name="Normal 4 3 3 6" xfId="8620" xr:uid="{00000000-0005-0000-0000-000081230000}"/>
    <cellStyle name="Normal 4 3 4" xfId="4577" xr:uid="{00000000-0005-0000-0000-000082230000}"/>
    <cellStyle name="Normal 4 3 4 2" xfId="9246" xr:uid="{00000000-0005-0000-0000-000083230000}"/>
    <cellStyle name="Normal 4 3 5" xfId="4530" xr:uid="{00000000-0005-0000-0000-000084230000}"/>
    <cellStyle name="Normal 4 3 5 2" xfId="9199" xr:uid="{00000000-0005-0000-0000-000085230000}"/>
    <cellStyle name="Normal 4 3 6" xfId="4291" xr:uid="{00000000-0005-0000-0000-000086230000}"/>
    <cellStyle name="Normal 4 3 6 2" xfId="8965" xr:uid="{00000000-0005-0000-0000-000087230000}"/>
    <cellStyle name="Normal 4 3 7" xfId="2695" xr:uid="{00000000-0005-0000-0000-000088230000}"/>
    <cellStyle name="Normal 4 3 8" xfId="5385" xr:uid="{00000000-0005-0000-0000-000089230000}"/>
    <cellStyle name="Normal 4 3 9" xfId="5539" xr:uid="{00000000-0005-0000-0000-00008A230000}"/>
    <cellStyle name="Normal 4 4" xfId="5386" xr:uid="{00000000-0005-0000-0000-00008B230000}"/>
    <cellStyle name="Normal 4 5" xfId="5383" xr:uid="{00000000-0005-0000-0000-00008C230000}"/>
    <cellStyle name="Normal 4_AIF" xfId="338" xr:uid="{00000000-0005-0000-0000-00008D230000}"/>
    <cellStyle name="Normal 40" xfId="620" xr:uid="{00000000-0005-0000-0000-00008E230000}"/>
    <cellStyle name="Normal 40 2" xfId="2345" xr:uid="{00000000-0005-0000-0000-00008F230000}"/>
    <cellStyle name="Normal 40 2 2" xfId="3604" xr:uid="{00000000-0005-0000-0000-000090230000}"/>
    <cellStyle name="Normal 40 2 3" xfId="8310" xr:uid="{00000000-0005-0000-0000-000091230000}"/>
    <cellStyle name="Normal 40 3" xfId="1642" xr:uid="{00000000-0005-0000-0000-000092230000}"/>
    <cellStyle name="Normal 40 3 2" xfId="4817" xr:uid="{00000000-0005-0000-0000-000093230000}"/>
    <cellStyle name="Normal 41" xfId="629" xr:uid="{00000000-0005-0000-0000-000094230000}"/>
    <cellStyle name="Normal 41 2" xfId="2346" xr:uid="{00000000-0005-0000-0000-000095230000}"/>
    <cellStyle name="Normal 41 2 2" xfId="3605" xr:uid="{00000000-0005-0000-0000-000096230000}"/>
    <cellStyle name="Normal 41 2 3" xfId="6399" xr:uid="{00000000-0005-0000-0000-000097230000}"/>
    <cellStyle name="Normal 41 2 4" xfId="8311" xr:uid="{00000000-0005-0000-0000-000098230000}"/>
    <cellStyle name="Normal 41 3" xfId="1700" xr:uid="{00000000-0005-0000-0000-000099230000}"/>
    <cellStyle name="Normal 41 4" xfId="5923" xr:uid="{00000000-0005-0000-0000-00009A230000}"/>
    <cellStyle name="Normal 42" xfId="643" xr:uid="{00000000-0005-0000-0000-00009B230000}"/>
    <cellStyle name="Normal 42 2" xfId="2361" xr:uid="{00000000-0005-0000-0000-00009C230000}"/>
    <cellStyle name="Normal 42 3" xfId="1735" xr:uid="{00000000-0005-0000-0000-00009D230000}"/>
    <cellStyle name="Normal 42 4" xfId="3047" xr:uid="{00000000-0005-0000-0000-00009E230000}"/>
    <cellStyle name="Normal 42 5" xfId="7745" xr:uid="{00000000-0005-0000-0000-00009F230000}"/>
    <cellStyle name="Normal 43" xfId="644" xr:uid="{00000000-0005-0000-0000-0000A0230000}"/>
    <cellStyle name="Normal 43 2" xfId="1737" xr:uid="{00000000-0005-0000-0000-0000A1230000}"/>
    <cellStyle name="Normal 43 2 2" xfId="6427" xr:uid="{00000000-0005-0000-0000-0000A2230000}"/>
    <cellStyle name="Normal 43 3" xfId="5952" xr:uid="{00000000-0005-0000-0000-0000A3230000}"/>
    <cellStyle name="Normal 43 6" xfId="7051" xr:uid="{00000000-0005-0000-0000-0000A4230000}"/>
    <cellStyle name="Normal 44" xfId="658" xr:uid="{00000000-0005-0000-0000-0000A5230000}"/>
    <cellStyle name="Normal 44 2" xfId="2363" xr:uid="{00000000-0005-0000-0000-0000A6230000}"/>
    <cellStyle name="Normal 44 2 2" xfId="3620" xr:uid="{00000000-0005-0000-0000-0000A7230000}"/>
    <cellStyle name="Normal 44 2 3" xfId="6428" xr:uid="{00000000-0005-0000-0000-0000A8230000}"/>
    <cellStyle name="Normal 44 2 4" xfId="8326" xr:uid="{00000000-0005-0000-0000-0000A9230000}"/>
    <cellStyle name="Normal 44 3" xfId="1738" xr:uid="{00000000-0005-0000-0000-0000AA230000}"/>
    <cellStyle name="Normal 44 3 2" xfId="4874" xr:uid="{00000000-0005-0000-0000-0000AB230000}"/>
    <cellStyle name="Normal 44 3 3" xfId="9512" xr:uid="{00000000-0005-0000-0000-0000AC230000}"/>
    <cellStyle name="Normal 45" xfId="659" xr:uid="{00000000-0005-0000-0000-0000AD230000}"/>
    <cellStyle name="Normal 45 2" xfId="2377" xr:uid="{00000000-0005-0000-0000-0000AE230000}"/>
    <cellStyle name="Normal 45 2 2" xfId="3634" xr:uid="{00000000-0005-0000-0000-0000AF230000}"/>
    <cellStyle name="Normal 45 2 3" xfId="8340" xr:uid="{00000000-0005-0000-0000-0000B0230000}"/>
    <cellStyle name="Normal 45 3" xfId="1739" xr:uid="{00000000-0005-0000-0000-0000B1230000}"/>
    <cellStyle name="Normal 46" xfId="672" xr:uid="{00000000-0005-0000-0000-0000B2230000}"/>
    <cellStyle name="Normal 46 2" xfId="2391" xr:uid="{00000000-0005-0000-0000-0000B3230000}"/>
    <cellStyle name="Normal 46 2 2" xfId="3648" xr:uid="{00000000-0005-0000-0000-0000B4230000}"/>
    <cellStyle name="Normal 46 2 3" xfId="6442" xr:uid="{00000000-0005-0000-0000-0000B5230000}"/>
    <cellStyle name="Normal 46 2 4" xfId="8354" xr:uid="{00000000-0005-0000-0000-0000B6230000}"/>
    <cellStyle name="Normal 46 3" xfId="1741" xr:uid="{00000000-0005-0000-0000-0000B7230000}"/>
    <cellStyle name="Normal 46 3 2" xfId="4875" xr:uid="{00000000-0005-0000-0000-0000B8230000}"/>
    <cellStyle name="Normal 46 4" xfId="5967" xr:uid="{00000000-0005-0000-0000-0000B9230000}"/>
    <cellStyle name="Normal 47" xfId="673" xr:uid="{00000000-0005-0000-0000-0000BA230000}"/>
    <cellStyle name="Normal 47 2" xfId="2392" xr:uid="{00000000-0005-0000-0000-0000BB230000}"/>
    <cellStyle name="Normal 47 2 2" xfId="3649" xr:uid="{00000000-0005-0000-0000-0000BC230000}"/>
    <cellStyle name="Normal 47 2 3" xfId="6469" xr:uid="{00000000-0005-0000-0000-0000BD230000}"/>
    <cellStyle name="Normal 47 2 4" xfId="8355" xr:uid="{00000000-0005-0000-0000-0000BE230000}"/>
    <cellStyle name="Normal 47 3" xfId="1742" xr:uid="{00000000-0005-0000-0000-0000BF230000}"/>
    <cellStyle name="Normal 47 4" xfId="5994" xr:uid="{00000000-0005-0000-0000-0000C0230000}"/>
    <cellStyle name="Normal 48" xfId="687" xr:uid="{00000000-0005-0000-0000-0000C1230000}"/>
    <cellStyle name="Normal 48 2" xfId="2393" xr:uid="{00000000-0005-0000-0000-0000C2230000}"/>
    <cellStyle name="Normal 48 2 2" xfId="6471" xr:uid="{00000000-0005-0000-0000-0000C3230000}"/>
    <cellStyle name="Normal 48 3" xfId="1795" xr:uid="{00000000-0005-0000-0000-0000C4230000}"/>
    <cellStyle name="Normal 48 3 2" xfId="4907" xr:uid="{00000000-0005-0000-0000-0000C5230000}"/>
    <cellStyle name="Normal 48 3 3" xfId="9544" xr:uid="{00000000-0005-0000-0000-0000C6230000}"/>
    <cellStyle name="Normal 48 4" xfId="3102" xr:uid="{00000000-0005-0000-0000-0000C7230000}"/>
    <cellStyle name="Normal 48 5" xfId="5996" xr:uid="{00000000-0005-0000-0000-0000C8230000}"/>
    <cellStyle name="Normal 48 6" xfId="7800" xr:uid="{00000000-0005-0000-0000-0000C9230000}"/>
    <cellStyle name="Normal 49" xfId="694" xr:uid="{00000000-0005-0000-0000-0000CA230000}"/>
    <cellStyle name="Normal 49 2" xfId="2407" xr:uid="{00000000-0005-0000-0000-0000CB230000}"/>
    <cellStyle name="Normal 49 2 2" xfId="6470" xr:uid="{00000000-0005-0000-0000-0000CC230000}"/>
    <cellStyle name="Normal 49 3" xfId="4905" xr:uid="{00000000-0005-0000-0000-0000CD230000}"/>
    <cellStyle name="Normal 49 3 2" xfId="9542" xr:uid="{00000000-0005-0000-0000-0000CE230000}"/>
    <cellStyle name="Normal 49 4" xfId="5995" xr:uid="{00000000-0005-0000-0000-0000CF230000}"/>
    <cellStyle name="Normal 5" xfId="339" xr:uid="{00000000-0005-0000-0000-0000D0230000}"/>
    <cellStyle name="Normal 5 2" xfId="340" xr:uid="{00000000-0005-0000-0000-0000D1230000}"/>
    <cellStyle name="Normal 5 2 2" xfId="5388" xr:uid="{00000000-0005-0000-0000-0000D2230000}"/>
    <cellStyle name="Normal 5 3" xfId="5389" xr:uid="{00000000-0005-0000-0000-0000D3230000}"/>
    <cellStyle name="Normal 5 4" xfId="5387" xr:uid="{00000000-0005-0000-0000-0000D4230000}"/>
    <cellStyle name="Normal 5_AIF" xfId="341" xr:uid="{00000000-0005-0000-0000-0000D5230000}"/>
    <cellStyle name="Normal 50" xfId="701" xr:uid="{00000000-0005-0000-0000-0000D6230000}"/>
    <cellStyle name="Normal 50 2" xfId="2409" xr:uid="{00000000-0005-0000-0000-0000D7230000}"/>
    <cellStyle name="Normal 51" xfId="722" xr:uid="{00000000-0005-0000-0000-0000D8230000}"/>
    <cellStyle name="Normal 51 2" xfId="2408" xr:uid="{00000000-0005-0000-0000-0000D9230000}"/>
    <cellStyle name="Normal 51 3" xfId="5997" xr:uid="{00000000-0005-0000-0000-0000DA230000}"/>
    <cellStyle name="Normal 52" xfId="725" xr:uid="{00000000-0005-0000-0000-0000DB230000}"/>
    <cellStyle name="Normal 52 2" xfId="6472" xr:uid="{00000000-0005-0000-0000-0000DC230000}"/>
    <cellStyle name="Normal 53" xfId="728" xr:uid="{00000000-0005-0000-0000-0000DD230000}"/>
    <cellStyle name="Normal 53 2" xfId="2424" xr:uid="{00000000-0005-0000-0000-0000DE230000}"/>
    <cellStyle name="Normal 53 2 2" xfId="3676" xr:uid="{00000000-0005-0000-0000-0000DF230000}"/>
    <cellStyle name="Normal 53 2 3" xfId="8382" xr:uid="{00000000-0005-0000-0000-0000E0230000}"/>
    <cellStyle name="Normal 53 3" xfId="6486" xr:uid="{00000000-0005-0000-0000-0000E1230000}"/>
    <cellStyle name="Normal 54" xfId="729" xr:uid="{00000000-0005-0000-0000-0000E2230000}"/>
    <cellStyle name="Normal 54 2" xfId="2425" xr:uid="{00000000-0005-0000-0000-0000E3230000}"/>
    <cellStyle name="Normal 54 3" xfId="6489" xr:uid="{00000000-0005-0000-0000-0000E4230000}"/>
    <cellStyle name="Normal 55" xfId="736" xr:uid="{00000000-0005-0000-0000-0000E5230000}"/>
    <cellStyle name="Normal 55 2" xfId="2426" xr:uid="{00000000-0005-0000-0000-0000E6230000}"/>
    <cellStyle name="Normal 55 3" xfId="1913" xr:uid="{00000000-0005-0000-0000-0000E7230000}"/>
    <cellStyle name="Normal 56" xfId="751" xr:uid="{00000000-0005-0000-0000-0000E8230000}"/>
    <cellStyle name="Normal 56 2" xfId="2440" xr:uid="{00000000-0005-0000-0000-0000E9230000}"/>
    <cellStyle name="Normal 56 2 2" xfId="3690" xr:uid="{00000000-0005-0000-0000-0000EA230000}"/>
    <cellStyle name="Normal 56 2 3" xfId="8396" xr:uid="{00000000-0005-0000-0000-0000EB230000}"/>
    <cellStyle name="Normal 56 3" xfId="1915" xr:uid="{00000000-0005-0000-0000-0000EC230000}"/>
    <cellStyle name="Normal 57" xfId="752" xr:uid="{00000000-0005-0000-0000-0000ED230000}"/>
    <cellStyle name="Normal 57 2" xfId="2480" xr:uid="{00000000-0005-0000-0000-0000EE230000}"/>
    <cellStyle name="Normal 57 2 2" xfId="3730" xr:uid="{00000000-0005-0000-0000-0000EF230000}"/>
    <cellStyle name="Normal 57 2 3" xfId="8436" xr:uid="{00000000-0005-0000-0000-0000F0230000}"/>
    <cellStyle name="Normal 57 3" xfId="1914" xr:uid="{00000000-0005-0000-0000-0000F1230000}"/>
    <cellStyle name="Normal 58" xfId="766" xr:uid="{00000000-0005-0000-0000-0000F2230000}"/>
    <cellStyle name="Normal 58 2" xfId="1916" xr:uid="{00000000-0005-0000-0000-0000F3230000}"/>
    <cellStyle name="Normal 58 3" xfId="6491" xr:uid="{00000000-0005-0000-0000-0000F4230000}"/>
    <cellStyle name="Normal 59" xfId="780" xr:uid="{00000000-0005-0000-0000-0000F5230000}"/>
    <cellStyle name="Normal 6" xfId="342" xr:uid="{00000000-0005-0000-0000-0000F6230000}"/>
    <cellStyle name="Normal 6 2" xfId="5391" xr:uid="{00000000-0005-0000-0000-0000F7230000}"/>
    <cellStyle name="Normal 6 3" xfId="5390" xr:uid="{00000000-0005-0000-0000-0000F8230000}"/>
    <cellStyle name="Normal 60" xfId="787" xr:uid="{00000000-0005-0000-0000-0000F9230000}"/>
    <cellStyle name="Normal 60 2" xfId="1917" xr:uid="{00000000-0005-0000-0000-0000FA230000}"/>
    <cellStyle name="Normal 61" xfId="792" xr:uid="{00000000-0005-0000-0000-0000FB230000}"/>
    <cellStyle name="Normal 61 2" xfId="2507" xr:uid="{00000000-0005-0000-0000-0000FC230000}"/>
    <cellStyle name="Normal 61 3" xfId="1918" xr:uid="{00000000-0005-0000-0000-0000FD230000}"/>
    <cellStyle name="Normal 61 4" xfId="3220" xr:uid="{00000000-0005-0000-0000-0000FE230000}"/>
    <cellStyle name="Normal 61 5" xfId="6531" xr:uid="{00000000-0005-0000-0000-0000FF230000}"/>
    <cellStyle name="Normal 61 6" xfId="7919" xr:uid="{00000000-0005-0000-0000-000000240000}"/>
    <cellStyle name="Normal 62" xfId="794" xr:uid="{00000000-0005-0000-0000-000001240000}"/>
    <cellStyle name="Normal 62 2" xfId="2521" xr:uid="{00000000-0005-0000-0000-000002240000}"/>
    <cellStyle name="Normal 62 3" xfId="1919" xr:uid="{00000000-0005-0000-0000-000003240000}"/>
    <cellStyle name="Normal 62 4" xfId="3221" xr:uid="{00000000-0005-0000-0000-000004240000}"/>
    <cellStyle name="Normal 62 5" xfId="6545" xr:uid="{00000000-0005-0000-0000-000005240000}"/>
    <cellStyle name="Normal 62 6" xfId="7920" xr:uid="{00000000-0005-0000-0000-000006240000}"/>
    <cellStyle name="Normal 63" xfId="796" xr:uid="{00000000-0005-0000-0000-000007240000}"/>
    <cellStyle name="Normal 63 2" xfId="1933" xr:uid="{00000000-0005-0000-0000-000008240000}"/>
    <cellStyle name="Normal 63 3" xfId="6546" xr:uid="{00000000-0005-0000-0000-000009240000}"/>
    <cellStyle name="Normal 64" xfId="798" xr:uid="{00000000-0005-0000-0000-00000A240000}"/>
    <cellStyle name="Normal 64 2" xfId="1934" xr:uid="{00000000-0005-0000-0000-00000B240000}"/>
    <cellStyle name="Normal 64 3" xfId="6550" xr:uid="{00000000-0005-0000-0000-00000C240000}"/>
    <cellStyle name="Normal 65" xfId="799" xr:uid="{00000000-0005-0000-0000-00000D240000}"/>
    <cellStyle name="Normal 65 2" xfId="1936" xr:uid="{00000000-0005-0000-0000-00000E240000}"/>
    <cellStyle name="Normal 65 3" xfId="6559" xr:uid="{00000000-0005-0000-0000-00000F240000}"/>
    <cellStyle name="Normal 66" xfId="813" xr:uid="{00000000-0005-0000-0000-000010240000}"/>
    <cellStyle name="Normal 66 2" xfId="1948" xr:uid="{00000000-0005-0000-0000-000011240000}"/>
    <cellStyle name="Normal 66 3" xfId="6564" xr:uid="{00000000-0005-0000-0000-000012240000}"/>
    <cellStyle name="Normal 67" xfId="827" xr:uid="{00000000-0005-0000-0000-000013240000}"/>
    <cellStyle name="Normal 67 2" xfId="2523" xr:uid="{00000000-0005-0000-0000-000014240000}"/>
    <cellStyle name="Normal 67 3" xfId="1935" xr:uid="{00000000-0005-0000-0000-000015240000}"/>
    <cellStyle name="Normal 67 4" xfId="3235" xr:uid="{00000000-0005-0000-0000-000016240000}"/>
    <cellStyle name="Normal 67 5" xfId="6562" xr:uid="{00000000-0005-0000-0000-000017240000}"/>
    <cellStyle name="Normal 67 6" xfId="7934" xr:uid="{00000000-0005-0000-0000-000018240000}"/>
    <cellStyle name="Normal 68" xfId="835" xr:uid="{00000000-0005-0000-0000-000019240000}"/>
    <cellStyle name="Normal 68 2" xfId="2524" xr:uid="{00000000-0005-0000-0000-00001A240000}"/>
    <cellStyle name="Normal 68 2 2" xfId="3770" xr:uid="{00000000-0005-0000-0000-00001B240000}"/>
    <cellStyle name="Normal 68 2 3" xfId="8476" xr:uid="{00000000-0005-0000-0000-00001C240000}"/>
    <cellStyle name="Normal 68 3" xfId="6563" xr:uid="{00000000-0005-0000-0000-00001D240000}"/>
    <cellStyle name="Normal 69" xfId="842" xr:uid="{00000000-0005-0000-0000-00001E240000}"/>
    <cellStyle name="Normal 69 2" xfId="2538" xr:uid="{00000000-0005-0000-0000-00001F240000}"/>
    <cellStyle name="Normal 69 2 2" xfId="3784" xr:uid="{00000000-0005-0000-0000-000020240000}"/>
    <cellStyle name="Normal 69 2 3" xfId="8490" xr:uid="{00000000-0005-0000-0000-000021240000}"/>
    <cellStyle name="Normal 69 3" xfId="6566" xr:uid="{00000000-0005-0000-0000-000022240000}"/>
    <cellStyle name="Normal 7" xfId="343" xr:uid="{00000000-0005-0000-0000-000023240000}"/>
    <cellStyle name="Normal 7 2" xfId="5393" xr:uid="{00000000-0005-0000-0000-000024240000}"/>
    <cellStyle name="Normal 7 3" xfId="5392" xr:uid="{00000000-0005-0000-0000-000025240000}"/>
    <cellStyle name="Normal 70" xfId="864" xr:uid="{00000000-0005-0000-0000-000026240000}"/>
    <cellStyle name="Normal 70 2" xfId="2539" xr:uid="{00000000-0005-0000-0000-000027240000}"/>
    <cellStyle name="Normal 70 3" xfId="1966" xr:uid="{00000000-0005-0000-0000-000028240000}"/>
    <cellStyle name="Normal 70 3 2" xfId="4048" xr:uid="{00000000-0005-0000-0000-000029240000}"/>
    <cellStyle name="Normal 70 4" xfId="3262" xr:uid="{00000000-0005-0000-0000-00002A240000}"/>
    <cellStyle name="Normal 70 5" xfId="6567" xr:uid="{00000000-0005-0000-0000-00002B240000}"/>
    <cellStyle name="Normal 70 6" xfId="7963" xr:uid="{00000000-0005-0000-0000-00002C240000}"/>
    <cellStyle name="Normal 71" xfId="849" xr:uid="{00000000-0005-0000-0000-00002D240000}"/>
    <cellStyle name="Normal 71 2" xfId="1967" xr:uid="{00000000-0005-0000-0000-00002E240000}"/>
    <cellStyle name="Normal 71 3" xfId="6565" xr:uid="{00000000-0005-0000-0000-00002F240000}"/>
    <cellStyle name="Normal 72" xfId="850" xr:uid="{00000000-0005-0000-0000-000030240000}"/>
    <cellStyle name="Normal 72 2" xfId="2540" xr:uid="{00000000-0005-0000-0000-000031240000}"/>
    <cellStyle name="Normal 72 3" xfId="1981" xr:uid="{00000000-0005-0000-0000-000032240000}"/>
    <cellStyle name="Normal 72 4" xfId="3276" xr:uid="{00000000-0005-0000-0000-000033240000}"/>
    <cellStyle name="Normal 72 5" xfId="6568" xr:uid="{00000000-0005-0000-0000-000034240000}"/>
    <cellStyle name="Normal 72 6" xfId="7977" xr:uid="{00000000-0005-0000-0000-000035240000}"/>
    <cellStyle name="Normal 73" xfId="871" xr:uid="{00000000-0005-0000-0000-000036240000}"/>
    <cellStyle name="Normal 73 2" xfId="2552" xr:uid="{00000000-0005-0000-0000-000037240000}"/>
    <cellStyle name="Normal 73 2 2" xfId="3796" xr:uid="{00000000-0005-0000-0000-000038240000}"/>
    <cellStyle name="Normal 73 2 3" xfId="8503" xr:uid="{00000000-0005-0000-0000-000039240000}"/>
    <cellStyle name="Normal 73 3" xfId="1982" xr:uid="{00000000-0005-0000-0000-00003A240000}"/>
    <cellStyle name="Normal 74" xfId="885" xr:uid="{00000000-0005-0000-0000-00003B240000}"/>
    <cellStyle name="Normal 74 2" xfId="2555" xr:uid="{00000000-0005-0000-0000-00003C240000}"/>
    <cellStyle name="Normal 74 2 2" xfId="3799" xr:uid="{00000000-0005-0000-0000-00003D240000}"/>
    <cellStyle name="Normal 74 2 3" xfId="8506" xr:uid="{00000000-0005-0000-0000-00003E240000}"/>
    <cellStyle name="Normal 74 3" xfId="1996" xr:uid="{00000000-0005-0000-0000-00003F240000}"/>
    <cellStyle name="Normal 74 4" xfId="3290" xr:uid="{00000000-0005-0000-0000-000040240000}"/>
    <cellStyle name="Normal 74 5" xfId="6582" xr:uid="{00000000-0005-0000-0000-000041240000}"/>
    <cellStyle name="Normal 74 6" xfId="7991" xr:uid="{00000000-0005-0000-0000-000042240000}"/>
    <cellStyle name="Normal 75" xfId="892" xr:uid="{00000000-0005-0000-0000-000043240000}"/>
    <cellStyle name="Normal 76" xfId="909" xr:uid="{00000000-0005-0000-0000-000044240000}"/>
    <cellStyle name="Normal 76 2" xfId="2569" xr:uid="{00000000-0005-0000-0000-000045240000}"/>
    <cellStyle name="Normal 76 2 2" xfId="3813" xr:uid="{00000000-0005-0000-0000-000046240000}"/>
    <cellStyle name="Normal 76 2 3" xfId="8520" xr:uid="{00000000-0005-0000-0000-000047240000}"/>
    <cellStyle name="Normal 77" xfId="916" xr:uid="{00000000-0005-0000-0000-000048240000}"/>
    <cellStyle name="Normal 77 2" xfId="2570" xr:uid="{00000000-0005-0000-0000-000049240000}"/>
    <cellStyle name="Normal 77 3" xfId="2010" xr:uid="{00000000-0005-0000-0000-00004A240000}"/>
    <cellStyle name="Normal 77 4" xfId="3304" xr:uid="{00000000-0005-0000-0000-00004B240000}"/>
    <cellStyle name="Normal 77 5" xfId="8005" xr:uid="{00000000-0005-0000-0000-00004C240000}"/>
    <cellStyle name="Normal 78" xfId="919" xr:uid="{00000000-0005-0000-0000-00004D240000}"/>
    <cellStyle name="Normal 78 2" xfId="6726" xr:uid="{00000000-0005-0000-0000-00004E240000}"/>
    <cellStyle name="Normal 79" xfId="920" xr:uid="{00000000-0005-0000-0000-00004F240000}"/>
    <cellStyle name="Normal 79 2" xfId="2585" xr:uid="{00000000-0005-0000-0000-000050240000}"/>
    <cellStyle name="Normal 79 2 2" xfId="3827" xr:uid="{00000000-0005-0000-0000-000051240000}"/>
    <cellStyle name="Normal 79 2 3" xfId="8534" xr:uid="{00000000-0005-0000-0000-000052240000}"/>
    <cellStyle name="Normal 79 3" xfId="2024" xr:uid="{00000000-0005-0000-0000-000053240000}"/>
    <cellStyle name="Normal 79 4" xfId="3318" xr:uid="{00000000-0005-0000-0000-000054240000}"/>
    <cellStyle name="Normal 79 5" xfId="8019" xr:uid="{00000000-0005-0000-0000-000055240000}"/>
    <cellStyle name="Normal 8" xfId="344" xr:uid="{00000000-0005-0000-0000-000056240000}"/>
    <cellStyle name="Normal 8 2" xfId="345" xr:uid="{00000000-0005-0000-0000-000057240000}"/>
    <cellStyle name="Normal 8 3" xfId="5394" xr:uid="{00000000-0005-0000-0000-000058240000}"/>
    <cellStyle name="Normal 8_Domestic" xfId="346" xr:uid="{00000000-0005-0000-0000-000059240000}"/>
    <cellStyle name="Normal 80" xfId="939" xr:uid="{00000000-0005-0000-0000-00005A240000}"/>
    <cellStyle name="Normal 80 2" xfId="6766" xr:uid="{00000000-0005-0000-0000-00005B240000}"/>
    <cellStyle name="Normal 81" xfId="945" xr:uid="{00000000-0005-0000-0000-00005C240000}"/>
    <cellStyle name="Normal 81 2" xfId="6781" xr:uid="{00000000-0005-0000-0000-00005D240000}"/>
    <cellStyle name="Normal 82" xfId="932" xr:uid="{00000000-0005-0000-0000-00005E240000}"/>
    <cellStyle name="Normal 82 2" xfId="2596" xr:uid="{00000000-0005-0000-0000-00005F240000}"/>
    <cellStyle name="Normal 82 2 2" xfId="3838" xr:uid="{00000000-0005-0000-0000-000060240000}"/>
    <cellStyle name="Normal 82 2 3" xfId="8545" xr:uid="{00000000-0005-0000-0000-000061240000}"/>
    <cellStyle name="Normal 82 3" xfId="2025" xr:uid="{00000000-0005-0000-0000-000062240000}"/>
    <cellStyle name="Normal 82 4" xfId="6807" xr:uid="{00000000-0005-0000-0000-000063240000}"/>
    <cellStyle name="Normal 83" xfId="947" xr:uid="{00000000-0005-0000-0000-000064240000}"/>
    <cellStyle name="Normal 83 2" xfId="2026" xr:uid="{00000000-0005-0000-0000-000065240000}"/>
    <cellStyle name="Normal 84" xfId="956" xr:uid="{00000000-0005-0000-0000-000066240000}"/>
    <cellStyle name="Normal 84 2" xfId="2601" xr:uid="{00000000-0005-0000-0000-000067240000}"/>
    <cellStyle name="Normal 84 2 2" xfId="3843" xr:uid="{00000000-0005-0000-0000-000068240000}"/>
    <cellStyle name="Normal 84 2 3" xfId="8550" xr:uid="{00000000-0005-0000-0000-000069240000}"/>
    <cellStyle name="Normal 85" xfId="984" xr:uid="{00000000-0005-0000-0000-00006A240000}"/>
    <cellStyle name="Normal 86" xfId="958" xr:uid="{00000000-0005-0000-0000-00006B240000}"/>
    <cellStyle name="Normal 86 2" xfId="2027" xr:uid="{00000000-0005-0000-0000-00006C240000}"/>
    <cellStyle name="Normal 86 3" xfId="6847" xr:uid="{00000000-0005-0000-0000-00006D240000}"/>
    <cellStyle name="Normal 87" xfId="962" xr:uid="{00000000-0005-0000-0000-00006E240000}"/>
    <cellStyle name="Normal 87 2" xfId="2028" xr:uid="{00000000-0005-0000-0000-00006F240000}"/>
    <cellStyle name="Normal 88" xfId="985" xr:uid="{00000000-0005-0000-0000-000070240000}"/>
    <cellStyle name="Normal 88 2" xfId="2624" xr:uid="{00000000-0005-0000-0000-000071240000}"/>
    <cellStyle name="Normal 88 2 2" xfId="3866" xr:uid="{00000000-0005-0000-0000-000072240000}"/>
    <cellStyle name="Normal 88 2 3" xfId="8573" xr:uid="{00000000-0005-0000-0000-000073240000}"/>
    <cellStyle name="Normal 88 3" xfId="1329" xr:uid="{00000000-0005-0000-0000-000074240000}"/>
    <cellStyle name="Normal 89" xfId="992" xr:uid="{00000000-0005-0000-0000-000075240000}"/>
    <cellStyle name="Normal 89 2" xfId="2623" xr:uid="{00000000-0005-0000-0000-000076240000}"/>
    <cellStyle name="Normal 89 2 2" xfId="3865" xr:uid="{00000000-0005-0000-0000-000077240000}"/>
    <cellStyle name="Normal 89 2 3" xfId="8572" xr:uid="{00000000-0005-0000-0000-000078240000}"/>
    <cellStyle name="Normal 89 3" xfId="1331" xr:uid="{00000000-0005-0000-0000-000079240000}"/>
    <cellStyle name="Normal 9" xfId="347" xr:uid="{00000000-0005-0000-0000-00007A240000}"/>
    <cellStyle name="Normal 9 2" xfId="5395" xr:uid="{00000000-0005-0000-0000-00007B240000}"/>
    <cellStyle name="Normal 90" xfId="999" xr:uid="{00000000-0005-0000-0000-00007C240000}"/>
    <cellStyle name="Normal 90 2" xfId="2630" xr:uid="{00000000-0005-0000-0000-00007D240000}"/>
    <cellStyle name="Normal 90 3" xfId="2034" xr:uid="{00000000-0005-0000-0000-00007E240000}"/>
    <cellStyle name="Normal 91" xfId="1018" xr:uid="{00000000-0005-0000-0000-00007F240000}"/>
    <cellStyle name="Normal 91 2" xfId="2631" xr:uid="{00000000-0005-0000-0000-000080240000}"/>
    <cellStyle name="Normal 91 3" xfId="3872" xr:uid="{00000000-0005-0000-0000-000081240000}"/>
    <cellStyle name="Normal 91 4" xfId="6915" xr:uid="{00000000-0005-0000-0000-000082240000}"/>
    <cellStyle name="Normal 91 5" xfId="8579" xr:uid="{00000000-0005-0000-0000-000083240000}"/>
    <cellStyle name="Normal 92" xfId="1017" xr:uid="{00000000-0005-0000-0000-000084240000}"/>
    <cellStyle name="Normal 92 2" xfId="2632" xr:uid="{00000000-0005-0000-0000-000085240000}"/>
    <cellStyle name="Normal 92 3" xfId="3873" xr:uid="{00000000-0005-0000-0000-000086240000}"/>
    <cellStyle name="Normal 92 4" xfId="6916" xr:uid="{00000000-0005-0000-0000-000087240000}"/>
    <cellStyle name="Normal 92 5" xfId="8580" xr:uid="{00000000-0005-0000-0000-000088240000}"/>
    <cellStyle name="Normal 93" xfId="1021" xr:uid="{00000000-0005-0000-0000-000089240000}"/>
    <cellStyle name="Normal 93 2" xfId="6944" xr:uid="{00000000-0005-0000-0000-00008A240000}"/>
    <cellStyle name="Normal 94" xfId="1025" xr:uid="{00000000-0005-0000-0000-00008B240000}"/>
    <cellStyle name="Normal 95" xfId="1048" xr:uid="{00000000-0005-0000-0000-00008C240000}"/>
    <cellStyle name="Normal 95 2" xfId="2646" xr:uid="{00000000-0005-0000-0000-00008D240000}"/>
    <cellStyle name="Normal 96" xfId="1049" xr:uid="{00000000-0005-0000-0000-00008E240000}"/>
    <cellStyle name="Normal 96 2" xfId="2649" xr:uid="{00000000-0005-0000-0000-00008F240000}"/>
    <cellStyle name="Normal 96 3" xfId="6998" xr:uid="{00000000-0005-0000-0000-000090240000}"/>
    <cellStyle name="Normal 97" xfId="1050" xr:uid="{00000000-0005-0000-0000-000091240000}"/>
    <cellStyle name="Normal 97 2" xfId="2651" xr:uid="{00000000-0005-0000-0000-000092240000}"/>
    <cellStyle name="Normal 98" xfId="1065" xr:uid="{00000000-0005-0000-0000-000093240000}"/>
    <cellStyle name="Normal 98 2" xfId="2650" xr:uid="{00000000-0005-0000-0000-000094240000}"/>
    <cellStyle name="Normal 99" xfId="1058" xr:uid="{00000000-0005-0000-0000-000095240000}"/>
    <cellStyle name="Normal 99 2" xfId="2652" xr:uid="{00000000-0005-0000-0000-000096240000}"/>
    <cellStyle name="Normal_Sheet1" xfId="10047" xr:uid="{00000000-0005-0000-0000-000097240000}"/>
    <cellStyle name="Note 10" xfId="472" xr:uid="{00000000-0005-0000-0000-000099240000}"/>
    <cellStyle name="Note 10 2" xfId="2140" xr:uid="{00000000-0005-0000-0000-00009A240000}"/>
    <cellStyle name="Note 10 2 2" xfId="4682" xr:uid="{00000000-0005-0000-0000-00009B240000}"/>
    <cellStyle name="Note 10 2 2 2" xfId="6265" xr:uid="{00000000-0005-0000-0000-00009C240000}"/>
    <cellStyle name="Note 10 2 2 3" xfId="9325" xr:uid="{00000000-0005-0000-0000-00009D240000}"/>
    <cellStyle name="Note 10 2 3" xfId="3405" xr:uid="{00000000-0005-0000-0000-00009E240000}"/>
    <cellStyle name="Note 10 2 4" xfId="5788" xr:uid="{00000000-0005-0000-0000-00009F240000}"/>
    <cellStyle name="Note 10 2 5" xfId="8111" xr:uid="{00000000-0005-0000-0000-0000A0240000}"/>
    <cellStyle name="Note 10 3" xfId="1423" xr:uid="{00000000-0005-0000-0000-0000A1240000}"/>
    <cellStyle name="Note 10 3 2" xfId="3995" xr:uid="{00000000-0005-0000-0000-0000A2240000}"/>
    <cellStyle name="Note 10 3 3" xfId="6089" xr:uid="{00000000-0005-0000-0000-0000A3240000}"/>
    <cellStyle name="Note 10 3 4" xfId="8687" xr:uid="{00000000-0005-0000-0000-0000A4240000}"/>
    <cellStyle name="Note 10 4" xfId="4470" xr:uid="{00000000-0005-0000-0000-0000A5240000}"/>
    <cellStyle name="Note 10 4 2" xfId="9139" xr:uid="{00000000-0005-0000-0000-0000A6240000}"/>
    <cellStyle name="Note 10 5" xfId="2748" xr:uid="{00000000-0005-0000-0000-0000A7240000}"/>
    <cellStyle name="Note 10 6" xfId="5606" xr:uid="{00000000-0005-0000-0000-0000A8240000}"/>
    <cellStyle name="Note 10 7" xfId="7446" xr:uid="{00000000-0005-0000-0000-0000A9240000}"/>
    <cellStyle name="Note 11" xfId="501" xr:uid="{00000000-0005-0000-0000-0000AA240000}"/>
    <cellStyle name="Note 11 2" xfId="2153" xr:uid="{00000000-0005-0000-0000-0000AB240000}"/>
    <cellStyle name="Note 11 2 2" xfId="4695" xr:uid="{00000000-0005-0000-0000-0000AC240000}"/>
    <cellStyle name="Note 11 2 2 2" xfId="6278" xr:uid="{00000000-0005-0000-0000-0000AD240000}"/>
    <cellStyle name="Note 11 2 2 3" xfId="9338" xr:uid="{00000000-0005-0000-0000-0000AE240000}"/>
    <cellStyle name="Note 11 2 3" xfId="3418" xr:uid="{00000000-0005-0000-0000-0000AF240000}"/>
    <cellStyle name="Note 11 2 4" xfId="5801" xr:uid="{00000000-0005-0000-0000-0000B0240000}"/>
    <cellStyle name="Note 11 2 5" xfId="8124" xr:uid="{00000000-0005-0000-0000-0000B1240000}"/>
    <cellStyle name="Note 11 3" xfId="1437" xr:uid="{00000000-0005-0000-0000-0000B2240000}"/>
    <cellStyle name="Note 11 3 2" xfId="4009" xr:uid="{00000000-0005-0000-0000-0000B3240000}"/>
    <cellStyle name="Note 11 3 3" xfId="6102" xr:uid="{00000000-0005-0000-0000-0000B4240000}"/>
    <cellStyle name="Note 11 3 4" xfId="8700" xr:uid="{00000000-0005-0000-0000-0000B5240000}"/>
    <cellStyle name="Note 11 4" xfId="4483" xr:uid="{00000000-0005-0000-0000-0000B6240000}"/>
    <cellStyle name="Note 11 4 2" xfId="9152" xr:uid="{00000000-0005-0000-0000-0000B7240000}"/>
    <cellStyle name="Note 11 5" xfId="2761" xr:uid="{00000000-0005-0000-0000-0000B8240000}"/>
    <cellStyle name="Note 11 6" xfId="5619" xr:uid="{00000000-0005-0000-0000-0000B9240000}"/>
    <cellStyle name="Note 11 7" xfId="7459" xr:uid="{00000000-0005-0000-0000-0000BA240000}"/>
    <cellStyle name="Note 12" xfId="514" xr:uid="{00000000-0005-0000-0000-0000BB240000}"/>
    <cellStyle name="Note 12 2" xfId="2168" xr:uid="{00000000-0005-0000-0000-0000BC240000}"/>
    <cellStyle name="Note 12 2 2" xfId="4721" xr:uid="{00000000-0005-0000-0000-0000BD240000}"/>
    <cellStyle name="Note 12 2 2 2" xfId="6291" xr:uid="{00000000-0005-0000-0000-0000BE240000}"/>
    <cellStyle name="Note 12 2 2 3" xfId="9364" xr:uid="{00000000-0005-0000-0000-0000BF240000}"/>
    <cellStyle name="Note 12 2 3" xfId="3432" xr:uid="{00000000-0005-0000-0000-0000C0240000}"/>
    <cellStyle name="Note 12 2 4" xfId="5814" xr:uid="{00000000-0005-0000-0000-0000C1240000}"/>
    <cellStyle name="Note 12 2 5" xfId="8138" xr:uid="{00000000-0005-0000-0000-0000C2240000}"/>
    <cellStyle name="Note 12 3" xfId="1450" xr:uid="{00000000-0005-0000-0000-0000C3240000}"/>
    <cellStyle name="Note 12 3 2" xfId="4022" xr:uid="{00000000-0005-0000-0000-0000C4240000}"/>
    <cellStyle name="Note 12 3 3" xfId="6115" xr:uid="{00000000-0005-0000-0000-0000C5240000}"/>
    <cellStyle name="Note 12 3 4" xfId="8713" xr:uid="{00000000-0005-0000-0000-0000C6240000}"/>
    <cellStyle name="Note 12 4" xfId="4496" xr:uid="{00000000-0005-0000-0000-0000C7240000}"/>
    <cellStyle name="Note 12 4 2" xfId="9165" xr:uid="{00000000-0005-0000-0000-0000C8240000}"/>
    <cellStyle name="Note 12 5" xfId="2774" xr:uid="{00000000-0005-0000-0000-0000C9240000}"/>
    <cellStyle name="Note 12 6" xfId="5632" xr:uid="{00000000-0005-0000-0000-0000CA240000}"/>
    <cellStyle name="Note 12 7" xfId="7472" xr:uid="{00000000-0005-0000-0000-0000CB240000}"/>
    <cellStyle name="Note 13" xfId="527" xr:uid="{00000000-0005-0000-0000-0000CC240000}"/>
    <cellStyle name="Note 13 2" xfId="2181" xr:uid="{00000000-0005-0000-0000-0000CD240000}"/>
    <cellStyle name="Note 13 2 2" xfId="3445" xr:uid="{00000000-0005-0000-0000-0000CE240000}"/>
    <cellStyle name="Note 13 2 2 2" xfId="6305" xr:uid="{00000000-0005-0000-0000-0000CF240000}"/>
    <cellStyle name="Note 13 2 3" xfId="5828" xr:uid="{00000000-0005-0000-0000-0000D0240000}"/>
    <cellStyle name="Note 13 2 4" xfId="8151" xr:uid="{00000000-0005-0000-0000-0000D1240000}"/>
    <cellStyle name="Note 13 3" xfId="1463" xr:uid="{00000000-0005-0000-0000-0000D2240000}"/>
    <cellStyle name="Note 13 3 2" xfId="4035" xr:uid="{00000000-0005-0000-0000-0000D3240000}"/>
    <cellStyle name="Note 13 3 3" xfId="6129" xr:uid="{00000000-0005-0000-0000-0000D4240000}"/>
    <cellStyle name="Note 13 3 4" xfId="8726" xr:uid="{00000000-0005-0000-0000-0000D5240000}"/>
    <cellStyle name="Note 13 4" xfId="4399" xr:uid="{00000000-0005-0000-0000-0000D6240000}"/>
    <cellStyle name="Note 13 4 2" xfId="9070" xr:uid="{00000000-0005-0000-0000-0000D7240000}"/>
    <cellStyle name="Note 13 5" xfId="2787" xr:uid="{00000000-0005-0000-0000-0000D8240000}"/>
    <cellStyle name="Note 13 6" xfId="5646" xr:uid="{00000000-0005-0000-0000-0000D9240000}"/>
    <cellStyle name="Note 13 7" xfId="7485" xr:uid="{00000000-0005-0000-0000-0000DA240000}"/>
    <cellStyle name="Note 14" xfId="540" xr:uid="{00000000-0005-0000-0000-0000DB240000}"/>
    <cellStyle name="Note 14 2" xfId="2194" xr:uid="{00000000-0005-0000-0000-0000DC240000}"/>
    <cellStyle name="Note 14 2 2" xfId="3458" xr:uid="{00000000-0005-0000-0000-0000DD240000}"/>
    <cellStyle name="Note 14 2 2 2" xfId="6318" xr:uid="{00000000-0005-0000-0000-0000DE240000}"/>
    <cellStyle name="Note 14 2 3" xfId="5841" xr:uid="{00000000-0005-0000-0000-0000DF240000}"/>
    <cellStyle name="Note 14 2 4" xfId="8164" xr:uid="{00000000-0005-0000-0000-0000E0240000}"/>
    <cellStyle name="Note 14 3" xfId="1476" xr:uid="{00000000-0005-0000-0000-0000E1240000}"/>
    <cellStyle name="Note 14 3 2" xfId="4049" xr:uid="{00000000-0005-0000-0000-0000E2240000}"/>
    <cellStyle name="Note 14 3 3" xfId="6142" xr:uid="{00000000-0005-0000-0000-0000E3240000}"/>
    <cellStyle name="Note 14 3 4" xfId="8739" xr:uid="{00000000-0005-0000-0000-0000E4240000}"/>
    <cellStyle name="Note 14 4" xfId="4512" xr:uid="{00000000-0005-0000-0000-0000E5240000}"/>
    <cellStyle name="Note 14 4 2" xfId="9181" xr:uid="{00000000-0005-0000-0000-0000E6240000}"/>
    <cellStyle name="Note 14 5" xfId="2800" xr:uid="{00000000-0005-0000-0000-0000E7240000}"/>
    <cellStyle name="Note 14 6" xfId="5660" xr:uid="{00000000-0005-0000-0000-0000E8240000}"/>
    <cellStyle name="Note 14 7" xfId="7498" xr:uid="{00000000-0005-0000-0000-0000E9240000}"/>
    <cellStyle name="Note 15" xfId="554" xr:uid="{00000000-0005-0000-0000-0000EA240000}"/>
    <cellStyle name="Note 15 2" xfId="2207" xr:uid="{00000000-0005-0000-0000-0000EB240000}"/>
    <cellStyle name="Note 15 2 2" xfId="3471" xr:uid="{00000000-0005-0000-0000-0000EC240000}"/>
    <cellStyle name="Note 15 2 2 2" xfId="6331" xr:uid="{00000000-0005-0000-0000-0000ED240000}"/>
    <cellStyle name="Note 15 2 3" xfId="5854" xr:uid="{00000000-0005-0000-0000-0000EE240000}"/>
    <cellStyle name="Note 15 2 4" xfId="8177" xr:uid="{00000000-0005-0000-0000-0000EF240000}"/>
    <cellStyle name="Note 15 3" xfId="1489" xr:uid="{00000000-0005-0000-0000-0000F0240000}"/>
    <cellStyle name="Note 15 3 2" xfId="4062" xr:uid="{00000000-0005-0000-0000-0000F1240000}"/>
    <cellStyle name="Note 15 3 3" xfId="6155" xr:uid="{00000000-0005-0000-0000-0000F2240000}"/>
    <cellStyle name="Note 15 3 4" xfId="8752" xr:uid="{00000000-0005-0000-0000-0000F3240000}"/>
    <cellStyle name="Note 15 4" xfId="4724" xr:uid="{00000000-0005-0000-0000-0000F4240000}"/>
    <cellStyle name="Note 15 4 2" xfId="9366" xr:uid="{00000000-0005-0000-0000-0000F5240000}"/>
    <cellStyle name="Note 15 5" xfId="2813" xr:uid="{00000000-0005-0000-0000-0000F6240000}"/>
    <cellStyle name="Note 15 6" xfId="5673" xr:uid="{00000000-0005-0000-0000-0000F7240000}"/>
    <cellStyle name="Note 15 7" xfId="7511" xr:uid="{00000000-0005-0000-0000-0000F8240000}"/>
    <cellStyle name="Note 16" xfId="568" xr:uid="{00000000-0005-0000-0000-0000F9240000}"/>
    <cellStyle name="Note 16 2" xfId="2220" xr:uid="{00000000-0005-0000-0000-0000FA240000}"/>
    <cellStyle name="Note 16 2 2" xfId="3484" xr:uid="{00000000-0005-0000-0000-0000FB240000}"/>
    <cellStyle name="Note 16 2 2 2" xfId="6344" xr:uid="{00000000-0005-0000-0000-0000FC240000}"/>
    <cellStyle name="Note 16 2 3" xfId="5867" xr:uid="{00000000-0005-0000-0000-0000FD240000}"/>
    <cellStyle name="Note 16 2 4" xfId="8190" xr:uid="{00000000-0005-0000-0000-0000FE240000}"/>
    <cellStyle name="Note 16 3" xfId="1502" xr:uid="{00000000-0005-0000-0000-0000FF240000}"/>
    <cellStyle name="Note 16 3 2" xfId="4075" xr:uid="{00000000-0005-0000-0000-000000250000}"/>
    <cellStyle name="Note 16 3 3" xfId="6168" xr:uid="{00000000-0005-0000-0000-000001250000}"/>
    <cellStyle name="Note 16 3 4" xfId="8765" xr:uid="{00000000-0005-0000-0000-000002250000}"/>
    <cellStyle name="Note 16 4" xfId="4737" xr:uid="{00000000-0005-0000-0000-000003250000}"/>
    <cellStyle name="Note 16 4 2" xfId="9379" xr:uid="{00000000-0005-0000-0000-000004250000}"/>
    <cellStyle name="Note 16 5" xfId="2826" xr:uid="{00000000-0005-0000-0000-000005250000}"/>
    <cellStyle name="Note 16 6" xfId="5687" xr:uid="{00000000-0005-0000-0000-000006250000}"/>
    <cellStyle name="Note 16 7" xfId="7524" xr:uid="{00000000-0005-0000-0000-000007250000}"/>
    <cellStyle name="Note 17" xfId="581" xr:uid="{00000000-0005-0000-0000-000008250000}"/>
    <cellStyle name="Note 17 2" xfId="2234" xr:uid="{00000000-0005-0000-0000-000009250000}"/>
    <cellStyle name="Note 17 2 2" xfId="3497" xr:uid="{00000000-0005-0000-0000-00000A250000}"/>
    <cellStyle name="Note 17 2 2 2" xfId="6357" xr:uid="{00000000-0005-0000-0000-00000B250000}"/>
    <cellStyle name="Note 17 2 3" xfId="5880" xr:uid="{00000000-0005-0000-0000-00000C250000}"/>
    <cellStyle name="Note 17 2 4" xfId="8203" xr:uid="{00000000-0005-0000-0000-00000D250000}"/>
    <cellStyle name="Note 17 3" xfId="1515" xr:uid="{00000000-0005-0000-0000-00000E250000}"/>
    <cellStyle name="Note 17 3 2" xfId="4088" xr:uid="{00000000-0005-0000-0000-00000F250000}"/>
    <cellStyle name="Note 17 3 3" xfId="6181" xr:uid="{00000000-0005-0000-0000-000010250000}"/>
    <cellStyle name="Note 17 3 4" xfId="8778" xr:uid="{00000000-0005-0000-0000-000011250000}"/>
    <cellStyle name="Note 17 4" xfId="4751" xr:uid="{00000000-0005-0000-0000-000012250000}"/>
    <cellStyle name="Note 17 4 2" xfId="9392" xr:uid="{00000000-0005-0000-0000-000013250000}"/>
    <cellStyle name="Note 17 5" xfId="2839" xr:uid="{00000000-0005-0000-0000-000014250000}"/>
    <cellStyle name="Note 17 6" xfId="5700" xr:uid="{00000000-0005-0000-0000-000015250000}"/>
    <cellStyle name="Note 17 7" xfId="7537" xr:uid="{00000000-0005-0000-0000-000016250000}"/>
    <cellStyle name="Note 18" xfId="608" xr:uid="{00000000-0005-0000-0000-000017250000}"/>
    <cellStyle name="Note 18 2" xfId="2247" xr:uid="{00000000-0005-0000-0000-000018250000}"/>
    <cellStyle name="Note 18 2 2" xfId="3510" xr:uid="{00000000-0005-0000-0000-000019250000}"/>
    <cellStyle name="Note 18 2 3" xfId="6195" xr:uid="{00000000-0005-0000-0000-00001A250000}"/>
    <cellStyle name="Note 18 2 4" xfId="8216" xr:uid="{00000000-0005-0000-0000-00001B250000}"/>
    <cellStyle name="Note 18 3" xfId="1528" xr:uid="{00000000-0005-0000-0000-00001C250000}"/>
    <cellStyle name="Note 18 3 2" xfId="4102" xr:uid="{00000000-0005-0000-0000-00001D250000}"/>
    <cellStyle name="Note 18 3 3" xfId="8791" xr:uid="{00000000-0005-0000-0000-00001E250000}"/>
    <cellStyle name="Note 18 4" xfId="4764" xr:uid="{00000000-0005-0000-0000-00001F250000}"/>
    <cellStyle name="Note 18 4 2" xfId="9405" xr:uid="{00000000-0005-0000-0000-000020250000}"/>
    <cellStyle name="Note 18 5" xfId="2852" xr:uid="{00000000-0005-0000-0000-000021250000}"/>
    <cellStyle name="Note 18 6" xfId="5714" xr:uid="{00000000-0005-0000-0000-000022250000}"/>
    <cellStyle name="Note 18 7" xfId="7550" xr:uid="{00000000-0005-0000-0000-000023250000}"/>
    <cellStyle name="Note 19" xfId="630" xr:uid="{00000000-0005-0000-0000-000024250000}"/>
    <cellStyle name="Note 19 2" xfId="2261" xr:uid="{00000000-0005-0000-0000-000025250000}"/>
    <cellStyle name="Note 19 2 2" xfId="3523" xr:uid="{00000000-0005-0000-0000-000026250000}"/>
    <cellStyle name="Note 19 2 3" xfId="6373" xr:uid="{00000000-0005-0000-0000-000027250000}"/>
    <cellStyle name="Note 19 2 4" xfId="8229" xr:uid="{00000000-0005-0000-0000-000028250000}"/>
    <cellStyle name="Note 19 3" xfId="1544" xr:uid="{00000000-0005-0000-0000-000029250000}"/>
    <cellStyle name="Note 19 3 2" xfId="4115" xr:uid="{00000000-0005-0000-0000-00002A250000}"/>
    <cellStyle name="Note 19 3 3" xfId="8804" xr:uid="{00000000-0005-0000-0000-00002B250000}"/>
    <cellStyle name="Note 19 4" xfId="4777" xr:uid="{00000000-0005-0000-0000-00002C250000}"/>
    <cellStyle name="Note 19 4 2" xfId="9418" xr:uid="{00000000-0005-0000-0000-00002D250000}"/>
    <cellStyle name="Note 19 5" xfId="2865" xr:uid="{00000000-0005-0000-0000-00002E250000}"/>
    <cellStyle name="Note 19 6" xfId="5897" xr:uid="{00000000-0005-0000-0000-00002F250000}"/>
    <cellStyle name="Note 19 7" xfId="7563" xr:uid="{00000000-0005-0000-0000-000030250000}"/>
    <cellStyle name="Note 2" xfId="348" xr:uid="{00000000-0005-0000-0000-000031250000}"/>
    <cellStyle name="Note 2 2" xfId="1143" xr:uid="{00000000-0005-0000-0000-000032250000}"/>
    <cellStyle name="Note 2 2 2" xfId="4651" xr:uid="{00000000-0005-0000-0000-000033250000}"/>
    <cellStyle name="Note 2 2 3" xfId="6032" xr:uid="{00000000-0005-0000-0000-000034250000}"/>
    <cellStyle name="Note 2 3" xfId="1199" xr:uid="{00000000-0005-0000-0000-000035250000}"/>
    <cellStyle name="Note 2 4" xfId="5396" xr:uid="{00000000-0005-0000-0000-000036250000}"/>
    <cellStyle name="Note 20" xfId="645" xr:uid="{00000000-0005-0000-0000-000037250000}"/>
    <cellStyle name="Note 20 2" xfId="2275" xr:uid="{00000000-0005-0000-0000-000038250000}"/>
    <cellStyle name="Note 20 2 2" xfId="3536" xr:uid="{00000000-0005-0000-0000-000039250000}"/>
    <cellStyle name="Note 20 2 3" xfId="6386" xr:uid="{00000000-0005-0000-0000-00003A250000}"/>
    <cellStyle name="Note 20 2 4" xfId="8242" xr:uid="{00000000-0005-0000-0000-00003B250000}"/>
    <cellStyle name="Note 20 3" xfId="1557" xr:uid="{00000000-0005-0000-0000-00003C250000}"/>
    <cellStyle name="Note 20 3 2" xfId="4128" xr:uid="{00000000-0005-0000-0000-00003D250000}"/>
    <cellStyle name="Note 20 3 3" xfId="8817" xr:uid="{00000000-0005-0000-0000-00003E250000}"/>
    <cellStyle name="Note 20 4" xfId="4791" xr:uid="{00000000-0005-0000-0000-00003F250000}"/>
    <cellStyle name="Note 20 4 2" xfId="9431" xr:uid="{00000000-0005-0000-0000-000040250000}"/>
    <cellStyle name="Note 20 5" xfId="2878" xr:uid="{00000000-0005-0000-0000-000041250000}"/>
    <cellStyle name="Note 20 6" xfId="5910" xr:uid="{00000000-0005-0000-0000-000042250000}"/>
    <cellStyle name="Note 20 7" xfId="7576" xr:uid="{00000000-0005-0000-0000-000043250000}"/>
    <cellStyle name="Note 21" xfId="674" xr:uid="{00000000-0005-0000-0000-000044250000}"/>
    <cellStyle name="Note 21 2" xfId="2288" xr:uid="{00000000-0005-0000-0000-000045250000}"/>
    <cellStyle name="Note 21 2 2" xfId="3549" xr:uid="{00000000-0005-0000-0000-000046250000}"/>
    <cellStyle name="Note 21 2 3" xfId="6400" xr:uid="{00000000-0005-0000-0000-000047250000}"/>
    <cellStyle name="Note 21 2 4" xfId="8255" xr:uid="{00000000-0005-0000-0000-000048250000}"/>
    <cellStyle name="Note 21 3" xfId="1571" xr:uid="{00000000-0005-0000-0000-000049250000}"/>
    <cellStyle name="Note 21 3 2" xfId="4141" xr:uid="{00000000-0005-0000-0000-00004A250000}"/>
    <cellStyle name="Note 21 3 3" xfId="8830" xr:uid="{00000000-0005-0000-0000-00004B250000}"/>
    <cellStyle name="Note 21 4" xfId="4804" xr:uid="{00000000-0005-0000-0000-00004C250000}"/>
    <cellStyle name="Note 21 4 2" xfId="9444" xr:uid="{00000000-0005-0000-0000-00004D250000}"/>
    <cellStyle name="Note 21 5" xfId="2891" xr:uid="{00000000-0005-0000-0000-00004E250000}"/>
    <cellStyle name="Note 21 6" xfId="5924" xr:uid="{00000000-0005-0000-0000-00004F250000}"/>
    <cellStyle name="Note 21 7" xfId="7589" xr:uid="{00000000-0005-0000-0000-000050250000}"/>
    <cellStyle name="Note 22" xfId="737" xr:uid="{00000000-0005-0000-0000-000051250000}"/>
    <cellStyle name="Note 22 2" xfId="2301" xr:uid="{00000000-0005-0000-0000-000052250000}"/>
    <cellStyle name="Note 22 2 2" xfId="3562" xr:uid="{00000000-0005-0000-0000-000053250000}"/>
    <cellStyle name="Note 22 2 3" xfId="6414" xr:uid="{00000000-0005-0000-0000-000054250000}"/>
    <cellStyle name="Note 22 2 4" xfId="8268" xr:uid="{00000000-0005-0000-0000-000055250000}"/>
    <cellStyle name="Note 22 3" xfId="1584" xr:uid="{00000000-0005-0000-0000-000056250000}"/>
    <cellStyle name="Note 22 3 2" xfId="4154" xr:uid="{00000000-0005-0000-0000-000057250000}"/>
    <cellStyle name="Note 22 3 3" xfId="8843" xr:uid="{00000000-0005-0000-0000-000058250000}"/>
    <cellStyle name="Note 22 4" xfId="4818" xr:uid="{00000000-0005-0000-0000-000059250000}"/>
    <cellStyle name="Note 22 4 2" xfId="9457" xr:uid="{00000000-0005-0000-0000-00005A250000}"/>
    <cellStyle name="Note 22 5" xfId="2904" xr:uid="{00000000-0005-0000-0000-00005B250000}"/>
    <cellStyle name="Note 22 6" xfId="5939" xr:uid="{00000000-0005-0000-0000-00005C250000}"/>
    <cellStyle name="Note 22 7" xfId="7602" xr:uid="{00000000-0005-0000-0000-00005D250000}"/>
    <cellStyle name="Note 23" xfId="753" xr:uid="{00000000-0005-0000-0000-00005E250000}"/>
    <cellStyle name="Note 23 2" xfId="2315" xr:uid="{00000000-0005-0000-0000-00005F250000}"/>
    <cellStyle name="Note 23 2 2" xfId="3576" xr:uid="{00000000-0005-0000-0000-000060250000}"/>
    <cellStyle name="Note 23 2 3" xfId="6441" xr:uid="{00000000-0005-0000-0000-000061250000}"/>
    <cellStyle name="Note 23 2 4" xfId="8282" xr:uid="{00000000-0005-0000-0000-000062250000}"/>
    <cellStyle name="Note 23 3" xfId="1598" xr:uid="{00000000-0005-0000-0000-000063250000}"/>
    <cellStyle name="Note 23 3 2" xfId="4167" xr:uid="{00000000-0005-0000-0000-000064250000}"/>
    <cellStyle name="Note 23 3 3" xfId="8856" xr:uid="{00000000-0005-0000-0000-000065250000}"/>
    <cellStyle name="Note 23 4" xfId="4831" xr:uid="{00000000-0005-0000-0000-000066250000}"/>
    <cellStyle name="Note 23 4 2" xfId="9470" xr:uid="{00000000-0005-0000-0000-000067250000}"/>
    <cellStyle name="Note 23 5" xfId="2917" xr:uid="{00000000-0005-0000-0000-000068250000}"/>
    <cellStyle name="Note 23 6" xfId="5966" xr:uid="{00000000-0005-0000-0000-000069250000}"/>
    <cellStyle name="Note 23 7" xfId="7615" xr:uid="{00000000-0005-0000-0000-00006A250000}"/>
    <cellStyle name="Note 24" xfId="767" xr:uid="{00000000-0005-0000-0000-00006B250000}"/>
    <cellStyle name="Note 24 2" xfId="2329" xr:uid="{00000000-0005-0000-0000-00006C250000}"/>
    <cellStyle name="Note 24 2 2" xfId="3589" xr:uid="{00000000-0005-0000-0000-00006D250000}"/>
    <cellStyle name="Note 24 2 3" xfId="6443" xr:uid="{00000000-0005-0000-0000-00006E250000}"/>
    <cellStyle name="Note 24 2 4" xfId="8295" xr:uid="{00000000-0005-0000-0000-00006F250000}"/>
    <cellStyle name="Note 24 3" xfId="1611" xr:uid="{00000000-0005-0000-0000-000070250000}"/>
    <cellStyle name="Note 24 3 2" xfId="4180" xr:uid="{00000000-0005-0000-0000-000071250000}"/>
    <cellStyle name="Note 24 3 3" xfId="8869" xr:uid="{00000000-0005-0000-0000-000072250000}"/>
    <cellStyle name="Note 24 4" xfId="4844" xr:uid="{00000000-0005-0000-0000-000073250000}"/>
    <cellStyle name="Note 24 4 2" xfId="9483" xr:uid="{00000000-0005-0000-0000-000074250000}"/>
    <cellStyle name="Note 24 5" xfId="2930" xr:uid="{00000000-0005-0000-0000-000075250000}"/>
    <cellStyle name="Note 24 6" xfId="5968" xr:uid="{00000000-0005-0000-0000-000076250000}"/>
    <cellStyle name="Note 24 7" xfId="7628" xr:uid="{00000000-0005-0000-0000-000077250000}"/>
    <cellStyle name="Note 25" xfId="800" xr:uid="{00000000-0005-0000-0000-000078250000}"/>
    <cellStyle name="Note 25 2" xfId="2347" xr:uid="{00000000-0005-0000-0000-000079250000}"/>
    <cellStyle name="Note 25 2 2" xfId="3606" xr:uid="{00000000-0005-0000-0000-00007A250000}"/>
    <cellStyle name="Note 25 2 3" xfId="6456" xr:uid="{00000000-0005-0000-0000-00007B250000}"/>
    <cellStyle name="Note 25 2 4" xfId="8312" xr:uid="{00000000-0005-0000-0000-00007C250000}"/>
    <cellStyle name="Note 25 3" xfId="1624" xr:uid="{00000000-0005-0000-0000-00007D250000}"/>
    <cellStyle name="Note 25 3 2" xfId="4193" xr:uid="{00000000-0005-0000-0000-00007E250000}"/>
    <cellStyle name="Note 25 3 3" xfId="8882" xr:uid="{00000000-0005-0000-0000-00007F250000}"/>
    <cellStyle name="Note 25 4" xfId="4861" xr:uid="{00000000-0005-0000-0000-000080250000}"/>
    <cellStyle name="Note 25 4 2" xfId="9499" xr:uid="{00000000-0005-0000-0000-000081250000}"/>
    <cellStyle name="Note 25 5" xfId="2943" xr:uid="{00000000-0005-0000-0000-000082250000}"/>
    <cellStyle name="Note 25 6" xfId="5981" xr:uid="{00000000-0005-0000-0000-000083250000}"/>
    <cellStyle name="Note 25 7" xfId="7641" xr:uid="{00000000-0005-0000-0000-000084250000}"/>
    <cellStyle name="Note 26" xfId="814" xr:uid="{00000000-0005-0000-0000-000085250000}"/>
    <cellStyle name="Note 26 2" xfId="2364" xr:uid="{00000000-0005-0000-0000-000086250000}"/>
    <cellStyle name="Note 26 2 2" xfId="3621" xr:uid="{00000000-0005-0000-0000-000087250000}"/>
    <cellStyle name="Note 26 2 3" xfId="8327" xr:uid="{00000000-0005-0000-0000-000088250000}"/>
    <cellStyle name="Note 26 3" xfId="1643" xr:uid="{00000000-0005-0000-0000-000089250000}"/>
    <cellStyle name="Note 26 3 2" xfId="4206" xr:uid="{00000000-0005-0000-0000-00008A250000}"/>
    <cellStyle name="Note 26 3 3" xfId="8895" xr:uid="{00000000-0005-0000-0000-00008B250000}"/>
    <cellStyle name="Note 26 4" xfId="4876" xr:uid="{00000000-0005-0000-0000-00008C250000}"/>
    <cellStyle name="Note 26 4 2" xfId="9513" xr:uid="{00000000-0005-0000-0000-00008D250000}"/>
    <cellStyle name="Note 26 5" xfId="2956" xr:uid="{00000000-0005-0000-0000-00008E250000}"/>
    <cellStyle name="Note 26 6" xfId="5999" xr:uid="{00000000-0005-0000-0000-00008F250000}"/>
    <cellStyle name="Note 26 7" xfId="7654" xr:uid="{00000000-0005-0000-0000-000090250000}"/>
    <cellStyle name="Note 27" xfId="851" xr:uid="{00000000-0005-0000-0000-000091250000}"/>
    <cellStyle name="Note 27 2" xfId="2378" xr:uid="{00000000-0005-0000-0000-000092250000}"/>
    <cellStyle name="Note 27 2 2" xfId="3635" xr:uid="{00000000-0005-0000-0000-000093250000}"/>
    <cellStyle name="Note 27 2 3" xfId="8341" xr:uid="{00000000-0005-0000-0000-000094250000}"/>
    <cellStyle name="Note 27 3" xfId="1656" xr:uid="{00000000-0005-0000-0000-000095250000}"/>
    <cellStyle name="Note 27 3 2" xfId="4219" xr:uid="{00000000-0005-0000-0000-000096250000}"/>
    <cellStyle name="Note 27 3 3" xfId="8908" xr:uid="{00000000-0005-0000-0000-000097250000}"/>
    <cellStyle name="Note 27 4" xfId="4891" xr:uid="{00000000-0005-0000-0000-000098250000}"/>
    <cellStyle name="Note 27 4 2" xfId="9528" xr:uid="{00000000-0005-0000-0000-000099250000}"/>
    <cellStyle name="Note 27 5" xfId="2969" xr:uid="{00000000-0005-0000-0000-00009A250000}"/>
    <cellStyle name="Note 27 6" xfId="6473" xr:uid="{00000000-0005-0000-0000-00009B250000}"/>
    <cellStyle name="Note 27 7" xfId="7667" xr:uid="{00000000-0005-0000-0000-00009C250000}"/>
    <cellStyle name="Note 28" xfId="872" xr:uid="{00000000-0005-0000-0000-00009D250000}"/>
    <cellStyle name="Note 28 2" xfId="2394" xr:uid="{00000000-0005-0000-0000-00009E250000}"/>
    <cellStyle name="Note 28 2 2" xfId="3650" xr:uid="{00000000-0005-0000-0000-00009F250000}"/>
    <cellStyle name="Note 28 2 3" xfId="8356" xr:uid="{00000000-0005-0000-0000-0000A0250000}"/>
    <cellStyle name="Note 28 3" xfId="1669" xr:uid="{00000000-0005-0000-0000-0000A1250000}"/>
    <cellStyle name="Note 28 3 2" xfId="4232" xr:uid="{00000000-0005-0000-0000-0000A2250000}"/>
    <cellStyle name="Note 28 3 3" xfId="8921" xr:uid="{00000000-0005-0000-0000-0000A3250000}"/>
    <cellStyle name="Note 28 4" xfId="4908" xr:uid="{00000000-0005-0000-0000-0000A4250000}"/>
    <cellStyle name="Note 28 4 2" xfId="9545" xr:uid="{00000000-0005-0000-0000-0000A5250000}"/>
    <cellStyle name="Note 28 5" xfId="2982" xr:uid="{00000000-0005-0000-0000-0000A6250000}"/>
    <cellStyle name="Note 28 6" xfId="6492" xr:uid="{00000000-0005-0000-0000-0000A7250000}"/>
    <cellStyle name="Note 28 7" xfId="7680" xr:uid="{00000000-0005-0000-0000-0000A8250000}"/>
    <cellStyle name="Note 29" xfId="924" xr:uid="{00000000-0005-0000-0000-0000A9250000}"/>
    <cellStyle name="Note 29 2" xfId="2411" xr:uid="{00000000-0005-0000-0000-0000AA250000}"/>
    <cellStyle name="Note 29 2 2" xfId="3663" xr:uid="{00000000-0005-0000-0000-0000AB250000}"/>
    <cellStyle name="Note 29 2 3" xfId="8369" xr:uid="{00000000-0005-0000-0000-0000AC250000}"/>
    <cellStyle name="Note 29 3" xfId="1682" xr:uid="{00000000-0005-0000-0000-0000AD250000}"/>
    <cellStyle name="Note 29 3 2" xfId="4245" xr:uid="{00000000-0005-0000-0000-0000AE250000}"/>
    <cellStyle name="Note 29 3 3" xfId="8934" xr:uid="{00000000-0005-0000-0000-0000AF250000}"/>
    <cellStyle name="Note 29 4" xfId="4921" xr:uid="{00000000-0005-0000-0000-0000B0250000}"/>
    <cellStyle name="Note 29 4 2" xfId="9558" xr:uid="{00000000-0005-0000-0000-0000B1250000}"/>
    <cellStyle name="Note 29 5" xfId="2995" xr:uid="{00000000-0005-0000-0000-0000B2250000}"/>
    <cellStyle name="Note 29 6" xfId="6505" xr:uid="{00000000-0005-0000-0000-0000B3250000}"/>
    <cellStyle name="Note 29 7" xfId="7693" xr:uid="{00000000-0005-0000-0000-0000B4250000}"/>
    <cellStyle name="Note 3" xfId="349" xr:uid="{00000000-0005-0000-0000-0000B5250000}"/>
    <cellStyle name="Note 30" xfId="965" xr:uid="{00000000-0005-0000-0000-0000B6250000}"/>
    <cellStyle name="Note 30 2" xfId="2427" xr:uid="{00000000-0005-0000-0000-0000B7250000}"/>
    <cellStyle name="Note 30 2 2" xfId="3677" xr:uid="{00000000-0005-0000-0000-0000B8250000}"/>
    <cellStyle name="Note 30 2 3" xfId="8383" xr:uid="{00000000-0005-0000-0000-0000B9250000}"/>
    <cellStyle name="Note 30 3" xfId="1695" xr:uid="{00000000-0005-0000-0000-0000BA250000}"/>
    <cellStyle name="Note 30 3 2" xfId="4935" xr:uid="{00000000-0005-0000-0000-0000BB250000}"/>
    <cellStyle name="Note 30 3 3" xfId="9571" xr:uid="{00000000-0005-0000-0000-0000BC250000}"/>
    <cellStyle name="Note 30 4" xfId="3008" xr:uid="{00000000-0005-0000-0000-0000BD250000}"/>
    <cellStyle name="Note 30 5" xfId="6518" xr:uid="{00000000-0005-0000-0000-0000BE250000}"/>
    <cellStyle name="Note 30 6" xfId="7706" xr:uid="{00000000-0005-0000-0000-0000BF250000}"/>
    <cellStyle name="Note 31" xfId="1016" xr:uid="{00000000-0005-0000-0000-0000C0250000}"/>
    <cellStyle name="Note 31 2" xfId="2441" xr:uid="{00000000-0005-0000-0000-0000C1250000}"/>
    <cellStyle name="Note 31 2 2" xfId="3691" xr:uid="{00000000-0005-0000-0000-0000C2250000}"/>
    <cellStyle name="Note 31 2 3" xfId="8397" xr:uid="{00000000-0005-0000-0000-0000C3250000}"/>
    <cellStyle name="Note 31 3" xfId="1709" xr:uid="{00000000-0005-0000-0000-0000C4250000}"/>
    <cellStyle name="Note 31 3 2" xfId="4948" xr:uid="{00000000-0005-0000-0000-0000C5250000}"/>
    <cellStyle name="Note 31 3 3" xfId="9584" xr:uid="{00000000-0005-0000-0000-0000C6250000}"/>
    <cellStyle name="Note 31 4" xfId="3021" xr:uid="{00000000-0005-0000-0000-0000C7250000}"/>
    <cellStyle name="Note 31 5" xfId="6532" xr:uid="{00000000-0005-0000-0000-0000C8250000}"/>
    <cellStyle name="Note 31 6" xfId="7719" xr:uid="{00000000-0005-0000-0000-0000C9250000}"/>
    <cellStyle name="Note 32" xfId="1047" xr:uid="{00000000-0005-0000-0000-0000CA250000}"/>
    <cellStyle name="Note 32 2" xfId="2454" xr:uid="{00000000-0005-0000-0000-0000CB250000}"/>
    <cellStyle name="Note 32 2 2" xfId="3704" xr:uid="{00000000-0005-0000-0000-0000CC250000}"/>
    <cellStyle name="Note 32 2 3" xfId="8410" xr:uid="{00000000-0005-0000-0000-0000CD250000}"/>
    <cellStyle name="Note 32 3" xfId="1722" xr:uid="{00000000-0005-0000-0000-0000CE250000}"/>
    <cellStyle name="Note 32 3 2" xfId="4962" xr:uid="{00000000-0005-0000-0000-0000CF250000}"/>
    <cellStyle name="Note 32 3 3" xfId="9597" xr:uid="{00000000-0005-0000-0000-0000D0250000}"/>
    <cellStyle name="Note 32 4" xfId="3034" xr:uid="{00000000-0005-0000-0000-0000D1250000}"/>
    <cellStyle name="Note 32 5" xfId="6547" xr:uid="{00000000-0005-0000-0000-0000D2250000}"/>
    <cellStyle name="Note 32 6" xfId="7732" xr:uid="{00000000-0005-0000-0000-0000D3250000}"/>
    <cellStyle name="Note 33" xfId="1051" xr:uid="{00000000-0005-0000-0000-0000D4250000}"/>
    <cellStyle name="Note 33 2" xfId="2467" xr:uid="{00000000-0005-0000-0000-0000D5250000}"/>
    <cellStyle name="Note 33 2 2" xfId="3717" xr:uid="{00000000-0005-0000-0000-0000D6250000}"/>
    <cellStyle name="Note 33 2 3" xfId="8423" xr:uid="{00000000-0005-0000-0000-0000D7250000}"/>
    <cellStyle name="Note 33 3" xfId="1743" xr:uid="{00000000-0005-0000-0000-0000D8250000}"/>
    <cellStyle name="Note 33 3 2" xfId="4975" xr:uid="{00000000-0005-0000-0000-0000D9250000}"/>
    <cellStyle name="Note 33 3 3" xfId="9610" xr:uid="{00000000-0005-0000-0000-0000DA250000}"/>
    <cellStyle name="Note 33 4" xfId="3050" xr:uid="{00000000-0005-0000-0000-0000DB250000}"/>
    <cellStyle name="Note 33 5" xfId="6569" xr:uid="{00000000-0005-0000-0000-0000DC250000}"/>
    <cellStyle name="Note 33 6" xfId="7748" xr:uid="{00000000-0005-0000-0000-0000DD250000}"/>
    <cellStyle name="Note 34" xfId="1161" xr:uid="{00000000-0005-0000-0000-0000DE250000}"/>
    <cellStyle name="Note 34 2" xfId="2481" xr:uid="{00000000-0005-0000-0000-0000DF250000}"/>
    <cellStyle name="Note 34 2 2" xfId="3731" xr:uid="{00000000-0005-0000-0000-0000E0250000}"/>
    <cellStyle name="Note 34 2 3" xfId="8437" xr:uid="{00000000-0005-0000-0000-0000E1250000}"/>
    <cellStyle name="Note 34 3" xfId="1756" xr:uid="{00000000-0005-0000-0000-0000E2250000}"/>
    <cellStyle name="Note 34 3 2" xfId="4988" xr:uid="{00000000-0005-0000-0000-0000E3250000}"/>
    <cellStyle name="Note 34 3 3" xfId="9623" xr:uid="{00000000-0005-0000-0000-0000E4250000}"/>
    <cellStyle name="Note 34 4" xfId="3063" xr:uid="{00000000-0005-0000-0000-0000E5250000}"/>
    <cellStyle name="Note 34 5" xfId="6583" xr:uid="{00000000-0005-0000-0000-0000E6250000}"/>
    <cellStyle name="Note 34 6" xfId="7761" xr:uid="{00000000-0005-0000-0000-0000E7250000}"/>
    <cellStyle name="Note 35" xfId="1769" xr:uid="{00000000-0005-0000-0000-0000E8250000}"/>
    <cellStyle name="Note 35 2" xfId="2494" xr:uid="{00000000-0005-0000-0000-0000E9250000}"/>
    <cellStyle name="Note 35 2 2" xfId="3744" xr:uid="{00000000-0005-0000-0000-0000EA250000}"/>
    <cellStyle name="Note 35 2 3" xfId="8450" xr:uid="{00000000-0005-0000-0000-0000EB250000}"/>
    <cellStyle name="Note 35 3" xfId="5001" xr:uid="{00000000-0005-0000-0000-0000EC250000}"/>
    <cellStyle name="Note 35 3 2" xfId="9636" xr:uid="{00000000-0005-0000-0000-0000ED250000}"/>
    <cellStyle name="Note 35 4" xfId="3076" xr:uid="{00000000-0005-0000-0000-0000EE250000}"/>
    <cellStyle name="Note 35 5" xfId="6596" xr:uid="{00000000-0005-0000-0000-0000EF250000}"/>
    <cellStyle name="Note 35 6" xfId="7774" xr:uid="{00000000-0005-0000-0000-0000F0250000}"/>
    <cellStyle name="Note 36" xfId="1782" xr:uid="{00000000-0005-0000-0000-0000F1250000}"/>
    <cellStyle name="Note 36 2" xfId="2508" xr:uid="{00000000-0005-0000-0000-0000F2250000}"/>
    <cellStyle name="Note 36 2 2" xfId="3757" xr:uid="{00000000-0005-0000-0000-0000F3250000}"/>
    <cellStyle name="Note 36 2 3" xfId="8463" xr:uid="{00000000-0005-0000-0000-0000F4250000}"/>
    <cellStyle name="Note 36 3" xfId="5014" xr:uid="{00000000-0005-0000-0000-0000F5250000}"/>
    <cellStyle name="Note 36 3 2" xfId="9649" xr:uid="{00000000-0005-0000-0000-0000F6250000}"/>
    <cellStyle name="Note 36 4" xfId="3089" xr:uid="{00000000-0005-0000-0000-0000F7250000}"/>
    <cellStyle name="Note 36 5" xfId="6609" xr:uid="{00000000-0005-0000-0000-0000F8250000}"/>
    <cellStyle name="Note 36 6" xfId="7787" xr:uid="{00000000-0005-0000-0000-0000F9250000}"/>
    <cellStyle name="Note 37" xfId="1796" xr:uid="{00000000-0005-0000-0000-0000FA250000}"/>
    <cellStyle name="Note 37 2" xfId="2525" xr:uid="{00000000-0005-0000-0000-0000FB250000}"/>
    <cellStyle name="Note 37 2 2" xfId="3771" xr:uid="{00000000-0005-0000-0000-0000FC250000}"/>
    <cellStyle name="Note 37 2 3" xfId="8477" xr:uid="{00000000-0005-0000-0000-0000FD250000}"/>
    <cellStyle name="Note 37 3" xfId="5027" xr:uid="{00000000-0005-0000-0000-0000FE250000}"/>
    <cellStyle name="Note 37 3 2" xfId="9662" xr:uid="{00000000-0005-0000-0000-0000FF250000}"/>
    <cellStyle name="Note 37 4" xfId="3103" xr:uid="{00000000-0005-0000-0000-000000260000}"/>
    <cellStyle name="Note 37 5" xfId="6622" xr:uid="{00000000-0005-0000-0000-000001260000}"/>
    <cellStyle name="Note 37 6" xfId="7801" xr:uid="{00000000-0005-0000-0000-000002260000}"/>
    <cellStyle name="Note 38" xfId="1809" xr:uid="{00000000-0005-0000-0000-000003260000}"/>
    <cellStyle name="Note 38 2" xfId="2551" xr:uid="{00000000-0005-0000-0000-000004260000}"/>
    <cellStyle name="Note 38 2 2" xfId="3795" xr:uid="{00000000-0005-0000-0000-000005260000}"/>
    <cellStyle name="Note 38 2 3" xfId="8502" xr:uid="{00000000-0005-0000-0000-000006260000}"/>
    <cellStyle name="Note 38 3" xfId="5041" xr:uid="{00000000-0005-0000-0000-000007260000}"/>
    <cellStyle name="Note 38 3 2" xfId="9675" xr:uid="{00000000-0005-0000-0000-000008260000}"/>
    <cellStyle name="Note 38 4" xfId="3116" xr:uid="{00000000-0005-0000-0000-000009260000}"/>
    <cellStyle name="Note 38 5" xfId="6635" xr:uid="{00000000-0005-0000-0000-00000A260000}"/>
    <cellStyle name="Note 38 6" xfId="7815" xr:uid="{00000000-0005-0000-0000-00000B260000}"/>
    <cellStyle name="Note 39" xfId="1822" xr:uid="{00000000-0005-0000-0000-00000C260000}"/>
    <cellStyle name="Note 39 2" xfId="2568" xr:uid="{00000000-0005-0000-0000-00000D260000}"/>
    <cellStyle name="Note 39 2 2" xfId="3812" xr:uid="{00000000-0005-0000-0000-00000E260000}"/>
    <cellStyle name="Note 39 2 3" xfId="8519" xr:uid="{00000000-0005-0000-0000-00000F260000}"/>
    <cellStyle name="Note 39 3" xfId="5054" xr:uid="{00000000-0005-0000-0000-000010260000}"/>
    <cellStyle name="Note 39 3 2" xfId="9688" xr:uid="{00000000-0005-0000-0000-000011260000}"/>
    <cellStyle name="Note 39 4" xfId="3129" xr:uid="{00000000-0005-0000-0000-000012260000}"/>
    <cellStyle name="Note 39 5" xfId="6648" xr:uid="{00000000-0005-0000-0000-000013260000}"/>
    <cellStyle name="Note 39 6" xfId="7828" xr:uid="{00000000-0005-0000-0000-000014260000}"/>
    <cellStyle name="Note 4" xfId="82" xr:uid="{00000000-0005-0000-0000-000015260000}"/>
    <cellStyle name="Note 40" xfId="1835" xr:uid="{00000000-0005-0000-0000-000016260000}"/>
    <cellStyle name="Note 40 2" xfId="2584" xr:uid="{00000000-0005-0000-0000-000017260000}"/>
    <cellStyle name="Note 40 2 2" xfId="3826" xr:uid="{00000000-0005-0000-0000-000018260000}"/>
    <cellStyle name="Note 40 2 3" xfId="8533" xr:uid="{00000000-0005-0000-0000-000019260000}"/>
    <cellStyle name="Note 40 3" xfId="5068" xr:uid="{00000000-0005-0000-0000-00001A260000}"/>
    <cellStyle name="Note 40 3 2" xfId="9701" xr:uid="{00000000-0005-0000-0000-00001B260000}"/>
    <cellStyle name="Note 40 4" xfId="3142" xr:uid="{00000000-0005-0000-0000-00001C260000}"/>
    <cellStyle name="Note 40 5" xfId="6661" xr:uid="{00000000-0005-0000-0000-00001D260000}"/>
    <cellStyle name="Note 40 6" xfId="7841" xr:uid="{00000000-0005-0000-0000-00001E260000}"/>
    <cellStyle name="Note 41" xfId="1848" xr:uid="{00000000-0005-0000-0000-00001F260000}"/>
    <cellStyle name="Note 41 2" xfId="2595" xr:uid="{00000000-0005-0000-0000-000020260000}"/>
    <cellStyle name="Note 41 2 2" xfId="3837" xr:uid="{00000000-0005-0000-0000-000021260000}"/>
    <cellStyle name="Note 41 2 3" xfId="8544" xr:uid="{00000000-0005-0000-0000-000022260000}"/>
    <cellStyle name="Note 41 3" xfId="5081" xr:uid="{00000000-0005-0000-0000-000023260000}"/>
    <cellStyle name="Note 41 3 2" xfId="9714" xr:uid="{00000000-0005-0000-0000-000024260000}"/>
    <cellStyle name="Note 41 4" xfId="3155" xr:uid="{00000000-0005-0000-0000-000025260000}"/>
    <cellStyle name="Note 41 5" xfId="6674" xr:uid="{00000000-0005-0000-0000-000026260000}"/>
    <cellStyle name="Note 41 6" xfId="7854" xr:uid="{00000000-0005-0000-0000-000027260000}"/>
    <cellStyle name="Note 42" xfId="1873" xr:uid="{00000000-0005-0000-0000-000028260000}"/>
    <cellStyle name="Note 42 2" xfId="2602" xr:uid="{00000000-0005-0000-0000-000029260000}"/>
    <cellStyle name="Note 42 2 2" xfId="3844" xr:uid="{00000000-0005-0000-0000-00002A260000}"/>
    <cellStyle name="Note 42 2 3" xfId="8551" xr:uid="{00000000-0005-0000-0000-00002B260000}"/>
    <cellStyle name="Note 42 3" xfId="5096" xr:uid="{00000000-0005-0000-0000-00002C260000}"/>
    <cellStyle name="Note 42 3 2" xfId="9727" xr:uid="{00000000-0005-0000-0000-00002D260000}"/>
    <cellStyle name="Note 42 4" xfId="3180" xr:uid="{00000000-0005-0000-0000-00002E260000}"/>
    <cellStyle name="Note 42 5" xfId="6687" xr:uid="{00000000-0005-0000-0000-00002F260000}"/>
    <cellStyle name="Note 42 6" xfId="7879" xr:uid="{00000000-0005-0000-0000-000030260000}"/>
    <cellStyle name="Note 43" xfId="1874" xr:uid="{00000000-0005-0000-0000-000031260000}"/>
    <cellStyle name="Note 43 2" xfId="2622" xr:uid="{00000000-0005-0000-0000-000032260000}"/>
    <cellStyle name="Note 43 2 2" xfId="3864" xr:uid="{00000000-0005-0000-0000-000033260000}"/>
    <cellStyle name="Note 43 2 3" xfId="8571" xr:uid="{00000000-0005-0000-0000-000034260000}"/>
    <cellStyle name="Note 43 3" xfId="5109" xr:uid="{00000000-0005-0000-0000-000035260000}"/>
    <cellStyle name="Note 43 3 2" xfId="9740" xr:uid="{00000000-0005-0000-0000-000036260000}"/>
    <cellStyle name="Note 43 4" xfId="3181" xr:uid="{00000000-0005-0000-0000-000037260000}"/>
    <cellStyle name="Note 43 5" xfId="6700" xr:uid="{00000000-0005-0000-0000-000038260000}"/>
    <cellStyle name="Note 43 6" xfId="7880" xr:uid="{00000000-0005-0000-0000-000039260000}"/>
    <cellStyle name="Note 44" xfId="1887" xr:uid="{00000000-0005-0000-0000-00003A260000}"/>
    <cellStyle name="Note 44 2" xfId="2633" xr:uid="{00000000-0005-0000-0000-00003B260000}"/>
    <cellStyle name="Note 44 2 2" xfId="3874" xr:uid="{00000000-0005-0000-0000-00003C260000}"/>
    <cellStyle name="Note 44 2 3" xfId="8581" xr:uid="{00000000-0005-0000-0000-00003D260000}"/>
    <cellStyle name="Note 44 3" xfId="3194" xr:uid="{00000000-0005-0000-0000-00003E260000}"/>
    <cellStyle name="Note 44 4" xfId="6713" xr:uid="{00000000-0005-0000-0000-00003F260000}"/>
    <cellStyle name="Note 44 5" xfId="7893" xr:uid="{00000000-0005-0000-0000-000040260000}"/>
    <cellStyle name="Note 45" xfId="1900" xr:uid="{00000000-0005-0000-0000-000041260000}"/>
    <cellStyle name="Note 45 2" xfId="3207" xr:uid="{00000000-0005-0000-0000-000042260000}"/>
    <cellStyle name="Note 45 3" xfId="6727" xr:uid="{00000000-0005-0000-0000-000043260000}"/>
    <cellStyle name="Note 45 4" xfId="7906" xr:uid="{00000000-0005-0000-0000-000044260000}"/>
    <cellStyle name="Note 46" xfId="1920" xr:uid="{00000000-0005-0000-0000-000045260000}"/>
    <cellStyle name="Note 46 2" xfId="3222" xr:uid="{00000000-0005-0000-0000-000046260000}"/>
    <cellStyle name="Note 46 3" xfId="6740" xr:uid="{00000000-0005-0000-0000-000047260000}"/>
    <cellStyle name="Note 46 4" xfId="7921" xr:uid="{00000000-0005-0000-0000-000048260000}"/>
    <cellStyle name="Note 47" xfId="1937" xr:uid="{00000000-0005-0000-0000-000049260000}"/>
    <cellStyle name="Note 47 2" xfId="3236" xr:uid="{00000000-0005-0000-0000-00004A260000}"/>
    <cellStyle name="Note 47 3" xfId="6753" xr:uid="{00000000-0005-0000-0000-00004B260000}"/>
    <cellStyle name="Note 47 4" xfId="7936" xr:uid="{00000000-0005-0000-0000-00004C260000}"/>
    <cellStyle name="Note 48" xfId="1965" xr:uid="{00000000-0005-0000-0000-00004D260000}"/>
    <cellStyle name="Note 48 2" xfId="3261" xr:uid="{00000000-0005-0000-0000-00004E260000}"/>
    <cellStyle name="Note 48 3" xfId="6767" xr:uid="{00000000-0005-0000-0000-00004F260000}"/>
    <cellStyle name="Note 48 4" xfId="7962" xr:uid="{00000000-0005-0000-0000-000050260000}"/>
    <cellStyle name="Note 49" xfId="1980" xr:uid="{00000000-0005-0000-0000-000051260000}"/>
    <cellStyle name="Note 49 2" xfId="3275" xr:uid="{00000000-0005-0000-0000-000052260000}"/>
    <cellStyle name="Note 49 3" xfId="6780" xr:uid="{00000000-0005-0000-0000-000053260000}"/>
    <cellStyle name="Note 49 4" xfId="7976" xr:uid="{00000000-0005-0000-0000-000054260000}"/>
    <cellStyle name="Note 5" xfId="402" xr:uid="{00000000-0005-0000-0000-000055260000}"/>
    <cellStyle name="Note 5 2" xfId="2075" xr:uid="{00000000-0005-0000-0000-000056260000}"/>
    <cellStyle name="Note 5 2 2" xfId="4622" xr:uid="{00000000-0005-0000-0000-000057260000}"/>
    <cellStyle name="Note 5 2 2 2" xfId="6213" xr:uid="{00000000-0005-0000-0000-000058260000}"/>
    <cellStyle name="Note 5 2 2 3" xfId="9284" xr:uid="{00000000-0005-0000-0000-000059260000}"/>
    <cellStyle name="Note 5 2 3" xfId="4416" xr:uid="{00000000-0005-0000-0000-00005A260000}"/>
    <cellStyle name="Note 5 2 3 2" xfId="9087" xr:uid="{00000000-0005-0000-0000-00005B260000}"/>
    <cellStyle name="Note 5 2 4" xfId="3340" xr:uid="{00000000-0005-0000-0000-00005C260000}"/>
    <cellStyle name="Note 5 2 5" xfId="5731" xr:uid="{00000000-0005-0000-0000-00005D260000}"/>
    <cellStyle name="Note 5 2 6" xfId="8046" xr:uid="{00000000-0005-0000-0000-00005E260000}"/>
    <cellStyle name="Note 5 3" xfId="1364" xr:uid="{00000000-0005-0000-0000-00005F260000}"/>
    <cellStyle name="Note 5 3 2" xfId="4578" xr:uid="{00000000-0005-0000-0000-000060260000}"/>
    <cellStyle name="Note 5 3 2 2" xfId="9247" xr:uid="{00000000-0005-0000-0000-000061260000}"/>
    <cellStyle name="Note 5 3 3" xfId="4356" xr:uid="{00000000-0005-0000-0000-000062260000}"/>
    <cellStyle name="Note 5 3 3 2" xfId="9028" xr:uid="{00000000-0005-0000-0000-000063260000}"/>
    <cellStyle name="Note 5 3 4" xfId="3929" xr:uid="{00000000-0005-0000-0000-000064260000}"/>
    <cellStyle name="Note 5 3 5" xfId="6036" xr:uid="{00000000-0005-0000-0000-000065260000}"/>
    <cellStyle name="Note 5 3 6" xfId="8621" xr:uid="{00000000-0005-0000-0000-000066260000}"/>
    <cellStyle name="Note 5 4" xfId="4531" xr:uid="{00000000-0005-0000-0000-000067260000}"/>
    <cellStyle name="Note 5 4 2" xfId="9200" xr:uid="{00000000-0005-0000-0000-000068260000}"/>
    <cellStyle name="Note 5 5" xfId="4293" xr:uid="{00000000-0005-0000-0000-000069260000}"/>
    <cellStyle name="Note 5 5 2" xfId="8967" xr:uid="{00000000-0005-0000-0000-00006A260000}"/>
    <cellStyle name="Note 5 6" xfId="2696" xr:uid="{00000000-0005-0000-0000-00006B260000}"/>
    <cellStyle name="Note 5 7" xfId="5553" xr:uid="{00000000-0005-0000-0000-00006C260000}"/>
    <cellStyle name="Note 5 8" xfId="7394" xr:uid="{00000000-0005-0000-0000-00006D260000}"/>
    <cellStyle name="Note 50" xfId="1995" xr:uid="{00000000-0005-0000-0000-00006E260000}"/>
    <cellStyle name="Note 50 2" xfId="3289" xr:uid="{00000000-0005-0000-0000-00006F260000}"/>
    <cellStyle name="Note 50 3" xfId="6794" xr:uid="{00000000-0005-0000-0000-000070260000}"/>
    <cellStyle name="Note 50 4" xfId="7990" xr:uid="{00000000-0005-0000-0000-000071260000}"/>
    <cellStyle name="Note 51" xfId="2009" xr:uid="{00000000-0005-0000-0000-000072260000}"/>
    <cellStyle name="Note 51 2" xfId="3303" xr:uid="{00000000-0005-0000-0000-000073260000}"/>
    <cellStyle name="Note 51 3" xfId="6808" xr:uid="{00000000-0005-0000-0000-000074260000}"/>
    <cellStyle name="Note 51 4" xfId="8004" xr:uid="{00000000-0005-0000-0000-000075260000}"/>
    <cellStyle name="Note 52" xfId="2023" xr:uid="{00000000-0005-0000-0000-000076260000}"/>
    <cellStyle name="Note 52 2" xfId="3317" xr:uid="{00000000-0005-0000-0000-000077260000}"/>
    <cellStyle name="Note 52 3" xfId="6821" xr:uid="{00000000-0005-0000-0000-000078260000}"/>
    <cellStyle name="Note 52 4" xfId="8018" xr:uid="{00000000-0005-0000-0000-000079260000}"/>
    <cellStyle name="Note 53" xfId="1345" xr:uid="{00000000-0005-0000-0000-00007A260000}"/>
    <cellStyle name="Note 53 2" xfId="2690" xr:uid="{00000000-0005-0000-0000-00007B260000}"/>
    <cellStyle name="Note 53 3" xfId="6834" xr:uid="{00000000-0005-0000-0000-00007C260000}"/>
    <cellStyle name="Note 53 4" xfId="7379" xr:uid="{00000000-0005-0000-0000-00007D260000}"/>
    <cellStyle name="Note 54" xfId="2040" xr:uid="{00000000-0005-0000-0000-00007E260000}"/>
    <cellStyle name="Note 54 2" xfId="3321" xr:uid="{00000000-0005-0000-0000-00007F260000}"/>
    <cellStyle name="Note 54 3" xfId="6848" xr:uid="{00000000-0005-0000-0000-000080260000}"/>
    <cellStyle name="Note 54 4" xfId="8027" xr:uid="{00000000-0005-0000-0000-000081260000}"/>
    <cellStyle name="Note 55" xfId="2656" xr:uid="{00000000-0005-0000-0000-000082260000}"/>
    <cellStyle name="Note 55 2" xfId="3891" xr:uid="{00000000-0005-0000-0000-000083260000}"/>
    <cellStyle name="Note 55 3" xfId="6861" xr:uid="{00000000-0005-0000-0000-000084260000}"/>
    <cellStyle name="Note 55 4" xfId="8600" xr:uid="{00000000-0005-0000-0000-000085260000}"/>
    <cellStyle name="Note 56" xfId="4260" xr:uid="{00000000-0005-0000-0000-000086260000}"/>
    <cellStyle name="Note 56 2" xfId="6875" xr:uid="{00000000-0005-0000-0000-000087260000}"/>
    <cellStyle name="Note 56 3" xfId="8948" xr:uid="{00000000-0005-0000-0000-000088260000}"/>
    <cellStyle name="Note 57" xfId="5438" xr:uid="{00000000-0005-0000-0000-000089260000}"/>
    <cellStyle name="Note 57 2" xfId="6888" xr:uid="{00000000-0005-0000-0000-00008A260000}"/>
    <cellStyle name="Note 58" xfId="6901" xr:uid="{00000000-0005-0000-0000-00008B260000}"/>
    <cellStyle name="Note 59" xfId="6918" xr:uid="{00000000-0005-0000-0000-00008C260000}"/>
    <cellStyle name="Note 6" xfId="416" xr:uid="{00000000-0005-0000-0000-00008D260000}"/>
    <cellStyle name="Note 6 2" xfId="2088" xr:uid="{00000000-0005-0000-0000-00008E260000}"/>
    <cellStyle name="Note 6 2 2" xfId="4611" xr:uid="{00000000-0005-0000-0000-00008F260000}"/>
    <cellStyle name="Note 6 2 2 2" xfId="6226" xr:uid="{00000000-0005-0000-0000-000090260000}"/>
    <cellStyle name="Note 6 2 2 3" xfId="9279" xr:uid="{00000000-0005-0000-0000-000091260000}"/>
    <cellStyle name="Note 6 2 3" xfId="4429" xr:uid="{00000000-0005-0000-0000-000092260000}"/>
    <cellStyle name="Note 6 2 3 2" xfId="9100" xr:uid="{00000000-0005-0000-0000-000093260000}"/>
    <cellStyle name="Note 6 2 4" xfId="3353" xr:uid="{00000000-0005-0000-0000-000094260000}"/>
    <cellStyle name="Note 6 2 5" xfId="5744" xr:uid="{00000000-0005-0000-0000-000095260000}"/>
    <cellStyle name="Note 6 2 6" xfId="8059" xr:uid="{00000000-0005-0000-0000-000096260000}"/>
    <cellStyle name="Note 6 3" xfId="1377" xr:uid="{00000000-0005-0000-0000-000097260000}"/>
    <cellStyle name="Note 6 3 2" xfId="4369" xr:uid="{00000000-0005-0000-0000-000098260000}"/>
    <cellStyle name="Note 6 3 2 2" xfId="9041" xr:uid="{00000000-0005-0000-0000-000099260000}"/>
    <cellStyle name="Note 6 3 3" xfId="3942" xr:uid="{00000000-0005-0000-0000-00009A260000}"/>
    <cellStyle name="Note 6 3 4" xfId="6050" xr:uid="{00000000-0005-0000-0000-00009B260000}"/>
    <cellStyle name="Note 6 3 5" xfId="8634" xr:uid="{00000000-0005-0000-0000-00009C260000}"/>
    <cellStyle name="Note 6 4" xfId="4545" xr:uid="{00000000-0005-0000-0000-00009D260000}"/>
    <cellStyle name="Note 6 4 2" xfId="9214" xr:uid="{00000000-0005-0000-0000-00009E260000}"/>
    <cellStyle name="Note 6 5" xfId="4307" xr:uid="{00000000-0005-0000-0000-00009F260000}"/>
    <cellStyle name="Note 6 5 2" xfId="8980" xr:uid="{00000000-0005-0000-0000-0000A0260000}"/>
    <cellStyle name="Note 6 6" xfId="2709" xr:uid="{00000000-0005-0000-0000-0000A1260000}"/>
    <cellStyle name="Note 6 7" xfId="5567" xr:uid="{00000000-0005-0000-0000-0000A2260000}"/>
    <cellStyle name="Note 6 8" xfId="7407" xr:uid="{00000000-0005-0000-0000-0000A3260000}"/>
    <cellStyle name="Note 60" xfId="6931" xr:uid="{00000000-0005-0000-0000-0000A4260000}"/>
    <cellStyle name="Note 61" xfId="6945" xr:uid="{00000000-0005-0000-0000-0000A5260000}"/>
    <cellStyle name="Note 62" xfId="6958" xr:uid="{00000000-0005-0000-0000-0000A6260000}"/>
    <cellStyle name="Note 63" xfId="6972" xr:uid="{00000000-0005-0000-0000-0000A7260000}"/>
    <cellStyle name="Note 64" xfId="6985" xr:uid="{00000000-0005-0000-0000-0000A8260000}"/>
    <cellStyle name="Note 65" xfId="6999" xr:uid="{00000000-0005-0000-0000-0000A9260000}"/>
    <cellStyle name="Note 66" xfId="7012" xr:uid="{00000000-0005-0000-0000-0000AA260000}"/>
    <cellStyle name="Note 67" xfId="7025" xr:uid="{00000000-0005-0000-0000-0000AB260000}"/>
    <cellStyle name="Note 68" xfId="7038" xr:uid="{00000000-0005-0000-0000-0000AC260000}"/>
    <cellStyle name="Note 69" xfId="7053" xr:uid="{00000000-0005-0000-0000-0000AD260000}"/>
    <cellStyle name="Note 7" xfId="430" xr:uid="{00000000-0005-0000-0000-0000AE260000}"/>
    <cellStyle name="Note 7 2" xfId="2101" xr:uid="{00000000-0005-0000-0000-0000AF260000}"/>
    <cellStyle name="Note 7 2 2" xfId="4443" xr:uid="{00000000-0005-0000-0000-0000B0260000}"/>
    <cellStyle name="Note 7 2 3" xfId="3366" xr:uid="{00000000-0005-0000-0000-0000B1260000}"/>
    <cellStyle name="Note 7 2 4" xfId="8072" xr:uid="{00000000-0005-0000-0000-0000B2260000}"/>
    <cellStyle name="Note 7 3" xfId="1391" xr:uid="{00000000-0005-0000-0000-0000B3260000}"/>
    <cellStyle name="Note 7 3 2" xfId="4383" xr:uid="{00000000-0005-0000-0000-0000B4260000}"/>
    <cellStyle name="Note 7 3 2 2" xfId="9054" xr:uid="{00000000-0005-0000-0000-0000B5260000}"/>
    <cellStyle name="Note 7 3 3" xfId="3956" xr:uid="{00000000-0005-0000-0000-0000B6260000}"/>
    <cellStyle name="Note 7 3 4" xfId="8648" xr:uid="{00000000-0005-0000-0000-0000B7260000}"/>
    <cellStyle name="Note 7 4" xfId="4558" xr:uid="{00000000-0005-0000-0000-0000B8260000}"/>
    <cellStyle name="Note 7 4 2" xfId="9227" xr:uid="{00000000-0005-0000-0000-0000B9260000}"/>
    <cellStyle name="Note 7 5" xfId="4320" xr:uid="{00000000-0005-0000-0000-0000BA260000}"/>
    <cellStyle name="Note 7 5 2" xfId="8993" xr:uid="{00000000-0005-0000-0000-0000BB260000}"/>
    <cellStyle name="Note 70" xfId="7067" xr:uid="{00000000-0005-0000-0000-0000BC260000}"/>
    <cellStyle name="Note 71" xfId="7082" xr:uid="{00000000-0005-0000-0000-0000BD260000}"/>
    <cellStyle name="Note 72" xfId="7096" xr:uid="{00000000-0005-0000-0000-0000BE260000}"/>
    <cellStyle name="Note 73" xfId="7109" xr:uid="{00000000-0005-0000-0000-0000BF260000}"/>
    <cellStyle name="Note 74" xfId="7123" xr:uid="{00000000-0005-0000-0000-0000C0260000}"/>
    <cellStyle name="Note 75" xfId="7173" xr:uid="{00000000-0005-0000-0000-0000C1260000}"/>
    <cellStyle name="Note 76" xfId="5513" xr:uid="{00000000-0005-0000-0000-0000C2260000}"/>
    <cellStyle name="Note 77" xfId="9859" xr:uid="{00000000-0005-0000-0000-0000C3260000}"/>
    <cellStyle name="Note 8" xfId="444" xr:uid="{00000000-0005-0000-0000-0000C4260000}"/>
    <cellStyle name="Note 8 2" xfId="2114" xr:uid="{00000000-0005-0000-0000-0000C5260000}"/>
    <cellStyle name="Note 8 2 2" xfId="4444" xr:uid="{00000000-0005-0000-0000-0000C6260000}"/>
    <cellStyle name="Note 8 2 2 2" xfId="6239" xr:uid="{00000000-0005-0000-0000-0000C7260000}"/>
    <cellStyle name="Note 8 2 2 3" xfId="9113" xr:uid="{00000000-0005-0000-0000-0000C8260000}"/>
    <cellStyle name="Note 8 2 3" xfId="3379" xr:uid="{00000000-0005-0000-0000-0000C9260000}"/>
    <cellStyle name="Note 8 2 4" xfId="5762" xr:uid="{00000000-0005-0000-0000-0000CA260000}"/>
    <cellStyle name="Note 8 2 5" xfId="8085" xr:uid="{00000000-0005-0000-0000-0000CB260000}"/>
    <cellStyle name="Note 8 3" xfId="1397" xr:uid="{00000000-0005-0000-0000-0000CC260000}"/>
    <cellStyle name="Note 8 3 2" xfId="4655" xr:uid="{00000000-0005-0000-0000-0000CD260000}"/>
    <cellStyle name="Note 8 3 2 2" xfId="9298" xr:uid="{00000000-0005-0000-0000-0000CE260000}"/>
    <cellStyle name="Note 8 3 3" xfId="3969" xr:uid="{00000000-0005-0000-0000-0000CF260000}"/>
    <cellStyle name="Note 8 3 4" xfId="6063" xr:uid="{00000000-0005-0000-0000-0000D0260000}"/>
    <cellStyle name="Note 8 3 5" xfId="8661" xr:uid="{00000000-0005-0000-0000-0000D1260000}"/>
    <cellStyle name="Note 8 4" xfId="4334" xr:uid="{00000000-0005-0000-0000-0000D2260000}"/>
    <cellStyle name="Note 8 4 2" xfId="9006" xr:uid="{00000000-0005-0000-0000-0000D3260000}"/>
    <cellStyle name="Note 8 5" xfId="2722" xr:uid="{00000000-0005-0000-0000-0000D4260000}"/>
    <cellStyle name="Note 8 6" xfId="5580" xr:uid="{00000000-0005-0000-0000-0000D5260000}"/>
    <cellStyle name="Note 8 7" xfId="7420" xr:uid="{00000000-0005-0000-0000-0000D6260000}"/>
    <cellStyle name="Note 9" xfId="458" xr:uid="{00000000-0005-0000-0000-0000D7260000}"/>
    <cellStyle name="Note 9 2" xfId="2127" xr:uid="{00000000-0005-0000-0000-0000D8260000}"/>
    <cellStyle name="Note 9 2 2" xfId="4669" xr:uid="{00000000-0005-0000-0000-0000D9260000}"/>
    <cellStyle name="Note 9 2 2 2" xfId="6252" xr:uid="{00000000-0005-0000-0000-0000DA260000}"/>
    <cellStyle name="Note 9 2 2 3" xfId="9312" xr:uid="{00000000-0005-0000-0000-0000DB260000}"/>
    <cellStyle name="Note 9 2 3" xfId="3392" xr:uid="{00000000-0005-0000-0000-0000DC260000}"/>
    <cellStyle name="Note 9 2 4" xfId="5775" xr:uid="{00000000-0005-0000-0000-0000DD260000}"/>
    <cellStyle name="Note 9 2 5" xfId="8098" xr:uid="{00000000-0005-0000-0000-0000DE260000}"/>
    <cellStyle name="Note 9 3" xfId="1410" xr:uid="{00000000-0005-0000-0000-0000DF260000}"/>
    <cellStyle name="Note 9 3 2" xfId="3982" xr:uid="{00000000-0005-0000-0000-0000E0260000}"/>
    <cellStyle name="Note 9 3 3" xfId="6076" xr:uid="{00000000-0005-0000-0000-0000E1260000}"/>
    <cellStyle name="Note 9 3 4" xfId="8674" xr:uid="{00000000-0005-0000-0000-0000E2260000}"/>
    <cellStyle name="Note 9 4" xfId="4457" xr:uid="{00000000-0005-0000-0000-0000E3260000}"/>
    <cellStyle name="Note 9 4 2" xfId="9126" xr:uid="{00000000-0005-0000-0000-0000E4260000}"/>
    <cellStyle name="Note 9 5" xfId="2735" xr:uid="{00000000-0005-0000-0000-0000E5260000}"/>
    <cellStyle name="Note 9 6" xfId="5593" xr:uid="{00000000-0005-0000-0000-0000E6260000}"/>
    <cellStyle name="Note 9 7" xfId="7433" xr:uid="{00000000-0005-0000-0000-0000E7260000}"/>
    <cellStyle name="Output 2" xfId="350" xr:uid="{00000000-0005-0000-0000-0000E9260000}"/>
    <cellStyle name="Output 2 2" xfId="1138" xr:uid="{00000000-0005-0000-0000-0000EA260000}"/>
    <cellStyle name="Output 2 2 2" xfId="4652" xr:uid="{00000000-0005-0000-0000-0000EB260000}"/>
    <cellStyle name="Output 2 2 3" xfId="5398" xr:uid="{00000000-0005-0000-0000-0000EC260000}"/>
    <cellStyle name="Output 2 2 4" xfId="6033" xr:uid="{00000000-0005-0000-0000-0000ED260000}"/>
    <cellStyle name="Output 2 3" xfId="1200" xr:uid="{00000000-0005-0000-0000-0000EE260000}"/>
    <cellStyle name="Output 2 4" xfId="5397" xr:uid="{00000000-0005-0000-0000-0000EF260000}"/>
    <cellStyle name="Output 3" xfId="351" xr:uid="{00000000-0005-0000-0000-0000F0260000}"/>
    <cellStyle name="Output 4" xfId="83" xr:uid="{00000000-0005-0000-0000-0000F1260000}"/>
    <cellStyle name="Output 5" xfId="1340" xr:uid="{00000000-0005-0000-0000-0000F2260000}"/>
    <cellStyle name="Per" xfId="352" xr:uid="{00000000-0005-0000-0000-0000F3260000}"/>
    <cellStyle name="Percent 10" xfId="2260" xr:uid="{00000000-0005-0000-0000-0000F5260000}"/>
    <cellStyle name="Percent 2" xfId="353" xr:uid="{00000000-0005-0000-0000-0000F6260000}"/>
    <cellStyle name="Percent 2 2" xfId="354" xr:uid="{00000000-0005-0000-0000-0000F7260000}"/>
    <cellStyle name="Percent 2 3" xfId="791" xr:uid="{00000000-0005-0000-0000-0000F8260000}"/>
    <cellStyle name="Percent 2 4" xfId="5399" xr:uid="{00000000-0005-0000-0000-0000F9260000}"/>
    <cellStyle name="Percent 3" xfId="355" xr:uid="{00000000-0005-0000-0000-0000FA260000}"/>
    <cellStyle name="Percent 3 2" xfId="5400" xr:uid="{00000000-0005-0000-0000-0000FB260000}"/>
    <cellStyle name="Percent 4" xfId="834" xr:uid="{00000000-0005-0000-0000-0000FC260000}"/>
    <cellStyle name="Percent 4 2" xfId="4858" xr:uid="{00000000-0005-0000-0000-0000FD260000}"/>
    <cellStyle name="Percent 5" xfId="5206" xr:uid="{00000000-0005-0000-0000-0000FE260000}"/>
    <cellStyle name="Percent 5 2" xfId="6049" xr:uid="{00000000-0005-0000-0000-0000FF260000}"/>
    <cellStyle name="Percent 6" xfId="5248" xr:uid="{00000000-0005-0000-0000-000000270000}"/>
    <cellStyle name="Percent 6 2" xfId="5566" xr:uid="{00000000-0005-0000-0000-000001270000}"/>
    <cellStyle name="SAPBEXaggData" xfId="84" xr:uid="{00000000-0005-0000-0000-000002270000}"/>
    <cellStyle name="SAPBEXaggData 10" xfId="10093" xr:uid="{00000000-0005-0000-0000-000003270000}"/>
    <cellStyle name="SAPBEXaggData 11" xfId="10094" xr:uid="{00000000-0005-0000-0000-000004270000}"/>
    <cellStyle name="SAPBEXaggData 12" xfId="10095" xr:uid="{00000000-0005-0000-0000-000005270000}"/>
    <cellStyle name="SAPBEXaggData 13" xfId="10096" xr:uid="{00000000-0005-0000-0000-000006270000}"/>
    <cellStyle name="SAPBEXaggData 14" xfId="10097" xr:uid="{00000000-0005-0000-0000-000007270000}"/>
    <cellStyle name="SAPBEXaggData 15" xfId="10098" xr:uid="{00000000-0005-0000-0000-000008270000}"/>
    <cellStyle name="SAPBEXaggData 16" xfId="10099" xr:uid="{00000000-0005-0000-0000-000009270000}"/>
    <cellStyle name="SAPBEXaggData 17" xfId="10100" xr:uid="{00000000-0005-0000-0000-00000A270000}"/>
    <cellStyle name="SAPBEXaggData 18" xfId="10101" xr:uid="{00000000-0005-0000-0000-00000B270000}"/>
    <cellStyle name="SAPBEXaggData 19" xfId="10102" xr:uid="{00000000-0005-0000-0000-00000C270000}"/>
    <cellStyle name="SAPBEXaggData 2" xfId="132" xr:uid="{00000000-0005-0000-0000-00000D270000}"/>
    <cellStyle name="SAPBEXaggData 20" xfId="10103" xr:uid="{00000000-0005-0000-0000-00000E270000}"/>
    <cellStyle name="SAPBEXaggData 21" xfId="10104" xr:uid="{00000000-0005-0000-0000-00000F270000}"/>
    <cellStyle name="SAPBEXaggData 22" xfId="10105" xr:uid="{00000000-0005-0000-0000-000010270000}"/>
    <cellStyle name="SAPBEXaggData 23" xfId="10106" xr:uid="{00000000-0005-0000-0000-000011270000}"/>
    <cellStyle name="SAPBEXaggData 3" xfId="10107" xr:uid="{00000000-0005-0000-0000-000012270000}"/>
    <cellStyle name="SAPBEXaggData 4" xfId="10108" xr:uid="{00000000-0005-0000-0000-000013270000}"/>
    <cellStyle name="SAPBEXaggData 5" xfId="10109" xr:uid="{00000000-0005-0000-0000-000014270000}"/>
    <cellStyle name="SAPBEXaggData 6" xfId="10110" xr:uid="{00000000-0005-0000-0000-000015270000}"/>
    <cellStyle name="SAPBEXaggData 7" xfId="10111" xr:uid="{00000000-0005-0000-0000-000016270000}"/>
    <cellStyle name="SAPBEXaggData 8" xfId="10112" xr:uid="{00000000-0005-0000-0000-000017270000}"/>
    <cellStyle name="SAPBEXaggData 9" xfId="10113" xr:uid="{00000000-0005-0000-0000-000018270000}"/>
    <cellStyle name="SAPBEXaggDataEmph" xfId="85" xr:uid="{00000000-0005-0000-0000-000019270000}"/>
    <cellStyle name="SAPBEXaggDataEmph 10" xfId="10114" xr:uid="{00000000-0005-0000-0000-00001A270000}"/>
    <cellStyle name="SAPBEXaggDataEmph 11" xfId="10115" xr:uid="{00000000-0005-0000-0000-00001B270000}"/>
    <cellStyle name="SAPBEXaggDataEmph 12" xfId="10116" xr:uid="{00000000-0005-0000-0000-00001C270000}"/>
    <cellStyle name="SAPBEXaggDataEmph 13" xfId="10117" xr:uid="{00000000-0005-0000-0000-00001D270000}"/>
    <cellStyle name="SAPBEXaggDataEmph 14" xfId="10118" xr:uid="{00000000-0005-0000-0000-00001E270000}"/>
    <cellStyle name="SAPBEXaggDataEmph 15" xfId="10119" xr:uid="{00000000-0005-0000-0000-00001F270000}"/>
    <cellStyle name="SAPBEXaggDataEmph 16" xfId="10120" xr:uid="{00000000-0005-0000-0000-000020270000}"/>
    <cellStyle name="SAPBEXaggDataEmph 17" xfId="10121" xr:uid="{00000000-0005-0000-0000-000021270000}"/>
    <cellStyle name="SAPBEXaggDataEmph 18" xfId="10122" xr:uid="{00000000-0005-0000-0000-000022270000}"/>
    <cellStyle name="SAPBEXaggDataEmph 19" xfId="10123" xr:uid="{00000000-0005-0000-0000-000023270000}"/>
    <cellStyle name="SAPBEXaggDataEmph 2" xfId="10088" xr:uid="{00000000-0005-0000-0000-000024270000}"/>
    <cellStyle name="SAPBEXaggDataEmph 20" xfId="10124" xr:uid="{00000000-0005-0000-0000-000025270000}"/>
    <cellStyle name="SAPBEXaggDataEmph 21" xfId="10125" xr:uid="{00000000-0005-0000-0000-000026270000}"/>
    <cellStyle name="SAPBEXaggDataEmph 22" xfId="10126" xr:uid="{00000000-0005-0000-0000-000027270000}"/>
    <cellStyle name="SAPBEXaggDataEmph 23" xfId="10127" xr:uid="{00000000-0005-0000-0000-000028270000}"/>
    <cellStyle name="SAPBEXaggDataEmph 24" xfId="10128" xr:uid="{00000000-0005-0000-0000-000029270000}"/>
    <cellStyle name="SAPBEXaggDataEmph 25" xfId="10129" xr:uid="{00000000-0005-0000-0000-00002A270000}"/>
    <cellStyle name="SAPBEXaggDataEmph 26" xfId="10130" xr:uid="{00000000-0005-0000-0000-00002B270000}"/>
    <cellStyle name="SAPBEXaggDataEmph 27" xfId="10131" xr:uid="{00000000-0005-0000-0000-00002C270000}"/>
    <cellStyle name="SAPBEXaggDataEmph 28" xfId="10132" xr:uid="{00000000-0005-0000-0000-00002D270000}"/>
    <cellStyle name="SAPBEXaggDataEmph 29" xfId="10133" xr:uid="{00000000-0005-0000-0000-00002E270000}"/>
    <cellStyle name="SAPBEXaggDataEmph 3" xfId="10134" xr:uid="{00000000-0005-0000-0000-00002F270000}"/>
    <cellStyle name="SAPBEXaggDataEmph 30" xfId="10135" xr:uid="{00000000-0005-0000-0000-000030270000}"/>
    <cellStyle name="SAPBEXaggDataEmph 31" xfId="10136" xr:uid="{00000000-0005-0000-0000-000031270000}"/>
    <cellStyle name="SAPBEXaggDataEmph 32" xfId="10137" xr:uid="{00000000-0005-0000-0000-000032270000}"/>
    <cellStyle name="SAPBEXaggDataEmph 33" xfId="10138" xr:uid="{00000000-0005-0000-0000-000033270000}"/>
    <cellStyle name="SAPBEXaggDataEmph 34" xfId="10139" xr:uid="{00000000-0005-0000-0000-000034270000}"/>
    <cellStyle name="SAPBEXaggDataEmph 35" xfId="10140" xr:uid="{00000000-0005-0000-0000-000035270000}"/>
    <cellStyle name="SAPBEXaggDataEmph 36" xfId="10141" xr:uid="{00000000-0005-0000-0000-000036270000}"/>
    <cellStyle name="SAPBEXaggDataEmph 37" xfId="10142" xr:uid="{00000000-0005-0000-0000-000037270000}"/>
    <cellStyle name="SAPBEXaggDataEmph 38" xfId="10143" xr:uid="{00000000-0005-0000-0000-000038270000}"/>
    <cellStyle name="SAPBEXaggDataEmph 39" xfId="10144" xr:uid="{00000000-0005-0000-0000-000039270000}"/>
    <cellStyle name="SAPBEXaggDataEmph 4" xfId="10145" xr:uid="{00000000-0005-0000-0000-00003A270000}"/>
    <cellStyle name="SAPBEXaggDataEmph 40" xfId="10146" xr:uid="{00000000-0005-0000-0000-00003B270000}"/>
    <cellStyle name="SAPBEXaggDataEmph 41" xfId="10147" xr:uid="{00000000-0005-0000-0000-00003C270000}"/>
    <cellStyle name="SAPBEXaggDataEmph 5" xfId="10148" xr:uid="{00000000-0005-0000-0000-00003D270000}"/>
    <cellStyle name="SAPBEXaggDataEmph 6" xfId="10149" xr:uid="{00000000-0005-0000-0000-00003E270000}"/>
    <cellStyle name="SAPBEXaggDataEmph 7" xfId="10150" xr:uid="{00000000-0005-0000-0000-00003F270000}"/>
    <cellStyle name="SAPBEXaggDataEmph 8" xfId="10151" xr:uid="{00000000-0005-0000-0000-000040270000}"/>
    <cellStyle name="SAPBEXaggDataEmph 9" xfId="10152" xr:uid="{00000000-0005-0000-0000-000041270000}"/>
    <cellStyle name="SAPBEXaggItem" xfId="86" xr:uid="{00000000-0005-0000-0000-000042270000}"/>
    <cellStyle name="SAPBEXaggItem 10" xfId="10153" xr:uid="{00000000-0005-0000-0000-000043270000}"/>
    <cellStyle name="SAPBEXaggItem 11" xfId="10154" xr:uid="{00000000-0005-0000-0000-000044270000}"/>
    <cellStyle name="SAPBEXaggItem 12" xfId="10155" xr:uid="{00000000-0005-0000-0000-000045270000}"/>
    <cellStyle name="SAPBEXaggItem 13" xfId="10156" xr:uid="{00000000-0005-0000-0000-000046270000}"/>
    <cellStyle name="SAPBEXaggItem 14" xfId="10157" xr:uid="{00000000-0005-0000-0000-000047270000}"/>
    <cellStyle name="SAPBEXaggItem 15" xfId="10158" xr:uid="{00000000-0005-0000-0000-000048270000}"/>
    <cellStyle name="SAPBEXaggItem 16" xfId="10159" xr:uid="{00000000-0005-0000-0000-000049270000}"/>
    <cellStyle name="SAPBEXaggItem 17" xfId="10160" xr:uid="{00000000-0005-0000-0000-00004A270000}"/>
    <cellStyle name="SAPBEXaggItem 18" xfId="10161" xr:uid="{00000000-0005-0000-0000-00004B270000}"/>
    <cellStyle name="SAPBEXaggItem 19" xfId="10162" xr:uid="{00000000-0005-0000-0000-00004C270000}"/>
    <cellStyle name="SAPBEXaggItem 2" xfId="133" xr:uid="{00000000-0005-0000-0000-00004D270000}"/>
    <cellStyle name="SAPBEXaggItem 20" xfId="10163" xr:uid="{00000000-0005-0000-0000-00004E270000}"/>
    <cellStyle name="SAPBEXaggItem 21" xfId="10164" xr:uid="{00000000-0005-0000-0000-00004F270000}"/>
    <cellStyle name="SAPBEXaggItem 22" xfId="10165" xr:uid="{00000000-0005-0000-0000-000050270000}"/>
    <cellStyle name="SAPBEXaggItem 23" xfId="10166" xr:uid="{00000000-0005-0000-0000-000051270000}"/>
    <cellStyle name="SAPBEXaggItem 24" xfId="10167" xr:uid="{00000000-0005-0000-0000-000052270000}"/>
    <cellStyle name="SAPBEXaggItem 25" xfId="10168" xr:uid="{00000000-0005-0000-0000-000053270000}"/>
    <cellStyle name="SAPBEXaggItem 26" xfId="10169" xr:uid="{00000000-0005-0000-0000-000054270000}"/>
    <cellStyle name="SAPBEXaggItem 27" xfId="10170" xr:uid="{00000000-0005-0000-0000-000055270000}"/>
    <cellStyle name="SAPBEXaggItem 28" xfId="10171" xr:uid="{00000000-0005-0000-0000-000056270000}"/>
    <cellStyle name="SAPBEXaggItem 29" xfId="10172" xr:uid="{00000000-0005-0000-0000-000057270000}"/>
    <cellStyle name="SAPBEXaggItem 3" xfId="10087" xr:uid="{00000000-0005-0000-0000-000058270000}"/>
    <cellStyle name="SAPBEXaggItem 30" xfId="10173" xr:uid="{00000000-0005-0000-0000-000059270000}"/>
    <cellStyle name="SAPBEXaggItem 31" xfId="10174" xr:uid="{00000000-0005-0000-0000-00005A270000}"/>
    <cellStyle name="SAPBEXaggItem 32" xfId="10175" xr:uid="{00000000-0005-0000-0000-00005B270000}"/>
    <cellStyle name="SAPBEXaggItem 33" xfId="10176" xr:uid="{00000000-0005-0000-0000-00005C270000}"/>
    <cellStyle name="SAPBEXaggItem 34" xfId="10177" xr:uid="{00000000-0005-0000-0000-00005D270000}"/>
    <cellStyle name="SAPBEXaggItem 35" xfId="10178" xr:uid="{00000000-0005-0000-0000-00005E270000}"/>
    <cellStyle name="SAPBEXaggItem 36" xfId="10179" xr:uid="{00000000-0005-0000-0000-00005F270000}"/>
    <cellStyle name="SAPBEXaggItem 37" xfId="10180" xr:uid="{00000000-0005-0000-0000-000060270000}"/>
    <cellStyle name="SAPBEXaggItem 38" xfId="10181" xr:uid="{00000000-0005-0000-0000-000061270000}"/>
    <cellStyle name="SAPBEXaggItem 39" xfId="10182" xr:uid="{00000000-0005-0000-0000-000062270000}"/>
    <cellStyle name="SAPBEXaggItem 4" xfId="10183" xr:uid="{00000000-0005-0000-0000-000063270000}"/>
    <cellStyle name="SAPBEXaggItem 40" xfId="10184" xr:uid="{00000000-0005-0000-0000-000064270000}"/>
    <cellStyle name="SAPBEXaggItem 41" xfId="10185" xr:uid="{00000000-0005-0000-0000-000065270000}"/>
    <cellStyle name="SAPBEXaggItem 42" xfId="10186" xr:uid="{00000000-0005-0000-0000-000066270000}"/>
    <cellStyle name="SAPBEXaggItem 5" xfId="10187" xr:uid="{00000000-0005-0000-0000-000067270000}"/>
    <cellStyle name="SAPBEXaggItem 6" xfId="10188" xr:uid="{00000000-0005-0000-0000-000068270000}"/>
    <cellStyle name="SAPBEXaggItem 7" xfId="10189" xr:uid="{00000000-0005-0000-0000-000069270000}"/>
    <cellStyle name="SAPBEXaggItem 8" xfId="10190" xr:uid="{00000000-0005-0000-0000-00006A270000}"/>
    <cellStyle name="SAPBEXaggItem 9" xfId="10191" xr:uid="{00000000-0005-0000-0000-00006B270000}"/>
    <cellStyle name="SAPBEXaggItemX" xfId="87" xr:uid="{00000000-0005-0000-0000-00006C270000}"/>
    <cellStyle name="SAPBEXchaText" xfId="88" xr:uid="{00000000-0005-0000-0000-00006D270000}"/>
    <cellStyle name="SAPBEXchaText 10" xfId="10192" xr:uid="{00000000-0005-0000-0000-00006E270000}"/>
    <cellStyle name="SAPBEXchaText 11" xfId="10193" xr:uid="{00000000-0005-0000-0000-00006F270000}"/>
    <cellStyle name="SAPBEXchaText 12" xfId="10194" xr:uid="{00000000-0005-0000-0000-000070270000}"/>
    <cellStyle name="SAPBEXchaText 13" xfId="10195" xr:uid="{00000000-0005-0000-0000-000071270000}"/>
    <cellStyle name="SAPBEXchaText 14" xfId="10196" xr:uid="{00000000-0005-0000-0000-000072270000}"/>
    <cellStyle name="SAPBEXchaText 15" xfId="10197" xr:uid="{00000000-0005-0000-0000-000073270000}"/>
    <cellStyle name="SAPBEXchaText 16" xfId="10198" xr:uid="{00000000-0005-0000-0000-000074270000}"/>
    <cellStyle name="SAPBEXchaText 17" xfId="10199" xr:uid="{00000000-0005-0000-0000-000075270000}"/>
    <cellStyle name="SAPBEXchaText 18" xfId="10200" xr:uid="{00000000-0005-0000-0000-000076270000}"/>
    <cellStyle name="SAPBEXchaText 19" xfId="10201" xr:uid="{00000000-0005-0000-0000-000077270000}"/>
    <cellStyle name="SAPBEXchaText 2" xfId="134" xr:uid="{00000000-0005-0000-0000-000078270000}"/>
    <cellStyle name="SAPBEXchaText 20" xfId="10202" xr:uid="{00000000-0005-0000-0000-000079270000}"/>
    <cellStyle name="SAPBEXchaText 21" xfId="10203" xr:uid="{00000000-0005-0000-0000-00007A270000}"/>
    <cellStyle name="SAPBEXchaText 22" xfId="10204" xr:uid="{00000000-0005-0000-0000-00007B270000}"/>
    <cellStyle name="SAPBEXchaText 23" xfId="10205" xr:uid="{00000000-0005-0000-0000-00007C270000}"/>
    <cellStyle name="SAPBEXchaText 24" xfId="10206" xr:uid="{00000000-0005-0000-0000-00007D270000}"/>
    <cellStyle name="SAPBEXchaText 25" xfId="10207" xr:uid="{00000000-0005-0000-0000-00007E270000}"/>
    <cellStyle name="SAPBEXchaText 26" xfId="10208" xr:uid="{00000000-0005-0000-0000-00007F270000}"/>
    <cellStyle name="SAPBEXchaText 27" xfId="10209" xr:uid="{00000000-0005-0000-0000-000080270000}"/>
    <cellStyle name="SAPBEXchaText 28" xfId="10210" xr:uid="{00000000-0005-0000-0000-000081270000}"/>
    <cellStyle name="SAPBEXchaText 29" xfId="10211" xr:uid="{00000000-0005-0000-0000-000082270000}"/>
    <cellStyle name="SAPBEXchaText 3" xfId="10083" xr:uid="{00000000-0005-0000-0000-000083270000}"/>
    <cellStyle name="SAPBEXchaText 30" xfId="10212" xr:uid="{00000000-0005-0000-0000-000084270000}"/>
    <cellStyle name="SAPBEXchaText 31" xfId="10213" xr:uid="{00000000-0005-0000-0000-000085270000}"/>
    <cellStyle name="SAPBEXchaText 32" xfId="10214" xr:uid="{00000000-0005-0000-0000-000086270000}"/>
    <cellStyle name="SAPBEXchaText 33" xfId="10215" xr:uid="{00000000-0005-0000-0000-000087270000}"/>
    <cellStyle name="SAPBEXchaText 34" xfId="10216" xr:uid="{00000000-0005-0000-0000-000088270000}"/>
    <cellStyle name="SAPBEXchaText 35" xfId="10217" xr:uid="{00000000-0005-0000-0000-000089270000}"/>
    <cellStyle name="SAPBEXchaText 36" xfId="10218" xr:uid="{00000000-0005-0000-0000-00008A270000}"/>
    <cellStyle name="SAPBEXchaText 37" xfId="10219" xr:uid="{00000000-0005-0000-0000-00008B270000}"/>
    <cellStyle name="SAPBEXchaText 38" xfId="10220" xr:uid="{00000000-0005-0000-0000-00008C270000}"/>
    <cellStyle name="SAPBEXchaText 39" xfId="10221" xr:uid="{00000000-0005-0000-0000-00008D270000}"/>
    <cellStyle name="SAPBEXchaText 4" xfId="10222" xr:uid="{00000000-0005-0000-0000-00008E270000}"/>
    <cellStyle name="SAPBEXchaText 40" xfId="10223" xr:uid="{00000000-0005-0000-0000-00008F270000}"/>
    <cellStyle name="SAPBEXchaText 41" xfId="10224" xr:uid="{00000000-0005-0000-0000-000090270000}"/>
    <cellStyle name="SAPBEXchaText 42" xfId="10225" xr:uid="{00000000-0005-0000-0000-000091270000}"/>
    <cellStyle name="SAPBEXchaText 5" xfId="10226" xr:uid="{00000000-0005-0000-0000-000092270000}"/>
    <cellStyle name="SAPBEXchaText 6" xfId="10227" xr:uid="{00000000-0005-0000-0000-000093270000}"/>
    <cellStyle name="SAPBEXchaText 7" xfId="10228" xr:uid="{00000000-0005-0000-0000-000094270000}"/>
    <cellStyle name="SAPBEXchaText 8" xfId="10229" xr:uid="{00000000-0005-0000-0000-000095270000}"/>
    <cellStyle name="SAPBEXchaText 9" xfId="10230" xr:uid="{00000000-0005-0000-0000-000096270000}"/>
    <cellStyle name="SAPBEXexcBad7" xfId="89" xr:uid="{00000000-0005-0000-0000-000097270000}"/>
    <cellStyle name="SAPBEXexcBad7 2" xfId="135" xr:uid="{00000000-0005-0000-0000-000098270000}"/>
    <cellStyle name="SAPBEXexcBad8" xfId="90" xr:uid="{00000000-0005-0000-0000-000099270000}"/>
    <cellStyle name="SAPBEXexcBad8 2" xfId="136" xr:uid="{00000000-0005-0000-0000-00009A270000}"/>
    <cellStyle name="SAPBEXexcBad9" xfId="91" xr:uid="{00000000-0005-0000-0000-00009B270000}"/>
    <cellStyle name="SAPBEXexcBad9 2" xfId="137" xr:uid="{00000000-0005-0000-0000-00009C270000}"/>
    <cellStyle name="SAPBEXexcCritical4" xfId="92" xr:uid="{00000000-0005-0000-0000-00009D270000}"/>
    <cellStyle name="SAPBEXexcCritical4 2" xfId="138" xr:uid="{00000000-0005-0000-0000-00009E270000}"/>
    <cellStyle name="SAPBEXexcCritical5" xfId="93" xr:uid="{00000000-0005-0000-0000-00009F270000}"/>
    <cellStyle name="SAPBEXexcCritical5 2" xfId="139" xr:uid="{00000000-0005-0000-0000-0000A0270000}"/>
    <cellStyle name="SAPBEXexcCritical6" xfId="94" xr:uid="{00000000-0005-0000-0000-0000A1270000}"/>
    <cellStyle name="SAPBEXexcCritical6 2" xfId="140" xr:uid="{00000000-0005-0000-0000-0000A2270000}"/>
    <cellStyle name="SAPBEXexcGood1" xfId="95" xr:uid="{00000000-0005-0000-0000-0000A3270000}"/>
    <cellStyle name="SAPBEXexcGood1 2" xfId="141" xr:uid="{00000000-0005-0000-0000-0000A4270000}"/>
    <cellStyle name="SAPBEXexcGood2" xfId="96" xr:uid="{00000000-0005-0000-0000-0000A5270000}"/>
    <cellStyle name="SAPBEXexcGood2 2" xfId="142" xr:uid="{00000000-0005-0000-0000-0000A6270000}"/>
    <cellStyle name="SAPBEXexcGood3" xfId="97" xr:uid="{00000000-0005-0000-0000-0000A7270000}"/>
    <cellStyle name="SAPBEXexcGood3 2" xfId="143" xr:uid="{00000000-0005-0000-0000-0000A8270000}"/>
    <cellStyle name="SAPBEXfilterDrill" xfId="98" xr:uid="{00000000-0005-0000-0000-0000A9270000}"/>
    <cellStyle name="SAPBEXfilterDrill 2" xfId="144" xr:uid="{00000000-0005-0000-0000-0000AA270000}"/>
    <cellStyle name="SAPBEXfilterItem" xfId="99" xr:uid="{00000000-0005-0000-0000-0000AB270000}"/>
    <cellStyle name="SAPBEXfilterItem 2" xfId="10231" xr:uid="{00000000-0005-0000-0000-0000AC270000}"/>
    <cellStyle name="SAPBEXfilterText" xfId="100" xr:uid="{00000000-0005-0000-0000-0000AD270000}"/>
    <cellStyle name="SAPBEXformats" xfId="101" xr:uid="{00000000-0005-0000-0000-0000AE270000}"/>
    <cellStyle name="SAPBEXformats 10" xfId="10232" xr:uid="{00000000-0005-0000-0000-0000AF270000}"/>
    <cellStyle name="SAPBEXformats 11" xfId="10233" xr:uid="{00000000-0005-0000-0000-0000B0270000}"/>
    <cellStyle name="SAPBEXformats 12" xfId="10234" xr:uid="{00000000-0005-0000-0000-0000B1270000}"/>
    <cellStyle name="SAPBEXformats 13" xfId="10235" xr:uid="{00000000-0005-0000-0000-0000B2270000}"/>
    <cellStyle name="SAPBEXformats 14" xfId="10236" xr:uid="{00000000-0005-0000-0000-0000B3270000}"/>
    <cellStyle name="SAPBEXformats 15" xfId="10237" xr:uid="{00000000-0005-0000-0000-0000B4270000}"/>
    <cellStyle name="SAPBEXformats 16" xfId="10238" xr:uid="{00000000-0005-0000-0000-0000B5270000}"/>
    <cellStyle name="SAPBEXformats 17" xfId="10239" xr:uid="{00000000-0005-0000-0000-0000B6270000}"/>
    <cellStyle name="SAPBEXformats 18" xfId="10240" xr:uid="{00000000-0005-0000-0000-0000B7270000}"/>
    <cellStyle name="SAPBEXformats 19" xfId="10241" xr:uid="{00000000-0005-0000-0000-0000B8270000}"/>
    <cellStyle name="SAPBEXformats 2" xfId="145" xr:uid="{00000000-0005-0000-0000-0000B9270000}"/>
    <cellStyle name="SAPBEXformats 20" xfId="10242" xr:uid="{00000000-0005-0000-0000-0000BA270000}"/>
    <cellStyle name="SAPBEXformats 21" xfId="10243" xr:uid="{00000000-0005-0000-0000-0000BB270000}"/>
    <cellStyle name="SAPBEXformats 22" xfId="10244" xr:uid="{00000000-0005-0000-0000-0000BC270000}"/>
    <cellStyle name="SAPBEXformats 23" xfId="10245" xr:uid="{00000000-0005-0000-0000-0000BD270000}"/>
    <cellStyle name="SAPBEXformats 24" xfId="10246" xr:uid="{00000000-0005-0000-0000-0000BE270000}"/>
    <cellStyle name="SAPBEXformats 25" xfId="10247" xr:uid="{00000000-0005-0000-0000-0000BF270000}"/>
    <cellStyle name="SAPBEXformats 26" xfId="10248" xr:uid="{00000000-0005-0000-0000-0000C0270000}"/>
    <cellStyle name="SAPBEXformats 27" xfId="10249" xr:uid="{00000000-0005-0000-0000-0000C1270000}"/>
    <cellStyle name="SAPBEXformats 28" xfId="10250" xr:uid="{00000000-0005-0000-0000-0000C2270000}"/>
    <cellStyle name="SAPBEXformats 29" xfId="10251" xr:uid="{00000000-0005-0000-0000-0000C3270000}"/>
    <cellStyle name="SAPBEXformats 3" xfId="10085" xr:uid="{00000000-0005-0000-0000-0000C4270000}"/>
    <cellStyle name="SAPBEXformats 30" xfId="10252" xr:uid="{00000000-0005-0000-0000-0000C5270000}"/>
    <cellStyle name="SAPBEXformats 31" xfId="10253" xr:uid="{00000000-0005-0000-0000-0000C6270000}"/>
    <cellStyle name="SAPBEXformats 32" xfId="10254" xr:uid="{00000000-0005-0000-0000-0000C7270000}"/>
    <cellStyle name="SAPBEXformats 33" xfId="10255" xr:uid="{00000000-0005-0000-0000-0000C8270000}"/>
    <cellStyle name="SAPBEXformats 34" xfId="10256" xr:uid="{00000000-0005-0000-0000-0000C9270000}"/>
    <cellStyle name="SAPBEXformats 35" xfId="10257" xr:uid="{00000000-0005-0000-0000-0000CA270000}"/>
    <cellStyle name="SAPBEXformats 36" xfId="10258" xr:uid="{00000000-0005-0000-0000-0000CB270000}"/>
    <cellStyle name="SAPBEXformats 37" xfId="10259" xr:uid="{00000000-0005-0000-0000-0000CC270000}"/>
    <cellStyle name="SAPBEXformats 38" xfId="10260" xr:uid="{00000000-0005-0000-0000-0000CD270000}"/>
    <cellStyle name="SAPBEXformats 39" xfId="10261" xr:uid="{00000000-0005-0000-0000-0000CE270000}"/>
    <cellStyle name="SAPBEXformats 4" xfId="10262" xr:uid="{00000000-0005-0000-0000-0000CF270000}"/>
    <cellStyle name="SAPBEXformats 40" xfId="10263" xr:uid="{00000000-0005-0000-0000-0000D0270000}"/>
    <cellStyle name="SAPBEXformats 41" xfId="10264" xr:uid="{00000000-0005-0000-0000-0000D1270000}"/>
    <cellStyle name="SAPBEXformats 42" xfId="10265" xr:uid="{00000000-0005-0000-0000-0000D2270000}"/>
    <cellStyle name="SAPBEXformats 5" xfId="10266" xr:uid="{00000000-0005-0000-0000-0000D3270000}"/>
    <cellStyle name="SAPBEXformats 6" xfId="10267" xr:uid="{00000000-0005-0000-0000-0000D4270000}"/>
    <cellStyle name="SAPBEXformats 7" xfId="10268" xr:uid="{00000000-0005-0000-0000-0000D5270000}"/>
    <cellStyle name="SAPBEXformats 8" xfId="10269" xr:uid="{00000000-0005-0000-0000-0000D6270000}"/>
    <cellStyle name="SAPBEXformats 9" xfId="10270" xr:uid="{00000000-0005-0000-0000-0000D7270000}"/>
    <cellStyle name="SAPBEXheaderItem" xfId="102" xr:uid="{00000000-0005-0000-0000-0000D8270000}"/>
    <cellStyle name="SAPBEXheaderItem 2" xfId="146" xr:uid="{00000000-0005-0000-0000-0000D9270000}"/>
    <cellStyle name="SAPBEXheaderText" xfId="103" xr:uid="{00000000-0005-0000-0000-0000DA270000}"/>
    <cellStyle name="SAPBEXheaderText 2" xfId="147" xr:uid="{00000000-0005-0000-0000-0000DB270000}"/>
    <cellStyle name="SAPBEXHLevel0" xfId="104" xr:uid="{00000000-0005-0000-0000-0000DC270000}"/>
    <cellStyle name="SAPBEXHLevel0 2" xfId="148" xr:uid="{00000000-0005-0000-0000-0000DD270000}"/>
    <cellStyle name="SAPBEXHLevel0X" xfId="105" xr:uid="{00000000-0005-0000-0000-0000DE270000}"/>
    <cellStyle name="SAPBEXHLevel0X 2" xfId="1392" xr:uid="{00000000-0005-0000-0000-0000DF270000}"/>
    <cellStyle name="SAPBEXHLevel0X 2 2" xfId="5757" xr:uid="{00000000-0005-0000-0000-0000E0270000}"/>
    <cellStyle name="SAPBEXHLevel1" xfId="106" xr:uid="{00000000-0005-0000-0000-0000E1270000}"/>
    <cellStyle name="SAPBEXHLevel1 2" xfId="149" xr:uid="{00000000-0005-0000-0000-0000E2270000}"/>
    <cellStyle name="SAPBEXHLevel1X" xfId="107" xr:uid="{00000000-0005-0000-0000-0000E3270000}"/>
    <cellStyle name="SAPBEXHLevel1X 2" xfId="1393" xr:uid="{00000000-0005-0000-0000-0000E4270000}"/>
    <cellStyle name="SAPBEXHLevel1X 2 2" xfId="5758" xr:uid="{00000000-0005-0000-0000-0000E5270000}"/>
    <cellStyle name="SAPBEXHLevel2" xfId="108" xr:uid="{00000000-0005-0000-0000-0000E6270000}"/>
    <cellStyle name="SAPBEXHLevel2 2" xfId="150" xr:uid="{00000000-0005-0000-0000-0000E7270000}"/>
    <cellStyle name="SAPBEXHLevel2X" xfId="109" xr:uid="{00000000-0005-0000-0000-0000E8270000}"/>
    <cellStyle name="SAPBEXHLevel2X 2" xfId="1394" xr:uid="{00000000-0005-0000-0000-0000E9270000}"/>
    <cellStyle name="SAPBEXHLevel2X 2 2" xfId="5759" xr:uid="{00000000-0005-0000-0000-0000EA270000}"/>
    <cellStyle name="SAPBEXHLevel3" xfId="110" xr:uid="{00000000-0005-0000-0000-0000EB270000}"/>
    <cellStyle name="SAPBEXHLevel3 2" xfId="151" xr:uid="{00000000-0005-0000-0000-0000EC270000}"/>
    <cellStyle name="SAPBEXHLevel3X" xfId="111" xr:uid="{00000000-0005-0000-0000-0000ED270000}"/>
    <cellStyle name="SAPBEXHLevel3X 2" xfId="1395" xr:uid="{00000000-0005-0000-0000-0000EE270000}"/>
    <cellStyle name="SAPBEXHLevel3X 2 2" xfId="5760" xr:uid="{00000000-0005-0000-0000-0000EF270000}"/>
    <cellStyle name="SAPBEXinputData" xfId="112" xr:uid="{00000000-0005-0000-0000-0000F0270000}"/>
    <cellStyle name="SAPBEXinputData 2" xfId="1396" xr:uid="{00000000-0005-0000-0000-0000F1270000}"/>
    <cellStyle name="SAPBEXinputData 2 2" xfId="5761" xr:uid="{00000000-0005-0000-0000-0000F2270000}"/>
    <cellStyle name="SAPBEXItemHeader" xfId="113" xr:uid="{00000000-0005-0000-0000-0000F3270000}"/>
    <cellStyle name="SAPBEXresData" xfId="114" xr:uid="{00000000-0005-0000-0000-0000F4270000}"/>
    <cellStyle name="SAPBEXresDataEmph" xfId="115" xr:uid="{00000000-0005-0000-0000-0000F5270000}"/>
    <cellStyle name="SAPBEXresItem" xfId="116" xr:uid="{00000000-0005-0000-0000-0000F6270000}"/>
    <cellStyle name="SAPBEXresItemX" xfId="117" xr:uid="{00000000-0005-0000-0000-0000F7270000}"/>
    <cellStyle name="SAPBEXstdData" xfId="118" xr:uid="{00000000-0005-0000-0000-0000F8270000}"/>
    <cellStyle name="SAPBEXstdData 10" xfId="10271" xr:uid="{00000000-0005-0000-0000-0000F9270000}"/>
    <cellStyle name="SAPBEXstdData 11" xfId="10272" xr:uid="{00000000-0005-0000-0000-0000FA270000}"/>
    <cellStyle name="SAPBEXstdData 12" xfId="10273" xr:uid="{00000000-0005-0000-0000-0000FB270000}"/>
    <cellStyle name="SAPBEXstdData 13" xfId="10274" xr:uid="{00000000-0005-0000-0000-0000FC270000}"/>
    <cellStyle name="SAPBEXstdData 14" xfId="10275" xr:uid="{00000000-0005-0000-0000-0000FD270000}"/>
    <cellStyle name="SAPBEXstdData 15" xfId="10276" xr:uid="{00000000-0005-0000-0000-0000FE270000}"/>
    <cellStyle name="SAPBEXstdData 16" xfId="10277" xr:uid="{00000000-0005-0000-0000-0000FF270000}"/>
    <cellStyle name="SAPBEXstdData 17" xfId="10278" xr:uid="{00000000-0005-0000-0000-000000280000}"/>
    <cellStyle name="SAPBEXstdData 18" xfId="10279" xr:uid="{00000000-0005-0000-0000-000001280000}"/>
    <cellStyle name="SAPBEXstdData 19" xfId="10280" xr:uid="{00000000-0005-0000-0000-000002280000}"/>
    <cellStyle name="SAPBEXstdData 2" xfId="152" xr:uid="{00000000-0005-0000-0000-000003280000}"/>
    <cellStyle name="SAPBEXstdData 20" xfId="10281" xr:uid="{00000000-0005-0000-0000-000004280000}"/>
    <cellStyle name="SAPBEXstdData 21" xfId="10282" xr:uid="{00000000-0005-0000-0000-000005280000}"/>
    <cellStyle name="SAPBEXstdData 22" xfId="10283" xr:uid="{00000000-0005-0000-0000-000006280000}"/>
    <cellStyle name="SAPBEXstdData 23" xfId="10284" xr:uid="{00000000-0005-0000-0000-000007280000}"/>
    <cellStyle name="SAPBEXstdData 3" xfId="10285" xr:uid="{00000000-0005-0000-0000-000008280000}"/>
    <cellStyle name="SAPBEXstdData 4" xfId="10286" xr:uid="{00000000-0005-0000-0000-000009280000}"/>
    <cellStyle name="SAPBEXstdData 5" xfId="10287" xr:uid="{00000000-0005-0000-0000-00000A280000}"/>
    <cellStyle name="SAPBEXstdData 6" xfId="10288" xr:uid="{00000000-0005-0000-0000-00000B280000}"/>
    <cellStyle name="SAPBEXstdData 7" xfId="10289" xr:uid="{00000000-0005-0000-0000-00000C280000}"/>
    <cellStyle name="SAPBEXstdData 8" xfId="10290" xr:uid="{00000000-0005-0000-0000-00000D280000}"/>
    <cellStyle name="SAPBEXstdData 9" xfId="10291" xr:uid="{00000000-0005-0000-0000-00000E280000}"/>
    <cellStyle name="SAPBEXstdDataEmph" xfId="119" xr:uid="{00000000-0005-0000-0000-00000F280000}"/>
    <cellStyle name="SAPBEXstdDataEmph 10" xfId="10292" xr:uid="{00000000-0005-0000-0000-000010280000}"/>
    <cellStyle name="SAPBEXstdDataEmph 11" xfId="10293" xr:uid="{00000000-0005-0000-0000-000011280000}"/>
    <cellStyle name="SAPBEXstdDataEmph 12" xfId="10294" xr:uid="{00000000-0005-0000-0000-000012280000}"/>
    <cellStyle name="SAPBEXstdDataEmph 13" xfId="10295" xr:uid="{00000000-0005-0000-0000-000013280000}"/>
    <cellStyle name="SAPBEXstdDataEmph 14" xfId="10296" xr:uid="{00000000-0005-0000-0000-000014280000}"/>
    <cellStyle name="SAPBEXstdDataEmph 15" xfId="10297" xr:uid="{00000000-0005-0000-0000-000015280000}"/>
    <cellStyle name="SAPBEXstdDataEmph 16" xfId="10298" xr:uid="{00000000-0005-0000-0000-000016280000}"/>
    <cellStyle name="SAPBEXstdDataEmph 17" xfId="10299" xr:uid="{00000000-0005-0000-0000-000017280000}"/>
    <cellStyle name="SAPBEXstdDataEmph 18" xfId="10300" xr:uid="{00000000-0005-0000-0000-000018280000}"/>
    <cellStyle name="SAPBEXstdDataEmph 19" xfId="10301" xr:uid="{00000000-0005-0000-0000-000019280000}"/>
    <cellStyle name="SAPBEXstdDataEmph 2" xfId="10086" xr:uid="{00000000-0005-0000-0000-00001A280000}"/>
    <cellStyle name="SAPBEXstdDataEmph 20" xfId="10302" xr:uid="{00000000-0005-0000-0000-00001B280000}"/>
    <cellStyle name="SAPBEXstdDataEmph 21" xfId="10303" xr:uid="{00000000-0005-0000-0000-00001C280000}"/>
    <cellStyle name="SAPBEXstdDataEmph 22" xfId="10304" xr:uid="{00000000-0005-0000-0000-00001D280000}"/>
    <cellStyle name="SAPBEXstdDataEmph 23" xfId="10305" xr:uid="{00000000-0005-0000-0000-00001E280000}"/>
    <cellStyle name="SAPBEXstdDataEmph 24" xfId="10306" xr:uid="{00000000-0005-0000-0000-00001F280000}"/>
    <cellStyle name="SAPBEXstdDataEmph 25" xfId="10307" xr:uid="{00000000-0005-0000-0000-000020280000}"/>
    <cellStyle name="SAPBEXstdDataEmph 26" xfId="10308" xr:uid="{00000000-0005-0000-0000-000021280000}"/>
    <cellStyle name="SAPBEXstdDataEmph 27" xfId="10309" xr:uid="{00000000-0005-0000-0000-000022280000}"/>
    <cellStyle name="SAPBEXstdDataEmph 28" xfId="10310" xr:uid="{00000000-0005-0000-0000-000023280000}"/>
    <cellStyle name="SAPBEXstdDataEmph 29" xfId="10311" xr:uid="{00000000-0005-0000-0000-000024280000}"/>
    <cellStyle name="SAPBEXstdDataEmph 3" xfId="10312" xr:uid="{00000000-0005-0000-0000-000025280000}"/>
    <cellStyle name="SAPBEXstdDataEmph 30" xfId="10313" xr:uid="{00000000-0005-0000-0000-000026280000}"/>
    <cellStyle name="SAPBEXstdDataEmph 31" xfId="10314" xr:uid="{00000000-0005-0000-0000-000027280000}"/>
    <cellStyle name="SAPBEXstdDataEmph 32" xfId="10315" xr:uid="{00000000-0005-0000-0000-000028280000}"/>
    <cellStyle name="SAPBEXstdDataEmph 33" xfId="10316" xr:uid="{00000000-0005-0000-0000-000029280000}"/>
    <cellStyle name="SAPBEXstdDataEmph 34" xfId="10317" xr:uid="{00000000-0005-0000-0000-00002A280000}"/>
    <cellStyle name="SAPBEXstdDataEmph 35" xfId="10318" xr:uid="{00000000-0005-0000-0000-00002B280000}"/>
    <cellStyle name="SAPBEXstdDataEmph 36" xfId="10319" xr:uid="{00000000-0005-0000-0000-00002C280000}"/>
    <cellStyle name="SAPBEXstdDataEmph 37" xfId="10320" xr:uid="{00000000-0005-0000-0000-00002D280000}"/>
    <cellStyle name="SAPBEXstdDataEmph 38" xfId="10321" xr:uid="{00000000-0005-0000-0000-00002E280000}"/>
    <cellStyle name="SAPBEXstdDataEmph 39" xfId="10322" xr:uid="{00000000-0005-0000-0000-00002F280000}"/>
    <cellStyle name="SAPBEXstdDataEmph 4" xfId="10323" xr:uid="{00000000-0005-0000-0000-000030280000}"/>
    <cellStyle name="SAPBEXstdDataEmph 40" xfId="10324" xr:uid="{00000000-0005-0000-0000-000031280000}"/>
    <cellStyle name="SAPBEXstdDataEmph 41" xfId="10325" xr:uid="{00000000-0005-0000-0000-000032280000}"/>
    <cellStyle name="SAPBEXstdDataEmph 5" xfId="10326" xr:uid="{00000000-0005-0000-0000-000033280000}"/>
    <cellStyle name="SAPBEXstdDataEmph 6" xfId="10327" xr:uid="{00000000-0005-0000-0000-000034280000}"/>
    <cellStyle name="SAPBEXstdDataEmph 7" xfId="10328" xr:uid="{00000000-0005-0000-0000-000035280000}"/>
    <cellStyle name="SAPBEXstdDataEmph 8" xfId="10329" xr:uid="{00000000-0005-0000-0000-000036280000}"/>
    <cellStyle name="SAPBEXstdDataEmph 9" xfId="10330" xr:uid="{00000000-0005-0000-0000-000037280000}"/>
    <cellStyle name="SAPBEXstdItem" xfId="120" xr:uid="{00000000-0005-0000-0000-000038280000}"/>
    <cellStyle name="SAPBEXstdItem 10" xfId="10331" xr:uid="{00000000-0005-0000-0000-000039280000}"/>
    <cellStyle name="SAPBEXstdItem 11" xfId="10332" xr:uid="{00000000-0005-0000-0000-00003A280000}"/>
    <cellStyle name="SAPBEXstdItem 12" xfId="10333" xr:uid="{00000000-0005-0000-0000-00003B280000}"/>
    <cellStyle name="SAPBEXstdItem 13" xfId="10334" xr:uid="{00000000-0005-0000-0000-00003C280000}"/>
    <cellStyle name="SAPBEXstdItem 14" xfId="10335" xr:uid="{00000000-0005-0000-0000-00003D280000}"/>
    <cellStyle name="SAPBEXstdItem 15" xfId="10336" xr:uid="{00000000-0005-0000-0000-00003E280000}"/>
    <cellStyle name="SAPBEXstdItem 16" xfId="10337" xr:uid="{00000000-0005-0000-0000-00003F280000}"/>
    <cellStyle name="SAPBEXstdItem 17" xfId="10338" xr:uid="{00000000-0005-0000-0000-000040280000}"/>
    <cellStyle name="SAPBEXstdItem 18" xfId="10339" xr:uid="{00000000-0005-0000-0000-000041280000}"/>
    <cellStyle name="SAPBEXstdItem 19" xfId="10340" xr:uid="{00000000-0005-0000-0000-000042280000}"/>
    <cellStyle name="SAPBEXstdItem 2" xfId="128" xr:uid="{00000000-0005-0000-0000-000043280000}"/>
    <cellStyle name="SAPBEXstdItem 20" xfId="10341" xr:uid="{00000000-0005-0000-0000-000044280000}"/>
    <cellStyle name="SAPBEXstdItem 21" xfId="10342" xr:uid="{00000000-0005-0000-0000-000045280000}"/>
    <cellStyle name="SAPBEXstdItem 22" xfId="10343" xr:uid="{00000000-0005-0000-0000-000046280000}"/>
    <cellStyle name="SAPBEXstdItem 23" xfId="10344" xr:uid="{00000000-0005-0000-0000-000047280000}"/>
    <cellStyle name="SAPBEXstdItem 24" xfId="10345" xr:uid="{00000000-0005-0000-0000-000048280000}"/>
    <cellStyle name="SAPBEXstdItem 25" xfId="10346" xr:uid="{00000000-0005-0000-0000-000049280000}"/>
    <cellStyle name="SAPBEXstdItem 26" xfId="10347" xr:uid="{00000000-0005-0000-0000-00004A280000}"/>
    <cellStyle name="SAPBEXstdItem 27" xfId="10348" xr:uid="{00000000-0005-0000-0000-00004B280000}"/>
    <cellStyle name="SAPBEXstdItem 28" xfId="10349" xr:uid="{00000000-0005-0000-0000-00004C280000}"/>
    <cellStyle name="SAPBEXstdItem 29" xfId="10350" xr:uid="{00000000-0005-0000-0000-00004D280000}"/>
    <cellStyle name="SAPBEXstdItem 3" xfId="10084" xr:uid="{00000000-0005-0000-0000-00004E280000}"/>
    <cellStyle name="SAPBEXstdItem 30" xfId="10351" xr:uid="{00000000-0005-0000-0000-00004F280000}"/>
    <cellStyle name="SAPBEXstdItem 31" xfId="10352" xr:uid="{00000000-0005-0000-0000-000050280000}"/>
    <cellStyle name="SAPBEXstdItem 32" xfId="10353" xr:uid="{00000000-0005-0000-0000-000051280000}"/>
    <cellStyle name="SAPBEXstdItem 33" xfId="10354" xr:uid="{00000000-0005-0000-0000-000052280000}"/>
    <cellStyle name="SAPBEXstdItem 34" xfId="10355" xr:uid="{00000000-0005-0000-0000-000053280000}"/>
    <cellStyle name="SAPBEXstdItem 35" xfId="10356" xr:uid="{00000000-0005-0000-0000-000054280000}"/>
    <cellStyle name="SAPBEXstdItem 36" xfId="10357" xr:uid="{00000000-0005-0000-0000-000055280000}"/>
    <cellStyle name="SAPBEXstdItem 37" xfId="10358" xr:uid="{00000000-0005-0000-0000-000056280000}"/>
    <cellStyle name="SAPBEXstdItem 38" xfId="10359" xr:uid="{00000000-0005-0000-0000-000057280000}"/>
    <cellStyle name="SAPBEXstdItem 39" xfId="10360" xr:uid="{00000000-0005-0000-0000-000058280000}"/>
    <cellStyle name="SAPBEXstdItem 4" xfId="10361" xr:uid="{00000000-0005-0000-0000-000059280000}"/>
    <cellStyle name="SAPBEXstdItem 40" xfId="10362" xr:uid="{00000000-0005-0000-0000-00005A280000}"/>
    <cellStyle name="SAPBEXstdItem 41" xfId="10363" xr:uid="{00000000-0005-0000-0000-00005B280000}"/>
    <cellStyle name="SAPBEXstdItem 42" xfId="10364" xr:uid="{00000000-0005-0000-0000-00005C280000}"/>
    <cellStyle name="SAPBEXstdItem 5" xfId="10365" xr:uid="{00000000-0005-0000-0000-00005D280000}"/>
    <cellStyle name="SAPBEXstdItem 6" xfId="10366" xr:uid="{00000000-0005-0000-0000-00005E280000}"/>
    <cellStyle name="SAPBEXstdItem 7" xfId="10367" xr:uid="{00000000-0005-0000-0000-00005F280000}"/>
    <cellStyle name="SAPBEXstdItem 8" xfId="10368" xr:uid="{00000000-0005-0000-0000-000060280000}"/>
    <cellStyle name="SAPBEXstdItem 9" xfId="10369" xr:uid="{00000000-0005-0000-0000-000061280000}"/>
    <cellStyle name="SAPBEXstdItemX" xfId="121" xr:uid="{00000000-0005-0000-0000-000062280000}"/>
    <cellStyle name="SAPBEXtitle" xfId="122" xr:uid="{00000000-0005-0000-0000-000063280000}"/>
    <cellStyle name="SAPBEXunassignedItem" xfId="123" xr:uid="{00000000-0005-0000-0000-000064280000}"/>
    <cellStyle name="SAPBEXunassignedItem 2" xfId="153" xr:uid="{00000000-0005-0000-0000-000065280000}"/>
    <cellStyle name="SAPBEXundefined" xfId="124" xr:uid="{00000000-0005-0000-0000-000066280000}"/>
    <cellStyle name="Sheet Title" xfId="125" xr:uid="{00000000-0005-0000-0000-000067280000}"/>
    <cellStyle name="Style 1" xfId="356" xr:uid="{00000000-0005-0000-0000-000068280000}"/>
    <cellStyle name="Style 1 2" xfId="357" xr:uid="{00000000-0005-0000-0000-000069280000}"/>
    <cellStyle name="Style 1_Domestic" xfId="358" xr:uid="{00000000-0005-0000-0000-00006A280000}"/>
    <cellStyle name="Style 70" xfId="359" xr:uid="{00000000-0005-0000-0000-00006B280000}"/>
    <cellStyle name="Title 2" xfId="360" xr:uid="{00000000-0005-0000-0000-00006D280000}"/>
    <cellStyle name="Title 2 2" xfId="5402" xr:uid="{00000000-0005-0000-0000-00006E280000}"/>
    <cellStyle name="Title 2 3" xfId="5401" xr:uid="{00000000-0005-0000-0000-00006F280000}"/>
    <cellStyle name="Title 3" xfId="5511" xr:uid="{00000000-0005-0000-0000-000070280000}"/>
    <cellStyle name="Total 2" xfId="361" xr:uid="{00000000-0005-0000-0000-000072280000}"/>
    <cellStyle name="Total 2 2" xfId="1144" xr:uid="{00000000-0005-0000-0000-000073280000}"/>
    <cellStyle name="Total 2 2 2" xfId="4653" xr:uid="{00000000-0005-0000-0000-000074280000}"/>
    <cellStyle name="Total 2 2 3" xfId="5404" xr:uid="{00000000-0005-0000-0000-000075280000}"/>
    <cellStyle name="Total 2 2 4" xfId="6034" xr:uid="{00000000-0005-0000-0000-000076280000}"/>
    <cellStyle name="Total 2 3" xfId="1201" xr:uid="{00000000-0005-0000-0000-000077280000}"/>
    <cellStyle name="Total 2 4" xfId="5403" xr:uid="{00000000-0005-0000-0000-000078280000}"/>
    <cellStyle name="Total 3" xfId="362" xr:uid="{00000000-0005-0000-0000-000079280000}"/>
    <cellStyle name="Total 4" xfId="126" xr:uid="{00000000-0005-0000-0000-00007A280000}"/>
    <cellStyle name="Total 5" xfId="1346" xr:uid="{00000000-0005-0000-0000-00007B280000}"/>
    <cellStyle name="Warning Text 2" xfId="363" xr:uid="{00000000-0005-0000-0000-00007D280000}"/>
    <cellStyle name="Warning Text 2 2" xfId="1142" xr:uid="{00000000-0005-0000-0000-00007E280000}"/>
    <cellStyle name="Warning Text 2 2 2" xfId="4654" xr:uid="{00000000-0005-0000-0000-00007F280000}"/>
    <cellStyle name="Warning Text 2 2 3" xfId="5406" xr:uid="{00000000-0005-0000-0000-000080280000}"/>
    <cellStyle name="Warning Text 2 2 4" xfId="6035" xr:uid="{00000000-0005-0000-0000-000081280000}"/>
    <cellStyle name="Warning Text 2 3" xfId="1202" xr:uid="{00000000-0005-0000-0000-000082280000}"/>
    <cellStyle name="Warning Text 2 4" xfId="5405" xr:uid="{00000000-0005-0000-0000-000083280000}"/>
    <cellStyle name="Warning Text 3" xfId="364" xr:uid="{00000000-0005-0000-0000-000084280000}"/>
    <cellStyle name="Warning Text 4" xfId="127" xr:uid="{00000000-0005-0000-0000-000085280000}"/>
    <cellStyle name="Warning Text 5" xfId="1344" xr:uid="{00000000-0005-0000-0000-000086280000}"/>
    <cellStyle name="wrapped" xfId="365" xr:uid="{00000000-0005-0000-0000-000087280000}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86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2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0_);_(* \(#,##0.00\);_(* &quot;-&quot;??_);_(@_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7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7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6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7" formatCode="#,##0;\(#,##0\)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86" formatCode="m/d/yyyy"/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1061720</xdr:colOff>
      <xdr:row>0</xdr:row>
      <xdr:rowOff>215900</xdr:rowOff>
    </xdr:to>
    <xdr:pic>
      <xdr:nvPicPr>
        <xdr:cNvPr id="2" name="BEx7FZO9SD4T6WCDMC3MJVZ7IY7C" hidden="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0"/>
          <a:ext cx="106172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2372360</xdr:colOff>
      <xdr:row>0</xdr:row>
      <xdr:rowOff>215900</xdr:rowOff>
    </xdr:to>
    <xdr:pic>
      <xdr:nvPicPr>
        <xdr:cNvPr id="3" name="BExY31IC2FNRPCQXJL29AA4Y6XCR" hidden="1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0" y="0"/>
          <a:ext cx="1013460" cy="2159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1044575</xdr:colOff>
      <xdr:row>0</xdr:row>
      <xdr:rowOff>215900</xdr:rowOff>
    </xdr:to>
    <xdr:pic>
      <xdr:nvPicPr>
        <xdr:cNvPr id="4" name="BExZPEHMU1A7ECPJ76MKVZTPF4D2" hidden="1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0"/>
          <a:ext cx="1044575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873125</xdr:colOff>
      <xdr:row>0</xdr:row>
      <xdr:rowOff>215900</xdr:rowOff>
    </xdr:to>
    <xdr:pic>
      <xdr:nvPicPr>
        <xdr:cNvPr id="5" name="BExOGTMGWJ0O0J1TONWP9KX87HKW" hidden="1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0" y="0"/>
          <a:ext cx="87312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796925</xdr:colOff>
      <xdr:row>5</xdr:row>
      <xdr:rowOff>0</xdr:rowOff>
    </xdr:to>
    <xdr:pic>
      <xdr:nvPicPr>
        <xdr:cNvPr id="6" name="BEx1K4YOTLG1TSR9THHGUMGRUR7S" hidden="1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939800"/>
          <a:ext cx="1914525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11</xdr:col>
      <xdr:colOff>701675</xdr:colOff>
      <xdr:row>16</xdr:row>
      <xdr:rowOff>0</xdr:rowOff>
    </xdr:to>
    <xdr:pic>
      <xdr:nvPicPr>
        <xdr:cNvPr id="7" name="BExVYMXH43ZBZQNUQ2KNOR96UL3T" hidden="1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1295400"/>
          <a:ext cx="14925675" cy="482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1</xdr:col>
      <xdr:colOff>772806</xdr:colOff>
      <xdr:row>3</xdr:row>
      <xdr:rowOff>13334</xdr:rowOff>
    </xdr:to>
    <xdr:pic>
      <xdr:nvPicPr>
        <xdr:cNvPr id="8" name="Picture 59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312556" cy="578484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9" name="BExIMJ9DQUP3IT2LKJYHVH1TSJ26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0" name="BExGYMZHLEQFXZ5SLQWHV7OK9MYE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15</xdr:row>
      <xdr:rowOff>12700</xdr:rowOff>
    </xdr:from>
    <xdr:to>
      <xdr:col>2</xdr:col>
      <xdr:colOff>79375</xdr:colOff>
      <xdr:row>15</xdr:row>
      <xdr:rowOff>63500</xdr:rowOff>
    </xdr:to>
    <xdr:pic>
      <xdr:nvPicPr>
        <xdr:cNvPr id="11" name="BExKW1UQZB2Z27SE8ZYLNX84J13E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28575</xdr:colOff>
      <xdr:row>15</xdr:row>
      <xdr:rowOff>88900</xdr:rowOff>
    </xdr:from>
    <xdr:to>
      <xdr:col>2</xdr:col>
      <xdr:colOff>79375</xdr:colOff>
      <xdr:row>15</xdr:row>
      <xdr:rowOff>139700</xdr:rowOff>
    </xdr:to>
    <xdr:pic>
      <xdr:nvPicPr>
        <xdr:cNvPr id="12" name="BExQIVOTSZLDBLEOH46MPOARW489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15</xdr:row>
      <xdr:rowOff>12700</xdr:rowOff>
    </xdr:from>
    <xdr:to>
      <xdr:col>3</xdr:col>
      <xdr:colOff>69850</xdr:colOff>
      <xdr:row>15</xdr:row>
      <xdr:rowOff>63500</xdr:rowOff>
    </xdr:to>
    <xdr:pic>
      <xdr:nvPicPr>
        <xdr:cNvPr id="13" name="BExEOG45NR1NDWFVLSHVPW96LDDG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19050</xdr:colOff>
      <xdr:row>15</xdr:row>
      <xdr:rowOff>88900</xdr:rowOff>
    </xdr:from>
    <xdr:to>
      <xdr:col>3</xdr:col>
      <xdr:colOff>69850</xdr:colOff>
      <xdr:row>15</xdr:row>
      <xdr:rowOff>139700</xdr:rowOff>
    </xdr:to>
    <xdr:pic>
      <xdr:nvPicPr>
        <xdr:cNvPr id="14" name="BExMG8GOJE7HUD4TBW1BVZQ79U6D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15</xdr:row>
      <xdr:rowOff>12700</xdr:rowOff>
    </xdr:from>
    <xdr:to>
      <xdr:col>4</xdr:col>
      <xdr:colOff>73025</xdr:colOff>
      <xdr:row>15</xdr:row>
      <xdr:rowOff>63500</xdr:rowOff>
    </xdr:to>
    <xdr:pic>
      <xdr:nvPicPr>
        <xdr:cNvPr id="15" name="BEx5EHJICK65NTVQ5LT03TBEDGVM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94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22225</xdr:colOff>
      <xdr:row>15</xdr:row>
      <xdr:rowOff>88900</xdr:rowOff>
    </xdr:from>
    <xdr:to>
      <xdr:col>4</xdr:col>
      <xdr:colOff>73025</xdr:colOff>
      <xdr:row>15</xdr:row>
      <xdr:rowOff>139700</xdr:rowOff>
    </xdr:to>
    <xdr:pic>
      <xdr:nvPicPr>
        <xdr:cNvPr id="16" name="BEx99996JTIFSDSK0K3NJWD2VU73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94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</xdr:colOff>
      <xdr:row>15</xdr:row>
      <xdr:rowOff>12700</xdr:rowOff>
    </xdr:from>
    <xdr:to>
      <xdr:col>5</xdr:col>
      <xdr:colOff>82550</xdr:colOff>
      <xdr:row>15</xdr:row>
      <xdr:rowOff>63500</xdr:rowOff>
    </xdr:to>
    <xdr:pic>
      <xdr:nvPicPr>
        <xdr:cNvPr id="17" name="BExD3ZROH3HXTCIC5XIDRKRLG5ER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31750</xdr:colOff>
      <xdr:row>15</xdr:row>
      <xdr:rowOff>88900</xdr:rowOff>
    </xdr:from>
    <xdr:to>
      <xdr:col>5</xdr:col>
      <xdr:colOff>82550</xdr:colOff>
      <xdr:row>15</xdr:row>
      <xdr:rowOff>139700</xdr:rowOff>
    </xdr:to>
    <xdr:pic>
      <xdr:nvPicPr>
        <xdr:cNvPr id="18" name="BEx7AM2HEVKOC8EY5O680HFHRL4M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15</xdr:row>
      <xdr:rowOff>12700</xdr:rowOff>
    </xdr:from>
    <xdr:to>
      <xdr:col>6</xdr:col>
      <xdr:colOff>76200</xdr:colOff>
      <xdr:row>15</xdr:row>
      <xdr:rowOff>63500</xdr:rowOff>
    </xdr:to>
    <xdr:pic>
      <xdr:nvPicPr>
        <xdr:cNvPr id="19" name="BExOLOSTJTHAZI3Z97T5Z4ZX86OT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25400</xdr:colOff>
      <xdr:row>15</xdr:row>
      <xdr:rowOff>88900</xdr:rowOff>
    </xdr:from>
    <xdr:to>
      <xdr:col>6</xdr:col>
      <xdr:colOff>76200</xdr:colOff>
      <xdr:row>15</xdr:row>
      <xdr:rowOff>139700</xdr:rowOff>
    </xdr:to>
    <xdr:pic>
      <xdr:nvPicPr>
        <xdr:cNvPr id="20" name="BExKK06S1NOEO0OB76ZI4XB4ISG8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</xdr:colOff>
      <xdr:row>15</xdr:row>
      <xdr:rowOff>12700</xdr:rowOff>
    </xdr:from>
    <xdr:to>
      <xdr:col>7</xdr:col>
      <xdr:colOff>73025</xdr:colOff>
      <xdr:row>15</xdr:row>
      <xdr:rowOff>63500</xdr:rowOff>
    </xdr:to>
    <xdr:pic>
      <xdr:nvPicPr>
        <xdr:cNvPr id="21" name="BExVS8B9813YU1RFD883VMTBD6GM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55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22225</xdr:colOff>
      <xdr:row>15</xdr:row>
      <xdr:rowOff>88900</xdr:rowOff>
    </xdr:from>
    <xdr:to>
      <xdr:col>7</xdr:col>
      <xdr:colOff>73025</xdr:colOff>
      <xdr:row>15</xdr:row>
      <xdr:rowOff>139700</xdr:rowOff>
    </xdr:to>
    <xdr:pic>
      <xdr:nvPicPr>
        <xdr:cNvPr id="22" name="BExZM3CT009E0PI53TF0TKC4386T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55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</xdr:colOff>
      <xdr:row>15</xdr:row>
      <xdr:rowOff>12700</xdr:rowOff>
    </xdr:from>
    <xdr:to>
      <xdr:col>8</xdr:col>
      <xdr:colOff>76200</xdr:colOff>
      <xdr:row>15</xdr:row>
      <xdr:rowOff>63500</xdr:rowOff>
    </xdr:to>
    <xdr:pic>
      <xdr:nvPicPr>
        <xdr:cNvPr id="23" name="BExZXAWIS3QGA4S4J3H4CAE1QDMG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5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25400</xdr:colOff>
      <xdr:row>15</xdr:row>
      <xdr:rowOff>88900</xdr:rowOff>
    </xdr:from>
    <xdr:to>
      <xdr:col>8</xdr:col>
      <xdr:colOff>76200</xdr:colOff>
      <xdr:row>15</xdr:row>
      <xdr:rowOff>139700</xdr:rowOff>
    </xdr:to>
    <xdr:pic>
      <xdr:nvPicPr>
        <xdr:cNvPr id="24" name="BExZUMUJ1W5DPN0AGAFX11P3HYLD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5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25" name="BExOJBDX6PBSPUGD2VED3MAI5TWA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26" name="BExZSCA1UDDHZWCQWBE6D3VCPI7U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14</xdr:row>
      <xdr:rowOff>19050</xdr:rowOff>
    </xdr:from>
    <xdr:to>
      <xdr:col>10</xdr:col>
      <xdr:colOff>73025</xdr:colOff>
      <xdr:row>14</xdr:row>
      <xdr:rowOff>69850</xdr:rowOff>
    </xdr:to>
    <xdr:pic>
      <xdr:nvPicPr>
        <xdr:cNvPr id="27" name="BExXX4F667MSKZ3NU2XWZPTEBO0H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14</xdr:row>
      <xdr:rowOff>95250</xdr:rowOff>
    </xdr:from>
    <xdr:to>
      <xdr:col>10</xdr:col>
      <xdr:colOff>73025</xdr:colOff>
      <xdr:row>14</xdr:row>
      <xdr:rowOff>146050</xdr:rowOff>
    </xdr:to>
    <xdr:pic>
      <xdr:nvPicPr>
        <xdr:cNvPr id="28" name="BEx1J3Y9TCQJ7ZYQA4H5L0OI5P2Y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>
      <xdr:nvPicPr>
        <xdr:cNvPr id="29" name="BEx3C4OSR9FO5OKJ63LFH1WOL7GD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>
      <xdr:nvPicPr>
        <xdr:cNvPr id="30" name="BExU2GR5I2968ESLU6FLZ0PQ18RX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31" name="BEx8ZN3M1U4LCGL2PB41SKL7FAX6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32" name="BExSHKDHNXFHBFVQ92Z2V6ARN5V0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33" name="BExISTZCDQ8HEAAP69IUS5P2SOCM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34" name="BExZRJT6IF8F1MYTTHKTY1XIJMV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35" name="BExUD845W29O393MP8XHSBRARPM8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36" name="BEx1PXJYA0EPVKMIZ3OX22NE6SPN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37" name="BExS504JKHZDLJBUP30DUPSHR4KM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38" name="BEx3AT6OLIYIOXH67KGY61IJDZLI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39" name="BExZX3UVXYFQ75PCJPT182DHM9VY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40" name="BExMGPJN5VT6N9PFPAV8UI4A7RBL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41" name="BExSBP344E36RRUU3SEX6SXNPHJJ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42" name="BExOKZ6DVDZOWCE3QUA317M0PLDP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43" name="BExOF9VT7309NSVO01LKY9UGQ7HD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44" name="BExIP3V7PPGWUX9HNF8NDYSROVKJ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45" name="BExQHN6LU0HKQ0B0F2A5ICGMT146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46" name="BExVXIRP4WHE693EJXOQ8NUQE1GC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47" name="BExMMP0W6CG7W9FI5OKRHO6PQ8T1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48" name="BExOGIJ9NAFBROMT1E5JQ6JIORO4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49" name="BExOA8EVXAO6XRNH81H4S38MRVX0">
          <a:extLst>
            <a:ext uri="{FF2B5EF4-FFF2-40B4-BE49-F238E27FC236}">
              <a16:creationId xmlns:a16="http://schemas.microsoft.com/office/drawing/2014/main" id="{00000000-0008-0000-0F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50" name="BEx3QOPRBURS41UZD3RJ8Q4IU6UU"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51" name="BEx1VINHOVWSER73BXXR2WHHP65I">
          <a:extLst>
            <a:ext uri="{FF2B5EF4-FFF2-40B4-BE49-F238E27FC236}">
              <a16:creationId xmlns:a16="http://schemas.microsoft.com/office/drawing/2014/main" id="{00000000-0008-0000-0F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52" name="BExU1YX85UQ0HGG5KKV1XFH9PNI7">
          <a:extLst>
            <a:ext uri="{FF2B5EF4-FFF2-40B4-BE49-F238E27FC236}">
              <a16:creationId xmlns:a16="http://schemas.microsoft.com/office/drawing/2014/main" id="{00000000-0008-0000-0F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53" name="BEx5HQKO00C8FS8PW4F1MEOJ38GN">
          <a:extLst>
            <a:ext uri="{FF2B5EF4-FFF2-40B4-BE49-F238E27FC236}">
              <a16:creationId xmlns:a16="http://schemas.microsoft.com/office/drawing/2014/main" id="{00000000-0008-0000-0F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54" name="BExS53Q13AKYKA84FIV33D9VO4PU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55" name="BExGQLH6DJIAKRJVOA0M0SS1J80I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56" name="BExZOWNKTV1AOJ2462TS9BIWU2KU">
          <a:extLst>
            <a:ext uri="{FF2B5EF4-FFF2-40B4-BE49-F238E27FC236}">
              <a16:creationId xmlns:a16="http://schemas.microsoft.com/office/drawing/2014/main" id="{00000000-0008-0000-0F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57" name="BExMJQXJ8DDD25EZMRVLMBSDATIO">
          <a:extLst>
            <a:ext uri="{FF2B5EF4-FFF2-40B4-BE49-F238E27FC236}">
              <a16:creationId xmlns:a16="http://schemas.microsoft.com/office/drawing/2014/main" id="{00000000-0008-0000-0F00-00003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58" name="BExCZE19XEJSNCUJ5WNOBW1G7SJV">
          <a:extLst>
            <a:ext uri="{FF2B5EF4-FFF2-40B4-BE49-F238E27FC236}">
              <a16:creationId xmlns:a16="http://schemas.microsoft.com/office/drawing/2014/main" id="{00000000-0008-0000-0F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59" name="BExO95LQNH1FGP5G7HDZIKFI7H2K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60" name="BExXWBNEL7ZIMIL5X00DG1PGB1LB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61" name="BExQI79JXONAGO3TYNMWSBNTOCZZ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62" name="BExGWD60WQAQGVB43QN2ZPXT4NHI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63" name="BExXRA17IU2MDIN1Y7E7IFV2N3QM">
          <a:extLst>
            <a:ext uri="{FF2B5EF4-FFF2-40B4-BE49-F238E27FC236}">
              <a16:creationId xmlns:a16="http://schemas.microsoft.com/office/drawing/2014/main" id="{00000000-0008-0000-0F00-00003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64" name="BExOH0IO4I5TDTP9AUNH1U96OCR5">
          <a:extLst>
            <a:ext uri="{FF2B5EF4-FFF2-40B4-BE49-F238E27FC236}">
              <a16:creationId xmlns:a16="http://schemas.microsoft.com/office/drawing/2014/main" id="{00000000-0008-0000-0F00-00004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65" name="BExEQ779DTDQNBOWBV6RZASJKPDC">
          <a:extLst>
            <a:ext uri="{FF2B5EF4-FFF2-40B4-BE49-F238E27FC236}">
              <a16:creationId xmlns:a16="http://schemas.microsoft.com/office/drawing/2014/main" id="{00000000-0008-0000-0F00-00004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66" name="BExUACPWXKZ15NUXAJ54N9DJYADR">
          <a:extLst>
            <a:ext uri="{FF2B5EF4-FFF2-40B4-BE49-F238E27FC236}">
              <a16:creationId xmlns:a16="http://schemas.microsoft.com/office/drawing/2014/main" id="{00000000-0008-0000-0F00-00004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67" name="BExMS5XJQN11HZQYF6LNFQW55LD1">
          <a:extLst>
            <a:ext uri="{FF2B5EF4-FFF2-40B4-BE49-F238E27FC236}">
              <a16:creationId xmlns:a16="http://schemas.microsoft.com/office/drawing/2014/main" id="{00000000-0008-0000-0F00-00004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68" name="BExIQX77XCNRVGDS01TVU2MGSEI5">
          <a:extLst>
            <a:ext uri="{FF2B5EF4-FFF2-40B4-BE49-F238E27FC236}">
              <a16:creationId xmlns:a16="http://schemas.microsoft.com/office/drawing/2014/main" id="{00000000-0008-0000-0F00-00004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69" name="BEx3RB1J5OANRJH1QPS7NUKJZZAF">
          <a:extLst>
            <a:ext uri="{FF2B5EF4-FFF2-40B4-BE49-F238E27FC236}">
              <a16:creationId xmlns:a16="http://schemas.microsoft.com/office/drawing/2014/main" id="{00000000-0008-0000-0F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70" name="BEx3BSZZW6A7549Y7YTZ0PCHUZMW">
          <a:extLst>
            <a:ext uri="{FF2B5EF4-FFF2-40B4-BE49-F238E27FC236}">
              <a16:creationId xmlns:a16="http://schemas.microsoft.com/office/drawing/2014/main" id="{00000000-0008-0000-0F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71" name="BEx5EOQHQB5E7A8DPSS2J8ILNWCA">
          <a:extLst>
            <a:ext uri="{FF2B5EF4-FFF2-40B4-BE49-F238E27FC236}">
              <a16:creationId xmlns:a16="http://schemas.microsoft.com/office/drawing/2014/main" id="{00000000-0008-0000-0F00-00004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72" name="BExBBBGTFA11XRTTVZOG43ZT78P4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73" name="BExKLCAF164W5GR8S02Y0IYS0ONB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74" name="BExD45GO4D1543RURCRE2M847PIU">
          <a:extLst>
            <a:ext uri="{FF2B5EF4-FFF2-40B4-BE49-F238E27FC236}">
              <a16:creationId xmlns:a16="http://schemas.microsoft.com/office/drawing/2014/main" id="{00000000-0008-0000-0F00-00004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75" name="BExCY8TUGQZKD4OTP6YG5LDE61TL">
          <a:extLst>
            <a:ext uri="{FF2B5EF4-FFF2-40B4-BE49-F238E27FC236}">
              <a16:creationId xmlns:a16="http://schemas.microsoft.com/office/drawing/2014/main" id="{00000000-0008-0000-0F00-00004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76" name="BEx1R0NYPCY7RUX2HBPVZN32ND7S">
          <a:extLst>
            <a:ext uri="{FF2B5EF4-FFF2-40B4-BE49-F238E27FC236}">
              <a16:creationId xmlns:a16="http://schemas.microsoft.com/office/drawing/2014/main" id="{00000000-0008-0000-0F00-00004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77" name="BEx91V4G5HBN32ZU968LI8YNQCHL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78" name="BExW8W0DK7DFP4CJJ5SSQKTEB1XC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79" name="BExEQFAMIZ2L4OCWFLVJ5OSNW3FR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80" name="BExS5XJH42YFJ9C3IVA8HNIE5L6M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81" name="BExZL86U4CQ5BWKHCM1ZLYFCEPES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82" name="BEx3C6SBFD43U0TKC0I1F1B9DBJ7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83" name="BExMFX7Y1M69D6NM76TEBWJIDPJC">
          <a:extLst>
            <a:ext uri="{FF2B5EF4-FFF2-40B4-BE49-F238E27FC236}">
              <a16:creationId xmlns:a16="http://schemas.microsoft.com/office/drawing/2014/main" id="{00000000-0008-0000-0F00-00005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84" name="BExES1VW4FZRQ8JN7TSQCTTAD3BD">
          <a:extLst>
            <a:ext uri="{FF2B5EF4-FFF2-40B4-BE49-F238E27FC236}">
              <a16:creationId xmlns:a16="http://schemas.microsoft.com/office/drawing/2014/main" id="{00000000-0008-0000-0F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85" name="BExXY8A3CFVJ3BXSA0AG5E6NKGLI">
          <a:extLst>
            <a:ext uri="{FF2B5EF4-FFF2-40B4-BE49-F238E27FC236}">
              <a16:creationId xmlns:a16="http://schemas.microsoft.com/office/drawing/2014/main" id="{00000000-0008-0000-0F00-00005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86" name="BExUA0KULJ02D9TLHDA7YSFH0MRH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87" name="BExKUARKNSCFWRXQYGT72T1BZAQB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88" name="BExVUNO5T350V8SJ8OD7O6H6NTOY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89" name="BExKNYE7SDBKVYDT7KOP69A4QPQU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90" name="BExS1UOWAZUKOEFHV09N34KF127J">
          <a:extLst>
            <a:ext uri="{FF2B5EF4-FFF2-40B4-BE49-F238E27FC236}">
              <a16:creationId xmlns:a16="http://schemas.microsoft.com/office/drawing/2014/main" id="{00000000-0008-0000-0F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91" name="BExCWK4Z18LFJNWTZQART96KJC72">
          <a:extLst>
            <a:ext uri="{FF2B5EF4-FFF2-40B4-BE49-F238E27FC236}">
              <a16:creationId xmlns:a16="http://schemas.microsoft.com/office/drawing/2014/main" id="{00000000-0008-0000-0F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92" name="BExZKXP7BZTYXAV9FEYK9595Q11Q">
          <a:extLst>
            <a:ext uri="{FF2B5EF4-FFF2-40B4-BE49-F238E27FC236}">
              <a16:creationId xmlns:a16="http://schemas.microsoft.com/office/drawing/2014/main" id="{00000000-0008-0000-0F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93" name="BExU98K9O1NRYYVM733HAU5KJG3O">
          <a:extLst>
            <a:ext uri="{FF2B5EF4-FFF2-40B4-BE49-F238E27FC236}">
              <a16:creationId xmlns:a16="http://schemas.microsoft.com/office/drawing/2014/main" id="{00000000-0008-0000-0F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94" name="BEx5HG8IGA9CE3SGCP2432L4312P">
          <a:extLst>
            <a:ext uri="{FF2B5EF4-FFF2-40B4-BE49-F238E27FC236}">
              <a16:creationId xmlns:a16="http://schemas.microsoft.com/office/drawing/2014/main" id="{00000000-0008-0000-0F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95" name="BExGNUF8Y5SMX7XOSGYG7KO0UDO1">
          <a:extLst>
            <a:ext uri="{FF2B5EF4-FFF2-40B4-BE49-F238E27FC236}">
              <a16:creationId xmlns:a16="http://schemas.microsoft.com/office/drawing/2014/main" id="{00000000-0008-0000-0F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96" name="BExF502GR6RUGI6J66X2CY5LAHJR">
          <a:extLst>
            <a:ext uri="{FF2B5EF4-FFF2-40B4-BE49-F238E27FC236}">
              <a16:creationId xmlns:a16="http://schemas.microsoft.com/office/drawing/2014/main" id="{00000000-0008-0000-0F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97" name="BEx5OWM7GF2SDJ5CDT54HQX6V78L">
          <a:extLst>
            <a:ext uri="{FF2B5EF4-FFF2-40B4-BE49-F238E27FC236}">
              <a16:creationId xmlns:a16="http://schemas.microsoft.com/office/drawing/2014/main" id="{00000000-0008-0000-0F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98" name="BExH3KK2CUOIUNIDSVLS9QT5D7JK">
          <a:extLst>
            <a:ext uri="{FF2B5EF4-FFF2-40B4-BE49-F238E27FC236}">
              <a16:creationId xmlns:a16="http://schemas.microsoft.com/office/drawing/2014/main" id="{00000000-0008-0000-0F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99" name="BExZXAR1QQ1F23CB26RYZFZCABCY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00" name="BEx3DMHFQEZS4U9E0C5AOV16EYHC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01" name="BExVVXJ0MS44XHZ5FRN9T06BWANK">
          <a:extLst>
            <a:ext uri="{FF2B5EF4-FFF2-40B4-BE49-F238E27FC236}">
              <a16:creationId xmlns:a16="http://schemas.microsoft.com/office/drawing/2014/main" id="{00000000-0008-0000-0F00-00006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02" name="BExAXD64YO5K66HFU564IW611FYB">
          <a:extLst>
            <a:ext uri="{FF2B5EF4-FFF2-40B4-BE49-F238E27FC236}">
              <a16:creationId xmlns:a16="http://schemas.microsoft.com/office/drawing/2014/main" id="{00000000-0008-0000-0F00-00006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03" name="BEx3SE5I2M337QO0BZSFFLCTQPI9">
          <a:extLst>
            <a:ext uri="{FF2B5EF4-FFF2-40B4-BE49-F238E27FC236}">
              <a16:creationId xmlns:a16="http://schemas.microsoft.com/office/drawing/2014/main" id="{00000000-0008-0000-0F00-00006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04" name="BExH2D91D1DET7JZHLZ35QSPSQZL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05" name="BExAWLLHBDSFDKHJB89GAMQG8ZZI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06" name="BExEUR4WUWQZ5R5OXWYHYJQNCWZ3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07" name="BEx7HUCWDVDP4LAAF0VK3G6MDG2C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08" name="BExVU6523KDUOW3OPVZQ4WW1I2VX">
          <a:extLst>
            <a:ext uri="{FF2B5EF4-FFF2-40B4-BE49-F238E27FC236}">
              <a16:creationId xmlns:a16="http://schemas.microsoft.com/office/drawing/2014/main" id="{00000000-0008-0000-0F00-00006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09" name="BExMR1X267Y5Q85WUS9P0ACWC0ZN">
          <a:extLst>
            <a:ext uri="{FF2B5EF4-FFF2-40B4-BE49-F238E27FC236}">
              <a16:creationId xmlns:a16="http://schemas.microsoft.com/office/drawing/2014/main" id="{00000000-0008-0000-0F00-00006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10" name="BExU2NSQRO0M2WS2EMS72H0JN5X3">
          <a:extLst>
            <a:ext uri="{FF2B5EF4-FFF2-40B4-BE49-F238E27FC236}">
              <a16:creationId xmlns:a16="http://schemas.microsoft.com/office/drawing/2014/main" id="{00000000-0008-0000-0F00-00006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11" name="BExF42795XVJIGBQ0WD6BU0YCMR4">
          <a:extLst>
            <a:ext uri="{FF2B5EF4-FFF2-40B4-BE49-F238E27FC236}">
              <a16:creationId xmlns:a16="http://schemas.microsoft.com/office/drawing/2014/main" id="{00000000-0008-0000-0F00-00006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12" name="BExSDTT38225EIHCWCPBHKC7R9M5">
          <a:extLst>
            <a:ext uri="{FF2B5EF4-FFF2-40B4-BE49-F238E27FC236}">
              <a16:creationId xmlns:a16="http://schemas.microsoft.com/office/drawing/2014/main" id="{00000000-0008-0000-0F00-00007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13" name="BExVTJ2FNW57VG6D469WM1LFVOHL">
          <a:extLst>
            <a:ext uri="{FF2B5EF4-FFF2-40B4-BE49-F238E27FC236}">
              <a16:creationId xmlns:a16="http://schemas.microsoft.com/office/drawing/2014/main" id="{00000000-0008-0000-0F00-00007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14" name="BExIOSBQ3HUXHVJXRHLXZL2G99JF">
          <a:extLst>
            <a:ext uri="{FF2B5EF4-FFF2-40B4-BE49-F238E27FC236}">
              <a16:creationId xmlns:a16="http://schemas.microsoft.com/office/drawing/2014/main" id="{00000000-0008-0000-0F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15" name="BEx9GFAK1QYUPJONZWWBTLNOHPNQ">
          <a:extLst>
            <a:ext uri="{FF2B5EF4-FFF2-40B4-BE49-F238E27FC236}">
              <a16:creationId xmlns:a16="http://schemas.microsoft.com/office/drawing/2014/main" id="{00000000-0008-0000-0F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16" name="BExVSBLXOMA3AAV57L9J2SD1F5SO">
          <a:extLst>
            <a:ext uri="{FF2B5EF4-FFF2-40B4-BE49-F238E27FC236}">
              <a16:creationId xmlns:a16="http://schemas.microsoft.com/office/drawing/2014/main" id="{00000000-0008-0000-0F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117" name="BExU5PSESZOZQPKFU51J5I06M9M4">
          <a:extLst>
            <a:ext uri="{FF2B5EF4-FFF2-40B4-BE49-F238E27FC236}">
              <a16:creationId xmlns:a16="http://schemas.microsoft.com/office/drawing/2014/main" id="{00000000-0008-0000-0F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118" name="BEx9BPII7FRLDJR6N28HTOHQI9WC">
          <a:extLst>
            <a:ext uri="{FF2B5EF4-FFF2-40B4-BE49-F238E27FC236}">
              <a16:creationId xmlns:a16="http://schemas.microsoft.com/office/drawing/2014/main" id="{00000000-0008-0000-0F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119" name="BExCYBZ0NSHCR3NFUJTJEYEFCLVX">
          <a:extLst>
            <a:ext uri="{FF2B5EF4-FFF2-40B4-BE49-F238E27FC236}">
              <a16:creationId xmlns:a16="http://schemas.microsoft.com/office/drawing/2014/main" id="{00000000-0008-0000-0F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20" name="BEx03ADZ3HA8EQ2T4XMAL96DLB57"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121" name="BEx9ALI54SNCGYPHC220248QT6IC">
          <a:extLst>
            <a:ext uri="{FF2B5EF4-FFF2-40B4-BE49-F238E27FC236}">
              <a16:creationId xmlns:a16="http://schemas.microsoft.com/office/drawing/2014/main" id="{00000000-0008-0000-0F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22" name="BEx7AWUWH29DDAF3D7EWGZAK3Z0L">
          <a:extLst>
            <a:ext uri="{FF2B5EF4-FFF2-40B4-BE49-F238E27FC236}">
              <a16:creationId xmlns:a16="http://schemas.microsoft.com/office/drawing/2014/main" id="{00000000-0008-0000-0F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23" name="BExZROR5QH4CRXACSPB031IW6DBF"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24" name="BExW5Q9YWNZOV61XIPTVZ6DG4WC3">
          <a:extLst>
            <a:ext uri="{FF2B5EF4-FFF2-40B4-BE49-F238E27FC236}">
              <a16:creationId xmlns:a16="http://schemas.microsoft.com/office/drawing/2014/main" id="{00000000-0008-0000-0F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25" name="BEx9ECDB9DBQGHYAXOS55K67WO36">
          <a:extLst>
            <a:ext uri="{FF2B5EF4-FFF2-40B4-BE49-F238E27FC236}">
              <a16:creationId xmlns:a16="http://schemas.microsoft.com/office/drawing/2014/main" id="{00000000-0008-0000-0F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26" name="BExIQX1XD8790EK932QZKQOVZTUB"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27" name="BEx39SBMEHK26E9CKOZDGM132Y4Z">
          <a:extLst>
            <a:ext uri="{FF2B5EF4-FFF2-40B4-BE49-F238E27FC236}">
              <a16:creationId xmlns:a16="http://schemas.microsoft.com/office/drawing/2014/main" id="{00000000-0008-0000-0F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28" name="BExZY97VPZEEESCDWIXXKS5Z5O7D">
          <a:extLst>
            <a:ext uri="{FF2B5EF4-FFF2-40B4-BE49-F238E27FC236}">
              <a16:creationId xmlns:a16="http://schemas.microsoft.com/office/drawing/2014/main" id="{00000000-0008-0000-0F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29" name="BExW4JF0UUUD05MM9FO76QCTTFFU"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30" name="BExXZ0GA469TQKZSVHUOMGR4J86A">
          <a:extLst>
            <a:ext uri="{FF2B5EF4-FFF2-40B4-BE49-F238E27FC236}">
              <a16:creationId xmlns:a16="http://schemas.microsoft.com/office/drawing/2014/main" id="{00000000-0008-0000-0F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31" name="BExMPK9UT8K6TIEBHRSH7CSBC59P">
          <a:extLst>
            <a:ext uri="{FF2B5EF4-FFF2-40B4-BE49-F238E27FC236}">
              <a16:creationId xmlns:a16="http://schemas.microsoft.com/office/drawing/2014/main" id="{00000000-0008-0000-0F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32" name="BExGN7CLGAL3KI7FGP0R9JENWHL7"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33" name="BEx1G0GMFEXKUJJRGPPZN27LWX5A">
          <a:extLst>
            <a:ext uri="{FF2B5EF4-FFF2-40B4-BE49-F238E27FC236}">
              <a16:creationId xmlns:a16="http://schemas.microsoft.com/office/drawing/2014/main" id="{00000000-0008-0000-0F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34" name="BEx1VLI2B1DPO3WNJ6UXWGY40ZPF">
          <a:extLst>
            <a:ext uri="{FF2B5EF4-FFF2-40B4-BE49-F238E27FC236}">
              <a16:creationId xmlns:a16="http://schemas.microsoft.com/office/drawing/2014/main" id="{00000000-0008-0000-0F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35" name="BExMOP932Z4ZD7ADZAJ2XCSDGP6E"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36" name="BExZZZPE0E0121LAG5A6YPU7EHRR">
          <a:extLst>
            <a:ext uri="{FF2B5EF4-FFF2-40B4-BE49-F238E27FC236}">
              <a16:creationId xmlns:a16="http://schemas.microsoft.com/office/drawing/2014/main" id="{00000000-0008-0000-0F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37" name="BEx91CE13I4UGC0J6F0WQM8P8TGA">
          <a:extLst>
            <a:ext uri="{FF2B5EF4-FFF2-40B4-BE49-F238E27FC236}">
              <a16:creationId xmlns:a16="http://schemas.microsoft.com/office/drawing/2014/main" id="{00000000-0008-0000-0F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38" name="BExXROF346KTLHUQ0OHDL7355YVU"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139" name="BEx94KZ02B8O4RIZ91XUCTL61CQ9">
          <a:extLst>
            <a:ext uri="{FF2B5EF4-FFF2-40B4-BE49-F238E27FC236}">
              <a16:creationId xmlns:a16="http://schemas.microsoft.com/office/drawing/2014/main" id="{00000000-0008-0000-0F00-00008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140" name="BExETTPYH8PTMA091GQ9SPH9KWSG">
          <a:extLst>
            <a:ext uri="{FF2B5EF4-FFF2-40B4-BE49-F238E27FC236}">
              <a16:creationId xmlns:a16="http://schemas.microsoft.com/office/drawing/2014/main" id="{00000000-0008-0000-0F00-00008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141" name="BExD58PYXUXOZGI7LVWVNCER0RUT"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42" name="BEx3GDDVHSU82KWGJZ56O579N8PV">
          <a:extLst>
            <a:ext uri="{FF2B5EF4-FFF2-40B4-BE49-F238E27FC236}">
              <a16:creationId xmlns:a16="http://schemas.microsoft.com/office/drawing/2014/main" id="{00000000-0008-0000-0F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143" name="BExEOLT5XF5BOQ4D278SF9NO17IN">
          <a:extLst>
            <a:ext uri="{FF2B5EF4-FFF2-40B4-BE49-F238E27FC236}">
              <a16:creationId xmlns:a16="http://schemas.microsoft.com/office/drawing/2014/main" id="{00000000-0008-0000-0F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44" name="BEx1MY43AEIX5Q48QIY81T2EP2WV"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45" name="BExU234APSPWEF7WYAJWDD5FR41E">
          <a:extLst>
            <a:ext uri="{FF2B5EF4-FFF2-40B4-BE49-F238E27FC236}">
              <a16:creationId xmlns:a16="http://schemas.microsoft.com/office/drawing/2014/main" id="{00000000-0008-0000-0F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46" name="BEx9J972VG349UJL0BFKQNRFBPIK">
          <a:extLst>
            <a:ext uri="{FF2B5EF4-FFF2-40B4-BE49-F238E27FC236}">
              <a16:creationId xmlns:a16="http://schemas.microsoft.com/office/drawing/2014/main" id="{00000000-0008-0000-0F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47" name="BEx7FG6WWGK58JXS256OF7QD9T4N"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48" name="BExEWEXDIQPEQI9J1X80Y6YAXSIP">
          <a:extLst>
            <a:ext uri="{FF2B5EF4-FFF2-40B4-BE49-F238E27FC236}">
              <a16:creationId xmlns:a16="http://schemas.microsoft.com/office/drawing/2014/main" id="{00000000-0008-0000-0F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49" name="BEx7CWS809VQH1ZLT5X7NJTJN89Q">
          <a:extLst>
            <a:ext uri="{FF2B5EF4-FFF2-40B4-BE49-F238E27FC236}">
              <a16:creationId xmlns:a16="http://schemas.microsoft.com/office/drawing/2014/main" id="{00000000-0008-0000-0F00-00009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50" name="BExW3T70KFBNZDXFHNQ7K6F4DCHG"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51" name="BEx90ZNIBHLLQSED62OXVNJ4S9SJ">
          <a:extLst>
            <a:ext uri="{FF2B5EF4-FFF2-40B4-BE49-F238E27FC236}">
              <a16:creationId xmlns:a16="http://schemas.microsoft.com/office/drawing/2014/main" id="{00000000-0008-0000-0F00-00009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52" name="BExW9URZUCWQ92HZ1BG054TX08LR">
          <a:extLst>
            <a:ext uri="{FF2B5EF4-FFF2-40B4-BE49-F238E27FC236}">
              <a16:creationId xmlns:a16="http://schemas.microsoft.com/office/drawing/2014/main" id="{00000000-0008-0000-0F00-00009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53" name="BExERZN2EXO5XVI5TGXXHR6VF2A1"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54" name="BExS2A4HJ8PMSORFD76Y54CVIPIW">
          <a:extLst>
            <a:ext uri="{FF2B5EF4-FFF2-40B4-BE49-F238E27FC236}">
              <a16:creationId xmlns:a16="http://schemas.microsoft.com/office/drawing/2014/main" id="{00000000-0008-0000-0F00-00009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55" name="BExF8TBZCBASAYGQ7N9XY5TFIIFX">
          <a:extLst>
            <a:ext uri="{FF2B5EF4-FFF2-40B4-BE49-F238E27FC236}">
              <a16:creationId xmlns:a16="http://schemas.microsoft.com/office/drawing/2014/main" id="{00000000-0008-0000-0F00-00009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56" name="BExH33H38FTY7W48LD11BLKVLYIA"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57" name="BExF28KH9DOTL9KJVI8BU85GHW0Z">
          <a:extLst>
            <a:ext uri="{FF2B5EF4-FFF2-40B4-BE49-F238E27FC236}">
              <a16:creationId xmlns:a16="http://schemas.microsoft.com/office/drawing/2014/main" id="{00000000-0008-0000-0F00-00009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58" name="BExMH7IV91LVSDKCOPOXSPS5IRGT">
          <a:extLst>
            <a:ext uri="{FF2B5EF4-FFF2-40B4-BE49-F238E27FC236}">
              <a16:creationId xmlns:a16="http://schemas.microsoft.com/office/drawing/2014/main" id="{00000000-0008-0000-0F00-00009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59" name="BExD14O71RSLDPZZZWFANLJ3B2FU"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60" name="BExY2UGOQD5FIIQ2CJFCOBNEKR35">
          <a:extLst>
            <a:ext uri="{FF2B5EF4-FFF2-40B4-BE49-F238E27FC236}">
              <a16:creationId xmlns:a16="http://schemas.microsoft.com/office/drawing/2014/main" id="{00000000-0008-0000-0F00-0000A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14</xdr:row>
      <xdr:rowOff>19050</xdr:rowOff>
    </xdr:from>
    <xdr:to>
      <xdr:col>11</xdr:col>
      <xdr:colOff>79375</xdr:colOff>
      <xdr:row>14</xdr:row>
      <xdr:rowOff>69850</xdr:rowOff>
    </xdr:to>
    <xdr:pic>
      <xdr:nvPicPr>
        <xdr:cNvPr id="161" name="BEx74ALG9GUVJKQ49X912LOWJ87U">
          <a:extLst>
            <a:ext uri="{FF2B5EF4-FFF2-40B4-BE49-F238E27FC236}">
              <a16:creationId xmlns:a16="http://schemas.microsoft.com/office/drawing/2014/main" id="{00000000-0008-0000-0F00-0000A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14</xdr:row>
      <xdr:rowOff>95250</xdr:rowOff>
    </xdr:from>
    <xdr:to>
      <xdr:col>11</xdr:col>
      <xdr:colOff>79375</xdr:colOff>
      <xdr:row>14</xdr:row>
      <xdr:rowOff>146050</xdr:rowOff>
    </xdr:to>
    <xdr:pic>
      <xdr:nvPicPr>
        <xdr:cNvPr id="162" name="BEx5JARMCGDNEWCW5F0E7ZZE5E0I"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oneCellAnchor>
    <xdr:from>
      <xdr:col>3</xdr:col>
      <xdr:colOff>19050</xdr:colOff>
      <xdr:row>15</xdr:row>
      <xdr:rowOff>12700</xdr:rowOff>
    </xdr:from>
    <xdr:ext cx="50800" cy="50800"/>
    <xdr:pic>
      <xdr:nvPicPr>
        <xdr:cNvPr id="163" name="BExEOG45NR1NDWFVLSHVPW96LDDG">
          <a:extLst>
            <a:ext uri="{FF2B5EF4-FFF2-40B4-BE49-F238E27FC236}">
              <a16:creationId xmlns:a16="http://schemas.microsoft.com/office/drawing/2014/main" id="{00000000-0008-0000-0F00-0000A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15</xdr:row>
      <xdr:rowOff>88900</xdr:rowOff>
    </xdr:from>
    <xdr:ext cx="50800" cy="50800"/>
    <xdr:pic>
      <xdr:nvPicPr>
        <xdr:cNvPr id="164" name="BExMG8GOJE7HUD4TBW1BVZQ79U6D">
          <a:extLst>
            <a:ext uri="{FF2B5EF4-FFF2-40B4-BE49-F238E27FC236}">
              <a16:creationId xmlns:a16="http://schemas.microsoft.com/office/drawing/2014/main" id="{00000000-0008-0000-0F00-0000A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65" name="BExUD845W29O393MP8XHSBRARPM8"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66" name="BEx1PXJYA0EPVKMIZ3OX22NE6SPN">
          <a:extLst>
            <a:ext uri="{FF2B5EF4-FFF2-40B4-BE49-F238E27FC236}">
              <a16:creationId xmlns:a16="http://schemas.microsoft.com/office/drawing/2014/main" id="{00000000-0008-0000-0F00-0000A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67" name="BExMJQXJ8DDD25EZMRVLMBSDATIO">
          <a:extLst>
            <a:ext uri="{FF2B5EF4-FFF2-40B4-BE49-F238E27FC236}">
              <a16:creationId xmlns:a16="http://schemas.microsoft.com/office/drawing/2014/main" id="{00000000-0008-0000-0F00-0000A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68" name="BExCZE19XEJSNCUJ5WNOBW1G7SJV">
          <a:extLst>
            <a:ext uri="{FF2B5EF4-FFF2-40B4-BE49-F238E27FC236}">
              <a16:creationId xmlns:a16="http://schemas.microsoft.com/office/drawing/2014/main" id="{00000000-0008-0000-0F00-0000A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69" name="BExEQFAMIZ2L4OCWFLVJ5OSNW3FR">
          <a:extLst>
            <a:ext uri="{FF2B5EF4-FFF2-40B4-BE49-F238E27FC236}">
              <a16:creationId xmlns:a16="http://schemas.microsoft.com/office/drawing/2014/main" id="{00000000-0008-0000-0F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0" name="BExS5XJH42YFJ9C3IVA8HNIE5L6M">
          <a:extLst>
            <a:ext uri="{FF2B5EF4-FFF2-40B4-BE49-F238E27FC236}">
              <a16:creationId xmlns:a16="http://schemas.microsoft.com/office/drawing/2014/main" id="{00000000-0008-0000-0F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71" name="BExVVXJ0MS44XHZ5FRN9T06BWANK">
          <a:extLst>
            <a:ext uri="{FF2B5EF4-FFF2-40B4-BE49-F238E27FC236}">
              <a16:creationId xmlns:a16="http://schemas.microsoft.com/office/drawing/2014/main" id="{00000000-0008-0000-0F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2" name="BExAXD64YO5K66HFU564IW611FYB">
          <a:extLst>
            <a:ext uri="{FF2B5EF4-FFF2-40B4-BE49-F238E27FC236}">
              <a16:creationId xmlns:a16="http://schemas.microsoft.com/office/drawing/2014/main" id="{00000000-0008-0000-0F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73" name="BExZROR5QH4CRXACSPB031IW6DBF">
          <a:extLst>
            <a:ext uri="{FF2B5EF4-FFF2-40B4-BE49-F238E27FC236}">
              <a16:creationId xmlns:a16="http://schemas.microsoft.com/office/drawing/2014/main" id="{00000000-0008-0000-0F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4" name="BExW5Q9YWNZOV61XIPTVZ6DG4WC3">
          <a:extLst>
            <a:ext uri="{FF2B5EF4-FFF2-40B4-BE49-F238E27FC236}">
              <a16:creationId xmlns:a16="http://schemas.microsoft.com/office/drawing/2014/main" id="{00000000-0008-0000-0F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15</xdr:row>
      <xdr:rowOff>12700</xdr:rowOff>
    </xdr:from>
    <xdr:ext cx="50800" cy="50800"/>
    <xdr:pic>
      <xdr:nvPicPr>
        <xdr:cNvPr id="175" name="BExU234APSPWEF7WYAJWDD5FR41E">
          <a:extLst>
            <a:ext uri="{FF2B5EF4-FFF2-40B4-BE49-F238E27FC236}">
              <a16:creationId xmlns:a16="http://schemas.microsoft.com/office/drawing/2014/main" id="{00000000-0008-0000-0F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15</xdr:row>
      <xdr:rowOff>88900</xdr:rowOff>
    </xdr:from>
    <xdr:ext cx="50800" cy="50800"/>
    <xdr:pic>
      <xdr:nvPicPr>
        <xdr:cNvPr id="176" name="BEx9J972VG349UJL0BFKQNRFBPIK">
          <a:extLst>
            <a:ext uri="{FF2B5EF4-FFF2-40B4-BE49-F238E27FC236}">
              <a16:creationId xmlns:a16="http://schemas.microsoft.com/office/drawing/2014/main" id="{00000000-0008-0000-0F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7" name="BExEOG45NR1NDWFVLSHVPW96LDDG">
          <a:extLst>
            <a:ext uri="{FF2B5EF4-FFF2-40B4-BE49-F238E27FC236}">
              <a16:creationId xmlns:a16="http://schemas.microsoft.com/office/drawing/2014/main" id="{00000000-0008-0000-0F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8" name="BExMG8GOJE7HUD4TBW1BVZQ79U6D">
          <a:extLst>
            <a:ext uri="{FF2B5EF4-FFF2-40B4-BE49-F238E27FC236}">
              <a16:creationId xmlns:a16="http://schemas.microsoft.com/office/drawing/2014/main" id="{00000000-0008-0000-0F00-0000B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" name="BExUD845W29O393MP8XHSBRARPM8">
          <a:extLst>
            <a:ext uri="{FF2B5EF4-FFF2-40B4-BE49-F238E27FC236}">
              <a16:creationId xmlns:a16="http://schemas.microsoft.com/office/drawing/2014/main" id="{00000000-0008-0000-0F00-0000B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" name="BEx1PXJYA0EPVKMIZ3OX22NE6SPN">
          <a:extLst>
            <a:ext uri="{FF2B5EF4-FFF2-40B4-BE49-F238E27FC236}">
              <a16:creationId xmlns:a16="http://schemas.microsoft.com/office/drawing/2014/main" id="{00000000-0008-0000-0F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" name="BExMJQXJ8DDD25EZMRVLMBSDATIO">
          <a:extLst>
            <a:ext uri="{FF2B5EF4-FFF2-40B4-BE49-F238E27FC236}">
              <a16:creationId xmlns:a16="http://schemas.microsoft.com/office/drawing/2014/main" id="{00000000-0008-0000-0F00-0000B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" name="BExCZE19XEJSNCUJ5WNOBW1G7SJV">
          <a:extLst>
            <a:ext uri="{FF2B5EF4-FFF2-40B4-BE49-F238E27FC236}">
              <a16:creationId xmlns:a16="http://schemas.microsoft.com/office/drawing/2014/main" id="{00000000-0008-0000-0F00-0000B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" name="BExEQFAMIZ2L4OCWFLVJ5OSNW3FR">
          <a:extLst>
            <a:ext uri="{FF2B5EF4-FFF2-40B4-BE49-F238E27FC236}">
              <a16:creationId xmlns:a16="http://schemas.microsoft.com/office/drawing/2014/main" id="{00000000-0008-0000-0F00-0000B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" name="BExS5XJH42YFJ9C3IVA8HNIE5L6M">
          <a:extLst>
            <a:ext uri="{FF2B5EF4-FFF2-40B4-BE49-F238E27FC236}">
              <a16:creationId xmlns:a16="http://schemas.microsoft.com/office/drawing/2014/main" id="{00000000-0008-0000-0F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" name="BExVVXJ0MS44XHZ5FRN9T06BWANK">
          <a:extLst>
            <a:ext uri="{FF2B5EF4-FFF2-40B4-BE49-F238E27FC236}">
              <a16:creationId xmlns:a16="http://schemas.microsoft.com/office/drawing/2014/main" id="{00000000-0008-0000-0F00-0000B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" name="BExAXD64YO5K66HFU564IW611FYB">
          <a:extLst>
            <a:ext uri="{FF2B5EF4-FFF2-40B4-BE49-F238E27FC236}">
              <a16:creationId xmlns:a16="http://schemas.microsoft.com/office/drawing/2014/main" id="{00000000-0008-0000-0F00-0000B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" name="BExZROR5QH4CRXACSPB031IW6DBF">
          <a:extLst>
            <a:ext uri="{FF2B5EF4-FFF2-40B4-BE49-F238E27FC236}">
              <a16:creationId xmlns:a16="http://schemas.microsoft.com/office/drawing/2014/main" id="{00000000-0008-0000-0F00-0000B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" name="BExW5Q9YWNZOV61XIPTVZ6DG4WC3">
          <a:extLst>
            <a:ext uri="{FF2B5EF4-FFF2-40B4-BE49-F238E27FC236}">
              <a16:creationId xmlns:a16="http://schemas.microsoft.com/office/drawing/2014/main" id="{00000000-0008-0000-0F00-0000B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" name="BExU234APSPWEF7WYAJWDD5FR41E">
          <a:extLst>
            <a:ext uri="{FF2B5EF4-FFF2-40B4-BE49-F238E27FC236}">
              <a16:creationId xmlns:a16="http://schemas.microsoft.com/office/drawing/2014/main" id="{00000000-0008-0000-0F00-0000B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" name="BEx9J972VG349UJL0BFKQNRFBPIK">
          <a:extLst>
            <a:ext uri="{FF2B5EF4-FFF2-40B4-BE49-F238E27FC236}">
              <a16:creationId xmlns:a16="http://schemas.microsoft.com/office/drawing/2014/main" id="{00000000-0008-0000-0F00-0000B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1" name="BExEOG45NR1NDWFVLSHVPW96LDDG">
          <a:extLst>
            <a:ext uri="{FF2B5EF4-FFF2-40B4-BE49-F238E27FC236}">
              <a16:creationId xmlns:a16="http://schemas.microsoft.com/office/drawing/2014/main" id="{00000000-0008-0000-0F00-0000B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2" name="BExMG8GOJE7HUD4TBW1BVZQ79U6D">
          <a:extLst>
            <a:ext uri="{FF2B5EF4-FFF2-40B4-BE49-F238E27FC236}">
              <a16:creationId xmlns:a16="http://schemas.microsoft.com/office/drawing/2014/main" id="{00000000-0008-0000-0F00-0000C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" name="BExUD845W29O393MP8XHSBRARPM8">
          <a:extLst>
            <a:ext uri="{FF2B5EF4-FFF2-40B4-BE49-F238E27FC236}">
              <a16:creationId xmlns:a16="http://schemas.microsoft.com/office/drawing/2014/main" id="{00000000-0008-0000-0F00-0000C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" name="BEx1PXJYA0EPVKMIZ3OX22NE6SPN">
          <a:extLst>
            <a:ext uri="{FF2B5EF4-FFF2-40B4-BE49-F238E27FC236}">
              <a16:creationId xmlns:a16="http://schemas.microsoft.com/office/drawing/2014/main" id="{00000000-0008-0000-0F00-0000C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" name="BExMJQXJ8DDD25EZMRVLMBSDATIO">
          <a:extLst>
            <a:ext uri="{FF2B5EF4-FFF2-40B4-BE49-F238E27FC236}">
              <a16:creationId xmlns:a16="http://schemas.microsoft.com/office/drawing/2014/main" id="{00000000-0008-0000-0F00-0000C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" name="BExCZE19XEJSNCUJ5WNOBW1G7SJV">
          <a:extLst>
            <a:ext uri="{FF2B5EF4-FFF2-40B4-BE49-F238E27FC236}">
              <a16:creationId xmlns:a16="http://schemas.microsoft.com/office/drawing/2014/main" id="{00000000-0008-0000-0F00-0000C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" name="BExEQFAMIZ2L4OCWFLVJ5OSNW3FR">
          <a:extLst>
            <a:ext uri="{FF2B5EF4-FFF2-40B4-BE49-F238E27FC236}">
              <a16:creationId xmlns:a16="http://schemas.microsoft.com/office/drawing/2014/main" id="{00000000-0008-0000-0F00-0000C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8" name="BExS5XJH42YFJ9C3IVA8HNIE5L6M">
          <a:extLst>
            <a:ext uri="{FF2B5EF4-FFF2-40B4-BE49-F238E27FC236}">
              <a16:creationId xmlns:a16="http://schemas.microsoft.com/office/drawing/2014/main" id="{00000000-0008-0000-0F00-0000C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9" name="BExVVXJ0MS44XHZ5FRN9T06BWANK">
          <a:extLst>
            <a:ext uri="{FF2B5EF4-FFF2-40B4-BE49-F238E27FC236}">
              <a16:creationId xmlns:a16="http://schemas.microsoft.com/office/drawing/2014/main" id="{00000000-0008-0000-0F00-0000C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0" name="BExAXD64YO5K66HFU564IW611FYB">
          <a:extLst>
            <a:ext uri="{FF2B5EF4-FFF2-40B4-BE49-F238E27FC236}">
              <a16:creationId xmlns:a16="http://schemas.microsoft.com/office/drawing/2014/main" id="{00000000-0008-0000-0F00-0000C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1" name="BExZROR5QH4CRXACSPB031IW6DBF">
          <a:extLst>
            <a:ext uri="{FF2B5EF4-FFF2-40B4-BE49-F238E27FC236}">
              <a16:creationId xmlns:a16="http://schemas.microsoft.com/office/drawing/2014/main" id="{00000000-0008-0000-0F00-0000C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2" name="BExW5Q9YWNZOV61XIPTVZ6DG4WC3">
          <a:extLst>
            <a:ext uri="{FF2B5EF4-FFF2-40B4-BE49-F238E27FC236}">
              <a16:creationId xmlns:a16="http://schemas.microsoft.com/office/drawing/2014/main" id="{00000000-0008-0000-0F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3" name="BExU234APSPWEF7WYAJWDD5FR41E">
          <a:extLst>
            <a:ext uri="{FF2B5EF4-FFF2-40B4-BE49-F238E27FC236}">
              <a16:creationId xmlns:a16="http://schemas.microsoft.com/office/drawing/2014/main" id="{00000000-0008-0000-0F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4" name="BEx9J972VG349UJL0BFKQNRFBPIK">
          <a:extLst>
            <a:ext uri="{FF2B5EF4-FFF2-40B4-BE49-F238E27FC236}">
              <a16:creationId xmlns:a16="http://schemas.microsoft.com/office/drawing/2014/main" id="{00000000-0008-0000-0F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5" name="BExEOG45NR1NDWFVLSHVPW96LDDG">
          <a:extLst>
            <a:ext uri="{FF2B5EF4-FFF2-40B4-BE49-F238E27FC236}">
              <a16:creationId xmlns:a16="http://schemas.microsoft.com/office/drawing/2014/main" id="{00000000-0008-0000-0F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06" name="BExMG8GOJE7HUD4TBW1BVZQ79U6D">
          <a:extLst>
            <a:ext uri="{FF2B5EF4-FFF2-40B4-BE49-F238E27FC236}">
              <a16:creationId xmlns:a16="http://schemas.microsoft.com/office/drawing/2014/main" id="{00000000-0008-0000-0F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7" name="BExUD845W29O393MP8XHSBRARPM8">
          <a:extLst>
            <a:ext uri="{FF2B5EF4-FFF2-40B4-BE49-F238E27FC236}">
              <a16:creationId xmlns:a16="http://schemas.microsoft.com/office/drawing/2014/main" id="{00000000-0008-0000-0F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8" name="BEx1PXJYA0EPVKMIZ3OX22NE6SPN">
          <a:extLst>
            <a:ext uri="{FF2B5EF4-FFF2-40B4-BE49-F238E27FC236}">
              <a16:creationId xmlns:a16="http://schemas.microsoft.com/office/drawing/2014/main" id="{00000000-0008-0000-0F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09" name="BExMJQXJ8DDD25EZMRVLMBSDATIO">
          <a:extLst>
            <a:ext uri="{FF2B5EF4-FFF2-40B4-BE49-F238E27FC236}">
              <a16:creationId xmlns:a16="http://schemas.microsoft.com/office/drawing/2014/main" id="{00000000-0008-0000-0F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0" name="BExCZE19XEJSNCUJ5WNOBW1G7SJV">
          <a:extLst>
            <a:ext uri="{FF2B5EF4-FFF2-40B4-BE49-F238E27FC236}">
              <a16:creationId xmlns:a16="http://schemas.microsoft.com/office/drawing/2014/main" id="{00000000-0008-0000-0F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1" name="BExEQFAMIZ2L4OCWFLVJ5OSNW3FR">
          <a:extLst>
            <a:ext uri="{FF2B5EF4-FFF2-40B4-BE49-F238E27FC236}">
              <a16:creationId xmlns:a16="http://schemas.microsoft.com/office/drawing/2014/main" id="{00000000-0008-0000-0F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2" name="BExS5XJH42YFJ9C3IVA8HNIE5L6M">
          <a:extLst>
            <a:ext uri="{FF2B5EF4-FFF2-40B4-BE49-F238E27FC236}">
              <a16:creationId xmlns:a16="http://schemas.microsoft.com/office/drawing/2014/main" id="{00000000-0008-0000-0F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3" name="BExVVXJ0MS44XHZ5FRN9T06BWANK">
          <a:extLst>
            <a:ext uri="{FF2B5EF4-FFF2-40B4-BE49-F238E27FC236}">
              <a16:creationId xmlns:a16="http://schemas.microsoft.com/office/drawing/2014/main" id="{00000000-0008-0000-0F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4" name="BExAXD64YO5K66HFU564IW611FYB">
          <a:extLst>
            <a:ext uri="{FF2B5EF4-FFF2-40B4-BE49-F238E27FC236}">
              <a16:creationId xmlns:a16="http://schemas.microsoft.com/office/drawing/2014/main" id="{00000000-0008-0000-0F00-0000D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5" name="BExZROR5QH4CRXACSPB031IW6DBF">
          <a:extLst>
            <a:ext uri="{FF2B5EF4-FFF2-40B4-BE49-F238E27FC236}">
              <a16:creationId xmlns:a16="http://schemas.microsoft.com/office/drawing/2014/main" id="{00000000-0008-0000-0F00-0000D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6" name="BExW5Q9YWNZOV61XIPTVZ6DG4WC3">
          <a:extLst>
            <a:ext uri="{FF2B5EF4-FFF2-40B4-BE49-F238E27FC236}">
              <a16:creationId xmlns:a16="http://schemas.microsoft.com/office/drawing/2014/main" id="{00000000-0008-0000-0F00-0000D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7" name="BExU234APSPWEF7WYAJWDD5FR41E">
          <a:extLst>
            <a:ext uri="{FF2B5EF4-FFF2-40B4-BE49-F238E27FC236}">
              <a16:creationId xmlns:a16="http://schemas.microsoft.com/office/drawing/2014/main" id="{00000000-0008-0000-0F00-0000D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18" name="BEx9J972VG349UJL0BFKQNRFBPIK">
          <a:extLst>
            <a:ext uri="{FF2B5EF4-FFF2-40B4-BE49-F238E27FC236}">
              <a16:creationId xmlns:a16="http://schemas.microsoft.com/office/drawing/2014/main" id="{00000000-0008-0000-0F00-0000D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19" name="BExEOG45NR1NDWFVLSHVPW96LDDG">
          <a:extLst>
            <a:ext uri="{FF2B5EF4-FFF2-40B4-BE49-F238E27FC236}">
              <a16:creationId xmlns:a16="http://schemas.microsoft.com/office/drawing/2014/main" id="{00000000-0008-0000-0F00-0000D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20" name="BExMG8GOJE7HUD4TBW1BVZQ79U6D">
          <a:extLst>
            <a:ext uri="{FF2B5EF4-FFF2-40B4-BE49-F238E27FC236}">
              <a16:creationId xmlns:a16="http://schemas.microsoft.com/office/drawing/2014/main" id="{00000000-0008-0000-0F00-0000D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1" name="BExUD845W29O393MP8XHSBRARPM8">
          <a:extLst>
            <a:ext uri="{FF2B5EF4-FFF2-40B4-BE49-F238E27FC236}">
              <a16:creationId xmlns:a16="http://schemas.microsoft.com/office/drawing/2014/main" id="{00000000-0008-0000-0F00-0000D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2" name="BEx1PXJYA0EPVKMIZ3OX22NE6SPN">
          <a:extLst>
            <a:ext uri="{FF2B5EF4-FFF2-40B4-BE49-F238E27FC236}">
              <a16:creationId xmlns:a16="http://schemas.microsoft.com/office/drawing/2014/main" id="{00000000-0008-0000-0F00-0000D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3" name="BExMJQXJ8DDD25EZMRVLMBSDATIO">
          <a:extLst>
            <a:ext uri="{FF2B5EF4-FFF2-40B4-BE49-F238E27FC236}">
              <a16:creationId xmlns:a16="http://schemas.microsoft.com/office/drawing/2014/main" id="{00000000-0008-0000-0F00-0000D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4" name="BExCZE19XEJSNCUJ5WNOBW1G7SJV">
          <a:extLst>
            <a:ext uri="{FF2B5EF4-FFF2-40B4-BE49-F238E27FC236}">
              <a16:creationId xmlns:a16="http://schemas.microsoft.com/office/drawing/2014/main" id="{00000000-0008-0000-0F00-0000E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5" name="BExEQFAMIZ2L4OCWFLVJ5OSNW3FR">
          <a:extLst>
            <a:ext uri="{FF2B5EF4-FFF2-40B4-BE49-F238E27FC236}">
              <a16:creationId xmlns:a16="http://schemas.microsoft.com/office/drawing/2014/main" id="{00000000-0008-0000-0F00-0000E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6" name="BExS5XJH42YFJ9C3IVA8HNIE5L6M">
          <a:extLst>
            <a:ext uri="{FF2B5EF4-FFF2-40B4-BE49-F238E27FC236}">
              <a16:creationId xmlns:a16="http://schemas.microsoft.com/office/drawing/2014/main" id="{00000000-0008-0000-0F00-0000E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7" name="BExVVXJ0MS44XHZ5FRN9T06BWANK">
          <a:extLst>
            <a:ext uri="{FF2B5EF4-FFF2-40B4-BE49-F238E27FC236}">
              <a16:creationId xmlns:a16="http://schemas.microsoft.com/office/drawing/2014/main" id="{00000000-0008-0000-0F00-0000E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8" name="BExAXD64YO5K66HFU564IW611FYB">
          <a:extLst>
            <a:ext uri="{FF2B5EF4-FFF2-40B4-BE49-F238E27FC236}">
              <a16:creationId xmlns:a16="http://schemas.microsoft.com/office/drawing/2014/main" id="{00000000-0008-0000-0F00-0000E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29" name="BExZROR5QH4CRXACSPB031IW6DBF">
          <a:extLst>
            <a:ext uri="{FF2B5EF4-FFF2-40B4-BE49-F238E27FC236}">
              <a16:creationId xmlns:a16="http://schemas.microsoft.com/office/drawing/2014/main" id="{00000000-0008-0000-0F00-0000E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0" name="BExW5Q9YWNZOV61XIPTVZ6DG4WC3">
          <a:extLst>
            <a:ext uri="{FF2B5EF4-FFF2-40B4-BE49-F238E27FC236}">
              <a16:creationId xmlns:a16="http://schemas.microsoft.com/office/drawing/2014/main" id="{00000000-0008-0000-0F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1" name="BExU234APSPWEF7WYAJWDD5FR41E">
          <a:extLst>
            <a:ext uri="{FF2B5EF4-FFF2-40B4-BE49-F238E27FC236}">
              <a16:creationId xmlns:a16="http://schemas.microsoft.com/office/drawing/2014/main" id="{00000000-0008-0000-0F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2" name="BEx9J972VG349UJL0BFKQNRFBPIK">
          <a:extLst>
            <a:ext uri="{FF2B5EF4-FFF2-40B4-BE49-F238E27FC236}">
              <a16:creationId xmlns:a16="http://schemas.microsoft.com/office/drawing/2014/main" id="{00000000-0008-0000-0F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3" name="BExEOG45NR1NDWFVLSHVPW96LDDG">
          <a:extLst>
            <a:ext uri="{FF2B5EF4-FFF2-40B4-BE49-F238E27FC236}">
              <a16:creationId xmlns:a16="http://schemas.microsoft.com/office/drawing/2014/main" id="{00000000-0008-0000-0F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34" name="BExMG8GOJE7HUD4TBW1BVZQ79U6D">
          <a:extLst>
            <a:ext uri="{FF2B5EF4-FFF2-40B4-BE49-F238E27FC236}">
              <a16:creationId xmlns:a16="http://schemas.microsoft.com/office/drawing/2014/main" id="{00000000-0008-0000-0F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5" name="BExUD845W29O393MP8XHSBRARPM8">
          <a:extLst>
            <a:ext uri="{FF2B5EF4-FFF2-40B4-BE49-F238E27FC236}">
              <a16:creationId xmlns:a16="http://schemas.microsoft.com/office/drawing/2014/main" id="{00000000-0008-0000-0F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6" name="BEx1PXJYA0EPVKMIZ3OX22NE6SPN">
          <a:extLst>
            <a:ext uri="{FF2B5EF4-FFF2-40B4-BE49-F238E27FC236}">
              <a16:creationId xmlns:a16="http://schemas.microsoft.com/office/drawing/2014/main" id="{00000000-0008-0000-0F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7" name="BExMJQXJ8DDD25EZMRVLMBSDATIO">
          <a:extLst>
            <a:ext uri="{FF2B5EF4-FFF2-40B4-BE49-F238E27FC236}">
              <a16:creationId xmlns:a16="http://schemas.microsoft.com/office/drawing/2014/main" id="{00000000-0008-0000-0F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8" name="BExCZE19XEJSNCUJ5WNOBW1G7SJV">
          <a:extLst>
            <a:ext uri="{FF2B5EF4-FFF2-40B4-BE49-F238E27FC236}">
              <a16:creationId xmlns:a16="http://schemas.microsoft.com/office/drawing/2014/main" id="{00000000-0008-0000-0F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39" name="BExEQFAMIZ2L4OCWFLVJ5OSNW3FR">
          <a:extLst>
            <a:ext uri="{FF2B5EF4-FFF2-40B4-BE49-F238E27FC236}">
              <a16:creationId xmlns:a16="http://schemas.microsoft.com/office/drawing/2014/main" id="{00000000-0008-0000-0F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0" name="BExS5XJH42YFJ9C3IVA8HNIE5L6M">
          <a:extLst>
            <a:ext uri="{FF2B5EF4-FFF2-40B4-BE49-F238E27FC236}">
              <a16:creationId xmlns:a16="http://schemas.microsoft.com/office/drawing/2014/main" id="{00000000-0008-0000-0F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1" name="BExVVXJ0MS44XHZ5FRN9T06BWANK">
          <a:extLst>
            <a:ext uri="{FF2B5EF4-FFF2-40B4-BE49-F238E27FC236}">
              <a16:creationId xmlns:a16="http://schemas.microsoft.com/office/drawing/2014/main" id="{00000000-0008-0000-0F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2" name="BExAXD64YO5K66HFU564IW611FYB">
          <a:extLst>
            <a:ext uri="{FF2B5EF4-FFF2-40B4-BE49-F238E27FC236}">
              <a16:creationId xmlns:a16="http://schemas.microsoft.com/office/drawing/2014/main" id="{00000000-0008-0000-0F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3" name="BExZROR5QH4CRXACSPB031IW6DBF">
          <a:extLst>
            <a:ext uri="{FF2B5EF4-FFF2-40B4-BE49-F238E27FC236}">
              <a16:creationId xmlns:a16="http://schemas.microsoft.com/office/drawing/2014/main" id="{00000000-0008-0000-0F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4" name="BExW5Q9YWNZOV61XIPTVZ6DG4WC3">
          <a:extLst>
            <a:ext uri="{FF2B5EF4-FFF2-40B4-BE49-F238E27FC236}">
              <a16:creationId xmlns:a16="http://schemas.microsoft.com/office/drawing/2014/main" id="{00000000-0008-0000-0F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5" name="BExU234APSPWEF7WYAJWDD5FR41E">
          <a:extLst>
            <a:ext uri="{FF2B5EF4-FFF2-40B4-BE49-F238E27FC236}">
              <a16:creationId xmlns:a16="http://schemas.microsoft.com/office/drawing/2014/main" id="{00000000-0008-0000-0F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6" name="BEx9J972VG349UJL0BFKQNRFBPIK">
          <a:extLst>
            <a:ext uri="{FF2B5EF4-FFF2-40B4-BE49-F238E27FC236}">
              <a16:creationId xmlns:a16="http://schemas.microsoft.com/office/drawing/2014/main" id="{00000000-0008-0000-0F00-0000F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7" name="BExEOG45NR1NDWFVLSHVPW96LDDG">
          <a:extLst>
            <a:ext uri="{FF2B5EF4-FFF2-40B4-BE49-F238E27FC236}">
              <a16:creationId xmlns:a16="http://schemas.microsoft.com/office/drawing/2014/main" id="{00000000-0008-0000-0F00-0000F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48" name="BExMG8GOJE7HUD4TBW1BVZQ79U6D">
          <a:extLst>
            <a:ext uri="{FF2B5EF4-FFF2-40B4-BE49-F238E27FC236}">
              <a16:creationId xmlns:a16="http://schemas.microsoft.com/office/drawing/2014/main" id="{00000000-0008-0000-0F00-0000F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49" name="BExUD845W29O393MP8XHSBRARPM8">
          <a:extLst>
            <a:ext uri="{FF2B5EF4-FFF2-40B4-BE49-F238E27FC236}">
              <a16:creationId xmlns:a16="http://schemas.microsoft.com/office/drawing/2014/main" id="{00000000-0008-0000-0F00-0000F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0" name="BEx1PXJYA0EPVKMIZ3OX22NE6SPN">
          <a:extLst>
            <a:ext uri="{FF2B5EF4-FFF2-40B4-BE49-F238E27FC236}">
              <a16:creationId xmlns:a16="http://schemas.microsoft.com/office/drawing/2014/main" id="{00000000-0008-0000-0F00-0000F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1" name="BExMJQXJ8DDD25EZMRVLMBSDATIO">
          <a:extLst>
            <a:ext uri="{FF2B5EF4-FFF2-40B4-BE49-F238E27FC236}">
              <a16:creationId xmlns:a16="http://schemas.microsoft.com/office/drawing/2014/main" id="{00000000-0008-0000-0F00-0000F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2" name="BExCZE19XEJSNCUJ5WNOBW1G7SJV">
          <a:extLst>
            <a:ext uri="{FF2B5EF4-FFF2-40B4-BE49-F238E27FC236}">
              <a16:creationId xmlns:a16="http://schemas.microsoft.com/office/drawing/2014/main" id="{00000000-0008-0000-0F00-0000F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3" name="BExEQFAMIZ2L4OCWFLVJ5OSNW3FR">
          <a:extLst>
            <a:ext uri="{FF2B5EF4-FFF2-40B4-BE49-F238E27FC236}">
              <a16:creationId xmlns:a16="http://schemas.microsoft.com/office/drawing/2014/main" id="{00000000-0008-0000-0F00-0000F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4" name="BExS5XJH42YFJ9C3IVA8HNIE5L6M">
          <a:extLst>
            <a:ext uri="{FF2B5EF4-FFF2-40B4-BE49-F238E27FC236}">
              <a16:creationId xmlns:a16="http://schemas.microsoft.com/office/drawing/2014/main" id="{00000000-0008-0000-0F00-0000F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5" name="BExVVXJ0MS44XHZ5FRN9T06BWANK">
          <a:extLst>
            <a:ext uri="{FF2B5EF4-FFF2-40B4-BE49-F238E27FC236}">
              <a16:creationId xmlns:a16="http://schemas.microsoft.com/office/drawing/2014/main" id="{00000000-0008-0000-0F00-0000F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6" name="BExAXD64YO5K66HFU564IW611FYB">
          <a:extLst>
            <a:ext uri="{FF2B5EF4-FFF2-40B4-BE49-F238E27FC236}">
              <a16:creationId xmlns:a16="http://schemas.microsoft.com/office/drawing/2014/main" id="{00000000-0008-0000-0F00-00000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7" name="BExZROR5QH4CRXACSPB031IW6DBF">
          <a:extLst>
            <a:ext uri="{FF2B5EF4-FFF2-40B4-BE49-F238E27FC236}">
              <a16:creationId xmlns:a16="http://schemas.microsoft.com/office/drawing/2014/main" id="{00000000-0008-0000-0F00-00000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8" name="BExW5Q9YWNZOV61XIPTVZ6DG4WC3">
          <a:extLst>
            <a:ext uri="{FF2B5EF4-FFF2-40B4-BE49-F238E27FC236}">
              <a16:creationId xmlns:a16="http://schemas.microsoft.com/office/drawing/2014/main" id="{00000000-0008-0000-0F00-00000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59" name="BExU234APSPWEF7WYAJWDD5FR41E">
          <a:extLst>
            <a:ext uri="{FF2B5EF4-FFF2-40B4-BE49-F238E27FC236}">
              <a16:creationId xmlns:a16="http://schemas.microsoft.com/office/drawing/2014/main" id="{00000000-0008-0000-0F00-00000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0" name="BEx9J972VG349UJL0BFKQNRFBPIK">
          <a:extLst>
            <a:ext uri="{FF2B5EF4-FFF2-40B4-BE49-F238E27FC236}">
              <a16:creationId xmlns:a16="http://schemas.microsoft.com/office/drawing/2014/main" id="{00000000-0008-0000-0F00-00000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1" name="BExEOG45NR1NDWFVLSHVPW96LDDG">
          <a:extLst>
            <a:ext uri="{FF2B5EF4-FFF2-40B4-BE49-F238E27FC236}">
              <a16:creationId xmlns:a16="http://schemas.microsoft.com/office/drawing/2014/main" id="{00000000-0008-0000-0F00-00000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62" name="BExMG8GOJE7HUD4TBW1BVZQ79U6D">
          <a:extLst>
            <a:ext uri="{FF2B5EF4-FFF2-40B4-BE49-F238E27FC236}">
              <a16:creationId xmlns:a16="http://schemas.microsoft.com/office/drawing/2014/main" id="{00000000-0008-0000-0F00-00000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3" name="BExUD845W29O393MP8XHSBRARPM8">
          <a:extLst>
            <a:ext uri="{FF2B5EF4-FFF2-40B4-BE49-F238E27FC236}">
              <a16:creationId xmlns:a16="http://schemas.microsoft.com/office/drawing/2014/main" id="{00000000-0008-0000-0F00-00000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4" name="BEx1PXJYA0EPVKMIZ3OX22NE6SPN">
          <a:extLst>
            <a:ext uri="{FF2B5EF4-FFF2-40B4-BE49-F238E27FC236}">
              <a16:creationId xmlns:a16="http://schemas.microsoft.com/office/drawing/2014/main" id="{00000000-0008-0000-0F00-00000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5" name="BExMJQXJ8DDD25EZMRVLMBSDATIO">
          <a:extLst>
            <a:ext uri="{FF2B5EF4-FFF2-40B4-BE49-F238E27FC236}">
              <a16:creationId xmlns:a16="http://schemas.microsoft.com/office/drawing/2014/main" id="{00000000-0008-0000-0F00-00000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6" name="BExCZE19XEJSNCUJ5WNOBW1G7SJV">
          <a:extLst>
            <a:ext uri="{FF2B5EF4-FFF2-40B4-BE49-F238E27FC236}">
              <a16:creationId xmlns:a16="http://schemas.microsoft.com/office/drawing/2014/main" id="{00000000-0008-0000-0F00-00000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7" name="BExEQFAMIZ2L4OCWFLVJ5OSNW3FR">
          <a:extLst>
            <a:ext uri="{FF2B5EF4-FFF2-40B4-BE49-F238E27FC236}">
              <a16:creationId xmlns:a16="http://schemas.microsoft.com/office/drawing/2014/main" id="{00000000-0008-0000-0F00-00000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8" name="BExS5XJH42YFJ9C3IVA8HNIE5L6M">
          <a:extLst>
            <a:ext uri="{FF2B5EF4-FFF2-40B4-BE49-F238E27FC236}">
              <a16:creationId xmlns:a16="http://schemas.microsoft.com/office/drawing/2014/main" id="{00000000-0008-0000-0F00-00000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69" name="BExVVXJ0MS44XHZ5FRN9T06BWANK">
          <a:extLst>
            <a:ext uri="{FF2B5EF4-FFF2-40B4-BE49-F238E27FC236}">
              <a16:creationId xmlns:a16="http://schemas.microsoft.com/office/drawing/2014/main" id="{00000000-0008-0000-0F00-00000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0" name="BExAXD64YO5K66HFU564IW611FYB">
          <a:extLst>
            <a:ext uri="{FF2B5EF4-FFF2-40B4-BE49-F238E27FC236}">
              <a16:creationId xmlns:a16="http://schemas.microsoft.com/office/drawing/2014/main" id="{00000000-0008-0000-0F00-00000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1" name="BExZROR5QH4CRXACSPB031IW6DBF">
          <a:extLst>
            <a:ext uri="{FF2B5EF4-FFF2-40B4-BE49-F238E27FC236}">
              <a16:creationId xmlns:a16="http://schemas.microsoft.com/office/drawing/2014/main" id="{00000000-0008-0000-0F00-00000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2" name="BExW5Q9YWNZOV61XIPTVZ6DG4WC3">
          <a:extLst>
            <a:ext uri="{FF2B5EF4-FFF2-40B4-BE49-F238E27FC236}">
              <a16:creationId xmlns:a16="http://schemas.microsoft.com/office/drawing/2014/main" id="{00000000-0008-0000-0F00-00001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3" name="BExU234APSPWEF7WYAJWDD5FR41E">
          <a:extLst>
            <a:ext uri="{FF2B5EF4-FFF2-40B4-BE49-F238E27FC236}">
              <a16:creationId xmlns:a16="http://schemas.microsoft.com/office/drawing/2014/main" id="{00000000-0008-0000-0F00-00001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4" name="BEx9J972VG349UJL0BFKQNRFBPIK">
          <a:extLst>
            <a:ext uri="{FF2B5EF4-FFF2-40B4-BE49-F238E27FC236}">
              <a16:creationId xmlns:a16="http://schemas.microsoft.com/office/drawing/2014/main" id="{00000000-0008-0000-0F00-00001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5" name="BExEOG45NR1NDWFVLSHVPW96LDDG">
          <a:extLst>
            <a:ext uri="{FF2B5EF4-FFF2-40B4-BE49-F238E27FC236}">
              <a16:creationId xmlns:a16="http://schemas.microsoft.com/office/drawing/2014/main" id="{00000000-0008-0000-0F00-00001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76" name="BExMG8GOJE7HUD4TBW1BVZQ79U6D">
          <a:extLst>
            <a:ext uri="{FF2B5EF4-FFF2-40B4-BE49-F238E27FC236}">
              <a16:creationId xmlns:a16="http://schemas.microsoft.com/office/drawing/2014/main" id="{00000000-0008-0000-0F00-00001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7" name="BExUD845W29O393MP8XHSBRARPM8">
          <a:extLst>
            <a:ext uri="{FF2B5EF4-FFF2-40B4-BE49-F238E27FC236}">
              <a16:creationId xmlns:a16="http://schemas.microsoft.com/office/drawing/2014/main" id="{00000000-0008-0000-0F00-00001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8" name="BEx1PXJYA0EPVKMIZ3OX22NE6SPN">
          <a:extLst>
            <a:ext uri="{FF2B5EF4-FFF2-40B4-BE49-F238E27FC236}">
              <a16:creationId xmlns:a16="http://schemas.microsoft.com/office/drawing/2014/main" id="{00000000-0008-0000-0F00-00001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79" name="BExMJQXJ8DDD25EZMRVLMBSDATIO">
          <a:extLst>
            <a:ext uri="{FF2B5EF4-FFF2-40B4-BE49-F238E27FC236}">
              <a16:creationId xmlns:a16="http://schemas.microsoft.com/office/drawing/2014/main" id="{00000000-0008-0000-0F00-00001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0" name="BExCZE19XEJSNCUJ5WNOBW1G7SJV">
          <a:extLst>
            <a:ext uri="{FF2B5EF4-FFF2-40B4-BE49-F238E27FC236}">
              <a16:creationId xmlns:a16="http://schemas.microsoft.com/office/drawing/2014/main" id="{00000000-0008-0000-0F00-00001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1" name="BExEQFAMIZ2L4OCWFLVJ5OSNW3FR">
          <a:extLst>
            <a:ext uri="{FF2B5EF4-FFF2-40B4-BE49-F238E27FC236}">
              <a16:creationId xmlns:a16="http://schemas.microsoft.com/office/drawing/2014/main" id="{00000000-0008-0000-0F00-00001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2" name="BExS5XJH42YFJ9C3IVA8HNIE5L6M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3" name="BExVVXJ0MS44XHZ5FRN9T06BWANK">
          <a:extLst>
            <a:ext uri="{FF2B5EF4-FFF2-40B4-BE49-F238E27FC236}">
              <a16:creationId xmlns:a16="http://schemas.microsoft.com/office/drawing/2014/main" id="{00000000-0008-0000-0F00-00001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4" name="BExAXD64YO5K66HFU564IW611FYB">
          <a:extLst>
            <a:ext uri="{FF2B5EF4-FFF2-40B4-BE49-F238E27FC236}">
              <a16:creationId xmlns:a16="http://schemas.microsoft.com/office/drawing/2014/main" id="{00000000-0008-0000-0F00-00001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5" name="BExZROR5QH4CRXACSPB031IW6DBF">
          <a:extLst>
            <a:ext uri="{FF2B5EF4-FFF2-40B4-BE49-F238E27FC236}">
              <a16:creationId xmlns:a16="http://schemas.microsoft.com/office/drawing/2014/main" id="{00000000-0008-0000-0F00-00001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6" name="BExW5Q9YWNZOV61XIPTVZ6DG4WC3">
          <a:extLst>
            <a:ext uri="{FF2B5EF4-FFF2-40B4-BE49-F238E27FC236}">
              <a16:creationId xmlns:a16="http://schemas.microsoft.com/office/drawing/2014/main" id="{00000000-0008-0000-0F00-00001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7" name="BExU234APSPWEF7WYAJWDD5FR41E">
          <a:extLst>
            <a:ext uri="{FF2B5EF4-FFF2-40B4-BE49-F238E27FC236}">
              <a16:creationId xmlns:a16="http://schemas.microsoft.com/office/drawing/2014/main" id="{00000000-0008-0000-0F00-00001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88" name="BEx9J972VG349UJL0BFKQNRFBPIK">
          <a:extLst>
            <a:ext uri="{FF2B5EF4-FFF2-40B4-BE49-F238E27FC236}">
              <a16:creationId xmlns:a16="http://schemas.microsoft.com/office/drawing/2014/main" id="{00000000-0008-0000-0F00-00002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89" name="BExEOG45NR1NDWFVLSHVPW96LDDG">
          <a:extLst>
            <a:ext uri="{FF2B5EF4-FFF2-40B4-BE49-F238E27FC236}">
              <a16:creationId xmlns:a16="http://schemas.microsoft.com/office/drawing/2014/main" id="{00000000-0008-0000-0F00-00002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290" name="BExMG8GOJE7HUD4TBW1BVZQ79U6D">
          <a:extLst>
            <a:ext uri="{FF2B5EF4-FFF2-40B4-BE49-F238E27FC236}">
              <a16:creationId xmlns:a16="http://schemas.microsoft.com/office/drawing/2014/main" id="{00000000-0008-0000-0F00-00002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1" name="BExUD845W29O393MP8XHSBRARPM8">
          <a:extLst>
            <a:ext uri="{FF2B5EF4-FFF2-40B4-BE49-F238E27FC236}">
              <a16:creationId xmlns:a16="http://schemas.microsoft.com/office/drawing/2014/main" id="{00000000-0008-0000-0F00-00002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2" name="BEx1PXJYA0EPVKMIZ3OX22NE6SPN">
          <a:extLst>
            <a:ext uri="{FF2B5EF4-FFF2-40B4-BE49-F238E27FC236}">
              <a16:creationId xmlns:a16="http://schemas.microsoft.com/office/drawing/2014/main" id="{00000000-0008-0000-0F00-00002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3" name="BExMJQXJ8DDD25EZMRVLMBSDATIO">
          <a:extLst>
            <a:ext uri="{FF2B5EF4-FFF2-40B4-BE49-F238E27FC236}">
              <a16:creationId xmlns:a16="http://schemas.microsoft.com/office/drawing/2014/main" id="{00000000-0008-0000-0F00-00002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4" name="BExCZE19XEJSNCUJ5WNOBW1G7SJV">
          <a:extLst>
            <a:ext uri="{FF2B5EF4-FFF2-40B4-BE49-F238E27FC236}">
              <a16:creationId xmlns:a16="http://schemas.microsoft.com/office/drawing/2014/main" id="{00000000-0008-0000-0F00-00002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5" name="BExEQFAMIZ2L4OCWFLVJ5OSNW3FR">
          <a:extLst>
            <a:ext uri="{FF2B5EF4-FFF2-40B4-BE49-F238E27FC236}">
              <a16:creationId xmlns:a16="http://schemas.microsoft.com/office/drawing/2014/main" id="{00000000-0008-0000-0F00-00002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6" name="BExS5XJH42YFJ9C3IVA8HNIE5L6M">
          <a:extLst>
            <a:ext uri="{FF2B5EF4-FFF2-40B4-BE49-F238E27FC236}">
              <a16:creationId xmlns:a16="http://schemas.microsoft.com/office/drawing/2014/main" id="{00000000-0008-0000-0F00-00002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7" name="BExVVXJ0MS44XHZ5FRN9T06BWANK">
          <a:extLst>
            <a:ext uri="{FF2B5EF4-FFF2-40B4-BE49-F238E27FC236}">
              <a16:creationId xmlns:a16="http://schemas.microsoft.com/office/drawing/2014/main" id="{00000000-0008-0000-0F00-00002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8" name="BExAXD64YO5K66HFU564IW611FYB">
          <a:extLst>
            <a:ext uri="{FF2B5EF4-FFF2-40B4-BE49-F238E27FC236}">
              <a16:creationId xmlns:a16="http://schemas.microsoft.com/office/drawing/2014/main" id="{00000000-0008-0000-0F00-00002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299" name="BExZROR5QH4CRXACSPB031IW6DBF">
          <a:extLst>
            <a:ext uri="{FF2B5EF4-FFF2-40B4-BE49-F238E27FC236}">
              <a16:creationId xmlns:a16="http://schemas.microsoft.com/office/drawing/2014/main" id="{00000000-0008-0000-0F00-00002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0" name="BExW5Q9YWNZOV61XIPTVZ6DG4WC3">
          <a:extLst>
            <a:ext uri="{FF2B5EF4-FFF2-40B4-BE49-F238E27FC236}">
              <a16:creationId xmlns:a16="http://schemas.microsoft.com/office/drawing/2014/main" id="{00000000-0008-0000-0F00-00002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1" name="BExU234APSPWEF7WYAJWDD5FR41E">
          <a:extLst>
            <a:ext uri="{FF2B5EF4-FFF2-40B4-BE49-F238E27FC236}">
              <a16:creationId xmlns:a16="http://schemas.microsoft.com/office/drawing/2014/main" id="{00000000-0008-0000-0F00-00002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2" name="BEx9J972VG349UJL0BFKQNRFBPIK">
          <a:extLst>
            <a:ext uri="{FF2B5EF4-FFF2-40B4-BE49-F238E27FC236}">
              <a16:creationId xmlns:a16="http://schemas.microsoft.com/office/drawing/2014/main" id="{00000000-0008-0000-0F00-00002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3" name="BExEOG45NR1NDWFVLSHVPW96LDDG">
          <a:extLst>
            <a:ext uri="{FF2B5EF4-FFF2-40B4-BE49-F238E27FC236}">
              <a16:creationId xmlns:a16="http://schemas.microsoft.com/office/drawing/2014/main" id="{00000000-0008-0000-0F00-00002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04" name="BExMG8GOJE7HUD4TBW1BVZQ79U6D">
          <a:extLst>
            <a:ext uri="{FF2B5EF4-FFF2-40B4-BE49-F238E27FC236}">
              <a16:creationId xmlns:a16="http://schemas.microsoft.com/office/drawing/2014/main" id="{00000000-0008-0000-0F00-00003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5" name="BExUD845W29O393MP8XHSBRARPM8">
          <a:extLst>
            <a:ext uri="{FF2B5EF4-FFF2-40B4-BE49-F238E27FC236}">
              <a16:creationId xmlns:a16="http://schemas.microsoft.com/office/drawing/2014/main" id="{00000000-0008-0000-0F00-00003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6" name="BEx1PXJYA0EPVKMIZ3OX22NE6SPN">
          <a:extLst>
            <a:ext uri="{FF2B5EF4-FFF2-40B4-BE49-F238E27FC236}">
              <a16:creationId xmlns:a16="http://schemas.microsoft.com/office/drawing/2014/main" id="{00000000-0008-0000-0F00-00003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7" name="BExMJQXJ8DDD25EZMRVLMBSDATIO">
          <a:extLst>
            <a:ext uri="{FF2B5EF4-FFF2-40B4-BE49-F238E27FC236}">
              <a16:creationId xmlns:a16="http://schemas.microsoft.com/office/drawing/2014/main" id="{00000000-0008-0000-0F00-00003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8" name="BExCZE19XEJSNCUJ5WNOBW1G7SJV">
          <a:extLst>
            <a:ext uri="{FF2B5EF4-FFF2-40B4-BE49-F238E27FC236}">
              <a16:creationId xmlns:a16="http://schemas.microsoft.com/office/drawing/2014/main" id="{00000000-0008-0000-0F00-00003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09" name="BExEQFAMIZ2L4OCWFLVJ5OSNW3FR">
          <a:extLst>
            <a:ext uri="{FF2B5EF4-FFF2-40B4-BE49-F238E27FC236}">
              <a16:creationId xmlns:a16="http://schemas.microsoft.com/office/drawing/2014/main" id="{00000000-0008-0000-0F00-00003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0" name="BExS5XJH42YFJ9C3IVA8HNIE5L6M">
          <a:extLst>
            <a:ext uri="{FF2B5EF4-FFF2-40B4-BE49-F238E27FC236}">
              <a16:creationId xmlns:a16="http://schemas.microsoft.com/office/drawing/2014/main" id="{00000000-0008-0000-0F00-00003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1" name="BExVVXJ0MS44XHZ5FRN9T06BWANK">
          <a:extLst>
            <a:ext uri="{FF2B5EF4-FFF2-40B4-BE49-F238E27FC236}">
              <a16:creationId xmlns:a16="http://schemas.microsoft.com/office/drawing/2014/main" id="{00000000-0008-0000-0F00-00003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2" name="BExAXD64YO5K66HFU564IW611FYB">
          <a:extLst>
            <a:ext uri="{FF2B5EF4-FFF2-40B4-BE49-F238E27FC236}">
              <a16:creationId xmlns:a16="http://schemas.microsoft.com/office/drawing/2014/main" id="{00000000-0008-0000-0F00-00003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3" name="BExZROR5QH4CRXACSPB031IW6DBF">
          <a:extLst>
            <a:ext uri="{FF2B5EF4-FFF2-40B4-BE49-F238E27FC236}">
              <a16:creationId xmlns:a16="http://schemas.microsoft.com/office/drawing/2014/main" id="{00000000-0008-0000-0F00-00003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4" name="BExW5Q9YWNZOV61XIPTVZ6DG4WC3">
          <a:extLst>
            <a:ext uri="{FF2B5EF4-FFF2-40B4-BE49-F238E27FC236}">
              <a16:creationId xmlns:a16="http://schemas.microsoft.com/office/drawing/2014/main" id="{00000000-0008-0000-0F00-00003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5" name="BExU234APSPWEF7WYAJWDD5FR41E">
          <a:extLst>
            <a:ext uri="{FF2B5EF4-FFF2-40B4-BE49-F238E27FC236}">
              <a16:creationId xmlns:a16="http://schemas.microsoft.com/office/drawing/2014/main" id="{00000000-0008-0000-0F00-00003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6" name="BEx9J972VG349UJL0BFKQNRFBPIK">
          <a:extLst>
            <a:ext uri="{FF2B5EF4-FFF2-40B4-BE49-F238E27FC236}">
              <a16:creationId xmlns:a16="http://schemas.microsoft.com/office/drawing/2014/main" id="{00000000-0008-0000-0F00-00003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7" name="BExEOG45NR1NDWFVLSHVPW96LDDG">
          <a:extLst>
            <a:ext uri="{FF2B5EF4-FFF2-40B4-BE49-F238E27FC236}">
              <a16:creationId xmlns:a16="http://schemas.microsoft.com/office/drawing/2014/main" id="{00000000-0008-0000-0F00-00003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18" name="BExMG8GOJE7HUD4TBW1BVZQ79U6D">
          <a:extLst>
            <a:ext uri="{FF2B5EF4-FFF2-40B4-BE49-F238E27FC236}">
              <a16:creationId xmlns:a16="http://schemas.microsoft.com/office/drawing/2014/main" id="{00000000-0008-0000-0F00-00003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19" name="BExUD845W29O393MP8XHSBRARPM8">
          <a:extLst>
            <a:ext uri="{FF2B5EF4-FFF2-40B4-BE49-F238E27FC236}">
              <a16:creationId xmlns:a16="http://schemas.microsoft.com/office/drawing/2014/main" id="{00000000-0008-0000-0F00-00003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0" name="BEx1PXJYA0EPVKMIZ3OX22NE6SPN">
          <a:extLst>
            <a:ext uri="{FF2B5EF4-FFF2-40B4-BE49-F238E27FC236}">
              <a16:creationId xmlns:a16="http://schemas.microsoft.com/office/drawing/2014/main" id="{00000000-0008-0000-0F00-00004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1" name="BExMJQXJ8DDD25EZMRVLMBSDATIO">
          <a:extLst>
            <a:ext uri="{FF2B5EF4-FFF2-40B4-BE49-F238E27FC236}">
              <a16:creationId xmlns:a16="http://schemas.microsoft.com/office/drawing/2014/main" id="{00000000-0008-0000-0F00-00004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2" name="BExCZE19XEJSNCUJ5WNOBW1G7SJV">
          <a:extLst>
            <a:ext uri="{FF2B5EF4-FFF2-40B4-BE49-F238E27FC236}">
              <a16:creationId xmlns:a16="http://schemas.microsoft.com/office/drawing/2014/main" id="{00000000-0008-0000-0F00-00004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3" name="BExEQFAMIZ2L4OCWFLVJ5OSNW3FR">
          <a:extLst>
            <a:ext uri="{FF2B5EF4-FFF2-40B4-BE49-F238E27FC236}">
              <a16:creationId xmlns:a16="http://schemas.microsoft.com/office/drawing/2014/main" id="{00000000-0008-0000-0F00-00004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4" name="BExS5XJH42YFJ9C3IVA8HNIE5L6M">
          <a:extLst>
            <a:ext uri="{FF2B5EF4-FFF2-40B4-BE49-F238E27FC236}">
              <a16:creationId xmlns:a16="http://schemas.microsoft.com/office/drawing/2014/main" id="{00000000-0008-0000-0F00-00004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5" name="BExVVXJ0MS44XHZ5FRN9T06BWANK">
          <a:extLst>
            <a:ext uri="{FF2B5EF4-FFF2-40B4-BE49-F238E27FC236}">
              <a16:creationId xmlns:a16="http://schemas.microsoft.com/office/drawing/2014/main" id="{00000000-0008-0000-0F00-00004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6" name="BExAXD64YO5K66HFU564IW611FYB">
          <a:extLst>
            <a:ext uri="{FF2B5EF4-FFF2-40B4-BE49-F238E27FC236}">
              <a16:creationId xmlns:a16="http://schemas.microsoft.com/office/drawing/2014/main" id="{00000000-0008-0000-0F00-00004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7" name="BExZROR5QH4CRXACSPB031IW6DBF">
          <a:extLst>
            <a:ext uri="{FF2B5EF4-FFF2-40B4-BE49-F238E27FC236}">
              <a16:creationId xmlns:a16="http://schemas.microsoft.com/office/drawing/2014/main" id="{00000000-0008-0000-0F00-00004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8" name="BExW5Q9YWNZOV61XIPTVZ6DG4WC3">
          <a:extLst>
            <a:ext uri="{FF2B5EF4-FFF2-40B4-BE49-F238E27FC236}">
              <a16:creationId xmlns:a16="http://schemas.microsoft.com/office/drawing/2014/main" id="{00000000-0008-0000-0F00-00004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29" name="BExU234APSPWEF7WYAJWDD5FR41E">
          <a:extLst>
            <a:ext uri="{FF2B5EF4-FFF2-40B4-BE49-F238E27FC236}">
              <a16:creationId xmlns:a16="http://schemas.microsoft.com/office/drawing/2014/main" id="{00000000-0008-0000-0F00-00004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0" name="BEx9J972VG349UJL0BFKQNRFBPIK">
          <a:extLst>
            <a:ext uri="{FF2B5EF4-FFF2-40B4-BE49-F238E27FC236}">
              <a16:creationId xmlns:a16="http://schemas.microsoft.com/office/drawing/2014/main" id="{00000000-0008-0000-0F00-00004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1" name="BExEOG45NR1NDWFVLSHVPW96LDDG">
          <a:extLst>
            <a:ext uri="{FF2B5EF4-FFF2-40B4-BE49-F238E27FC236}">
              <a16:creationId xmlns:a16="http://schemas.microsoft.com/office/drawing/2014/main" id="{00000000-0008-0000-0F00-00004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32" name="BExMG8GOJE7HUD4TBW1BVZQ79U6D">
          <a:extLst>
            <a:ext uri="{FF2B5EF4-FFF2-40B4-BE49-F238E27FC236}">
              <a16:creationId xmlns:a16="http://schemas.microsoft.com/office/drawing/2014/main" id="{00000000-0008-0000-0F00-00004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3" name="BExUD845W29O393MP8XHSBRARPM8">
          <a:extLst>
            <a:ext uri="{FF2B5EF4-FFF2-40B4-BE49-F238E27FC236}">
              <a16:creationId xmlns:a16="http://schemas.microsoft.com/office/drawing/2014/main" id="{00000000-0008-0000-0F00-00004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4" name="BEx1PXJYA0EPVKMIZ3OX22NE6SPN">
          <a:extLst>
            <a:ext uri="{FF2B5EF4-FFF2-40B4-BE49-F238E27FC236}">
              <a16:creationId xmlns:a16="http://schemas.microsoft.com/office/drawing/2014/main" id="{00000000-0008-0000-0F00-00004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5" name="BExMJQXJ8DDD25EZMRVLMBSDATIO">
          <a:extLst>
            <a:ext uri="{FF2B5EF4-FFF2-40B4-BE49-F238E27FC236}">
              <a16:creationId xmlns:a16="http://schemas.microsoft.com/office/drawing/2014/main" id="{00000000-0008-0000-0F00-00004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6" name="BExCZE19XEJSNCUJ5WNOBW1G7SJV">
          <a:extLst>
            <a:ext uri="{FF2B5EF4-FFF2-40B4-BE49-F238E27FC236}">
              <a16:creationId xmlns:a16="http://schemas.microsoft.com/office/drawing/2014/main" id="{00000000-0008-0000-0F00-00005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7" name="BExEQFAMIZ2L4OCWFLVJ5OSNW3FR">
          <a:extLst>
            <a:ext uri="{FF2B5EF4-FFF2-40B4-BE49-F238E27FC236}">
              <a16:creationId xmlns:a16="http://schemas.microsoft.com/office/drawing/2014/main" id="{00000000-0008-0000-0F00-00005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8" name="BExS5XJH42YFJ9C3IVA8HNIE5L6M">
          <a:extLst>
            <a:ext uri="{FF2B5EF4-FFF2-40B4-BE49-F238E27FC236}">
              <a16:creationId xmlns:a16="http://schemas.microsoft.com/office/drawing/2014/main" id="{00000000-0008-0000-0F00-00005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39" name="BExVVXJ0MS44XHZ5FRN9T06BWANK">
          <a:extLst>
            <a:ext uri="{FF2B5EF4-FFF2-40B4-BE49-F238E27FC236}">
              <a16:creationId xmlns:a16="http://schemas.microsoft.com/office/drawing/2014/main" id="{00000000-0008-0000-0F00-00005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0" name="BExAXD64YO5K66HFU564IW611FYB">
          <a:extLst>
            <a:ext uri="{FF2B5EF4-FFF2-40B4-BE49-F238E27FC236}">
              <a16:creationId xmlns:a16="http://schemas.microsoft.com/office/drawing/2014/main" id="{00000000-0008-0000-0F00-00005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1" name="BExZROR5QH4CRXACSPB031IW6DBF">
          <a:extLst>
            <a:ext uri="{FF2B5EF4-FFF2-40B4-BE49-F238E27FC236}">
              <a16:creationId xmlns:a16="http://schemas.microsoft.com/office/drawing/2014/main" id="{00000000-0008-0000-0F00-00005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2" name="BExW5Q9YWNZOV61XIPTVZ6DG4WC3">
          <a:extLst>
            <a:ext uri="{FF2B5EF4-FFF2-40B4-BE49-F238E27FC236}">
              <a16:creationId xmlns:a16="http://schemas.microsoft.com/office/drawing/2014/main" id="{00000000-0008-0000-0F00-00005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3" name="BExU234APSPWEF7WYAJWDD5FR41E">
          <a:extLst>
            <a:ext uri="{FF2B5EF4-FFF2-40B4-BE49-F238E27FC236}">
              <a16:creationId xmlns:a16="http://schemas.microsoft.com/office/drawing/2014/main" id="{00000000-0008-0000-0F00-00005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4" name="BEx9J972VG349UJL0BFKQNRFBPIK">
          <a:extLst>
            <a:ext uri="{FF2B5EF4-FFF2-40B4-BE49-F238E27FC236}">
              <a16:creationId xmlns:a16="http://schemas.microsoft.com/office/drawing/2014/main" id="{00000000-0008-0000-0F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5" name="BExEOG45NR1NDWFVLSHVPW96LDDG">
          <a:extLst>
            <a:ext uri="{FF2B5EF4-FFF2-40B4-BE49-F238E27FC236}">
              <a16:creationId xmlns:a16="http://schemas.microsoft.com/office/drawing/2014/main" id="{00000000-0008-0000-0F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46" name="BExMG8GOJE7HUD4TBW1BVZQ79U6D">
          <a:extLst>
            <a:ext uri="{FF2B5EF4-FFF2-40B4-BE49-F238E27FC236}">
              <a16:creationId xmlns:a16="http://schemas.microsoft.com/office/drawing/2014/main" id="{00000000-0008-0000-0F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7" name="BExUD845W29O393MP8XHSBRARPM8">
          <a:extLst>
            <a:ext uri="{FF2B5EF4-FFF2-40B4-BE49-F238E27FC236}">
              <a16:creationId xmlns:a16="http://schemas.microsoft.com/office/drawing/2014/main" id="{00000000-0008-0000-0F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8" name="BEx1PXJYA0EPVKMIZ3OX22NE6SPN">
          <a:extLst>
            <a:ext uri="{FF2B5EF4-FFF2-40B4-BE49-F238E27FC236}">
              <a16:creationId xmlns:a16="http://schemas.microsoft.com/office/drawing/2014/main" id="{00000000-0008-0000-0F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49" name="BExMJQXJ8DDD25EZMRVLMBSDATIO">
          <a:extLst>
            <a:ext uri="{FF2B5EF4-FFF2-40B4-BE49-F238E27FC236}">
              <a16:creationId xmlns:a16="http://schemas.microsoft.com/office/drawing/2014/main" id="{00000000-0008-0000-0F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0" name="BExCZE19XEJSNCUJ5WNOBW1G7SJV">
          <a:extLst>
            <a:ext uri="{FF2B5EF4-FFF2-40B4-BE49-F238E27FC236}">
              <a16:creationId xmlns:a16="http://schemas.microsoft.com/office/drawing/2014/main" id="{00000000-0008-0000-0F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1" name="BExEQFAMIZ2L4OCWFLVJ5OSNW3FR">
          <a:extLst>
            <a:ext uri="{FF2B5EF4-FFF2-40B4-BE49-F238E27FC236}">
              <a16:creationId xmlns:a16="http://schemas.microsoft.com/office/drawing/2014/main" id="{00000000-0008-0000-0F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2" name="BExS5XJH42YFJ9C3IVA8HNIE5L6M">
          <a:extLst>
            <a:ext uri="{FF2B5EF4-FFF2-40B4-BE49-F238E27FC236}">
              <a16:creationId xmlns:a16="http://schemas.microsoft.com/office/drawing/2014/main" id="{00000000-0008-0000-0F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3" name="BExVVXJ0MS44XHZ5FRN9T06BWANK">
          <a:extLst>
            <a:ext uri="{FF2B5EF4-FFF2-40B4-BE49-F238E27FC236}">
              <a16:creationId xmlns:a16="http://schemas.microsoft.com/office/drawing/2014/main" id="{00000000-0008-0000-0F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4" name="BExAXD64YO5K66HFU564IW611FYB">
          <a:extLst>
            <a:ext uri="{FF2B5EF4-FFF2-40B4-BE49-F238E27FC236}">
              <a16:creationId xmlns:a16="http://schemas.microsoft.com/office/drawing/2014/main" id="{00000000-0008-0000-0F00-00006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5" name="BExZROR5QH4CRXACSPB031IW6DBF">
          <a:extLst>
            <a:ext uri="{FF2B5EF4-FFF2-40B4-BE49-F238E27FC236}">
              <a16:creationId xmlns:a16="http://schemas.microsoft.com/office/drawing/2014/main" id="{00000000-0008-0000-0F00-00006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6" name="BExW5Q9YWNZOV61XIPTVZ6DG4WC3">
          <a:extLst>
            <a:ext uri="{FF2B5EF4-FFF2-40B4-BE49-F238E27FC236}">
              <a16:creationId xmlns:a16="http://schemas.microsoft.com/office/drawing/2014/main" id="{00000000-0008-0000-0F00-00006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7" name="BExU234APSPWEF7WYAJWDD5FR41E">
          <a:extLst>
            <a:ext uri="{FF2B5EF4-FFF2-40B4-BE49-F238E27FC236}">
              <a16:creationId xmlns:a16="http://schemas.microsoft.com/office/drawing/2014/main" id="{00000000-0008-0000-0F00-00006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58" name="BEx9J972VG349UJL0BFKQNRFBPIK">
          <a:extLst>
            <a:ext uri="{FF2B5EF4-FFF2-40B4-BE49-F238E27FC236}">
              <a16:creationId xmlns:a16="http://schemas.microsoft.com/office/drawing/2014/main" id="{00000000-0008-0000-0F00-00006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59" name="BExEOG45NR1NDWFVLSHVPW96LDDG">
          <a:extLst>
            <a:ext uri="{FF2B5EF4-FFF2-40B4-BE49-F238E27FC236}">
              <a16:creationId xmlns:a16="http://schemas.microsoft.com/office/drawing/2014/main" id="{00000000-0008-0000-0F00-00006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60" name="BExMG8GOJE7HUD4TBW1BVZQ79U6D">
          <a:extLst>
            <a:ext uri="{FF2B5EF4-FFF2-40B4-BE49-F238E27FC236}">
              <a16:creationId xmlns:a16="http://schemas.microsoft.com/office/drawing/2014/main" id="{00000000-0008-0000-0F00-00006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1" name="BExUD845W29O393MP8XHSBRARPM8">
          <a:extLst>
            <a:ext uri="{FF2B5EF4-FFF2-40B4-BE49-F238E27FC236}">
              <a16:creationId xmlns:a16="http://schemas.microsoft.com/office/drawing/2014/main" id="{00000000-0008-0000-0F00-00006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2" name="BEx1PXJYA0EPVKMIZ3OX22NE6SPN">
          <a:extLst>
            <a:ext uri="{FF2B5EF4-FFF2-40B4-BE49-F238E27FC236}">
              <a16:creationId xmlns:a16="http://schemas.microsoft.com/office/drawing/2014/main" id="{00000000-0008-0000-0F00-00006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3" name="BExMJQXJ8DDD25EZMRVLMBSDATIO">
          <a:extLst>
            <a:ext uri="{FF2B5EF4-FFF2-40B4-BE49-F238E27FC236}">
              <a16:creationId xmlns:a16="http://schemas.microsoft.com/office/drawing/2014/main" id="{00000000-0008-0000-0F00-00006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4" name="BExCZE19XEJSNCUJ5WNOBW1G7SJV">
          <a:extLst>
            <a:ext uri="{FF2B5EF4-FFF2-40B4-BE49-F238E27FC236}">
              <a16:creationId xmlns:a16="http://schemas.microsoft.com/office/drawing/2014/main" id="{00000000-0008-0000-0F00-00006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5" name="BExEQFAMIZ2L4OCWFLVJ5OSNW3FR">
          <a:extLst>
            <a:ext uri="{FF2B5EF4-FFF2-40B4-BE49-F238E27FC236}">
              <a16:creationId xmlns:a16="http://schemas.microsoft.com/office/drawing/2014/main" id="{00000000-0008-0000-0F00-00006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6" name="BExS5XJH42YFJ9C3IVA8HNIE5L6M">
          <a:extLst>
            <a:ext uri="{FF2B5EF4-FFF2-40B4-BE49-F238E27FC236}">
              <a16:creationId xmlns:a16="http://schemas.microsoft.com/office/drawing/2014/main" id="{00000000-0008-0000-0F00-00006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7" name="BExVVXJ0MS44XHZ5FRN9T06BWANK">
          <a:extLst>
            <a:ext uri="{FF2B5EF4-FFF2-40B4-BE49-F238E27FC236}">
              <a16:creationId xmlns:a16="http://schemas.microsoft.com/office/drawing/2014/main" id="{00000000-0008-0000-0F00-00006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8" name="BExAXD64YO5K66HFU564IW611FYB">
          <a:extLst>
            <a:ext uri="{FF2B5EF4-FFF2-40B4-BE49-F238E27FC236}">
              <a16:creationId xmlns:a16="http://schemas.microsoft.com/office/drawing/2014/main" id="{00000000-0008-0000-0F00-00007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69" name="BExZROR5QH4CRXACSPB031IW6DBF">
          <a:extLst>
            <a:ext uri="{FF2B5EF4-FFF2-40B4-BE49-F238E27FC236}">
              <a16:creationId xmlns:a16="http://schemas.microsoft.com/office/drawing/2014/main" id="{00000000-0008-0000-0F00-00007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0" name="BExW5Q9YWNZOV61XIPTVZ6DG4WC3">
          <a:extLst>
            <a:ext uri="{FF2B5EF4-FFF2-40B4-BE49-F238E27FC236}">
              <a16:creationId xmlns:a16="http://schemas.microsoft.com/office/drawing/2014/main" id="{00000000-0008-0000-0F00-00007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1" name="BExU234APSPWEF7WYAJWDD5FR41E">
          <a:extLst>
            <a:ext uri="{FF2B5EF4-FFF2-40B4-BE49-F238E27FC236}">
              <a16:creationId xmlns:a16="http://schemas.microsoft.com/office/drawing/2014/main" id="{00000000-0008-0000-0F00-00007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2" name="BEx9J972VG349UJL0BFKQNRFBPIK">
          <a:extLst>
            <a:ext uri="{FF2B5EF4-FFF2-40B4-BE49-F238E27FC236}">
              <a16:creationId xmlns:a16="http://schemas.microsoft.com/office/drawing/2014/main" id="{00000000-0008-0000-0F00-00007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3" name="BExEOG45NR1NDWFVLSHVPW96LDDG">
          <a:extLst>
            <a:ext uri="{FF2B5EF4-FFF2-40B4-BE49-F238E27FC236}">
              <a16:creationId xmlns:a16="http://schemas.microsoft.com/office/drawing/2014/main" id="{00000000-0008-0000-0F00-00007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74" name="BExMG8GOJE7HUD4TBW1BVZQ79U6D">
          <a:extLst>
            <a:ext uri="{FF2B5EF4-FFF2-40B4-BE49-F238E27FC236}">
              <a16:creationId xmlns:a16="http://schemas.microsoft.com/office/drawing/2014/main" id="{00000000-0008-0000-0F00-00007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5" name="BExUD845W29O393MP8XHSBRARPM8">
          <a:extLst>
            <a:ext uri="{FF2B5EF4-FFF2-40B4-BE49-F238E27FC236}">
              <a16:creationId xmlns:a16="http://schemas.microsoft.com/office/drawing/2014/main" id="{00000000-0008-0000-0F00-00007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6" name="BEx1PXJYA0EPVKMIZ3OX22NE6SPN">
          <a:extLst>
            <a:ext uri="{FF2B5EF4-FFF2-40B4-BE49-F238E27FC236}">
              <a16:creationId xmlns:a16="http://schemas.microsoft.com/office/drawing/2014/main" id="{00000000-0008-0000-0F00-00007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7" name="BExMJQXJ8DDD25EZMRVLMBSDATIO">
          <a:extLst>
            <a:ext uri="{FF2B5EF4-FFF2-40B4-BE49-F238E27FC236}">
              <a16:creationId xmlns:a16="http://schemas.microsoft.com/office/drawing/2014/main" id="{00000000-0008-0000-0F00-00007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8" name="BExCZE19XEJSNCUJ5WNOBW1G7SJV">
          <a:extLst>
            <a:ext uri="{FF2B5EF4-FFF2-40B4-BE49-F238E27FC236}">
              <a16:creationId xmlns:a16="http://schemas.microsoft.com/office/drawing/2014/main" id="{00000000-0008-0000-0F00-00007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79" name="BExEQFAMIZ2L4OCWFLVJ5OSNW3FR">
          <a:extLst>
            <a:ext uri="{FF2B5EF4-FFF2-40B4-BE49-F238E27FC236}">
              <a16:creationId xmlns:a16="http://schemas.microsoft.com/office/drawing/2014/main" id="{00000000-0008-0000-0F00-00007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0" name="BExS5XJH42YFJ9C3IVA8HNIE5L6M">
          <a:extLst>
            <a:ext uri="{FF2B5EF4-FFF2-40B4-BE49-F238E27FC236}">
              <a16:creationId xmlns:a16="http://schemas.microsoft.com/office/drawing/2014/main" id="{00000000-0008-0000-0F00-00007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1" name="BExVVXJ0MS44XHZ5FRN9T06BWANK">
          <a:extLst>
            <a:ext uri="{FF2B5EF4-FFF2-40B4-BE49-F238E27FC236}">
              <a16:creationId xmlns:a16="http://schemas.microsoft.com/office/drawing/2014/main" id="{00000000-0008-0000-0F00-00007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2" name="BExAXD64YO5K66HFU564IW611FYB">
          <a:extLst>
            <a:ext uri="{FF2B5EF4-FFF2-40B4-BE49-F238E27FC236}">
              <a16:creationId xmlns:a16="http://schemas.microsoft.com/office/drawing/2014/main" id="{00000000-0008-0000-0F00-00007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3" name="BExZROR5QH4CRXACSPB031IW6DBF">
          <a:extLst>
            <a:ext uri="{FF2B5EF4-FFF2-40B4-BE49-F238E27FC236}">
              <a16:creationId xmlns:a16="http://schemas.microsoft.com/office/drawing/2014/main" id="{00000000-0008-0000-0F00-00007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4" name="BExW5Q9YWNZOV61XIPTVZ6DG4WC3">
          <a:extLst>
            <a:ext uri="{FF2B5EF4-FFF2-40B4-BE49-F238E27FC236}">
              <a16:creationId xmlns:a16="http://schemas.microsoft.com/office/drawing/2014/main" id="{00000000-0008-0000-0F00-00008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5" name="BExU234APSPWEF7WYAJWDD5FR41E">
          <a:extLst>
            <a:ext uri="{FF2B5EF4-FFF2-40B4-BE49-F238E27FC236}">
              <a16:creationId xmlns:a16="http://schemas.microsoft.com/office/drawing/2014/main" id="{00000000-0008-0000-0F00-00008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6" name="BEx9J972VG349UJL0BFKQNRFBPIK">
          <a:extLst>
            <a:ext uri="{FF2B5EF4-FFF2-40B4-BE49-F238E27FC236}">
              <a16:creationId xmlns:a16="http://schemas.microsoft.com/office/drawing/2014/main" id="{00000000-0008-0000-0F00-00008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87" name="BExEOG45NR1NDWFVLSHVPW96LDDG">
          <a:extLst>
            <a:ext uri="{FF2B5EF4-FFF2-40B4-BE49-F238E27FC236}">
              <a16:creationId xmlns:a16="http://schemas.microsoft.com/office/drawing/2014/main" id="{00000000-0008-0000-0F00-00008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388" name="BExMG8GOJE7HUD4TBW1BVZQ79U6D">
          <a:extLst>
            <a:ext uri="{FF2B5EF4-FFF2-40B4-BE49-F238E27FC236}">
              <a16:creationId xmlns:a16="http://schemas.microsoft.com/office/drawing/2014/main" id="{00000000-0008-0000-0F00-00008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89" name="BExUD845W29O393MP8XHSBRARPM8">
          <a:extLst>
            <a:ext uri="{FF2B5EF4-FFF2-40B4-BE49-F238E27FC236}">
              <a16:creationId xmlns:a16="http://schemas.microsoft.com/office/drawing/2014/main" id="{00000000-0008-0000-0F00-00008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0" name="BEx1PXJYA0EPVKMIZ3OX22NE6SPN">
          <a:extLst>
            <a:ext uri="{FF2B5EF4-FFF2-40B4-BE49-F238E27FC236}">
              <a16:creationId xmlns:a16="http://schemas.microsoft.com/office/drawing/2014/main" id="{00000000-0008-0000-0F00-00008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1" name="BExMJQXJ8DDD25EZMRVLMBSDATIO">
          <a:extLst>
            <a:ext uri="{FF2B5EF4-FFF2-40B4-BE49-F238E27FC236}">
              <a16:creationId xmlns:a16="http://schemas.microsoft.com/office/drawing/2014/main" id="{00000000-0008-0000-0F00-00008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2" name="BExCZE19XEJSNCUJ5WNOBW1G7SJV">
          <a:extLst>
            <a:ext uri="{FF2B5EF4-FFF2-40B4-BE49-F238E27FC236}">
              <a16:creationId xmlns:a16="http://schemas.microsoft.com/office/drawing/2014/main" id="{00000000-0008-0000-0F00-00008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3" name="BExEQFAMIZ2L4OCWFLVJ5OSNW3FR">
          <a:extLst>
            <a:ext uri="{FF2B5EF4-FFF2-40B4-BE49-F238E27FC236}">
              <a16:creationId xmlns:a16="http://schemas.microsoft.com/office/drawing/2014/main" id="{00000000-0008-0000-0F00-00008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4" name="BExS5XJH42YFJ9C3IVA8HNIE5L6M">
          <a:extLst>
            <a:ext uri="{FF2B5EF4-FFF2-40B4-BE49-F238E27FC236}">
              <a16:creationId xmlns:a16="http://schemas.microsoft.com/office/drawing/2014/main" id="{00000000-0008-0000-0F00-00008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5" name="BExVVXJ0MS44XHZ5FRN9T06BWANK">
          <a:extLst>
            <a:ext uri="{FF2B5EF4-FFF2-40B4-BE49-F238E27FC236}">
              <a16:creationId xmlns:a16="http://schemas.microsoft.com/office/drawing/2014/main" id="{00000000-0008-0000-0F00-00008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6" name="BExAXD64YO5K66HFU564IW611FYB">
          <a:extLst>
            <a:ext uri="{FF2B5EF4-FFF2-40B4-BE49-F238E27FC236}">
              <a16:creationId xmlns:a16="http://schemas.microsoft.com/office/drawing/2014/main" id="{00000000-0008-0000-0F00-00008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7" name="BExZROR5QH4CRXACSPB031IW6DBF">
          <a:extLst>
            <a:ext uri="{FF2B5EF4-FFF2-40B4-BE49-F238E27FC236}">
              <a16:creationId xmlns:a16="http://schemas.microsoft.com/office/drawing/2014/main" id="{00000000-0008-0000-0F00-00008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8" name="BExW5Q9YWNZOV61XIPTVZ6DG4WC3">
          <a:extLst>
            <a:ext uri="{FF2B5EF4-FFF2-40B4-BE49-F238E27FC236}">
              <a16:creationId xmlns:a16="http://schemas.microsoft.com/office/drawing/2014/main" id="{00000000-0008-0000-0F00-00008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399" name="BExU234APSPWEF7WYAJWDD5FR41E">
          <a:extLst>
            <a:ext uri="{FF2B5EF4-FFF2-40B4-BE49-F238E27FC236}">
              <a16:creationId xmlns:a16="http://schemas.microsoft.com/office/drawing/2014/main" id="{00000000-0008-0000-0F00-00008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0" name="BEx9J972VG349UJL0BFKQNRFBPIK">
          <a:extLst>
            <a:ext uri="{FF2B5EF4-FFF2-40B4-BE49-F238E27FC236}">
              <a16:creationId xmlns:a16="http://schemas.microsoft.com/office/drawing/2014/main" id="{00000000-0008-0000-0F00-00009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01" name="BExEOG45NR1NDWFVLSHVPW96LDDG">
          <a:extLst>
            <a:ext uri="{FF2B5EF4-FFF2-40B4-BE49-F238E27FC236}">
              <a16:creationId xmlns:a16="http://schemas.microsoft.com/office/drawing/2014/main" id="{00000000-0008-0000-0F00-00009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02" name="BExMG8GOJE7HUD4TBW1BVZQ79U6D">
          <a:extLst>
            <a:ext uri="{FF2B5EF4-FFF2-40B4-BE49-F238E27FC236}">
              <a16:creationId xmlns:a16="http://schemas.microsoft.com/office/drawing/2014/main" id="{00000000-0008-0000-0F00-00009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3" name="BExUD845W29O393MP8XHSBRARPM8">
          <a:extLst>
            <a:ext uri="{FF2B5EF4-FFF2-40B4-BE49-F238E27FC236}">
              <a16:creationId xmlns:a16="http://schemas.microsoft.com/office/drawing/2014/main" id="{00000000-0008-0000-0F00-00009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4" name="BEx1PXJYA0EPVKMIZ3OX22NE6SPN">
          <a:extLst>
            <a:ext uri="{FF2B5EF4-FFF2-40B4-BE49-F238E27FC236}">
              <a16:creationId xmlns:a16="http://schemas.microsoft.com/office/drawing/2014/main" id="{00000000-0008-0000-0F00-00009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5" name="BExMJQXJ8DDD25EZMRVLMBSDATIO">
          <a:extLst>
            <a:ext uri="{FF2B5EF4-FFF2-40B4-BE49-F238E27FC236}">
              <a16:creationId xmlns:a16="http://schemas.microsoft.com/office/drawing/2014/main" id="{00000000-0008-0000-0F00-00009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6" name="BExCZE19XEJSNCUJ5WNOBW1G7SJV">
          <a:extLst>
            <a:ext uri="{FF2B5EF4-FFF2-40B4-BE49-F238E27FC236}">
              <a16:creationId xmlns:a16="http://schemas.microsoft.com/office/drawing/2014/main" id="{00000000-0008-0000-0F00-00009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7" name="BExEQFAMIZ2L4OCWFLVJ5OSNW3FR">
          <a:extLst>
            <a:ext uri="{FF2B5EF4-FFF2-40B4-BE49-F238E27FC236}">
              <a16:creationId xmlns:a16="http://schemas.microsoft.com/office/drawing/2014/main" id="{00000000-0008-0000-0F00-00009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8" name="BExS5XJH42YFJ9C3IVA8HNIE5L6M">
          <a:extLst>
            <a:ext uri="{FF2B5EF4-FFF2-40B4-BE49-F238E27FC236}">
              <a16:creationId xmlns:a16="http://schemas.microsoft.com/office/drawing/2014/main" id="{00000000-0008-0000-0F00-00009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09" name="BExVVXJ0MS44XHZ5FRN9T06BWANK">
          <a:extLst>
            <a:ext uri="{FF2B5EF4-FFF2-40B4-BE49-F238E27FC236}">
              <a16:creationId xmlns:a16="http://schemas.microsoft.com/office/drawing/2014/main" id="{00000000-0008-0000-0F00-00009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0" name="BExAXD64YO5K66HFU564IW611FYB">
          <a:extLst>
            <a:ext uri="{FF2B5EF4-FFF2-40B4-BE49-F238E27FC236}">
              <a16:creationId xmlns:a16="http://schemas.microsoft.com/office/drawing/2014/main" id="{00000000-0008-0000-0F00-00009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1" name="BExZROR5QH4CRXACSPB031IW6DBF">
          <a:extLst>
            <a:ext uri="{FF2B5EF4-FFF2-40B4-BE49-F238E27FC236}">
              <a16:creationId xmlns:a16="http://schemas.microsoft.com/office/drawing/2014/main" id="{00000000-0008-0000-0F00-00009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2" name="BExW5Q9YWNZOV61XIPTVZ6DG4WC3">
          <a:extLst>
            <a:ext uri="{FF2B5EF4-FFF2-40B4-BE49-F238E27FC236}">
              <a16:creationId xmlns:a16="http://schemas.microsoft.com/office/drawing/2014/main" id="{00000000-0008-0000-0F00-00009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3" name="BExU234APSPWEF7WYAJWDD5FR41E">
          <a:extLst>
            <a:ext uri="{FF2B5EF4-FFF2-40B4-BE49-F238E27FC236}">
              <a16:creationId xmlns:a16="http://schemas.microsoft.com/office/drawing/2014/main" id="{00000000-0008-0000-0F00-00009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4" name="BEx9J972VG349UJL0BFKQNRFBPIK">
          <a:extLst>
            <a:ext uri="{FF2B5EF4-FFF2-40B4-BE49-F238E27FC236}">
              <a16:creationId xmlns:a16="http://schemas.microsoft.com/office/drawing/2014/main" id="{00000000-0008-0000-0F00-00009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15" name="BExEOG45NR1NDWFVLSHVPW96LDDG">
          <a:extLst>
            <a:ext uri="{FF2B5EF4-FFF2-40B4-BE49-F238E27FC236}">
              <a16:creationId xmlns:a16="http://schemas.microsoft.com/office/drawing/2014/main" id="{00000000-0008-0000-0F00-00009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16" name="BExMG8GOJE7HUD4TBW1BVZQ79U6D">
          <a:extLst>
            <a:ext uri="{FF2B5EF4-FFF2-40B4-BE49-F238E27FC236}">
              <a16:creationId xmlns:a16="http://schemas.microsoft.com/office/drawing/2014/main" id="{00000000-0008-0000-0F00-0000A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7" name="BExUD845W29O393MP8XHSBRARPM8">
          <a:extLst>
            <a:ext uri="{FF2B5EF4-FFF2-40B4-BE49-F238E27FC236}">
              <a16:creationId xmlns:a16="http://schemas.microsoft.com/office/drawing/2014/main" id="{00000000-0008-0000-0F00-0000A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8" name="BEx1PXJYA0EPVKMIZ3OX22NE6SPN">
          <a:extLst>
            <a:ext uri="{FF2B5EF4-FFF2-40B4-BE49-F238E27FC236}">
              <a16:creationId xmlns:a16="http://schemas.microsoft.com/office/drawing/2014/main" id="{00000000-0008-0000-0F00-0000A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19" name="BExMJQXJ8DDD25EZMRVLMBSDATIO">
          <a:extLst>
            <a:ext uri="{FF2B5EF4-FFF2-40B4-BE49-F238E27FC236}">
              <a16:creationId xmlns:a16="http://schemas.microsoft.com/office/drawing/2014/main" id="{00000000-0008-0000-0F00-0000A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0" name="BExCZE19XEJSNCUJ5WNOBW1G7SJV">
          <a:extLst>
            <a:ext uri="{FF2B5EF4-FFF2-40B4-BE49-F238E27FC236}">
              <a16:creationId xmlns:a16="http://schemas.microsoft.com/office/drawing/2014/main" id="{00000000-0008-0000-0F00-0000A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1" name="BExEQFAMIZ2L4OCWFLVJ5OSNW3FR">
          <a:extLst>
            <a:ext uri="{FF2B5EF4-FFF2-40B4-BE49-F238E27FC236}">
              <a16:creationId xmlns:a16="http://schemas.microsoft.com/office/drawing/2014/main" id="{00000000-0008-0000-0F00-0000A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2" name="BExS5XJH42YFJ9C3IVA8HNIE5L6M">
          <a:extLst>
            <a:ext uri="{FF2B5EF4-FFF2-40B4-BE49-F238E27FC236}">
              <a16:creationId xmlns:a16="http://schemas.microsoft.com/office/drawing/2014/main" id="{00000000-0008-0000-0F00-0000A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3" name="BExVVXJ0MS44XHZ5FRN9T06BWANK">
          <a:extLst>
            <a:ext uri="{FF2B5EF4-FFF2-40B4-BE49-F238E27FC236}">
              <a16:creationId xmlns:a16="http://schemas.microsoft.com/office/drawing/2014/main" id="{00000000-0008-0000-0F00-0000A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4" name="BExAXD64YO5K66HFU564IW611FYB">
          <a:extLst>
            <a:ext uri="{FF2B5EF4-FFF2-40B4-BE49-F238E27FC236}">
              <a16:creationId xmlns:a16="http://schemas.microsoft.com/office/drawing/2014/main" id="{00000000-0008-0000-0F00-0000A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5" name="BExZROR5QH4CRXACSPB031IW6DBF">
          <a:extLst>
            <a:ext uri="{FF2B5EF4-FFF2-40B4-BE49-F238E27FC236}">
              <a16:creationId xmlns:a16="http://schemas.microsoft.com/office/drawing/2014/main" id="{00000000-0008-0000-0F00-0000A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6" name="BExW5Q9YWNZOV61XIPTVZ6DG4WC3">
          <a:extLst>
            <a:ext uri="{FF2B5EF4-FFF2-40B4-BE49-F238E27FC236}">
              <a16:creationId xmlns:a16="http://schemas.microsoft.com/office/drawing/2014/main" id="{00000000-0008-0000-0F00-0000A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7" name="BExU234APSPWEF7WYAJWDD5FR41E">
          <a:extLst>
            <a:ext uri="{FF2B5EF4-FFF2-40B4-BE49-F238E27FC236}">
              <a16:creationId xmlns:a16="http://schemas.microsoft.com/office/drawing/2014/main" id="{00000000-0008-0000-0F00-0000A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28" name="BEx9J972VG349UJL0BFKQNRFBPIK">
          <a:extLst>
            <a:ext uri="{FF2B5EF4-FFF2-40B4-BE49-F238E27FC236}">
              <a16:creationId xmlns:a16="http://schemas.microsoft.com/office/drawing/2014/main" id="{00000000-0008-0000-0F00-0000A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29" name="BExEOG45NR1NDWFVLSHVPW96LDDG">
          <a:extLst>
            <a:ext uri="{FF2B5EF4-FFF2-40B4-BE49-F238E27FC236}">
              <a16:creationId xmlns:a16="http://schemas.microsoft.com/office/drawing/2014/main" id="{00000000-0008-0000-0F00-0000A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30" name="BExMG8GOJE7HUD4TBW1BVZQ79U6D">
          <a:extLst>
            <a:ext uri="{FF2B5EF4-FFF2-40B4-BE49-F238E27FC236}">
              <a16:creationId xmlns:a16="http://schemas.microsoft.com/office/drawing/2014/main" id="{00000000-0008-0000-0F00-0000A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1" name="BExUD845W29O393MP8XHSBRARPM8">
          <a:extLst>
            <a:ext uri="{FF2B5EF4-FFF2-40B4-BE49-F238E27FC236}">
              <a16:creationId xmlns:a16="http://schemas.microsoft.com/office/drawing/2014/main" id="{00000000-0008-0000-0F00-0000A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2" name="BEx1PXJYA0EPVKMIZ3OX22NE6SPN">
          <a:extLst>
            <a:ext uri="{FF2B5EF4-FFF2-40B4-BE49-F238E27FC236}">
              <a16:creationId xmlns:a16="http://schemas.microsoft.com/office/drawing/2014/main" id="{00000000-0008-0000-0F00-0000B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3" name="BExMJQXJ8DDD25EZMRVLMBSDATIO">
          <a:extLst>
            <a:ext uri="{FF2B5EF4-FFF2-40B4-BE49-F238E27FC236}">
              <a16:creationId xmlns:a16="http://schemas.microsoft.com/office/drawing/2014/main" id="{00000000-0008-0000-0F00-0000B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4" name="BExCZE19XEJSNCUJ5WNOBW1G7SJV">
          <a:extLst>
            <a:ext uri="{FF2B5EF4-FFF2-40B4-BE49-F238E27FC236}">
              <a16:creationId xmlns:a16="http://schemas.microsoft.com/office/drawing/2014/main" id="{00000000-0008-0000-0F00-0000B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5" name="BExEQFAMIZ2L4OCWFLVJ5OSNW3FR">
          <a:extLst>
            <a:ext uri="{FF2B5EF4-FFF2-40B4-BE49-F238E27FC236}">
              <a16:creationId xmlns:a16="http://schemas.microsoft.com/office/drawing/2014/main" id="{00000000-0008-0000-0F00-0000B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6" name="BExS5XJH42YFJ9C3IVA8HNIE5L6M">
          <a:extLst>
            <a:ext uri="{FF2B5EF4-FFF2-40B4-BE49-F238E27FC236}">
              <a16:creationId xmlns:a16="http://schemas.microsoft.com/office/drawing/2014/main" id="{00000000-0008-0000-0F00-0000B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7" name="BExVVXJ0MS44XHZ5FRN9T06BWANK">
          <a:extLst>
            <a:ext uri="{FF2B5EF4-FFF2-40B4-BE49-F238E27FC236}">
              <a16:creationId xmlns:a16="http://schemas.microsoft.com/office/drawing/2014/main" id="{00000000-0008-0000-0F00-0000B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8" name="BExAXD64YO5K66HFU564IW611FYB">
          <a:extLst>
            <a:ext uri="{FF2B5EF4-FFF2-40B4-BE49-F238E27FC236}">
              <a16:creationId xmlns:a16="http://schemas.microsoft.com/office/drawing/2014/main" id="{00000000-0008-0000-0F00-0000B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39" name="BExZROR5QH4CRXACSPB031IW6DBF">
          <a:extLst>
            <a:ext uri="{FF2B5EF4-FFF2-40B4-BE49-F238E27FC236}">
              <a16:creationId xmlns:a16="http://schemas.microsoft.com/office/drawing/2014/main" id="{00000000-0008-0000-0F00-0000B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0" name="BExW5Q9YWNZOV61XIPTVZ6DG4WC3">
          <a:extLst>
            <a:ext uri="{FF2B5EF4-FFF2-40B4-BE49-F238E27FC236}">
              <a16:creationId xmlns:a16="http://schemas.microsoft.com/office/drawing/2014/main" id="{00000000-0008-0000-0F00-0000B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1" name="BExU234APSPWEF7WYAJWDD5FR41E">
          <a:extLst>
            <a:ext uri="{FF2B5EF4-FFF2-40B4-BE49-F238E27FC236}">
              <a16:creationId xmlns:a16="http://schemas.microsoft.com/office/drawing/2014/main" id="{00000000-0008-0000-0F00-0000B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2" name="BEx9J972VG349UJL0BFKQNRFBPIK">
          <a:extLst>
            <a:ext uri="{FF2B5EF4-FFF2-40B4-BE49-F238E27FC236}">
              <a16:creationId xmlns:a16="http://schemas.microsoft.com/office/drawing/2014/main" id="{00000000-0008-0000-0F00-0000B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43" name="BExEOG45NR1NDWFVLSHVPW96LDDG">
          <a:extLst>
            <a:ext uri="{FF2B5EF4-FFF2-40B4-BE49-F238E27FC236}">
              <a16:creationId xmlns:a16="http://schemas.microsoft.com/office/drawing/2014/main" id="{00000000-0008-0000-0F00-0000B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44" name="BExMG8GOJE7HUD4TBW1BVZQ79U6D">
          <a:extLst>
            <a:ext uri="{FF2B5EF4-FFF2-40B4-BE49-F238E27FC236}">
              <a16:creationId xmlns:a16="http://schemas.microsoft.com/office/drawing/2014/main" id="{00000000-0008-0000-0F00-0000B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5" name="BExUD845W29O393MP8XHSBRARPM8">
          <a:extLst>
            <a:ext uri="{FF2B5EF4-FFF2-40B4-BE49-F238E27FC236}">
              <a16:creationId xmlns:a16="http://schemas.microsoft.com/office/drawing/2014/main" id="{00000000-0008-0000-0F00-0000B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6" name="BEx1PXJYA0EPVKMIZ3OX22NE6SPN">
          <a:extLst>
            <a:ext uri="{FF2B5EF4-FFF2-40B4-BE49-F238E27FC236}">
              <a16:creationId xmlns:a16="http://schemas.microsoft.com/office/drawing/2014/main" id="{00000000-0008-0000-0F00-0000B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7" name="BExMJQXJ8DDD25EZMRVLMBSDATIO">
          <a:extLst>
            <a:ext uri="{FF2B5EF4-FFF2-40B4-BE49-F238E27FC236}">
              <a16:creationId xmlns:a16="http://schemas.microsoft.com/office/drawing/2014/main" id="{00000000-0008-0000-0F00-0000B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8" name="BExCZE19XEJSNCUJ5WNOBW1G7SJV">
          <a:extLst>
            <a:ext uri="{FF2B5EF4-FFF2-40B4-BE49-F238E27FC236}">
              <a16:creationId xmlns:a16="http://schemas.microsoft.com/office/drawing/2014/main" id="{00000000-0008-0000-0F00-0000C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49" name="BExEQFAMIZ2L4OCWFLVJ5OSNW3FR">
          <a:extLst>
            <a:ext uri="{FF2B5EF4-FFF2-40B4-BE49-F238E27FC236}">
              <a16:creationId xmlns:a16="http://schemas.microsoft.com/office/drawing/2014/main" id="{00000000-0008-0000-0F00-0000C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0" name="BExS5XJH42YFJ9C3IVA8HNIE5L6M">
          <a:extLst>
            <a:ext uri="{FF2B5EF4-FFF2-40B4-BE49-F238E27FC236}">
              <a16:creationId xmlns:a16="http://schemas.microsoft.com/office/drawing/2014/main" id="{00000000-0008-0000-0F00-0000C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1" name="BExVVXJ0MS44XHZ5FRN9T06BWANK">
          <a:extLst>
            <a:ext uri="{FF2B5EF4-FFF2-40B4-BE49-F238E27FC236}">
              <a16:creationId xmlns:a16="http://schemas.microsoft.com/office/drawing/2014/main" id="{00000000-0008-0000-0F00-0000C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2" name="BExAXD64YO5K66HFU564IW611FYB">
          <a:extLst>
            <a:ext uri="{FF2B5EF4-FFF2-40B4-BE49-F238E27FC236}">
              <a16:creationId xmlns:a16="http://schemas.microsoft.com/office/drawing/2014/main" id="{00000000-0008-0000-0F00-0000C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3" name="BExZROR5QH4CRXACSPB031IW6DBF">
          <a:extLst>
            <a:ext uri="{FF2B5EF4-FFF2-40B4-BE49-F238E27FC236}">
              <a16:creationId xmlns:a16="http://schemas.microsoft.com/office/drawing/2014/main" id="{00000000-0008-0000-0F00-0000C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4" name="BExW5Q9YWNZOV61XIPTVZ6DG4WC3">
          <a:extLst>
            <a:ext uri="{FF2B5EF4-FFF2-40B4-BE49-F238E27FC236}">
              <a16:creationId xmlns:a16="http://schemas.microsoft.com/office/drawing/2014/main" id="{00000000-0008-0000-0F00-0000C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5" name="BExU234APSPWEF7WYAJWDD5FR41E">
          <a:extLst>
            <a:ext uri="{FF2B5EF4-FFF2-40B4-BE49-F238E27FC236}">
              <a16:creationId xmlns:a16="http://schemas.microsoft.com/office/drawing/2014/main" id="{00000000-0008-0000-0F00-0000C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6" name="BEx9J972VG349UJL0BFKQNRFBPIK">
          <a:extLst>
            <a:ext uri="{FF2B5EF4-FFF2-40B4-BE49-F238E27FC236}">
              <a16:creationId xmlns:a16="http://schemas.microsoft.com/office/drawing/2014/main" id="{00000000-0008-0000-0F00-0000C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57" name="BExEOG45NR1NDWFVLSHVPW96LDDG">
          <a:extLst>
            <a:ext uri="{FF2B5EF4-FFF2-40B4-BE49-F238E27FC236}">
              <a16:creationId xmlns:a16="http://schemas.microsoft.com/office/drawing/2014/main" id="{00000000-0008-0000-0F00-0000C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58" name="BExMG8GOJE7HUD4TBW1BVZQ79U6D">
          <a:extLst>
            <a:ext uri="{FF2B5EF4-FFF2-40B4-BE49-F238E27FC236}">
              <a16:creationId xmlns:a16="http://schemas.microsoft.com/office/drawing/2014/main" id="{00000000-0008-0000-0F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59" name="BExUD845W29O393MP8XHSBRARPM8">
          <a:extLst>
            <a:ext uri="{FF2B5EF4-FFF2-40B4-BE49-F238E27FC236}">
              <a16:creationId xmlns:a16="http://schemas.microsoft.com/office/drawing/2014/main" id="{00000000-0008-0000-0F00-0000C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0" name="BEx1PXJYA0EPVKMIZ3OX22NE6SPN">
          <a:extLst>
            <a:ext uri="{FF2B5EF4-FFF2-40B4-BE49-F238E27FC236}">
              <a16:creationId xmlns:a16="http://schemas.microsoft.com/office/drawing/2014/main" id="{00000000-0008-0000-0F00-0000C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1" name="BExMJQXJ8DDD25EZMRVLMBSDATIO">
          <a:extLst>
            <a:ext uri="{FF2B5EF4-FFF2-40B4-BE49-F238E27FC236}">
              <a16:creationId xmlns:a16="http://schemas.microsoft.com/office/drawing/2014/main" id="{00000000-0008-0000-0F00-0000C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2" name="BExCZE19XEJSNCUJ5WNOBW1G7SJV">
          <a:extLst>
            <a:ext uri="{FF2B5EF4-FFF2-40B4-BE49-F238E27FC236}">
              <a16:creationId xmlns:a16="http://schemas.microsoft.com/office/drawing/2014/main" id="{00000000-0008-0000-0F00-0000C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3" name="BExEQFAMIZ2L4OCWFLVJ5OSNW3FR">
          <a:extLst>
            <a:ext uri="{FF2B5EF4-FFF2-40B4-BE49-F238E27FC236}">
              <a16:creationId xmlns:a16="http://schemas.microsoft.com/office/drawing/2014/main" id="{00000000-0008-0000-0F00-0000C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4" name="BExS5XJH42YFJ9C3IVA8HNIE5L6M">
          <a:extLst>
            <a:ext uri="{FF2B5EF4-FFF2-40B4-BE49-F238E27FC236}">
              <a16:creationId xmlns:a16="http://schemas.microsoft.com/office/drawing/2014/main" id="{00000000-0008-0000-0F00-0000D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5" name="BExVVXJ0MS44XHZ5FRN9T06BWANK">
          <a:extLst>
            <a:ext uri="{FF2B5EF4-FFF2-40B4-BE49-F238E27FC236}">
              <a16:creationId xmlns:a16="http://schemas.microsoft.com/office/drawing/2014/main" id="{00000000-0008-0000-0F00-0000D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6" name="BExAXD64YO5K66HFU564IW611FYB">
          <a:extLst>
            <a:ext uri="{FF2B5EF4-FFF2-40B4-BE49-F238E27FC236}">
              <a16:creationId xmlns:a16="http://schemas.microsoft.com/office/drawing/2014/main" id="{00000000-0008-0000-0F00-0000D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7" name="BExZROR5QH4CRXACSPB031IW6DBF">
          <a:extLst>
            <a:ext uri="{FF2B5EF4-FFF2-40B4-BE49-F238E27FC236}">
              <a16:creationId xmlns:a16="http://schemas.microsoft.com/office/drawing/2014/main" id="{00000000-0008-0000-0F00-0000D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8" name="BExW5Q9YWNZOV61XIPTVZ6DG4WC3">
          <a:extLst>
            <a:ext uri="{FF2B5EF4-FFF2-40B4-BE49-F238E27FC236}">
              <a16:creationId xmlns:a16="http://schemas.microsoft.com/office/drawing/2014/main" id="{00000000-0008-0000-0F00-0000D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69" name="BExU234APSPWEF7WYAJWDD5FR41E">
          <a:extLst>
            <a:ext uri="{FF2B5EF4-FFF2-40B4-BE49-F238E27FC236}">
              <a16:creationId xmlns:a16="http://schemas.microsoft.com/office/drawing/2014/main" id="{00000000-0008-0000-0F00-0000D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0" name="BEx9J972VG349UJL0BFKQNRFBPIK">
          <a:extLst>
            <a:ext uri="{FF2B5EF4-FFF2-40B4-BE49-F238E27FC236}">
              <a16:creationId xmlns:a16="http://schemas.microsoft.com/office/drawing/2014/main" id="{00000000-0008-0000-0F00-0000D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71" name="BExEOG45NR1NDWFVLSHVPW96LDDG">
          <a:extLst>
            <a:ext uri="{FF2B5EF4-FFF2-40B4-BE49-F238E27FC236}">
              <a16:creationId xmlns:a16="http://schemas.microsoft.com/office/drawing/2014/main" id="{00000000-0008-0000-0F00-0000D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72" name="BExMG8GOJE7HUD4TBW1BVZQ79U6D">
          <a:extLst>
            <a:ext uri="{FF2B5EF4-FFF2-40B4-BE49-F238E27FC236}">
              <a16:creationId xmlns:a16="http://schemas.microsoft.com/office/drawing/2014/main" id="{00000000-0008-0000-0F00-0000D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3" name="BExUD845W29O393MP8XHSBRARPM8">
          <a:extLst>
            <a:ext uri="{FF2B5EF4-FFF2-40B4-BE49-F238E27FC236}">
              <a16:creationId xmlns:a16="http://schemas.microsoft.com/office/drawing/2014/main" id="{00000000-0008-0000-0F00-0000D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4" name="BEx1PXJYA0EPVKMIZ3OX22NE6SPN">
          <a:extLst>
            <a:ext uri="{FF2B5EF4-FFF2-40B4-BE49-F238E27FC236}">
              <a16:creationId xmlns:a16="http://schemas.microsoft.com/office/drawing/2014/main" id="{00000000-0008-0000-0F00-0000D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5" name="BExMJQXJ8DDD25EZMRVLMBSDATIO">
          <a:extLst>
            <a:ext uri="{FF2B5EF4-FFF2-40B4-BE49-F238E27FC236}">
              <a16:creationId xmlns:a16="http://schemas.microsoft.com/office/drawing/2014/main" id="{00000000-0008-0000-0F00-0000D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6" name="BExCZE19XEJSNCUJ5WNOBW1G7SJV">
          <a:extLst>
            <a:ext uri="{FF2B5EF4-FFF2-40B4-BE49-F238E27FC236}">
              <a16:creationId xmlns:a16="http://schemas.microsoft.com/office/drawing/2014/main" id="{00000000-0008-0000-0F00-0000D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7" name="BExEQFAMIZ2L4OCWFLVJ5OSNW3FR">
          <a:extLst>
            <a:ext uri="{FF2B5EF4-FFF2-40B4-BE49-F238E27FC236}">
              <a16:creationId xmlns:a16="http://schemas.microsoft.com/office/drawing/2014/main" id="{00000000-0008-0000-0F00-0000D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8" name="BExS5XJH42YFJ9C3IVA8HNIE5L6M">
          <a:extLst>
            <a:ext uri="{FF2B5EF4-FFF2-40B4-BE49-F238E27FC236}">
              <a16:creationId xmlns:a16="http://schemas.microsoft.com/office/drawing/2014/main" id="{00000000-0008-0000-0F00-0000D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79" name="BExVVXJ0MS44XHZ5FRN9T06BWANK">
          <a:extLst>
            <a:ext uri="{FF2B5EF4-FFF2-40B4-BE49-F238E27FC236}">
              <a16:creationId xmlns:a16="http://schemas.microsoft.com/office/drawing/2014/main" id="{00000000-0008-0000-0F00-0000D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0" name="BExAXD64YO5K66HFU564IW611FYB">
          <a:extLst>
            <a:ext uri="{FF2B5EF4-FFF2-40B4-BE49-F238E27FC236}">
              <a16:creationId xmlns:a16="http://schemas.microsoft.com/office/drawing/2014/main" id="{00000000-0008-0000-0F00-0000E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1" name="BExZROR5QH4CRXACSPB031IW6DBF">
          <a:extLst>
            <a:ext uri="{FF2B5EF4-FFF2-40B4-BE49-F238E27FC236}">
              <a16:creationId xmlns:a16="http://schemas.microsoft.com/office/drawing/2014/main" id="{00000000-0008-0000-0F00-0000E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2" name="BExW5Q9YWNZOV61XIPTVZ6DG4WC3">
          <a:extLst>
            <a:ext uri="{FF2B5EF4-FFF2-40B4-BE49-F238E27FC236}">
              <a16:creationId xmlns:a16="http://schemas.microsoft.com/office/drawing/2014/main" id="{00000000-0008-0000-0F00-0000E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3" name="BExU234APSPWEF7WYAJWDD5FR41E">
          <a:extLst>
            <a:ext uri="{FF2B5EF4-FFF2-40B4-BE49-F238E27FC236}">
              <a16:creationId xmlns:a16="http://schemas.microsoft.com/office/drawing/2014/main" id="{00000000-0008-0000-0F00-0000E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4" name="BEx9J972VG349UJL0BFKQNRFBPIK">
          <a:extLst>
            <a:ext uri="{FF2B5EF4-FFF2-40B4-BE49-F238E27FC236}">
              <a16:creationId xmlns:a16="http://schemas.microsoft.com/office/drawing/2014/main" id="{00000000-0008-0000-0F00-0000E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85" name="BExEOG45NR1NDWFVLSHVPW96LDDG">
          <a:extLst>
            <a:ext uri="{FF2B5EF4-FFF2-40B4-BE49-F238E27FC236}">
              <a16:creationId xmlns:a16="http://schemas.microsoft.com/office/drawing/2014/main" id="{00000000-0008-0000-0F00-0000E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86" name="BExMG8GOJE7HUD4TBW1BVZQ79U6D">
          <a:extLst>
            <a:ext uri="{FF2B5EF4-FFF2-40B4-BE49-F238E27FC236}">
              <a16:creationId xmlns:a16="http://schemas.microsoft.com/office/drawing/2014/main" id="{00000000-0008-0000-0F00-0000E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7" name="BExUD845W29O393MP8XHSBRARPM8">
          <a:extLst>
            <a:ext uri="{FF2B5EF4-FFF2-40B4-BE49-F238E27FC236}">
              <a16:creationId xmlns:a16="http://schemas.microsoft.com/office/drawing/2014/main" id="{00000000-0008-0000-0F00-0000E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8" name="BEx1PXJYA0EPVKMIZ3OX22NE6SPN">
          <a:extLst>
            <a:ext uri="{FF2B5EF4-FFF2-40B4-BE49-F238E27FC236}">
              <a16:creationId xmlns:a16="http://schemas.microsoft.com/office/drawing/2014/main" id="{00000000-0008-0000-0F00-0000E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89" name="BExMJQXJ8DDD25EZMRVLMBSDATIO">
          <a:extLst>
            <a:ext uri="{FF2B5EF4-FFF2-40B4-BE49-F238E27FC236}">
              <a16:creationId xmlns:a16="http://schemas.microsoft.com/office/drawing/2014/main" id="{00000000-0008-0000-0F00-0000E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0" name="BExCZE19XEJSNCUJ5WNOBW1G7SJV">
          <a:extLst>
            <a:ext uri="{FF2B5EF4-FFF2-40B4-BE49-F238E27FC236}">
              <a16:creationId xmlns:a16="http://schemas.microsoft.com/office/drawing/2014/main" id="{00000000-0008-0000-0F00-0000E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1" name="BExEQFAMIZ2L4OCWFLVJ5OSNW3FR">
          <a:extLst>
            <a:ext uri="{FF2B5EF4-FFF2-40B4-BE49-F238E27FC236}">
              <a16:creationId xmlns:a16="http://schemas.microsoft.com/office/drawing/2014/main" id="{00000000-0008-0000-0F00-0000E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2" name="BExS5XJH42YFJ9C3IVA8HNIE5L6M">
          <a:extLst>
            <a:ext uri="{FF2B5EF4-FFF2-40B4-BE49-F238E27FC236}">
              <a16:creationId xmlns:a16="http://schemas.microsoft.com/office/drawing/2014/main" id="{00000000-0008-0000-0F00-0000E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3" name="BExVVXJ0MS44XHZ5FRN9T06BWANK">
          <a:extLst>
            <a:ext uri="{FF2B5EF4-FFF2-40B4-BE49-F238E27FC236}">
              <a16:creationId xmlns:a16="http://schemas.microsoft.com/office/drawing/2014/main" id="{00000000-0008-0000-0F00-0000E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4" name="BExAXD64YO5K66HFU564IW611FYB">
          <a:extLst>
            <a:ext uri="{FF2B5EF4-FFF2-40B4-BE49-F238E27FC236}">
              <a16:creationId xmlns:a16="http://schemas.microsoft.com/office/drawing/2014/main" id="{00000000-0008-0000-0F00-0000E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5" name="BExZROR5QH4CRXACSPB031IW6DBF">
          <a:extLst>
            <a:ext uri="{FF2B5EF4-FFF2-40B4-BE49-F238E27FC236}">
              <a16:creationId xmlns:a16="http://schemas.microsoft.com/office/drawing/2014/main" id="{00000000-0008-0000-0F00-0000E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6" name="BExW5Q9YWNZOV61XIPTVZ6DG4WC3">
          <a:extLst>
            <a:ext uri="{FF2B5EF4-FFF2-40B4-BE49-F238E27FC236}">
              <a16:creationId xmlns:a16="http://schemas.microsoft.com/office/drawing/2014/main" id="{00000000-0008-0000-0F00-0000F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7" name="BExU234APSPWEF7WYAJWDD5FR41E">
          <a:extLst>
            <a:ext uri="{FF2B5EF4-FFF2-40B4-BE49-F238E27FC236}">
              <a16:creationId xmlns:a16="http://schemas.microsoft.com/office/drawing/2014/main" id="{00000000-0008-0000-0F00-0000F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498" name="BEx9J972VG349UJL0BFKQNRFBPIK">
          <a:extLst>
            <a:ext uri="{FF2B5EF4-FFF2-40B4-BE49-F238E27FC236}">
              <a16:creationId xmlns:a16="http://schemas.microsoft.com/office/drawing/2014/main" id="{00000000-0008-0000-0F00-0000F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499" name="BExEOG45NR1NDWFVLSHVPW96LDDG">
          <a:extLst>
            <a:ext uri="{FF2B5EF4-FFF2-40B4-BE49-F238E27FC236}">
              <a16:creationId xmlns:a16="http://schemas.microsoft.com/office/drawing/2014/main" id="{00000000-0008-0000-0F00-0000F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00" name="BExMG8GOJE7HUD4TBW1BVZQ79U6D">
          <a:extLst>
            <a:ext uri="{FF2B5EF4-FFF2-40B4-BE49-F238E27FC236}">
              <a16:creationId xmlns:a16="http://schemas.microsoft.com/office/drawing/2014/main" id="{00000000-0008-0000-0F00-0000F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1" name="BExUD845W29O393MP8XHSBRARPM8">
          <a:extLst>
            <a:ext uri="{FF2B5EF4-FFF2-40B4-BE49-F238E27FC236}">
              <a16:creationId xmlns:a16="http://schemas.microsoft.com/office/drawing/2014/main" id="{00000000-0008-0000-0F00-0000F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2" name="BEx1PXJYA0EPVKMIZ3OX22NE6SPN">
          <a:extLst>
            <a:ext uri="{FF2B5EF4-FFF2-40B4-BE49-F238E27FC236}">
              <a16:creationId xmlns:a16="http://schemas.microsoft.com/office/drawing/2014/main" id="{00000000-0008-0000-0F00-0000F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3" name="BExMJQXJ8DDD25EZMRVLMBSDATIO">
          <a:extLst>
            <a:ext uri="{FF2B5EF4-FFF2-40B4-BE49-F238E27FC236}">
              <a16:creationId xmlns:a16="http://schemas.microsoft.com/office/drawing/2014/main" id="{00000000-0008-0000-0F00-0000F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4" name="BExCZE19XEJSNCUJ5WNOBW1G7SJV">
          <a:extLst>
            <a:ext uri="{FF2B5EF4-FFF2-40B4-BE49-F238E27FC236}">
              <a16:creationId xmlns:a16="http://schemas.microsoft.com/office/drawing/2014/main" id="{00000000-0008-0000-0F00-0000F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5" name="BExEQFAMIZ2L4OCWFLVJ5OSNW3FR">
          <a:extLst>
            <a:ext uri="{FF2B5EF4-FFF2-40B4-BE49-F238E27FC236}">
              <a16:creationId xmlns:a16="http://schemas.microsoft.com/office/drawing/2014/main" id="{00000000-0008-0000-0F00-0000F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6" name="BExS5XJH42YFJ9C3IVA8HNIE5L6M">
          <a:extLst>
            <a:ext uri="{FF2B5EF4-FFF2-40B4-BE49-F238E27FC236}">
              <a16:creationId xmlns:a16="http://schemas.microsoft.com/office/drawing/2014/main" id="{00000000-0008-0000-0F00-0000F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7" name="BExVVXJ0MS44XHZ5FRN9T06BWANK">
          <a:extLst>
            <a:ext uri="{FF2B5EF4-FFF2-40B4-BE49-F238E27FC236}">
              <a16:creationId xmlns:a16="http://schemas.microsoft.com/office/drawing/2014/main" id="{00000000-0008-0000-0F00-0000F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8" name="BExAXD64YO5K66HFU564IW611FYB">
          <a:extLst>
            <a:ext uri="{FF2B5EF4-FFF2-40B4-BE49-F238E27FC236}">
              <a16:creationId xmlns:a16="http://schemas.microsoft.com/office/drawing/2014/main" id="{00000000-0008-0000-0F00-0000F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09" name="BExZROR5QH4CRXACSPB031IW6DBF">
          <a:extLst>
            <a:ext uri="{FF2B5EF4-FFF2-40B4-BE49-F238E27FC236}">
              <a16:creationId xmlns:a16="http://schemas.microsoft.com/office/drawing/2014/main" id="{00000000-0008-0000-0F00-0000F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0" name="BExW5Q9YWNZOV61XIPTVZ6DG4WC3">
          <a:extLst>
            <a:ext uri="{FF2B5EF4-FFF2-40B4-BE49-F238E27FC236}">
              <a16:creationId xmlns:a16="http://schemas.microsoft.com/office/drawing/2014/main" id="{00000000-0008-0000-0F00-0000F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1" name="BExU234APSPWEF7WYAJWDD5FR41E">
          <a:extLst>
            <a:ext uri="{FF2B5EF4-FFF2-40B4-BE49-F238E27FC236}">
              <a16:creationId xmlns:a16="http://schemas.microsoft.com/office/drawing/2014/main" id="{00000000-0008-0000-0F00-0000F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2" name="BEx9J972VG349UJL0BFKQNRFBPIK">
          <a:extLst>
            <a:ext uri="{FF2B5EF4-FFF2-40B4-BE49-F238E27FC236}">
              <a16:creationId xmlns:a16="http://schemas.microsoft.com/office/drawing/2014/main" id="{00000000-0008-0000-0F00-00000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13" name="BExEOG45NR1NDWFVLSHVPW96LDDG">
          <a:extLst>
            <a:ext uri="{FF2B5EF4-FFF2-40B4-BE49-F238E27FC236}">
              <a16:creationId xmlns:a16="http://schemas.microsoft.com/office/drawing/2014/main" id="{00000000-0008-0000-0F00-00000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14" name="BExMG8GOJE7HUD4TBW1BVZQ79U6D">
          <a:extLst>
            <a:ext uri="{FF2B5EF4-FFF2-40B4-BE49-F238E27FC236}">
              <a16:creationId xmlns:a16="http://schemas.microsoft.com/office/drawing/2014/main" id="{00000000-0008-0000-0F00-00000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5" name="BExUD845W29O393MP8XHSBRARPM8">
          <a:extLst>
            <a:ext uri="{FF2B5EF4-FFF2-40B4-BE49-F238E27FC236}">
              <a16:creationId xmlns:a16="http://schemas.microsoft.com/office/drawing/2014/main" id="{00000000-0008-0000-0F00-00000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6" name="BEx1PXJYA0EPVKMIZ3OX22NE6SPN">
          <a:extLst>
            <a:ext uri="{FF2B5EF4-FFF2-40B4-BE49-F238E27FC236}">
              <a16:creationId xmlns:a16="http://schemas.microsoft.com/office/drawing/2014/main" id="{00000000-0008-0000-0F00-00000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7" name="BExMJQXJ8DDD25EZMRVLMBSDATIO">
          <a:extLst>
            <a:ext uri="{FF2B5EF4-FFF2-40B4-BE49-F238E27FC236}">
              <a16:creationId xmlns:a16="http://schemas.microsoft.com/office/drawing/2014/main" id="{00000000-0008-0000-0F00-00000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8" name="BExCZE19XEJSNCUJ5WNOBW1G7SJV">
          <a:extLst>
            <a:ext uri="{FF2B5EF4-FFF2-40B4-BE49-F238E27FC236}">
              <a16:creationId xmlns:a16="http://schemas.microsoft.com/office/drawing/2014/main" id="{00000000-0008-0000-0F00-00000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19" name="BExEQFAMIZ2L4OCWFLVJ5OSNW3FR">
          <a:extLst>
            <a:ext uri="{FF2B5EF4-FFF2-40B4-BE49-F238E27FC236}">
              <a16:creationId xmlns:a16="http://schemas.microsoft.com/office/drawing/2014/main" id="{00000000-0008-0000-0F00-00000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0" name="BExS5XJH42YFJ9C3IVA8HNIE5L6M">
          <a:extLst>
            <a:ext uri="{FF2B5EF4-FFF2-40B4-BE49-F238E27FC236}">
              <a16:creationId xmlns:a16="http://schemas.microsoft.com/office/drawing/2014/main" id="{00000000-0008-0000-0F00-00000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1" name="BExVVXJ0MS44XHZ5FRN9T06BWANK">
          <a:extLst>
            <a:ext uri="{FF2B5EF4-FFF2-40B4-BE49-F238E27FC236}">
              <a16:creationId xmlns:a16="http://schemas.microsoft.com/office/drawing/2014/main" id="{00000000-0008-0000-0F00-00000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2" name="BExAXD64YO5K66HFU564IW611FYB">
          <a:extLst>
            <a:ext uri="{FF2B5EF4-FFF2-40B4-BE49-F238E27FC236}">
              <a16:creationId xmlns:a16="http://schemas.microsoft.com/office/drawing/2014/main" id="{00000000-0008-0000-0F00-00000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3" name="BExZROR5QH4CRXACSPB031IW6DBF">
          <a:extLst>
            <a:ext uri="{FF2B5EF4-FFF2-40B4-BE49-F238E27FC236}">
              <a16:creationId xmlns:a16="http://schemas.microsoft.com/office/drawing/2014/main" id="{00000000-0008-0000-0F00-00000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4" name="BExW5Q9YWNZOV61XIPTVZ6DG4WC3">
          <a:extLst>
            <a:ext uri="{FF2B5EF4-FFF2-40B4-BE49-F238E27FC236}">
              <a16:creationId xmlns:a16="http://schemas.microsoft.com/office/drawing/2014/main" id="{00000000-0008-0000-0F00-00000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5" name="BExU234APSPWEF7WYAJWDD5FR41E">
          <a:extLst>
            <a:ext uri="{FF2B5EF4-FFF2-40B4-BE49-F238E27FC236}">
              <a16:creationId xmlns:a16="http://schemas.microsoft.com/office/drawing/2014/main" id="{00000000-0008-0000-0F00-00000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6" name="BEx9J972VG349UJL0BFKQNRFBPIK">
          <a:extLst>
            <a:ext uri="{FF2B5EF4-FFF2-40B4-BE49-F238E27FC236}">
              <a16:creationId xmlns:a16="http://schemas.microsoft.com/office/drawing/2014/main" id="{00000000-0008-0000-0F00-00000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27" name="BExEOG45NR1NDWFVLSHVPW96LDDG">
          <a:extLst>
            <a:ext uri="{FF2B5EF4-FFF2-40B4-BE49-F238E27FC236}">
              <a16:creationId xmlns:a16="http://schemas.microsoft.com/office/drawing/2014/main" id="{00000000-0008-0000-0F00-00000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28" name="BExMG8GOJE7HUD4TBW1BVZQ79U6D">
          <a:extLst>
            <a:ext uri="{FF2B5EF4-FFF2-40B4-BE49-F238E27FC236}">
              <a16:creationId xmlns:a16="http://schemas.microsoft.com/office/drawing/2014/main" id="{00000000-0008-0000-0F00-00001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29" name="BExUD845W29O393MP8XHSBRARPM8">
          <a:extLst>
            <a:ext uri="{FF2B5EF4-FFF2-40B4-BE49-F238E27FC236}">
              <a16:creationId xmlns:a16="http://schemas.microsoft.com/office/drawing/2014/main" id="{00000000-0008-0000-0F00-00001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0" name="BEx1PXJYA0EPVKMIZ3OX22NE6SPN">
          <a:extLst>
            <a:ext uri="{FF2B5EF4-FFF2-40B4-BE49-F238E27FC236}">
              <a16:creationId xmlns:a16="http://schemas.microsoft.com/office/drawing/2014/main" id="{00000000-0008-0000-0F00-00001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1" name="BExMJQXJ8DDD25EZMRVLMBSDATIO">
          <a:extLst>
            <a:ext uri="{FF2B5EF4-FFF2-40B4-BE49-F238E27FC236}">
              <a16:creationId xmlns:a16="http://schemas.microsoft.com/office/drawing/2014/main" id="{00000000-0008-0000-0F00-00001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2" name="BExCZE19XEJSNCUJ5WNOBW1G7SJV">
          <a:extLst>
            <a:ext uri="{FF2B5EF4-FFF2-40B4-BE49-F238E27FC236}">
              <a16:creationId xmlns:a16="http://schemas.microsoft.com/office/drawing/2014/main" id="{00000000-0008-0000-0F00-00001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3" name="BExEQFAMIZ2L4OCWFLVJ5OSNW3FR">
          <a:extLst>
            <a:ext uri="{FF2B5EF4-FFF2-40B4-BE49-F238E27FC236}">
              <a16:creationId xmlns:a16="http://schemas.microsoft.com/office/drawing/2014/main" id="{00000000-0008-0000-0F00-00001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4" name="BExS5XJH42YFJ9C3IVA8HNIE5L6M">
          <a:extLst>
            <a:ext uri="{FF2B5EF4-FFF2-40B4-BE49-F238E27FC236}">
              <a16:creationId xmlns:a16="http://schemas.microsoft.com/office/drawing/2014/main" id="{00000000-0008-0000-0F00-00001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5" name="BExVVXJ0MS44XHZ5FRN9T06BWANK">
          <a:extLst>
            <a:ext uri="{FF2B5EF4-FFF2-40B4-BE49-F238E27FC236}">
              <a16:creationId xmlns:a16="http://schemas.microsoft.com/office/drawing/2014/main" id="{00000000-0008-0000-0F00-00001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6" name="BExAXD64YO5K66HFU564IW611FYB">
          <a:extLst>
            <a:ext uri="{FF2B5EF4-FFF2-40B4-BE49-F238E27FC236}">
              <a16:creationId xmlns:a16="http://schemas.microsoft.com/office/drawing/2014/main" id="{00000000-0008-0000-0F00-00001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7" name="BExZROR5QH4CRXACSPB031IW6DBF">
          <a:extLst>
            <a:ext uri="{FF2B5EF4-FFF2-40B4-BE49-F238E27FC236}">
              <a16:creationId xmlns:a16="http://schemas.microsoft.com/office/drawing/2014/main" id="{00000000-0008-0000-0F00-00001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8" name="BExW5Q9YWNZOV61XIPTVZ6DG4WC3">
          <a:extLst>
            <a:ext uri="{FF2B5EF4-FFF2-40B4-BE49-F238E27FC236}">
              <a16:creationId xmlns:a16="http://schemas.microsoft.com/office/drawing/2014/main" id="{00000000-0008-0000-0F00-00001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39" name="BExU234APSPWEF7WYAJWDD5FR41E">
          <a:extLst>
            <a:ext uri="{FF2B5EF4-FFF2-40B4-BE49-F238E27FC236}">
              <a16:creationId xmlns:a16="http://schemas.microsoft.com/office/drawing/2014/main" id="{00000000-0008-0000-0F00-00001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0" name="BEx9J972VG349UJL0BFKQNRFBPIK">
          <a:extLst>
            <a:ext uri="{FF2B5EF4-FFF2-40B4-BE49-F238E27FC236}">
              <a16:creationId xmlns:a16="http://schemas.microsoft.com/office/drawing/2014/main" id="{00000000-0008-0000-0F00-00001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41" name="BExEOG45NR1NDWFVLSHVPW96LDDG">
          <a:extLst>
            <a:ext uri="{FF2B5EF4-FFF2-40B4-BE49-F238E27FC236}">
              <a16:creationId xmlns:a16="http://schemas.microsoft.com/office/drawing/2014/main" id="{00000000-0008-0000-0F00-00001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42" name="BExMG8GOJE7HUD4TBW1BVZQ79U6D">
          <a:extLst>
            <a:ext uri="{FF2B5EF4-FFF2-40B4-BE49-F238E27FC236}">
              <a16:creationId xmlns:a16="http://schemas.microsoft.com/office/drawing/2014/main" id="{00000000-0008-0000-0F00-00001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3" name="BExUD845W29O393MP8XHSBRARPM8">
          <a:extLst>
            <a:ext uri="{FF2B5EF4-FFF2-40B4-BE49-F238E27FC236}">
              <a16:creationId xmlns:a16="http://schemas.microsoft.com/office/drawing/2014/main" id="{00000000-0008-0000-0F00-00001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4" name="BEx1PXJYA0EPVKMIZ3OX22NE6SPN">
          <a:extLst>
            <a:ext uri="{FF2B5EF4-FFF2-40B4-BE49-F238E27FC236}">
              <a16:creationId xmlns:a16="http://schemas.microsoft.com/office/drawing/2014/main" id="{00000000-0008-0000-0F00-00002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5" name="BExMJQXJ8DDD25EZMRVLMBSDATIO">
          <a:extLst>
            <a:ext uri="{FF2B5EF4-FFF2-40B4-BE49-F238E27FC236}">
              <a16:creationId xmlns:a16="http://schemas.microsoft.com/office/drawing/2014/main" id="{00000000-0008-0000-0F00-00002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6" name="BExCZE19XEJSNCUJ5WNOBW1G7SJV">
          <a:extLst>
            <a:ext uri="{FF2B5EF4-FFF2-40B4-BE49-F238E27FC236}">
              <a16:creationId xmlns:a16="http://schemas.microsoft.com/office/drawing/2014/main" id="{00000000-0008-0000-0F00-00002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7" name="BExEQFAMIZ2L4OCWFLVJ5OSNW3FR">
          <a:extLst>
            <a:ext uri="{FF2B5EF4-FFF2-40B4-BE49-F238E27FC236}">
              <a16:creationId xmlns:a16="http://schemas.microsoft.com/office/drawing/2014/main" id="{00000000-0008-0000-0F00-00002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8" name="BExS5XJH42YFJ9C3IVA8HNIE5L6M">
          <a:extLst>
            <a:ext uri="{FF2B5EF4-FFF2-40B4-BE49-F238E27FC236}">
              <a16:creationId xmlns:a16="http://schemas.microsoft.com/office/drawing/2014/main" id="{00000000-0008-0000-0F00-00002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49" name="BExVVXJ0MS44XHZ5FRN9T06BWANK">
          <a:extLst>
            <a:ext uri="{FF2B5EF4-FFF2-40B4-BE49-F238E27FC236}">
              <a16:creationId xmlns:a16="http://schemas.microsoft.com/office/drawing/2014/main" id="{00000000-0008-0000-0F00-00002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0" name="BExAXD64YO5K66HFU564IW611FYB">
          <a:extLst>
            <a:ext uri="{FF2B5EF4-FFF2-40B4-BE49-F238E27FC236}">
              <a16:creationId xmlns:a16="http://schemas.microsoft.com/office/drawing/2014/main" id="{00000000-0008-0000-0F00-00002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1" name="BExZROR5QH4CRXACSPB031IW6DBF">
          <a:extLst>
            <a:ext uri="{FF2B5EF4-FFF2-40B4-BE49-F238E27FC236}">
              <a16:creationId xmlns:a16="http://schemas.microsoft.com/office/drawing/2014/main" id="{00000000-0008-0000-0F00-00002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2" name="BExW5Q9YWNZOV61XIPTVZ6DG4WC3">
          <a:extLst>
            <a:ext uri="{FF2B5EF4-FFF2-40B4-BE49-F238E27FC236}">
              <a16:creationId xmlns:a16="http://schemas.microsoft.com/office/drawing/2014/main" id="{00000000-0008-0000-0F00-00002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3" name="BExU234APSPWEF7WYAJWDD5FR41E">
          <a:extLst>
            <a:ext uri="{FF2B5EF4-FFF2-40B4-BE49-F238E27FC236}">
              <a16:creationId xmlns:a16="http://schemas.microsoft.com/office/drawing/2014/main" id="{00000000-0008-0000-0F00-00002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4" name="BEx9J972VG349UJL0BFKQNRFBPIK">
          <a:extLst>
            <a:ext uri="{FF2B5EF4-FFF2-40B4-BE49-F238E27FC236}">
              <a16:creationId xmlns:a16="http://schemas.microsoft.com/office/drawing/2014/main" id="{00000000-0008-0000-0F00-00002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55" name="BExEOG45NR1NDWFVLSHVPW96LDDG">
          <a:extLst>
            <a:ext uri="{FF2B5EF4-FFF2-40B4-BE49-F238E27FC236}">
              <a16:creationId xmlns:a16="http://schemas.microsoft.com/office/drawing/2014/main" id="{00000000-0008-0000-0F00-00002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56" name="BExMG8GOJE7HUD4TBW1BVZQ79U6D">
          <a:extLst>
            <a:ext uri="{FF2B5EF4-FFF2-40B4-BE49-F238E27FC236}">
              <a16:creationId xmlns:a16="http://schemas.microsoft.com/office/drawing/2014/main" id="{00000000-0008-0000-0F00-00002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7" name="BExUD845W29O393MP8XHSBRARPM8">
          <a:extLst>
            <a:ext uri="{FF2B5EF4-FFF2-40B4-BE49-F238E27FC236}">
              <a16:creationId xmlns:a16="http://schemas.microsoft.com/office/drawing/2014/main" id="{00000000-0008-0000-0F00-00002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8" name="BEx1PXJYA0EPVKMIZ3OX22NE6SPN">
          <a:extLst>
            <a:ext uri="{FF2B5EF4-FFF2-40B4-BE49-F238E27FC236}">
              <a16:creationId xmlns:a16="http://schemas.microsoft.com/office/drawing/2014/main" id="{00000000-0008-0000-0F00-00002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59" name="BExMJQXJ8DDD25EZMRVLMBSDATIO">
          <a:extLst>
            <a:ext uri="{FF2B5EF4-FFF2-40B4-BE49-F238E27FC236}">
              <a16:creationId xmlns:a16="http://schemas.microsoft.com/office/drawing/2014/main" id="{00000000-0008-0000-0F00-00002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0" name="BExCZE19XEJSNCUJ5WNOBW1G7SJV">
          <a:extLst>
            <a:ext uri="{FF2B5EF4-FFF2-40B4-BE49-F238E27FC236}">
              <a16:creationId xmlns:a16="http://schemas.microsoft.com/office/drawing/2014/main" id="{00000000-0008-0000-0F00-00003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1" name="BExEQFAMIZ2L4OCWFLVJ5OSNW3FR">
          <a:extLst>
            <a:ext uri="{FF2B5EF4-FFF2-40B4-BE49-F238E27FC236}">
              <a16:creationId xmlns:a16="http://schemas.microsoft.com/office/drawing/2014/main" id="{00000000-0008-0000-0F00-00003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2" name="BExS5XJH42YFJ9C3IVA8HNIE5L6M">
          <a:extLst>
            <a:ext uri="{FF2B5EF4-FFF2-40B4-BE49-F238E27FC236}">
              <a16:creationId xmlns:a16="http://schemas.microsoft.com/office/drawing/2014/main" id="{00000000-0008-0000-0F00-00003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3" name="BExVVXJ0MS44XHZ5FRN9T06BWANK">
          <a:extLst>
            <a:ext uri="{FF2B5EF4-FFF2-40B4-BE49-F238E27FC236}">
              <a16:creationId xmlns:a16="http://schemas.microsoft.com/office/drawing/2014/main" id="{00000000-0008-0000-0F00-00003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4" name="BExAXD64YO5K66HFU564IW611FYB">
          <a:extLst>
            <a:ext uri="{FF2B5EF4-FFF2-40B4-BE49-F238E27FC236}">
              <a16:creationId xmlns:a16="http://schemas.microsoft.com/office/drawing/2014/main" id="{00000000-0008-0000-0F00-00003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5" name="BExZROR5QH4CRXACSPB031IW6DBF">
          <a:extLst>
            <a:ext uri="{FF2B5EF4-FFF2-40B4-BE49-F238E27FC236}">
              <a16:creationId xmlns:a16="http://schemas.microsoft.com/office/drawing/2014/main" id="{00000000-0008-0000-0F00-00003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6" name="BExW5Q9YWNZOV61XIPTVZ6DG4WC3">
          <a:extLst>
            <a:ext uri="{FF2B5EF4-FFF2-40B4-BE49-F238E27FC236}">
              <a16:creationId xmlns:a16="http://schemas.microsoft.com/office/drawing/2014/main" id="{00000000-0008-0000-0F00-00003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7" name="BExU234APSPWEF7WYAJWDD5FR41E">
          <a:extLst>
            <a:ext uri="{FF2B5EF4-FFF2-40B4-BE49-F238E27FC236}">
              <a16:creationId xmlns:a16="http://schemas.microsoft.com/office/drawing/2014/main" id="{00000000-0008-0000-0F00-00003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68" name="BEx9J972VG349UJL0BFKQNRFBPIK">
          <a:extLst>
            <a:ext uri="{FF2B5EF4-FFF2-40B4-BE49-F238E27FC236}">
              <a16:creationId xmlns:a16="http://schemas.microsoft.com/office/drawing/2014/main" id="{00000000-0008-0000-0F00-00003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69" name="BExEOG45NR1NDWFVLSHVPW96LDDG">
          <a:extLst>
            <a:ext uri="{FF2B5EF4-FFF2-40B4-BE49-F238E27FC236}">
              <a16:creationId xmlns:a16="http://schemas.microsoft.com/office/drawing/2014/main" id="{00000000-0008-0000-0F00-00003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70" name="BExMG8GOJE7HUD4TBW1BVZQ79U6D">
          <a:extLst>
            <a:ext uri="{FF2B5EF4-FFF2-40B4-BE49-F238E27FC236}">
              <a16:creationId xmlns:a16="http://schemas.microsoft.com/office/drawing/2014/main" id="{00000000-0008-0000-0F00-00003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1" name="BExUD845W29O393MP8XHSBRARPM8">
          <a:extLst>
            <a:ext uri="{FF2B5EF4-FFF2-40B4-BE49-F238E27FC236}">
              <a16:creationId xmlns:a16="http://schemas.microsoft.com/office/drawing/2014/main" id="{00000000-0008-0000-0F00-00003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2" name="BEx1PXJYA0EPVKMIZ3OX22NE6SPN">
          <a:extLst>
            <a:ext uri="{FF2B5EF4-FFF2-40B4-BE49-F238E27FC236}">
              <a16:creationId xmlns:a16="http://schemas.microsoft.com/office/drawing/2014/main" id="{00000000-0008-0000-0F00-00003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3" name="BExMJQXJ8DDD25EZMRVLMBSDATIO">
          <a:extLst>
            <a:ext uri="{FF2B5EF4-FFF2-40B4-BE49-F238E27FC236}">
              <a16:creationId xmlns:a16="http://schemas.microsoft.com/office/drawing/2014/main" id="{00000000-0008-0000-0F00-00003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4" name="BExCZE19XEJSNCUJ5WNOBW1G7SJV">
          <a:extLst>
            <a:ext uri="{FF2B5EF4-FFF2-40B4-BE49-F238E27FC236}">
              <a16:creationId xmlns:a16="http://schemas.microsoft.com/office/drawing/2014/main" id="{00000000-0008-0000-0F00-00003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5" name="BExEQFAMIZ2L4OCWFLVJ5OSNW3FR">
          <a:extLst>
            <a:ext uri="{FF2B5EF4-FFF2-40B4-BE49-F238E27FC236}">
              <a16:creationId xmlns:a16="http://schemas.microsoft.com/office/drawing/2014/main" id="{00000000-0008-0000-0F00-00003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6" name="BExS5XJH42YFJ9C3IVA8HNIE5L6M">
          <a:extLst>
            <a:ext uri="{FF2B5EF4-FFF2-40B4-BE49-F238E27FC236}">
              <a16:creationId xmlns:a16="http://schemas.microsoft.com/office/drawing/2014/main" id="{00000000-0008-0000-0F00-00004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7" name="BExVVXJ0MS44XHZ5FRN9T06BWANK">
          <a:extLst>
            <a:ext uri="{FF2B5EF4-FFF2-40B4-BE49-F238E27FC236}">
              <a16:creationId xmlns:a16="http://schemas.microsoft.com/office/drawing/2014/main" id="{00000000-0008-0000-0F00-00004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8" name="BExAXD64YO5K66HFU564IW611FYB">
          <a:extLst>
            <a:ext uri="{FF2B5EF4-FFF2-40B4-BE49-F238E27FC236}">
              <a16:creationId xmlns:a16="http://schemas.microsoft.com/office/drawing/2014/main" id="{00000000-0008-0000-0F00-00004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79" name="BExZROR5QH4CRXACSPB031IW6DBF">
          <a:extLst>
            <a:ext uri="{FF2B5EF4-FFF2-40B4-BE49-F238E27FC236}">
              <a16:creationId xmlns:a16="http://schemas.microsoft.com/office/drawing/2014/main" id="{00000000-0008-0000-0F00-00004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0" name="BExW5Q9YWNZOV61XIPTVZ6DG4WC3">
          <a:extLst>
            <a:ext uri="{FF2B5EF4-FFF2-40B4-BE49-F238E27FC236}">
              <a16:creationId xmlns:a16="http://schemas.microsoft.com/office/drawing/2014/main" id="{00000000-0008-0000-0F00-00004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1" name="BExU234APSPWEF7WYAJWDD5FR41E">
          <a:extLst>
            <a:ext uri="{FF2B5EF4-FFF2-40B4-BE49-F238E27FC236}">
              <a16:creationId xmlns:a16="http://schemas.microsoft.com/office/drawing/2014/main" id="{00000000-0008-0000-0F00-00004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2" name="BEx9J972VG349UJL0BFKQNRFBPIK">
          <a:extLst>
            <a:ext uri="{FF2B5EF4-FFF2-40B4-BE49-F238E27FC236}">
              <a16:creationId xmlns:a16="http://schemas.microsoft.com/office/drawing/2014/main" id="{00000000-0008-0000-0F00-00004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83" name="BExEOG45NR1NDWFVLSHVPW96LDDG">
          <a:extLst>
            <a:ext uri="{FF2B5EF4-FFF2-40B4-BE49-F238E27FC236}">
              <a16:creationId xmlns:a16="http://schemas.microsoft.com/office/drawing/2014/main" id="{00000000-0008-0000-0F00-00004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584" name="BExMG8GOJE7HUD4TBW1BVZQ79U6D">
          <a:extLst>
            <a:ext uri="{FF2B5EF4-FFF2-40B4-BE49-F238E27FC236}">
              <a16:creationId xmlns:a16="http://schemas.microsoft.com/office/drawing/2014/main" id="{00000000-0008-0000-0F00-00004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5" name="BExUD845W29O393MP8XHSBRARPM8">
          <a:extLst>
            <a:ext uri="{FF2B5EF4-FFF2-40B4-BE49-F238E27FC236}">
              <a16:creationId xmlns:a16="http://schemas.microsoft.com/office/drawing/2014/main" id="{00000000-0008-0000-0F00-00004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6" name="BEx1PXJYA0EPVKMIZ3OX22NE6SPN">
          <a:extLst>
            <a:ext uri="{FF2B5EF4-FFF2-40B4-BE49-F238E27FC236}">
              <a16:creationId xmlns:a16="http://schemas.microsoft.com/office/drawing/2014/main" id="{00000000-0008-0000-0F00-00004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7" name="BExMJQXJ8DDD25EZMRVLMBSDATIO">
          <a:extLst>
            <a:ext uri="{FF2B5EF4-FFF2-40B4-BE49-F238E27FC236}">
              <a16:creationId xmlns:a16="http://schemas.microsoft.com/office/drawing/2014/main" id="{00000000-0008-0000-0F00-00004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8" name="BExCZE19XEJSNCUJ5WNOBW1G7SJV">
          <a:extLst>
            <a:ext uri="{FF2B5EF4-FFF2-40B4-BE49-F238E27FC236}">
              <a16:creationId xmlns:a16="http://schemas.microsoft.com/office/drawing/2014/main" id="{00000000-0008-0000-0F00-00004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89" name="BExEQFAMIZ2L4OCWFLVJ5OSNW3FR">
          <a:extLst>
            <a:ext uri="{FF2B5EF4-FFF2-40B4-BE49-F238E27FC236}">
              <a16:creationId xmlns:a16="http://schemas.microsoft.com/office/drawing/2014/main" id="{00000000-0008-0000-0F00-00004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0" name="BExS5XJH42YFJ9C3IVA8HNIE5L6M">
          <a:extLst>
            <a:ext uri="{FF2B5EF4-FFF2-40B4-BE49-F238E27FC236}">
              <a16:creationId xmlns:a16="http://schemas.microsoft.com/office/drawing/2014/main" id="{00000000-0008-0000-0F00-00004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1" name="BExVVXJ0MS44XHZ5FRN9T06BWANK">
          <a:extLst>
            <a:ext uri="{FF2B5EF4-FFF2-40B4-BE49-F238E27FC236}">
              <a16:creationId xmlns:a16="http://schemas.microsoft.com/office/drawing/2014/main" id="{00000000-0008-0000-0F00-00004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2" name="BExAXD64YO5K66HFU564IW611FYB">
          <a:extLst>
            <a:ext uri="{FF2B5EF4-FFF2-40B4-BE49-F238E27FC236}">
              <a16:creationId xmlns:a16="http://schemas.microsoft.com/office/drawing/2014/main" id="{00000000-0008-0000-0F00-00005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3" name="BExZROR5QH4CRXACSPB031IW6DBF">
          <a:extLst>
            <a:ext uri="{FF2B5EF4-FFF2-40B4-BE49-F238E27FC236}">
              <a16:creationId xmlns:a16="http://schemas.microsoft.com/office/drawing/2014/main" id="{00000000-0008-0000-0F00-00005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4" name="BExW5Q9YWNZOV61XIPTVZ6DG4WC3">
          <a:extLst>
            <a:ext uri="{FF2B5EF4-FFF2-40B4-BE49-F238E27FC236}">
              <a16:creationId xmlns:a16="http://schemas.microsoft.com/office/drawing/2014/main" id="{00000000-0008-0000-0F00-00005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5" name="BExU234APSPWEF7WYAJWDD5FR41E">
          <a:extLst>
            <a:ext uri="{FF2B5EF4-FFF2-40B4-BE49-F238E27FC236}">
              <a16:creationId xmlns:a16="http://schemas.microsoft.com/office/drawing/2014/main" id="{00000000-0008-0000-0F00-00005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596" name="BEx9J972VG349UJL0BFKQNRFBPIK">
          <a:extLst>
            <a:ext uri="{FF2B5EF4-FFF2-40B4-BE49-F238E27FC236}">
              <a16:creationId xmlns:a16="http://schemas.microsoft.com/office/drawing/2014/main" id="{00000000-0008-0000-0F00-00005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597" name="BEx9K6WT89UF5VUPLHXN7Z7XP1J3">
          <a:extLst>
            <a:ext uri="{FF2B5EF4-FFF2-40B4-BE49-F238E27FC236}">
              <a16:creationId xmlns:a16="http://schemas.microsoft.com/office/drawing/2014/main" id="{00000000-0008-0000-0F00-00005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598" name="BExGNXKL1JQ6GLYTBFIFUMMQT1SQ">
          <a:extLst>
            <a:ext uri="{FF2B5EF4-FFF2-40B4-BE49-F238E27FC236}">
              <a16:creationId xmlns:a16="http://schemas.microsoft.com/office/drawing/2014/main" id="{00000000-0008-0000-0F00-00005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599" name="BExW1TK99VR5DTS3SHDOLAY4JFCY">
          <a:extLst>
            <a:ext uri="{FF2B5EF4-FFF2-40B4-BE49-F238E27FC236}">
              <a16:creationId xmlns:a16="http://schemas.microsoft.com/office/drawing/2014/main" id="{00000000-0008-0000-0F00-00005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600" name="BEx7MVIZ56EII4556E7R8PB981Z1">
          <a:extLst>
            <a:ext uri="{FF2B5EF4-FFF2-40B4-BE49-F238E27FC236}">
              <a16:creationId xmlns:a16="http://schemas.microsoft.com/office/drawing/2014/main" id="{00000000-0008-0000-0F00-00005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601" name="BEx7GZN0B3ODYCH9MAGNOOXDPJP6">
          <a:extLst>
            <a:ext uri="{FF2B5EF4-FFF2-40B4-BE49-F238E27FC236}">
              <a16:creationId xmlns:a16="http://schemas.microsoft.com/office/drawing/2014/main" id="{00000000-0008-0000-0F00-00005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602" name="BExEUTU6UL9R25YPHQHOXSBGMBKB">
          <a:extLst>
            <a:ext uri="{FF2B5EF4-FFF2-40B4-BE49-F238E27FC236}">
              <a16:creationId xmlns:a16="http://schemas.microsoft.com/office/drawing/2014/main" id="{00000000-0008-0000-0F00-00005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603" name="BEx7HAKQSZO3JNMFJLU4FBBXRRB7">
          <a:extLst>
            <a:ext uri="{FF2B5EF4-FFF2-40B4-BE49-F238E27FC236}">
              <a16:creationId xmlns:a16="http://schemas.microsoft.com/office/drawing/2014/main" id="{00000000-0008-0000-0F00-00005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604" name="BExXZKTZMY3W59ARN2CNMDXXUM7W">
          <a:extLst>
            <a:ext uri="{FF2B5EF4-FFF2-40B4-BE49-F238E27FC236}">
              <a16:creationId xmlns:a16="http://schemas.microsoft.com/office/drawing/2014/main" id="{00000000-0008-0000-0F00-00005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605" name="BEx7BT2NT0CS8GBUQ4AY8FEXLJSE">
          <a:extLst>
            <a:ext uri="{FF2B5EF4-FFF2-40B4-BE49-F238E27FC236}">
              <a16:creationId xmlns:a16="http://schemas.microsoft.com/office/drawing/2014/main" id="{00000000-0008-0000-0F00-00005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606" name="BExIUERX810UMYTOWV08FXR39UBJ">
          <a:extLst>
            <a:ext uri="{FF2B5EF4-FFF2-40B4-BE49-F238E27FC236}">
              <a16:creationId xmlns:a16="http://schemas.microsoft.com/office/drawing/2014/main" id="{00000000-0008-0000-0F00-00005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607" name="BExS7LMQYDW4PYPK1XCJCLOOCYAR">
          <a:extLst>
            <a:ext uri="{FF2B5EF4-FFF2-40B4-BE49-F238E27FC236}">
              <a16:creationId xmlns:a16="http://schemas.microsoft.com/office/drawing/2014/main" id="{00000000-0008-0000-0F00-00005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608" name="BExCT5EOOOSFQSTFDG8YP6CQIQFA">
          <a:extLst>
            <a:ext uri="{FF2B5EF4-FFF2-40B4-BE49-F238E27FC236}">
              <a16:creationId xmlns:a16="http://schemas.microsoft.com/office/drawing/2014/main" id="{00000000-0008-0000-0F00-00006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609" name="BExW6AY9WWXVH7NXSJX4VQ6LEUUV">
          <a:extLst>
            <a:ext uri="{FF2B5EF4-FFF2-40B4-BE49-F238E27FC236}">
              <a16:creationId xmlns:a16="http://schemas.microsoft.com/office/drawing/2014/main" id="{00000000-0008-0000-0F00-00006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610" name="BExS29O8IX1FQSAC1YCKNCTCK732">
          <a:extLst>
            <a:ext uri="{FF2B5EF4-FFF2-40B4-BE49-F238E27FC236}">
              <a16:creationId xmlns:a16="http://schemas.microsoft.com/office/drawing/2014/main" id="{00000000-0008-0000-0F00-00006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611" name="BExU1VMJ99G115TJ4DBX3C97Y6GC">
          <a:extLst>
            <a:ext uri="{FF2B5EF4-FFF2-40B4-BE49-F238E27FC236}">
              <a16:creationId xmlns:a16="http://schemas.microsoft.com/office/drawing/2014/main" id="{00000000-0008-0000-0F00-00006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612" name="BExGUJDTRNJFIYLO5JPZVRZ0SAHD">
          <a:extLst>
            <a:ext uri="{FF2B5EF4-FFF2-40B4-BE49-F238E27FC236}">
              <a16:creationId xmlns:a16="http://schemas.microsoft.com/office/drawing/2014/main" id="{00000000-0008-0000-0F00-00006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613" name="BEx0280WJRM7HYU98BTEB22JKXA9">
          <a:extLst>
            <a:ext uri="{FF2B5EF4-FFF2-40B4-BE49-F238E27FC236}">
              <a16:creationId xmlns:a16="http://schemas.microsoft.com/office/drawing/2014/main" id="{00000000-0008-0000-0F00-00006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614" name="BExAZJZOKSP6LMX4LRVNF4J14HWT">
          <a:extLst>
            <a:ext uri="{FF2B5EF4-FFF2-40B4-BE49-F238E27FC236}">
              <a16:creationId xmlns:a16="http://schemas.microsoft.com/office/drawing/2014/main" id="{00000000-0008-0000-0F00-00006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615" name="BEx915SNDB3GANMSAQTYXHD3HIUI">
          <a:extLst>
            <a:ext uri="{FF2B5EF4-FFF2-40B4-BE49-F238E27FC236}">
              <a16:creationId xmlns:a16="http://schemas.microsoft.com/office/drawing/2014/main" id="{00000000-0008-0000-0F00-00006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616" name="BExOIM23YJ0ZW14VWKS0OQIG6PWL">
          <a:extLst>
            <a:ext uri="{FF2B5EF4-FFF2-40B4-BE49-F238E27FC236}">
              <a16:creationId xmlns:a16="http://schemas.microsoft.com/office/drawing/2014/main" id="{00000000-0008-0000-0F00-00006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>
      <xdr:nvPicPr>
        <xdr:cNvPr id="617" name="BEx3PYN1QO0VCMRJR0JNR3OWZWPN">
          <a:extLst>
            <a:ext uri="{FF2B5EF4-FFF2-40B4-BE49-F238E27FC236}">
              <a16:creationId xmlns:a16="http://schemas.microsoft.com/office/drawing/2014/main" id="{00000000-0008-0000-0F00-00006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>
      <xdr:nvPicPr>
        <xdr:cNvPr id="618" name="BEx753O06UFWX9YG2T1SGSS8H96J">
          <a:extLst>
            <a:ext uri="{FF2B5EF4-FFF2-40B4-BE49-F238E27FC236}">
              <a16:creationId xmlns:a16="http://schemas.microsoft.com/office/drawing/2014/main" id="{00000000-0008-0000-0F00-00006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19" name="BExEOG45NR1NDWFVLSHVPW96LDDG">
          <a:extLst>
            <a:ext uri="{FF2B5EF4-FFF2-40B4-BE49-F238E27FC236}">
              <a16:creationId xmlns:a16="http://schemas.microsoft.com/office/drawing/2014/main" id="{00000000-0008-0000-0F00-00006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20" name="BExMG8GOJE7HUD4TBW1BVZQ79U6D">
          <a:extLst>
            <a:ext uri="{FF2B5EF4-FFF2-40B4-BE49-F238E27FC236}">
              <a16:creationId xmlns:a16="http://schemas.microsoft.com/office/drawing/2014/main" id="{00000000-0008-0000-0F00-00006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1" name="BExUD845W29O393MP8XHSBRARPM8">
          <a:extLst>
            <a:ext uri="{FF2B5EF4-FFF2-40B4-BE49-F238E27FC236}">
              <a16:creationId xmlns:a16="http://schemas.microsoft.com/office/drawing/2014/main" id="{00000000-0008-0000-0F00-00006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2" name="BEx1PXJYA0EPVKMIZ3OX22NE6SPN">
          <a:extLst>
            <a:ext uri="{FF2B5EF4-FFF2-40B4-BE49-F238E27FC236}">
              <a16:creationId xmlns:a16="http://schemas.microsoft.com/office/drawing/2014/main" id="{00000000-0008-0000-0F00-00006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3" name="BExMJQXJ8DDD25EZMRVLMBSDATIO">
          <a:extLst>
            <a:ext uri="{FF2B5EF4-FFF2-40B4-BE49-F238E27FC236}">
              <a16:creationId xmlns:a16="http://schemas.microsoft.com/office/drawing/2014/main" id="{00000000-0008-0000-0F00-00006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4" name="BExCZE19XEJSNCUJ5WNOBW1G7SJV">
          <a:extLst>
            <a:ext uri="{FF2B5EF4-FFF2-40B4-BE49-F238E27FC236}">
              <a16:creationId xmlns:a16="http://schemas.microsoft.com/office/drawing/2014/main" id="{00000000-0008-0000-0F00-00007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5" name="BExEQFAMIZ2L4OCWFLVJ5OSNW3FR">
          <a:extLst>
            <a:ext uri="{FF2B5EF4-FFF2-40B4-BE49-F238E27FC236}">
              <a16:creationId xmlns:a16="http://schemas.microsoft.com/office/drawing/2014/main" id="{00000000-0008-0000-0F00-00007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6" name="BExS5XJH42YFJ9C3IVA8HNIE5L6M">
          <a:extLst>
            <a:ext uri="{FF2B5EF4-FFF2-40B4-BE49-F238E27FC236}">
              <a16:creationId xmlns:a16="http://schemas.microsoft.com/office/drawing/2014/main" id="{00000000-0008-0000-0F00-00007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7" name="BExVVXJ0MS44XHZ5FRN9T06BWANK">
          <a:extLst>
            <a:ext uri="{FF2B5EF4-FFF2-40B4-BE49-F238E27FC236}">
              <a16:creationId xmlns:a16="http://schemas.microsoft.com/office/drawing/2014/main" id="{00000000-0008-0000-0F00-00007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8" name="BExAXD64YO5K66HFU564IW611FYB">
          <a:extLst>
            <a:ext uri="{FF2B5EF4-FFF2-40B4-BE49-F238E27FC236}">
              <a16:creationId xmlns:a16="http://schemas.microsoft.com/office/drawing/2014/main" id="{00000000-0008-0000-0F00-00007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29" name="BExZROR5QH4CRXACSPB031IW6DBF">
          <a:extLst>
            <a:ext uri="{FF2B5EF4-FFF2-40B4-BE49-F238E27FC236}">
              <a16:creationId xmlns:a16="http://schemas.microsoft.com/office/drawing/2014/main" id="{00000000-0008-0000-0F00-00007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0" name="BExW5Q9YWNZOV61XIPTVZ6DG4WC3">
          <a:extLst>
            <a:ext uri="{FF2B5EF4-FFF2-40B4-BE49-F238E27FC236}">
              <a16:creationId xmlns:a16="http://schemas.microsoft.com/office/drawing/2014/main" id="{00000000-0008-0000-0F00-00007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1" name="BExU234APSPWEF7WYAJWDD5FR41E">
          <a:extLst>
            <a:ext uri="{FF2B5EF4-FFF2-40B4-BE49-F238E27FC236}">
              <a16:creationId xmlns:a16="http://schemas.microsoft.com/office/drawing/2014/main" id="{00000000-0008-0000-0F00-00007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2" name="BEx9J972VG349UJL0BFKQNRFBPIK">
          <a:extLst>
            <a:ext uri="{FF2B5EF4-FFF2-40B4-BE49-F238E27FC236}">
              <a16:creationId xmlns:a16="http://schemas.microsoft.com/office/drawing/2014/main" id="{00000000-0008-0000-0F00-00007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33" name="BExEOG45NR1NDWFVLSHVPW96LDDG">
          <a:extLst>
            <a:ext uri="{FF2B5EF4-FFF2-40B4-BE49-F238E27FC236}">
              <a16:creationId xmlns:a16="http://schemas.microsoft.com/office/drawing/2014/main" id="{00000000-0008-0000-0F00-00007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34" name="BExMG8GOJE7HUD4TBW1BVZQ79U6D">
          <a:extLst>
            <a:ext uri="{FF2B5EF4-FFF2-40B4-BE49-F238E27FC236}">
              <a16:creationId xmlns:a16="http://schemas.microsoft.com/office/drawing/2014/main" id="{00000000-0008-0000-0F00-00007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5" name="BExUD845W29O393MP8XHSBRARPM8">
          <a:extLst>
            <a:ext uri="{FF2B5EF4-FFF2-40B4-BE49-F238E27FC236}">
              <a16:creationId xmlns:a16="http://schemas.microsoft.com/office/drawing/2014/main" id="{00000000-0008-0000-0F00-00007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6" name="BEx1PXJYA0EPVKMIZ3OX22NE6SPN">
          <a:extLst>
            <a:ext uri="{FF2B5EF4-FFF2-40B4-BE49-F238E27FC236}">
              <a16:creationId xmlns:a16="http://schemas.microsoft.com/office/drawing/2014/main" id="{00000000-0008-0000-0F00-00007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7" name="BExMJQXJ8DDD25EZMRVLMBSDATIO">
          <a:extLst>
            <a:ext uri="{FF2B5EF4-FFF2-40B4-BE49-F238E27FC236}">
              <a16:creationId xmlns:a16="http://schemas.microsoft.com/office/drawing/2014/main" id="{00000000-0008-0000-0F00-00007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8" name="BExCZE19XEJSNCUJ5WNOBW1G7SJV">
          <a:extLst>
            <a:ext uri="{FF2B5EF4-FFF2-40B4-BE49-F238E27FC236}">
              <a16:creationId xmlns:a16="http://schemas.microsoft.com/office/drawing/2014/main" id="{00000000-0008-0000-0F00-00007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39" name="BExEQFAMIZ2L4OCWFLVJ5OSNW3FR">
          <a:extLst>
            <a:ext uri="{FF2B5EF4-FFF2-40B4-BE49-F238E27FC236}">
              <a16:creationId xmlns:a16="http://schemas.microsoft.com/office/drawing/2014/main" id="{00000000-0008-0000-0F00-00007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0" name="BExS5XJH42YFJ9C3IVA8HNIE5L6M">
          <a:extLst>
            <a:ext uri="{FF2B5EF4-FFF2-40B4-BE49-F238E27FC236}">
              <a16:creationId xmlns:a16="http://schemas.microsoft.com/office/drawing/2014/main" id="{00000000-0008-0000-0F00-00008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1" name="BExVVXJ0MS44XHZ5FRN9T06BWANK">
          <a:extLst>
            <a:ext uri="{FF2B5EF4-FFF2-40B4-BE49-F238E27FC236}">
              <a16:creationId xmlns:a16="http://schemas.microsoft.com/office/drawing/2014/main" id="{00000000-0008-0000-0F00-00008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2" name="BExAXD64YO5K66HFU564IW611FYB">
          <a:extLst>
            <a:ext uri="{FF2B5EF4-FFF2-40B4-BE49-F238E27FC236}">
              <a16:creationId xmlns:a16="http://schemas.microsoft.com/office/drawing/2014/main" id="{00000000-0008-0000-0F00-00008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3" name="BExZROR5QH4CRXACSPB031IW6DBF">
          <a:extLst>
            <a:ext uri="{FF2B5EF4-FFF2-40B4-BE49-F238E27FC236}">
              <a16:creationId xmlns:a16="http://schemas.microsoft.com/office/drawing/2014/main" id="{00000000-0008-0000-0F00-00008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4" name="BExW5Q9YWNZOV61XIPTVZ6DG4WC3">
          <a:extLst>
            <a:ext uri="{FF2B5EF4-FFF2-40B4-BE49-F238E27FC236}">
              <a16:creationId xmlns:a16="http://schemas.microsoft.com/office/drawing/2014/main" id="{00000000-0008-0000-0F00-00008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5" name="BExU234APSPWEF7WYAJWDD5FR41E">
          <a:extLst>
            <a:ext uri="{FF2B5EF4-FFF2-40B4-BE49-F238E27FC236}">
              <a16:creationId xmlns:a16="http://schemas.microsoft.com/office/drawing/2014/main" id="{00000000-0008-0000-0F00-00008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6" name="BEx9J972VG349UJL0BFKQNRFBPIK">
          <a:extLst>
            <a:ext uri="{FF2B5EF4-FFF2-40B4-BE49-F238E27FC236}">
              <a16:creationId xmlns:a16="http://schemas.microsoft.com/office/drawing/2014/main" id="{00000000-0008-0000-0F00-00008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47" name="BExEOG45NR1NDWFVLSHVPW96LDDG">
          <a:extLst>
            <a:ext uri="{FF2B5EF4-FFF2-40B4-BE49-F238E27FC236}">
              <a16:creationId xmlns:a16="http://schemas.microsoft.com/office/drawing/2014/main" id="{00000000-0008-0000-0F00-00008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48" name="BExMG8GOJE7HUD4TBW1BVZQ79U6D">
          <a:extLst>
            <a:ext uri="{FF2B5EF4-FFF2-40B4-BE49-F238E27FC236}">
              <a16:creationId xmlns:a16="http://schemas.microsoft.com/office/drawing/2014/main" id="{00000000-0008-0000-0F00-00008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49" name="BExUD845W29O393MP8XHSBRARPM8">
          <a:extLst>
            <a:ext uri="{FF2B5EF4-FFF2-40B4-BE49-F238E27FC236}">
              <a16:creationId xmlns:a16="http://schemas.microsoft.com/office/drawing/2014/main" id="{00000000-0008-0000-0F00-00008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0" name="BEx1PXJYA0EPVKMIZ3OX22NE6SPN">
          <a:extLst>
            <a:ext uri="{FF2B5EF4-FFF2-40B4-BE49-F238E27FC236}">
              <a16:creationId xmlns:a16="http://schemas.microsoft.com/office/drawing/2014/main" id="{00000000-0008-0000-0F00-00008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1" name="BExMJQXJ8DDD25EZMRVLMBSDATIO">
          <a:extLst>
            <a:ext uri="{FF2B5EF4-FFF2-40B4-BE49-F238E27FC236}">
              <a16:creationId xmlns:a16="http://schemas.microsoft.com/office/drawing/2014/main" id="{00000000-0008-0000-0F00-00008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2" name="BExCZE19XEJSNCUJ5WNOBW1G7SJV">
          <a:extLst>
            <a:ext uri="{FF2B5EF4-FFF2-40B4-BE49-F238E27FC236}">
              <a16:creationId xmlns:a16="http://schemas.microsoft.com/office/drawing/2014/main" id="{00000000-0008-0000-0F00-00008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3" name="BExEQFAMIZ2L4OCWFLVJ5OSNW3FR">
          <a:extLst>
            <a:ext uri="{FF2B5EF4-FFF2-40B4-BE49-F238E27FC236}">
              <a16:creationId xmlns:a16="http://schemas.microsoft.com/office/drawing/2014/main" id="{00000000-0008-0000-0F00-00008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4" name="BExS5XJH42YFJ9C3IVA8HNIE5L6M">
          <a:extLst>
            <a:ext uri="{FF2B5EF4-FFF2-40B4-BE49-F238E27FC236}">
              <a16:creationId xmlns:a16="http://schemas.microsoft.com/office/drawing/2014/main" id="{00000000-0008-0000-0F00-00008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5" name="BExVVXJ0MS44XHZ5FRN9T06BWANK">
          <a:extLst>
            <a:ext uri="{FF2B5EF4-FFF2-40B4-BE49-F238E27FC236}">
              <a16:creationId xmlns:a16="http://schemas.microsoft.com/office/drawing/2014/main" id="{00000000-0008-0000-0F00-00008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6" name="BExAXD64YO5K66HFU564IW611FYB">
          <a:extLst>
            <a:ext uri="{FF2B5EF4-FFF2-40B4-BE49-F238E27FC236}">
              <a16:creationId xmlns:a16="http://schemas.microsoft.com/office/drawing/2014/main" id="{00000000-0008-0000-0F00-00009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7" name="BExZROR5QH4CRXACSPB031IW6DBF">
          <a:extLst>
            <a:ext uri="{FF2B5EF4-FFF2-40B4-BE49-F238E27FC236}">
              <a16:creationId xmlns:a16="http://schemas.microsoft.com/office/drawing/2014/main" id="{00000000-0008-0000-0F00-00009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8" name="BExW5Q9YWNZOV61XIPTVZ6DG4WC3">
          <a:extLst>
            <a:ext uri="{FF2B5EF4-FFF2-40B4-BE49-F238E27FC236}">
              <a16:creationId xmlns:a16="http://schemas.microsoft.com/office/drawing/2014/main" id="{00000000-0008-0000-0F00-00009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59" name="BExU234APSPWEF7WYAJWDD5FR41E">
          <a:extLst>
            <a:ext uri="{FF2B5EF4-FFF2-40B4-BE49-F238E27FC236}">
              <a16:creationId xmlns:a16="http://schemas.microsoft.com/office/drawing/2014/main" id="{00000000-0008-0000-0F00-00009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0" name="BEx9J972VG349UJL0BFKQNRFBPIK">
          <a:extLst>
            <a:ext uri="{FF2B5EF4-FFF2-40B4-BE49-F238E27FC236}">
              <a16:creationId xmlns:a16="http://schemas.microsoft.com/office/drawing/2014/main" id="{00000000-0008-0000-0F00-00009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61" name="BExEOG45NR1NDWFVLSHVPW96LDDG">
          <a:extLst>
            <a:ext uri="{FF2B5EF4-FFF2-40B4-BE49-F238E27FC236}">
              <a16:creationId xmlns:a16="http://schemas.microsoft.com/office/drawing/2014/main" id="{00000000-0008-0000-0F00-00009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62" name="BExMG8GOJE7HUD4TBW1BVZQ79U6D">
          <a:extLst>
            <a:ext uri="{FF2B5EF4-FFF2-40B4-BE49-F238E27FC236}">
              <a16:creationId xmlns:a16="http://schemas.microsoft.com/office/drawing/2014/main" id="{00000000-0008-0000-0F00-00009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3" name="BExUD845W29O393MP8XHSBRARPM8">
          <a:extLst>
            <a:ext uri="{FF2B5EF4-FFF2-40B4-BE49-F238E27FC236}">
              <a16:creationId xmlns:a16="http://schemas.microsoft.com/office/drawing/2014/main" id="{00000000-0008-0000-0F00-00009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4" name="BEx1PXJYA0EPVKMIZ3OX22NE6SPN">
          <a:extLst>
            <a:ext uri="{FF2B5EF4-FFF2-40B4-BE49-F238E27FC236}">
              <a16:creationId xmlns:a16="http://schemas.microsoft.com/office/drawing/2014/main" id="{00000000-0008-0000-0F00-00009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5" name="BExMJQXJ8DDD25EZMRVLMBSDATIO">
          <a:extLst>
            <a:ext uri="{FF2B5EF4-FFF2-40B4-BE49-F238E27FC236}">
              <a16:creationId xmlns:a16="http://schemas.microsoft.com/office/drawing/2014/main" id="{00000000-0008-0000-0F00-00009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6" name="BExCZE19XEJSNCUJ5WNOBW1G7SJV">
          <a:extLst>
            <a:ext uri="{FF2B5EF4-FFF2-40B4-BE49-F238E27FC236}">
              <a16:creationId xmlns:a16="http://schemas.microsoft.com/office/drawing/2014/main" id="{00000000-0008-0000-0F00-00009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7" name="BExEQFAMIZ2L4OCWFLVJ5OSNW3FR">
          <a:extLst>
            <a:ext uri="{FF2B5EF4-FFF2-40B4-BE49-F238E27FC236}">
              <a16:creationId xmlns:a16="http://schemas.microsoft.com/office/drawing/2014/main" id="{00000000-0008-0000-0F00-00009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8" name="BExS5XJH42YFJ9C3IVA8HNIE5L6M">
          <a:extLst>
            <a:ext uri="{FF2B5EF4-FFF2-40B4-BE49-F238E27FC236}">
              <a16:creationId xmlns:a16="http://schemas.microsoft.com/office/drawing/2014/main" id="{00000000-0008-0000-0F00-00009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69" name="BExVVXJ0MS44XHZ5FRN9T06BWANK">
          <a:extLst>
            <a:ext uri="{FF2B5EF4-FFF2-40B4-BE49-F238E27FC236}">
              <a16:creationId xmlns:a16="http://schemas.microsoft.com/office/drawing/2014/main" id="{00000000-0008-0000-0F00-00009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0" name="BExAXD64YO5K66HFU564IW611FYB">
          <a:extLst>
            <a:ext uri="{FF2B5EF4-FFF2-40B4-BE49-F238E27FC236}">
              <a16:creationId xmlns:a16="http://schemas.microsoft.com/office/drawing/2014/main" id="{00000000-0008-0000-0F00-00009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1" name="BExZROR5QH4CRXACSPB031IW6DBF">
          <a:extLst>
            <a:ext uri="{FF2B5EF4-FFF2-40B4-BE49-F238E27FC236}">
              <a16:creationId xmlns:a16="http://schemas.microsoft.com/office/drawing/2014/main" id="{00000000-0008-0000-0F00-00009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2" name="BExW5Q9YWNZOV61XIPTVZ6DG4WC3">
          <a:extLst>
            <a:ext uri="{FF2B5EF4-FFF2-40B4-BE49-F238E27FC236}">
              <a16:creationId xmlns:a16="http://schemas.microsoft.com/office/drawing/2014/main" id="{00000000-0008-0000-0F00-0000A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3" name="BExU234APSPWEF7WYAJWDD5FR41E">
          <a:extLst>
            <a:ext uri="{FF2B5EF4-FFF2-40B4-BE49-F238E27FC236}">
              <a16:creationId xmlns:a16="http://schemas.microsoft.com/office/drawing/2014/main" id="{00000000-0008-0000-0F00-0000A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4" name="BEx9J972VG349UJL0BFKQNRFBPIK">
          <a:extLst>
            <a:ext uri="{FF2B5EF4-FFF2-40B4-BE49-F238E27FC236}">
              <a16:creationId xmlns:a16="http://schemas.microsoft.com/office/drawing/2014/main" id="{00000000-0008-0000-0F00-0000A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75" name="BExEOG45NR1NDWFVLSHVPW96LDDG">
          <a:extLst>
            <a:ext uri="{FF2B5EF4-FFF2-40B4-BE49-F238E27FC236}">
              <a16:creationId xmlns:a16="http://schemas.microsoft.com/office/drawing/2014/main" id="{00000000-0008-0000-0F00-0000A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76" name="BExMG8GOJE7HUD4TBW1BVZQ79U6D">
          <a:extLst>
            <a:ext uri="{FF2B5EF4-FFF2-40B4-BE49-F238E27FC236}">
              <a16:creationId xmlns:a16="http://schemas.microsoft.com/office/drawing/2014/main" id="{00000000-0008-0000-0F00-0000A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7" name="BExUD845W29O393MP8XHSBRARPM8">
          <a:extLst>
            <a:ext uri="{FF2B5EF4-FFF2-40B4-BE49-F238E27FC236}">
              <a16:creationId xmlns:a16="http://schemas.microsoft.com/office/drawing/2014/main" id="{00000000-0008-0000-0F00-0000A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8" name="BEx1PXJYA0EPVKMIZ3OX22NE6SPN">
          <a:extLst>
            <a:ext uri="{FF2B5EF4-FFF2-40B4-BE49-F238E27FC236}">
              <a16:creationId xmlns:a16="http://schemas.microsoft.com/office/drawing/2014/main" id="{00000000-0008-0000-0F00-0000A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79" name="BExMJQXJ8DDD25EZMRVLMBSDATIO">
          <a:extLst>
            <a:ext uri="{FF2B5EF4-FFF2-40B4-BE49-F238E27FC236}">
              <a16:creationId xmlns:a16="http://schemas.microsoft.com/office/drawing/2014/main" id="{00000000-0008-0000-0F00-0000A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0" name="BExCZE19XEJSNCUJ5WNOBW1G7SJV">
          <a:extLst>
            <a:ext uri="{FF2B5EF4-FFF2-40B4-BE49-F238E27FC236}">
              <a16:creationId xmlns:a16="http://schemas.microsoft.com/office/drawing/2014/main" id="{00000000-0008-0000-0F00-0000A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1" name="BExEQFAMIZ2L4OCWFLVJ5OSNW3FR">
          <a:extLst>
            <a:ext uri="{FF2B5EF4-FFF2-40B4-BE49-F238E27FC236}">
              <a16:creationId xmlns:a16="http://schemas.microsoft.com/office/drawing/2014/main" id="{00000000-0008-0000-0F00-0000A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2" name="BExS5XJH42YFJ9C3IVA8HNIE5L6M">
          <a:extLst>
            <a:ext uri="{FF2B5EF4-FFF2-40B4-BE49-F238E27FC236}">
              <a16:creationId xmlns:a16="http://schemas.microsoft.com/office/drawing/2014/main" id="{00000000-0008-0000-0F00-0000A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3" name="BExVVXJ0MS44XHZ5FRN9T06BWANK">
          <a:extLst>
            <a:ext uri="{FF2B5EF4-FFF2-40B4-BE49-F238E27FC236}">
              <a16:creationId xmlns:a16="http://schemas.microsoft.com/office/drawing/2014/main" id="{00000000-0008-0000-0F00-0000A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4" name="BExAXD64YO5K66HFU564IW611FYB">
          <a:extLst>
            <a:ext uri="{FF2B5EF4-FFF2-40B4-BE49-F238E27FC236}">
              <a16:creationId xmlns:a16="http://schemas.microsoft.com/office/drawing/2014/main" id="{00000000-0008-0000-0F00-0000A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5" name="BExZROR5QH4CRXACSPB031IW6DBF">
          <a:extLst>
            <a:ext uri="{FF2B5EF4-FFF2-40B4-BE49-F238E27FC236}">
              <a16:creationId xmlns:a16="http://schemas.microsoft.com/office/drawing/2014/main" id="{00000000-0008-0000-0F00-0000A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6" name="BExW5Q9YWNZOV61XIPTVZ6DG4WC3">
          <a:extLst>
            <a:ext uri="{FF2B5EF4-FFF2-40B4-BE49-F238E27FC236}">
              <a16:creationId xmlns:a16="http://schemas.microsoft.com/office/drawing/2014/main" id="{00000000-0008-0000-0F00-0000A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7" name="BExU234APSPWEF7WYAJWDD5FR41E">
          <a:extLst>
            <a:ext uri="{FF2B5EF4-FFF2-40B4-BE49-F238E27FC236}">
              <a16:creationId xmlns:a16="http://schemas.microsoft.com/office/drawing/2014/main" id="{00000000-0008-0000-0F00-0000A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88" name="BEx9J972VG349UJL0BFKQNRFBPIK">
          <a:extLst>
            <a:ext uri="{FF2B5EF4-FFF2-40B4-BE49-F238E27FC236}">
              <a16:creationId xmlns:a16="http://schemas.microsoft.com/office/drawing/2014/main" id="{00000000-0008-0000-0F00-0000B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89" name="BExEOG45NR1NDWFVLSHVPW96LDDG">
          <a:extLst>
            <a:ext uri="{FF2B5EF4-FFF2-40B4-BE49-F238E27FC236}">
              <a16:creationId xmlns:a16="http://schemas.microsoft.com/office/drawing/2014/main" id="{00000000-0008-0000-0F00-0000B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690" name="BExMG8GOJE7HUD4TBW1BVZQ79U6D">
          <a:extLst>
            <a:ext uri="{FF2B5EF4-FFF2-40B4-BE49-F238E27FC236}">
              <a16:creationId xmlns:a16="http://schemas.microsoft.com/office/drawing/2014/main" id="{00000000-0008-0000-0F00-0000B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1" name="BExUD845W29O393MP8XHSBRARPM8">
          <a:extLst>
            <a:ext uri="{FF2B5EF4-FFF2-40B4-BE49-F238E27FC236}">
              <a16:creationId xmlns:a16="http://schemas.microsoft.com/office/drawing/2014/main" id="{00000000-0008-0000-0F00-0000B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2" name="BEx1PXJYA0EPVKMIZ3OX22NE6SPN">
          <a:extLst>
            <a:ext uri="{FF2B5EF4-FFF2-40B4-BE49-F238E27FC236}">
              <a16:creationId xmlns:a16="http://schemas.microsoft.com/office/drawing/2014/main" id="{00000000-0008-0000-0F00-0000B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3" name="BExMJQXJ8DDD25EZMRVLMBSDATIO">
          <a:extLst>
            <a:ext uri="{FF2B5EF4-FFF2-40B4-BE49-F238E27FC236}">
              <a16:creationId xmlns:a16="http://schemas.microsoft.com/office/drawing/2014/main" id="{00000000-0008-0000-0F00-0000B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4" name="BExCZE19XEJSNCUJ5WNOBW1G7SJV">
          <a:extLst>
            <a:ext uri="{FF2B5EF4-FFF2-40B4-BE49-F238E27FC236}">
              <a16:creationId xmlns:a16="http://schemas.microsoft.com/office/drawing/2014/main" id="{00000000-0008-0000-0F00-0000B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5" name="BExEQFAMIZ2L4OCWFLVJ5OSNW3FR">
          <a:extLst>
            <a:ext uri="{FF2B5EF4-FFF2-40B4-BE49-F238E27FC236}">
              <a16:creationId xmlns:a16="http://schemas.microsoft.com/office/drawing/2014/main" id="{00000000-0008-0000-0F00-0000B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6" name="BExS5XJH42YFJ9C3IVA8HNIE5L6M">
          <a:extLst>
            <a:ext uri="{FF2B5EF4-FFF2-40B4-BE49-F238E27FC236}">
              <a16:creationId xmlns:a16="http://schemas.microsoft.com/office/drawing/2014/main" id="{00000000-0008-0000-0F00-0000B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7" name="BExVVXJ0MS44XHZ5FRN9T06BWANK">
          <a:extLst>
            <a:ext uri="{FF2B5EF4-FFF2-40B4-BE49-F238E27FC236}">
              <a16:creationId xmlns:a16="http://schemas.microsoft.com/office/drawing/2014/main" id="{00000000-0008-0000-0F00-0000B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8" name="BExAXD64YO5K66HFU564IW611FYB">
          <a:extLst>
            <a:ext uri="{FF2B5EF4-FFF2-40B4-BE49-F238E27FC236}">
              <a16:creationId xmlns:a16="http://schemas.microsoft.com/office/drawing/2014/main" id="{00000000-0008-0000-0F00-0000B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699" name="BExZROR5QH4CRXACSPB031IW6DBF">
          <a:extLst>
            <a:ext uri="{FF2B5EF4-FFF2-40B4-BE49-F238E27FC236}">
              <a16:creationId xmlns:a16="http://schemas.microsoft.com/office/drawing/2014/main" id="{00000000-0008-0000-0F00-0000B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0" name="BExW5Q9YWNZOV61XIPTVZ6DG4WC3">
          <a:extLst>
            <a:ext uri="{FF2B5EF4-FFF2-40B4-BE49-F238E27FC236}">
              <a16:creationId xmlns:a16="http://schemas.microsoft.com/office/drawing/2014/main" id="{00000000-0008-0000-0F00-0000B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1" name="BExU234APSPWEF7WYAJWDD5FR41E">
          <a:extLst>
            <a:ext uri="{FF2B5EF4-FFF2-40B4-BE49-F238E27FC236}">
              <a16:creationId xmlns:a16="http://schemas.microsoft.com/office/drawing/2014/main" id="{00000000-0008-0000-0F00-0000B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2" name="BEx9J972VG349UJL0BFKQNRFBPIK">
          <a:extLst>
            <a:ext uri="{FF2B5EF4-FFF2-40B4-BE49-F238E27FC236}">
              <a16:creationId xmlns:a16="http://schemas.microsoft.com/office/drawing/2014/main" id="{00000000-0008-0000-0F00-0000B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03" name="BExEOG45NR1NDWFVLSHVPW96LDDG">
          <a:extLst>
            <a:ext uri="{FF2B5EF4-FFF2-40B4-BE49-F238E27FC236}">
              <a16:creationId xmlns:a16="http://schemas.microsoft.com/office/drawing/2014/main" id="{00000000-0008-0000-0F00-0000B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04" name="BExMG8GOJE7HUD4TBW1BVZQ79U6D">
          <a:extLst>
            <a:ext uri="{FF2B5EF4-FFF2-40B4-BE49-F238E27FC236}">
              <a16:creationId xmlns:a16="http://schemas.microsoft.com/office/drawing/2014/main" id="{00000000-0008-0000-0F00-0000C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5" name="BExUD845W29O393MP8XHSBRARPM8">
          <a:extLst>
            <a:ext uri="{FF2B5EF4-FFF2-40B4-BE49-F238E27FC236}">
              <a16:creationId xmlns:a16="http://schemas.microsoft.com/office/drawing/2014/main" id="{00000000-0008-0000-0F00-0000C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6" name="BEx1PXJYA0EPVKMIZ3OX22NE6SPN">
          <a:extLst>
            <a:ext uri="{FF2B5EF4-FFF2-40B4-BE49-F238E27FC236}">
              <a16:creationId xmlns:a16="http://schemas.microsoft.com/office/drawing/2014/main" id="{00000000-0008-0000-0F00-0000C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7" name="BExMJQXJ8DDD25EZMRVLMBSDATIO">
          <a:extLst>
            <a:ext uri="{FF2B5EF4-FFF2-40B4-BE49-F238E27FC236}">
              <a16:creationId xmlns:a16="http://schemas.microsoft.com/office/drawing/2014/main" id="{00000000-0008-0000-0F00-0000C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8" name="BExCZE19XEJSNCUJ5WNOBW1G7SJV">
          <a:extLst>
            <a:ext uri="{FF2B5EF4-FFF2-40B4-BE49-F238E27FC236}">
              <a16:creationId xmlns:a16="http://schemas.microsoft.com/office/drawing/2014/main" id="{00000000-0008-0000-0F00-0000C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09" name="BExEQFAMIZ2L4OCWFLVJ5OSNW3FR">
          <a:extLst>
            <a:ext uri="{FF2B5EF4-FFF2-40B4-BE49-F238E27FC236}">
              <a16:creationId xmlns:a16="http://schemas.microsoft.com/office/drawing/2014/main" id="{00000000-0008-0000-0F00-0000C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0" name="BExS5XJH42YFJ9C3IVA8HNIE5L6M">
          <a:extLst>
            <a:ext uri="{FF2B5EF4-FFF2-40B4-BE49-F238E27FC236}">
              <a16:creationId xmlns:a16="http://schemas.microsoft.com/office/drawing/2014/main" id="{00000000-0008-0000-0F00-0000C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1" name="BExVVXJ0MS44XHZ5FRN9T06BWANK">
          <a:extLst>
            <a:ext uri="{FF2B5EF4-FFF2-40B4-BE49-F238E27FC236}">
              <a16:creationId xmlns:a16="http://schemas.microsoft.com/office/drawing/2014/main" id="{00000000-0008-0000-0F00-0000C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2" name="BExAXD64YO5K66HFU564IW611FYB">
          <a:extLst>
            <a:ext uri="{FF2B5EF4-FFF2-40B4-BE49-F238E27FC236}">
              <a16:creationId xmlns:a16="http://schemas.microsoft.com/office/drawing/2014/main" id="{00000000-0008-0000-0F00-0000C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3" name="BExZROR5QH4CRXACSPB031IW6DBF">
          <a:extLst>
            <a:ext uri="{FF2B5EF4-FFF2-40B4-BE49-F238E27FC236}">
              <a16:creationId xmlns:a16="http://schemas.microsoft.com/office/drawing/2014/main" id="{00000000-0008-0000-0F00-0000C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4" name="BExW5Q9YWNZOV61XIPTVZ6DG4WC3">
          <a:extLst>
            <a:ext uri="{FF2B5EF4-FFF2-40B4-BE49-F238E27FC236}">
              <a16:creationId xmlns:a16="http://schemas.microsoft.com/office/drawing/2014/main" id="{00000000-0008-0000-0F00-0000C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5" name="BExU234APSPWEF7WYAJWDD5FR41E">
          <a:extLst>
            <a:ext uri="{FF2B5EF4-FFF2-40B4-BE49-F238E27FC236}">
              <a16:creationId xmlns:a16="http://schemas.microsoft.com/office/drawing/2014/main" id="{00000000-0008-0000-0F00-0000C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6" name="BEx9J972VG349UJL0BFKQNRFBPIK">
          <a:extLst>
            <a:ext uri="{FF2B5EF4-FFF2-40B4-BE49-F238E27FC236}">
              <a16:creationId xmlns:a16="http://schemas.microsoft.com/office/drawing/2014/main" id="{00000000-0008-0000-0F00-0000C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17" name="BExEOG45NR1NDWFVLSHVPW96LDDG">
          <a:extLst>
            <a:ext uri="{FF2B5EF4-FFF2-40B4-BE49-F238E27FC236}">
              <a16:creationId xmlns:a16="http://schemas.microsoft.com/office/drawing/2014/main" id="{00000000-0008-0000-0F00-0000C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18" name="BExMG8GOJE7HUD4TBW1BVZQ79U6D">
          <a:extLst>
            <a:ext uri="{FF2B5EF4-FFF2-40B4-BE49-F238E27FC236}">
              <a16:creationId xmlns:a16="http://schemas.microsoft.com/office/drawing/2014/main" id="{00000000-0008-0000-0F00-0000C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19" name="BExUD845W29O393MP8XHSBRARPM8">
          <a:extLst>
            <a:ext uri="{FF2B5EF4-FFF2-40B4-BE49-F238E27FC236}">
              <a16:creationId xmlns:a16="http://schemas.microsoft.com/office/drawing/2014/main" id="{00000000-0008-0000-0F00-0000C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0" name="BEx1PXJYA0EPVKMIZ3OX22NE6SPN">
          <a:extLst>
            <a:ext uri="{FF2B5EF4-FFF2-40B4-BE49-F238E27FC236}">
              <a16:creationId xmlns:a16="http://schemas.microsoft.com/office/drawing/2014/main" id="{00000000-0008-0000-0F00-0000D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1" name="BExMJQXJ8DDD25EZMRVLMBSDATIO">
          <a:extLst>
            <a:ext uri="{FF2B5EF4-FFF2-40B4-BE49-F238E27FC236}">
              <a16:creationId xmlns:a16="http://schemas.microsoft.com/office/drawing/2014/main" id="{00000000-0008-0000-0F00-0000D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2" name="BExCZE19XEJSNCUJ5WNOBW1G7SJV">
          <a:extLst>
            <a:ext uri="{FF2B5EF4-FFF2-40B4-BE49-F238E27FC236}">
              <a16:creationId xmlns:a16="http://schemas.microsoft.com/office/drawing/2014/main" id="{00000000-0008-0000-0F00-0000D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3" name="BExEQFAMIZ2L4OCWFLVJ5OSNW3FR">
          <a:extLst>
            <a:ext uri="{FF2B5EF4-FFF2-40B4-BE49-F238E27FC236}">
              <a16:creationId xmlns:a16="http://schemas.microsoft.com/office/drawing/2014/main" id="{00000000-0008-0000-0F00-0000D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4" name="BExS5XJH42YFJ9C3IVA8HNIE5L6M">
          <a:extLst>
            <a:ext uri="{FF2B5EF4-FFF2-40B4-BE49-F238E27FC236}">
              <a16:creationId xmlns:a16="http://schemas.microsoft.com/office/drawing/2014/main" id="{00000000-0008-0000-0F00-0000D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5" name="BExVVXJ0MS44XHZ5FRN9T06BWANK">
          <a:extLst>
            <a:ext uri="{FF2B5EF4-FFF2-40B4-BE49-F238E27FC236}">
              <a16:creationId xmlns:a16="http://schemas.microsoft.com/office/drawing/2014/main" id="{00000000-0008-0000-0F00-0000D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6" name="BExAXD64YO5K66HFU564IW611FYB">
          <a:extLst>
            <a:ext uri="{FF2B5EF4-FFF2-40B4-BE49-F238E27FC236}">
              <a16:creationId xmlns:a16="http://schemas.microsoft.com/office/drawing/2014/main" id="{00000000-0008-0000-0F00-0000D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7" name="BExZROR5QH4CRXACSPB031IW6DBF">
          <a:extLst>
            <a:ext uri="{FF2B5EF4-FFF2-40B4-BE49-F238E27FC236}">
              <a16:creationId xmlns:a16="http://schemas.microsoft.com/office/drawing/2014/main" id="{00000000-0008-0000-0F00-0000D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8" name="BExW5Q9YWNZOV61XIPTVZ6DG4WC3">
          <a:extLst>
            <a:ext uri="{FF2B5EF4-FFF2-40B4-BE49-F238E27FC236}">
              <a16:creationId xmlns:a16="http://schemas.microsoft.com/office/drawing/2014/main" id="{00000000-0008-0000-0F00-0000D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29" name="BExU234APSPWEF7WYAJWDD5FR41E">
          <a:extLst>
            <a:ext uri="{FF2B5EF4-FFF2-40B4-BE49-F238E27FC236}">
              <a16:creationId xmlns:a16="http://schemas.microsoft.com/office/drawing/2014/main" id="{00000000-0008-0000-0F00-0000D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0" name="BEx9J972VG349UJL0BFKQNRFBPIK">
          <a:extLst>
            <a:ext uri="{FF2B5EF4-FFF2-40B4-BE49-F238E27FC236}">
              <a16:creationId xmlns:a16="http://schemas.microsoft.com/office/drawing/2014/main" id="{00000000-0008-0000-0F00-0000D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31" name="BExEOG45NR1NDWFVLSHVPW96LDDG">
          <a:extLst>
            <a:ext uri="{FF2B5EF4-FFF2-40B4-BE49-F238E27FC236}">
              <a16:creationId xmlns:a16="http://schemas.microsoft.com/office/drawing/2014/main" id="{00000000-0008-0000-0F00-0000D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32" name="BExMG8GOJE7HUD4TBW1BVZQ79U6D">
          <a:extLst>
            <a:ext uri="{FF2B5EF4-FFF2-40B4-BE49-F238E27FC236}">
              <a16:creationId xmlns:a16="http://schemas.microsoft.com/office/drawing/2014/main" id="{00000000-0008-0000-0F00-0000D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3" name="BExUD845W29O393MP8XHSBRARPM8">
          <a:extLst>
            <a:ext uri="{FF2B5EF4-FFF2-40B4-BE49-F238E27FC236}">
              <a16:creationId xmlns:a16="http://schemas.microsoft.com/office/drawing/2014/main" id="{00000000-0008-0000-0F00-0000D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4" name="BEx1PXJYA0EPVKMIZ3OX22NE6SPN">
          <a:extLst>
            <a:ext uri="{FF2B5EF4-FFF2-40B4-BE49-F238E27FC236}">
              <a16:creationId xmlns:a16="http://schemas.microsoft.com/office/drawing/2014/main" id="{00000000-0008-0000-0F00-0000D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5" name="BExMJQXJ8DDD25EZMRVLMBSDATIO">
          <a:extLst>
            <a:ext uri="{FF2B5EF4-FFF2-40B4-BE49-F238E27FC236}">
              <a16:creationId xmlns:a16="http://schemas.microsoft.com/office/drawing/2014/main" id="{00000000-0008-0000-0F00-0000D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6" name="BExCZE19XEJSNCUJ5WNOBW1G7SJV">
          <a:extLst>
            <a:ext uri="{FF2B5EF4-FFF2-40B4-BE49-F238E27FC236}">
              <a16:creationId xmlns:a16="http://schemas.microsoft.com/office/drawing/2014/main" id="{00000000-0008-0000-0F00-0000E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7" name="BExEQFAMIZ2L4OCWFLVJ5OSNW3FR">
          <a:extLst>
            <a:ext uri="{FF2B5EF4-FFF2-40B4-BE49-F238E27FC236}">
              <a16:creationId xmlns:a16="http://schemas.microsoft.com/office/drawing/2014/main" id="{00000000-0008-0000-0F00-0000E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8" name="BExS5XJH42YFJ9C3IVA8HNIE5L6M">
          <a:extLst>
            <a:ext uri="{FF2B5EF4-FFF2-40B4-BE49-F238E27FC236}">
              <a16:creationId xmlns:a16="http://schemas.microsoft.com/office/drawing/2014/main" id="{00000000-0008-0000-0F00-0000E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39" name="BExVVXJ0MS44XHZ5FRN9T06BWANK">
          <a:extLst>
            <a:ext uri="{FF2B5EF4-FFF2-40B4-BE49-F238E27FC236}">
              <a16:creationId xmlns:a16="http://schemas.microsoft.com/office/drawing/2014/main" id="{00000000-0008-0000-0F00-0000E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0" name="BExAXD64YO5K66HFU564IW611FYB">
          <a:extLst>
            <a:ext uri="{FF2B5EF4-FFF2-40B4-BE49-F238E27FC236}">
              <a16:creationId xmlns:a16="http://schemas.microsoft.com/office/drawing/2014/main" id="{00000000-0008-0000-0F00-0000E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1" name="BExZROR5QH4CRXACSPB031IW6DBF">
          <a:extLst>
            <a:ext uri="{FF2B5EF4-FFF2-40B4-BE49-F238E27FC236}">
              <a16:creationId xmlns:a16="http://schemas.microsoft.com/office/drawing/2014/main" id="{00000000-0008-0000-0F00-0000E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2" name="BExW5Q9YWNZOV61XIPTVZ6DG4WC3">
          <a:extLst>
            <a:ext uri="{FF2B5EF4-FFF2-40B4-BE49-F238E27FC236}">
              <a16:creationId xmlns:a16="http://schemas.microsoft.com/office/drawing/2014/main" id="{00000000-0008-0000-0F00-0000E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3" name="BExU234APSPWEF7WYAJWDD5FR41E">
          <a:extLst>
            <a:ext uri="{FF2B5EF4-FFF2-40B4-BE49-F238E27FC236}">
              <a16:creationId xmlns:a16="http://schemas.microsoft.com/office/drawing/2014/main" id="{00000000-0008-0000-0F00-0000E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4" name="BEx9J972VG349UJL0BFKQNRFBPIK">
          <a:extLst>
            <a:ext uri="{FF2B5EF4-FFF2-40B4-BE49-F238E27FC236}">
              <a16:creationId xmlns:a16="http://schemas.microsoft.com/office/drawing/2014/main" id="{00000000-0008-0000-0F00-0000E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45" name="BExEOG45NR1NDWFVLSHVPW96LDDG">
          <a:extLst>
            <a:ext uri="{FF2B5EF4-FFF2-40B4-BE49-F238E27FC236}">
              <a16:creationId xmlns:a16="http://schemas.microsoft.com/office/drawing/2014/main" id="{00000000-0008-0000-0F00-0000E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46" name="BExMG8GOJE7HUD4TBW1BVZQ79U6D">
          <a:extLst>
            <a:ext uri="{FF2B5EF4-FFF2-40B4-BE49-F238E27FC236}">
              <a16:creationId xmlns:a16="http://schemas.microsoft.com/office/drawing/2014/main" id="{00000000-0008-0000-0F00-0000E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7" name="BExUD845W29O393MP8XHSBRARPM8">
          <a:extLst>
            <a:ext uri="{FF2B5EF4-FFF2-40B4-BE49-F238E27FC236}">
              <a16:creationId xmlns:a16="http://schemas.microsoft.com/office/drawing/2014/main" id="{00000000-0008-0000-0F00-0000E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8" name="BEx1PXJYA0EPVKMIZ3OX22NE6SPN">
          <a:extLst>
            <a:ext uri="{FF2B5EF4-FFF2-40B4-BE49-F238E27FC236}">
              <a16:creationId xmlns:a16="http://schemas.microsoft.com/office/drawing/2014/main" id="{00000000-0008-0000-0F00-0000E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49" name="BExMJQXJ8DDD25EZMRVLMBSDATIO">
          <a:extLst>
            <a:ext uri="{FF2B5EF4-FFF2-40B4-BE49-F238E27FC236}">
              <a16:creationId xmlns:a16="http://schemas.microsoft.com/office/drawing/2014/main" id="{00000000-0008-0000-0F00-0000E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0" name="BExCZE19XEJSNCUJ5WNOBW1G7SJV">
          <a:extLst>
            <a:ext uri="{FF2B5EF4-FFF2-40B4-BE49-F238E27FC236}">
              <a16:creationId xmlns:a16="http://schemas.microsoft.com/office/drawing/2014/main" id="{00000000-0008-0000-0F00-0000E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1" name="BExEQFAMIZ2L4OCWFLVJ5OSNW3FR">
          <a:extLst>
            <a:ext uri="{FF2B5EF4-FFF2-40B4-BE49-F238E27FC236}">
              <a16:creationId xmlns:a16="http://schemas.microsoft.com/office/drawing/2014/main" id="{00000000-0008-0000-0F00-0000E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2" name="BExS5XJH42YFJ9C3IVA8HNIE5L6M">
          <a:extLst>
            <a:ext uri="{FF2B5EF4-FFF2-40B4-BE49-F238E27FC236}">
              <a16:creationId xmlns:a16="http://schemas.microsoft.com/office/drawing/2014/main" id="{00000000-0008-0000-0F00-0000F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3" name="BExVVXJ0MS44XHZ5FRN9T06BWANK">
          <a:extLst>
            <a:ext uri="{FF2B5EF4-FFF2-40B4-BE49-F238E27FC236}">
              <a16:creationId xmlns:a16="http://schemas.microsoft.com/office/drawing/2014/main" id="{00000000-0008-0000-0F00-0000F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4" name="BExAXD64YO5K66HFU564IW611FYB">
          <a:extLst>
            <a:ext uri="{FF2B5EF4-FFF2-40B4-BE49-F238E27FC236}">
              <a16:creationId xmlns:a16="http://schemas.microsoft.com/office/drawing/2014/main" id="{00000000-0008-0000-0F00-0000F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5" name="BExZROR5QH4CRXACSPB031IW6DBF">
          <a:extLst>
            <a:ext uri="{FF2B5EF4-FFF2-40B4-BE49-F238E27FC236}">
              <a16:creationId xmlns:a16="http://schemas.microsoft.com/office/drawing/2014/main" id="{00000000-0008-0000-0F00-0000F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6" name="BExW5Q9YWNZOV61XIPTVZ6DG4WC3">
          <a:extLst>
            <a:ext uri="{FF2B5EF4-FFF2-40B4-BE49-F238E27FC236}">
              <a16:creationId xmlns:a16="http://schemas.microsoft.com/office/drawing/2014/main" id="{00000000-0008-0000-0F00-0000F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7" name="BExU234APSPWEF7WYAJWDD5FR41E">
          <a:extLst>
            <a:ext uri="{FF2B5EF4-FFF2-40B4-BE49-F238E27FC236}">
              <a16:creationId xmlns:a16="http://schemas.microsoft.com/office/drawing/2014/main" id="{00000000-0008-0000-0F00-0000F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58" name="BEx9J972VG349UJL0BFKQNRFBPIK">
          <a:extLst>
            <a:ext uri="{FF2B5EF4-FFF2-40B4-BE49-F238E27FC236}">
              <a16:creationId xmlns:a16="http://schemas.microsoft.com/office/drawing/2014/main" id="{00000000-0008-0000-0F00-0000F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59" name="BExEOG45NR1NDWFVLSHVPW96LDDG">
          <a:extLst>
            <a:ext uri="{FF2B5EF4-FFF2-40B4-BE49-F238E27FC236}">
              <a16:creationId xmlns:a16="http://schemas.microsoft.com/office/drawing/2014/main" id="{00000000-0008-0000-0F00-0000F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60" name="BExMG8GOJE7HUD4TBW1BVZQ79U6D">
          <a:extLst>
            <a:ext uri="{FF2B5EF4-FFF2-40B4-BE49-F238E27FC236}">
              <a16:creationId xmlns:a16="http://schemas.microsoft.com/office/drawing/2014/main" id="{00000000-0008-0000-0F00-0000F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1" name="BExUD845W29O393MP8XHSBRARPM8">
          <a:extLst>
            <a:ext uri="{FF2B5EF4-FFF2-40B4-BE49-F238E27FC236}">
              <a16:creationId xmlns:a16="http://schemas.microsoft.com/office/drawing/2014/main" id="{00000000-0008-0000-0F00-0000F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2" name="BEx1PXJYA0EPVKMIZ3OX22NE6SPN">
          <a:extLst>
            <a:ext uri="{FF2B5EF4-FFF2-40B4-BE49-F238E27FC236}">
              <a16:creationId xmlns:a16="http://schemas.microsoft.com/office/drawing/2014/main" id="{00000000-0008-0000-0F00-0000F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3" name="BExMJQXJ8DDD25EZMRVLMBSDATIO">
          <a:extLst>
            <a:ext uri="{FF2B5EF4-FFF2-40B4-BE49-F238E27FC236}">
              <a16:creationId xmlns:a16="http://schemas.microsoft.com/office/drawing/2014/main" id="{00000000-0008-0000-0F00-0000F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4" name="BExCZE19XEJSNCUJ5WNOBW1G7SJV">
          <a:extLst>
            <a:ext uri="{FF2B5EF4-FFF2-40B4-BE49-F238E27FC236}">
              <a16:creationId xmlns:a16="http://schemas.microsoft.com/office/drawing/2014/main" id="{00000000-0008-0000-0F00-0000F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5" name="BExEQFAMIZ2L4OCWFLVJ5OSNW3FR">
          <a:extLst>
            <a:ext uri="{FF2B5EF4-FFF2-40B4-BE49-F238E27FC236}">
              <a16:creationId xmlns:a16="http://schemas.microsoft.com/office/drawing/2014/main" id="{00000000-0008-0000-0F00-0000F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6" name="BExS5XJH42YFJ9C3IVA8HNIE5L6M">
          <a:extLst>
            <a:ext uri="{FF2B5EF4-FFF2-40B4-BE49-F238E27FC236}">
              <a16:creationId xmlns:a16="http://schemas.microsoft.com/office/drawing/2014/main" id="{00000000-0008-0000-0F00-0000F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7" name="BExVVXJ0MS44XHZ5FRN9T06BWANK">
          <a:extLst>
            <a:ext uri="{FF2B5EF4-FFF2-40B4-BE49-F238E27FC236}">
              <a16:creationId xmlns:a16="http://schemas.microsoft.com/office/drawing/2014/main" id="{00000000-0008-0000-0F00-0000F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8" name="BExAXD64YO5K66HFU564IW611FYB">
          <a:extLst>
            <a:ext uri="{FF2B5EF4-FFF2-40B4-BE49-F238E27FC236}">
              <a16:creationId xmlns:a16="http://schemas.microsoft.com/office/drawing/2014/main" id="{00000000-0008-0000-0F00-00000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69" name="BExZROR5QH4CRXACSPB031IW6DBF">
          <a:extLst>
            <a:ext uri="{FF2B5EF4-FFF2-40B4-BE49-F238E27FC236}">
              <a16:creationId xmlns:a16="http://schemas.microsoft.com/office/drawing/2014/main" id="{00000000-0008-0000-0F00-00000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0" name="BExW5Q9YWNZOV61XIPTVZ6DG4WC3">
          <a:extLst>
            <a:ext uri="{FF2B5EF4-FFF2-40B4-BE49-F238E27FC236}">
              <a16:creationId xmlns:a16="http://schemas.microsoft.com/office/drawing/2014/main" id="{00000000-0008-0000-0F00-00000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1" name="BExU234APSPWEF7WYAJWDD5FR41E">
          <a:extLst>
            <a:ext uri="{FF2B5EF4-FFF2-40B4-BE49-F238E27FC236}">
              <a16:creationId xmlns:a16="http://schemas.microsoft.com/office/drawing/2014/main" id="{00000000-0008-0000-0F00-00000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2" name="BEx9J972VG349UJL0BFKQNRFBPIK">
          <a:extLst>
            <a:ext uri="{FF2B5EF4-FFF2-40B4-BE49-F238E27FC236}">
              <a16:creationId xmlns:a16="http://schemas.microsoft.com/office/drawing/2014/main" id="{00000000-0008-0000-0F00-00000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73" name="BExEOG45NR1NDWFVLSHVPW96LDDG">
          <a:extLst>
            <a:ext uri="{FF2B5EF4-FFF2-40B4-BE49-F238E27FC236}">
              <a16:creationId xmlns:a16="http://schemas.microsoft.com/office/drawing/2014/main" id="{00000000-0008-0000-0F00-00000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74" name="BExMG8GOJE7HUD4TBW1BVZQ79U6D">
          <a:extLst>
            <a:ext uri="{FF2B5EF4-FFF2-40B4-BE49-F238E27FC236}">
              <a16:creationId xmlns:a16="http://schemas.microsoft.com/office/drawing/2014/main" id="{00000000-0008-0000-0F00-00000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5" name="BExUD845W29O393MP8XHSBRARPM8">
          <a:extLst>
            <a:ext uri="{FF2B5EF4-FFF2-40B4-BE49-F238E27FC236}">
              <a16:creationId xmlns:a16="http://schemas.microsoft.com/office/drawing/2014/main" id="{00000000-0008-0000-0F00-00000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6" name="BEx1PXJYA0EPVKMIZ3OX22NE6SPN">
          <a:extLst>
            <a:ext uri="{FF2B5EF4-FFF2-40B4-BE49-F238E27FC236}">
              <a16:creationId xmlns:a16="http://schemas.microsoft.com/office/drawing/2014/main" id="{00000000-0008-0000-0F00-00000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7" name="BExMJQXJ8DDD25EZMRVLMBSDATIO">
          <a:extLst>
            <a:ext uri="{FF2B5EF4-FFF2-40B4-BE49-F238E27FC236}">
              <a16:creationId xmlns:a16="http://schemas.microsoft.com/office/drawing/2014/main" id="{00000000-0008-0000-0F00-00000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8" name="BExCZE19XEJSNCUJ5WNOBW1G7SJV">
          <a:extLst>
            <a:ext uri="{FF2B5EF4-FFF2-40B4-BE49-F238E27FC236}">
              <a16:creationId xmlns:a16="http://schemas.microsoft.com/office/drawing/2014/main" id="{00000000-0008-0000-0F00-00000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79" name="BExEQFAMIZ2L4OCWFLVJ5OSNW3FR">
          <a:extLst>
            <a:ext uri="{FF2B5EF4-FFF2-40B4-BE49-F238E27FC236}">
              <a16:creationId xmlns:a16="http://schemas.microsoft.com/office/drawing/2014/main" id="{00000000-0008-0000-0F00-00000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0" name="BExS5XJH42YFJ9C3IVA8HNIE5L6M">
          <a:extLst>
            <a:ext uri="{FF2B5EF4-FFF2-40B4-BE49-F238E27FC236}">
              <a16:creationId xmlns:a16="http://schemas.microsoft.com/office/drawing/2014/main" id="{00000000-0008-0000-0F00-00000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1" name="BExVVXJ0MS44XHZ5FRN9T06BWANK">
          <a:extLst>
            <a:ext uri="{FF2B5EF4-FFF2-40B4-BE49-F238E27FC236}">
              <a16:creationId xmlns:a16="http://schemas.microsoft.com/office/drawing/2014/main" id="{00000000-0008-0000-0F00-00000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2" name="BExAXD64YO5K66HFU564IW611FYB">
          <a:extLst>
            <a:ext uri="{FF2B5EF4-FFF2-40B4-BE49-F238E27FC236}">
              <a16:creationId xmlns:a16="http://schemas.microsoft.com/office/drawing/2014/main" id="{00000000-0008-0000-0F00-00000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3" name="BExZROR5QH4CRXACSPB031IW6DBF">
          <a:extLst>
            <a:ext uri="{FF2B5EF4-FFF2-40B4-BE49-F238E27FC236}">
              <a16:creationId xmlns:a16="http://schemas.microsoft.com/office/drawing/2014/main" id="{00000000-0008-0000-0F00-00000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4" name="BExW5Q9YWNZOV61XIPTVZ6DG4WC3">
          <a:extLst>
            <a:ext uri="{FF2B5EF4-FFF2-40B4-BE49-F238E27FC236}">
              <a16:creationId xmlns:a16="http://schemas.microsoft.com/office/drawing/2014/main" id="{00000000-0008-0000-0F00-00001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5" name="BExU234APSPWEF7WYAJWDD5FR41E">
          <a:extLst>
            <a:ext uri="{FF2B5EF4-FFF2-40B4-BE49-F238E27FC236}">
              <a16:creationId xmlns:a16="http://schemas.microsoft.com/office/drawing/2014/main" id="{00000000-0008-0000-0F00-00001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6" name="BEx9J972VG349UJL0BFKQNRFBPIK">
          <a:extLst>
            <a:ext uri="{FF2B5EF4-FFF2-40B4-BE49-F238E27FC236}">
              <a16:creationId xmlns:a16="http://schemas.microsoft.com/office/drawing/2014/main" id="{00000000-0008-0000-0F00-00001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87" name="BExEOG45NR1NDWFVLSHVPW96LDDG">
          <a:extLst>
            <a:ext uri="{FF2B5EF4-FFF2-40B4-BE49-F238E27FC236}">
              <a16:creationId xmlns:a16="http://schemas.microsoft.com/office/drawing/2014/main" id="{00000000-0008-0000-0F00-00001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788" name="BExMG8GOJE7HUD4TBW1BVZQ79U6D">
          <a:extLst>
            <a:ext uri="{FF2B5EF4-FFF2-40B4-BE49-F238E27FC236}">
              <a16:creationId xmlns:a16="http://schemas.microsoft.com/office/drawing/2014/main" id="{00000000-0008-0000-0F00-00001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89" name="BExUD845W29O393MP8XHSBRARPM8">
          <a:extLst>
            <a:ext uri="{FF2B5EF4-FFF2-40B4-BE49-F238E27FC236}">
              <a16:creationId xmlns:a16="http://schemas.microsoft.com/office/drawing/2014/main" id="{00000000-0008-0000-0F00-00001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0" name="BEx1PXJYA0EPVKMIZ3OX22NE6SPN">
          <a:extLst>
            <a:ext uri="{FF2B5EF4-FFF2-40B4-BE49-F238E27FC236}">
              <a16:creationId xmlns:a16="http://schemas.microsoft.com/office/drawing/2014/main" id="{00000000-0008-0000-0F00-00001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1" name="BExMJQXJ8DDD25EZMRVLMBSDATIO">
          <a:extLst>
            <a:ext uri="{FF2B5EF4-FFF2-40B4-BE49-F238E27FC236}">
              <a16:creationId xmlns:a16="http://schemas.microsoft.com/office/drawing/2014/main" id="{00000000-0008-0000-0F00-00001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2" name="BExCZE19XEJSNCUJ5WNOBW1G7SJV">
          <a:extLst>
            <a:ext uri="{FF2B5EF4-FFF2-40B4-BE49-F238E27FC236}">
              <a16:creationId xmlns:a16="http://schemas.microsoft.com/office/drawing/2014/main" id="{00000000-0008-0000-0F00-00001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3" name="BExEQFAMIZ2L4OCWFLVJ5OSNW3FR">
          <a:extLst>
            <a:ext uri="{FF2B5EF4-FFF2-40B4-BE49-F238E27FC236}">
              <a16:creationId xmlns:a16="http://schemas.microsoft.com/office/drawing/2014/main" id="{00000000-0008-0000-0F00-00001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4" name="BExS5XJH42YFJ9C3IVA8HNIE5L6M">
          <a:extLst>
            <a:ext uri="{FF2B5EF4-FFF2-40B4-BE49-F238E27FC236}">
              <a16:creationId xmlns:a16="http://schemas.microsoft.com/office/drawing/2014/main" id="{00000000-0008-0000-0F00-00001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5" name="BExVVXJ0MS44XHZ5FRN9T06BWANK">
          <a:extLst>
            <a:ext uri="{FF2B5EF4-FFF2-40B4-BE49-F238E27FC236}">
              <a16:creationId xmlns:a16="http://schemas.microsoft.com/office/drawing/2014/main" id="{00000000-0008-0000-0F00-00001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6" name="BExAXD64YO5K66HFU564IW611FYB">
          <a:extLst>
            <a:ext uri="{FF2B5EF4-FFF2-40B4-BE49-F238E27FC236}">
              <a16:creationId xmlns:a16="http://schemas.microsoft.com/office/drawing/2014/main" id="{00000000-0008-0000-0F00-00001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7" name="BExZROR5QH4CRXACSPB031IW6DBF">
          <a:extLst>
            <a:ext uri="{FF2B5EF4-FFF2-40B4-BE49-F238E27FC236}">
              <a16:creationId xmlns:a16="http://schemas.microsoft.com/office/drawing/2014/main" id="{00000000-0008-0000-0F00-00001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8" name="BExW5Q9YWNZOV61XIPTVZ6DG4WC3">
          <a:extLst>
            <a:ext uri="{FF2B5EF4-FFF2-40B4-BE49-F238E27FC236}">
              <a16:creationId xmlns:a16="http://schemas.microsoft.com/office/drawing/2014/main" id="{00000000-0008-0000-0F00-00001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799" name="BExU234APSPWEF7WYAJWDD5FR41E">
          <a:extLst>
            <a:ext uri="{FF2B5EF4-FFF2-40B4-BE49-F238E27FC236}">
              <a16:creationId xmlns:a16="http://schemas.microsoft.com/office/drawing/2014/main" id="{00000000-0008-0000-0F00-00001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0" name="BEx9J972VG349UJL0BFKQNRFBPIK">
          <a:extLst>
            <a:ext uri="{FF2B5EF4-FFF2-40B4-BE49-F238E27FC236}">
              <a16:creationId xmlns:a16="http://schemas.microsoft.com/office/drawing/2014/main" id="{00000000-0008-0000-0F00-00002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01" name="BExEOG45NR1NDWFVLSHVPW96LDDG">
          <a:extLst>
            <a:ext uri="{FF2B5EF4-FFF2-40B4-BE49-F238E27FC236}">
              <a16:creationId xmlns:a16="http://schemas.microsoft.com/office/drawing/2014/main" id="{00000000-0008-0000-0F00-00002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02" name="BExMG8GOJE7HUD4TBW1BVZQ79U6D">
          <a:extLst>
            <a:ext uri="{FF2B5EF4-FFF2-40B4-BE49-F238E27FC236}">
              <a16:creationId xmlns:a16="http://schemas.microsoft.com/office/drawing/2014/main" id="{00000000-0008-0000-0F00-00002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3" name="BExUD845W29O393MP8XHSBRARPM8">
          <a:extLst>
            <a:ext uri="{FF2B5EF4-FFF2-40B4-BE49-F238E27FC236}">
              <a16:creationId xmlns:a16="http://schemas.microsoft.com/office/drawing/2014/main" id="{00000000-0008-0000-0F00-00002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4" name="BEx1PXJYA0EPVKMIZ3OX22NE6SPN">
          <a:extLst>
            <a:ext uri="{FF2B5EF4-FFF2-40B4-BE49-F238E27FC236}">
              <a16:creationId xmlns:a16="http://schemas.microsoft.com/office/drawing/2014/main" id="{00000000-0008-0000-0F00-00002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5" name="BExMJQXJ8DDD25EZMRVLMBSDATIO">
          <a:extLst>
            <a:ext uri="{FF2B5EF4-FFF2-40B4-BE49-F238E27FC236}">
              <a16:creationId xmlns:a16="http://schemas.microsoft.com/office/drawing/2014/main" id="{00000000-0008-0000-0F00-00002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6" name="BExCZE19XEJSNCUJ5WNOBW1G7SJV">
          <a:extLst>
            <a:ext uri="{FF2B5EF4-FFF2-40B4-BE49-F238E27FC236}">
              <a16:creationId xmlns:a16="http://schemas.microsoft.com/office/drawing/2014/main" id="{00000000-0008-0000-0F00-00002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7" name="BExEQFAMIZ2L4OCWFLVJ5OSNW3FR">
          <a:extLst>
            <a:ext uri="{FF2B5EF4-FFF2-40B4-BE49-F238E27FC236}">
              <a16:creationId xmlns:a16="http://schemas.microsoft.com/office/drawing/2014/main" id="{00000000-0008-0000-0F00-00002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8" name="BExS5XJH42YFJ9C3IVA8HNIE5L6M">
          <a:extLst>
            <a:ext uri="{FF2B5EF4-FFF2-40B4-BE49-F238E27FC236}">
              <a16:creationId xmlns:a16="http://schemas.microsoft.com/office/drawing/2014/main" id="{00000000-0008-0000-0F00-00002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09" name="BExVVXJ0MS44XHZ5FRN9T06BWANK">
          <a:extLst>
            <a:ext uri="{FF2B5EF4-FFF2-40B4-BE49-F238E27FC236}">
              <a16:creationId xmlns:a16="http://schemas.microsoft.com/office/drawing/2014/main" id="{00000000-0008-0000-0F00-00002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0" name="BExAXD64YO5K66HFU564IW611FYB">
          <a:extLst>
            <a:ext uri="{FF2B5EF4-FFF2-40B4-BE49-F238E27FC236}">
              <a16:creationId xmlns:a16="http://schemas.microsoft.com/office/drawing/2014/main" id="{00000000-0008-0000-0F00-00002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1" name="BExZROR5QH4CRXACSPB031IW6DBF">
          <a:extLst>
            <a:ext uri="{FF2B5EF4-FFF2-40B4-BE49-F238E27FC236}">
              <a16:creationId xmlns:a16="http://schemas.microsoft.com/office/drawing/2014/main" id="{00000000-0008-0000-0F00-00002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2" name="BExW5Q9YWNZOV61XIPTVZ6DG4WC3">
          <a:extLst>
            <a:ext uri="{FF2B5EF4-FFF2-40B4-BE49-F238E27FC236}">
              <a16:creationId xmlns:a16="http://schemas.microsoft.com/office/drawing/2014/main" id="{00000000-0008-0000-0F00-00002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3" name="BExU234APSPWEF7WYAJWDD5FR41E">
          <a:extLst>
            <a:ext uri="{FF2B5EF4-FFF2-40B4-BE49-F238E27FC236}">
              <a16:creationId xmlns:a16="http://schemas.microsoft.com/office/drawing/2014/main" id="{00000000-0008-0000-0F00-00002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4" name="BEx9J972VG349UJL0BFKQNRFBPIK">
          <a:extLst>
            <a:ext uri="{FF2B5EF4-FFF2-40B4-BE49-F238E27FC236}">
              <a16:creationId xmlns:a16="http://schemas.microsoft.com/office/drawing/2014/main" id="{00000000-0008-0000-0F00-00002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15" name="BExEOG45NR1NDWFVLSHVPW96LDDG">
          <a:extLst>
            <a:ext uri="{FF2B5EF4-FFF2-40B4-BE49-F238E27FC236}">
              <a16:creationId xmlns:a16="http://schemas.microsoft.com/office/drawing/2014/main" id="{00000000-0008-0000-0F00-00002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16" name="BExMG8GOJE7HUD4TBW1BVZQ79U6D">
          <a:extLst>
            <a:ext uri="{FF2B5EF4-FFF2-40B4-BE49-F238E27FC236}">
              <a16:creationId xmlns:a16="http://schemas.microsoft.com/office/drawing/2014/main" id="{00000000-0008-0000-0F00-00003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7" name="BExUD845W29O393MP8XHSBRARPM8">
          <a:extLst>
            <a:ext uri="{FF2B5EF4-FFF2-40B4-BE49-F238E27FC236}">
              <a16:creationId xmlns:a16="http://schemas.microsoft.com/office/drawing/2014/main" id="{00000000-0008-0000-0F00-00003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8" name="BEx1PXJYA0EPVKMIZ3OX22NE6SPN">
          <a:extLst>
            <a:ext uri="{FF2B5EF4-FFF2-40B4-BE49-F238E27FC236}">
              <a16:creationId xmlns:a16="http://schemas.microsoft.com/office/drawing/2014/main" id="{00000000-0008-0000-0F00-00003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19" name="BExMJQXJ8DDD25EZMRVLMBSDATIO">
          <a:extLst>
            <a:ext uri="{FF2B5EF4-FFF2-40B4-BE49-F238E27FC236}">
              <a16:creationId xmlns:a16="http://schemas.microsoft.com/office/drawing/2014/main" id="{00000000-0008-0000-0F00-00003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0" name="BExCZE19XEJSNCUJ5WNOBW1G7SJV">
          <a:extLst>
            <a:ext uri="{FF2B5EF4-FFF2-40B4-BE49-F238E27FC236}">
              <a16:creationId xmlns:a16="http://schemas.microsoft.com/office/drawing/2014/main" id="{00000000-0008-0000-0F00-00003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1" name="BExEQFAMIZ2L4OCWFLVJ5OSNW3FR">
          <a:extLst>
            <a:ext uri="{FF2B5EF4-FFF2-40B4-BE49-F238E27FC236}">
              <a16:creationId xmlns:a16="http://schemas.microsoft.com/office/drawing/2014/main" id="{00000000-0008-0000-0F00-00003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2" name="BExS5XJH42YFJ9C3IVA8HNIE5L6M">
          <a:extLst>
            <a:ext uri="{FF2B5EF4-FFF2-40B4-BE49-F238E27FC236}">
              <a16:creationId xmlns:a16="http://schemas.microsoft.com/office/drawing/2014/main" id="{00000000-0008-0000-0F00-00003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3" name="BExVVXJ0MS44XHZ5FRN9T06BWANK">
          <a:extLst>
            <a:ext uri="{FF2B5EF4-FFF2-40B4-BE49-F238E27FC236}">
              <a16:creationId xmlns:a16="http://schemas.microsoft.com/office/drawing/2014/main" id="{00000000-0008-0000-0F00-00003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4" name="BExAXD64YO5K66HFU564IW611FYB">
          <a:extLst>
            <a:ext uri="{FF2B5EF4-FFF2-40B4-BE49-F238E27FC236}">
              <a16:creationId xmlns:a16="http://schemas.microsoft.com/office/drawing/2014/main" id="{00000000-0008-0000-0F00-00003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5" name="BExZROR5QH4CRXACSPB031IW6DBF">
          <a:extLst>
            <a:ext uri="{FF2B5EF4-FFF2-40B4-BE49-F238E27FC236}">
              <a16:creationId xmlns:a16="http://schemas.microsoft.com/office/drawing/2014/main" id="{00000000-0008-0000-0F00-00003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6" name="BExW5Q9YWNZOV61XIPTVZ6DG4WC3">
          <a:extLst>
            <a:ext uri="{FF2B5EF4-FFF2-40B4-BE49-F238E27FC236}">
              <a16:creationId xmlns:a16="http://schemas.microsoft.com/office/drawing/2014/main" id="{00000000-0008-0000-0F00-00003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7" name="BExU234APSPWEF7WYAJWDD5FR41E">
          <a:extLst>
            <a:ext uri="{FF2B5EF4-FFF2-40B4-BE49-F238E27FC236}">
              <a16:creationId xmlns:a16="http://schemas.microsoft.com/office/drawing/2014/main" id="{00000000-0008-0000-0F00-00003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28" name="BEx9J972VG349UJL0BFKQNRFBPIK">
          <a:extLst>
            <a:ext uri="{FF2B5EF4-FFF2-40B4-BE49-F238E27FC236}">
              <a16:creationId xmlns:a16="http://schemas.microsoft.com/office/drawing/2014/main" id="{00000000-0008-0000-0F00-00003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29" name="BExEOG45NR1NDWFVLSHVPW96LDDG">
          <a:extLst>
            <a:ext uri="{FF2B5EF4-FFF2-40B4-BE49-F238E27FC236}">
              <a16:creationId xmlns:a16="http://schemas.microsoft.com/office/drawing/2014/main" id="{00000000-0008-0000-0F00-00003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30" name="BExMG8GOJE7HUD4TBW1BVZQ79U6D">
          <a:extLst>
            <a:ext uri="{FF2B5EF4-FFF2-40B4-BE49-F238E27FC236}">
              <a16:creationId xmlns:a16="http://schemas.microsoft.com/office/drawing/2014/main" id="{00000000-0008-0000-0F00-00003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1" name="BExUD845W29O393MP8XHSBRARPM8">
          <a:extLst>
            <a:ext uri="{FF2B5EF4-FFF2-40B4-BE49-F238E27FC236}">
              <a16:creationId xmlns:a16="http://schemas.microsoft.com/office/drawing/2014/main" id="{00000000-0008-0000-0F00-00003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2" name="BEx1PXJYA0EPVKMIZ3OX22NE6SPN">
          <a:extLst>
            <a:ext uri="{FF2B5EF4-FFF2-40B4-BE49-F238E27FC236}">
              <a16:creationId xmlns:a16="http://schemas.microsoft.com/office/drawing/2014/main" id="{00000000-0008-0000-0F00-00004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3" name="BExMJQXJ8DDD25EZMRVLMBSDATIO">
          <a:extLst>
            <a:ext uri="{FF2B5EF4-FFF2-40B4-BE49-F238E27FC236}">
              <a16:creationId xmlns:a16="http://schemas.microsoft.com/office/drawing/2014/main" id="{00000000-0008-0000-0F00-00004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4" name="BExCZE19XEJSNCUJ5WNOBW1G7SJV">
          <a:extLst>
            <a:ext uri="{FF2B5EF4-FFF2-40B4-BE49-F238E27FC236}">
              <a16:creationId xmlns:a16="http://schemas.microsoft.com/office/drawing/2014/main" id="{00000000-0008-0000-0F00-00004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5" name="BExEQFAMIZ2L4OCWFLVJ5OSNW3FR">
          <a:extLst>
            <a:ext uri="{FF2B5EF4-FFF2-40B4-BE49-F238E27FC236}">
              <a16:creationId xmlns:a16="http://schemas.microsoft.com/office/drawing/2014/main" id="{00000000-0008-0000-0F00-00004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6" name="BExS5XJH42YFJ9C3IVA8HNIE5L6M">
          <a:extLst>
            <a:ext uri="{FF2B5EF4-FFF2-40B4-BE49-F238E27FC236}">
              <a16:creationId xmlns:a16="http://schemas.microsoft.com/office/drawing/2014/main" id="{00000000-0008-0000-0F00-00004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7" name="BExVVXJ0MS44XHZ5FRN9T06BWANK">
          <a:extLst>
            <a:ext uri="{FF2B5EF4-FFF2-40B4-BE49-F238E27FC236}">
              <a16:creationId xmlns:a16="http://schemas.microsoft.com/office/drawing/2014/main" id="{00000000-0008-0000-0F00-00004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8" name="BExAXD64YO5K66HFU564IW611FYB">
          <a:extLst>
            <a:ext uri="{FF2B5EF4-FFF2-40B4-BE49-F238E27FC236}">
              <a16:creationId xmlns:a16="http://schemas.microsoft.com/office/drawing/2014/main" id="{00000000-0008-0000-0F00-00004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39" name="BExZROR5QH4CRXACSPB031IW6DBF">
          <a:extLst>
            <a:ext uri="{FF2B5EF4-FFF2-40B4-BE49-F238E27FC236}">
              <a16:creationId xmlns:a16="http://schemas.microsoft.com/office/drawing/2014/main" id="{00000000-0008-0000-0F00-00004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0" name="BExW5Q9YWNZOV61XIPTVZ6DG4WC3">
          <a:extLst>
            <a:ext uri="{FF2B5EF4-FFF2-40B4-BE49-F238E27FC236}">
              <a16:creationId xmlns:a16="http://schemas.microsoft.com/office/drawing/2014/main" id="{00000000-0008-0000-0F00-00004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1" name="BExU234APSPWEF7WYAJWDD5FR41E">
          <a:extLst>
            <a:ext uri="{FF2B5EF4-FFF2-40B4-BE49-F238E27FC236}">
              <a16:creationId xmlns:a16="http://schemas.microsoft.com/office/drawing/2014/main" id="{00000000-0008-0000-0F00-00004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2" name="BEx9J972VG349UJL0BFKQNRFBPIK">
          <a:extLst>
            <a:ext uri="{FF2B5EF4-FFF2-40B4-BE49-F238E27FC236}">
              <a16:creationId xmlns:a16="http://schemas.microsoft.com/office/drawing/2014/main" id="{00000000-0008-0000-0F00-00004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43" name="BExEOG45NR1NDWFVLSHVPW96LDDG">
          <a:extLst>
            <a:ext uri="{FF2B5EF4-FFF2-40B4-BE49-F238E27FC236}">
              <a16:creationId xmlns:a16="http://schemas.microsoft.com/office/drawing/2014/main" id="{00000000-0008-0000-0F00-00004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44" name="BExMG8GOJE7HUD4TBW1BVZQ79U6D">
          <a:extLst>
            <a:ext uri="{FF2B5EF4-FFF2-40B4-BE49-F238E27FC236}">
              <a16:creationId xmlns:a16="http://schemas.microsoft.com/office/drawing/2014/main" id="{00000000-0008-0000-0F00-00004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5" name="BExUD845W29O393MP8XHSBRARPM8">
          <a:extLst>
            <a:ext uri="{FF2B5EF4-FFF2-40B4-BE49-F238E27FC236}">
              <a16:creationId xmlns:a16="http://schemas.microsoft.com/office/drawing/2014/main" id="{00000000-0008-0000-0F00-00004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6" name="BEx1PXJYA0EPVKMIZ3OX22NE6SPN">
          <a:extLst>
            <a:ext uri="{FF2B5EF4-FFF2-40B4-BE49-F238E27FC236}">
              <a16:creationId xmlns:a16="http://schemas.microsoft.com/office/drawing/2014/main" id="{00000000-0008-0000-0F00-00004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7" name="BExMJQXJ8DDD25EZMRVLMBSDATIO">
          <a:extLst>
            <a:ext uri="{FF2B5EF4-FFF2-40B4-BE49-F238E27FC236}">
              <a16:creationId xmlns:a16="http://schemas.microsoft.com/office/drawing/2014/main" id="{00000000-0008-0000-0F00-00004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8" name="BExCZE19XEJSNCUJ5WNOBW1G7SJV">
          <a:extLst>
            <a:ext uri="{FF2B5EF4-FFF2-40B4-BE49-F238E27FC236}">
              <a16:creationId xmlns:a16="http://schemas.microsoft.com/office/drawing/2014/main" id="{00000000-0008-0000-0F00-00005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49" name="BExEQFAMIZ2L4OCWFLVJ5OSNW3FR">
          <a:extLst>
            <a:ext uri="{FF2B5EF4-FFF2-40B4-BE49-F238E27FC236}">
              <a16:creationId xmlns:a16="http://schemas.microsoft.com/office/drawing/2014/main" id="{00000000-0008-0000-0F00-00005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0" name="BExS5XJH42YFJ9C3IVA8HNIE5L6M">
          <a:extLst>
            <a:ext uri="{FF2B5EF4-FFF2-40B4-BE49-F238E27FC236}">
              <a16:creationId xmlns:a16="http://schemas.microsoft.com/office/drawing/2014/main" id="{00000000-0008-0000-0F00-00005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1" name="BExVVXJ0MS44XHZ5FRN9T06BWANK">
          <a:extLst>
            <a:ext uri="{FF2B5EF4-FFF2-40B4-BE49-F238E27FC236}">
              <a16:creationId xmlns:a16="http://schemas.microsoft.com/office/drawing/2014/main" id="{00000000-0008-0000-0F00-00005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2" name="BExAXD64YO5K66HFU564IW611FYB">
          <a:extLst>
            <a:ext uri="{FF2B5EF4-FFF2-40B4-BE49-F238E27FC236}">
              <a16:creationId xmlns:a16="http://schemas.microsoft.com/office/drawing/2014/main" id="{00000000-0008-0000-0F00-00005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3" name="BExZROR5QH4CRXACSPB031IW6DBF">
          <a:extLst>
            <a:ext uri="{FF2B5EF4-FFF2-40B4-BE49-F238E27FC236}">
              <a16:creationId xmlns:a16="http://schemas.microsoft.com/office/drawing/2014/main" id="{00000000-0008-0000-0F00-00005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4" name="BExW5Q9YWNZOV61XIPTVZ6DG4WC3">
          <a:extLst>
            <a:ext uri="{FF2B5EF4-FFF2-40B4-BE49-F238E27FC236}">
              <a16:creationId xmlns:a16="http://schemas.microsoft.com/office/drawing/2014/main" id="{00000000-0008-0000-0F00-00005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5" name="BExU234APSPWEF7WYAJWDD5FR41E">
          <a:extLst>
            <a:ext uri="{FF2B5EF4-FFF2-40B4-BE49-F238E27FC236}">
              <a16:creationId xmlns:a16="http://schemas.microsoft.com/office/drawing/2014/main" id="{00000000-0008-0000-0F00-00005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6" name="BEx9J972VG349UJL0BFKQNRFBPIK">
          <a:extLst>
            <a:ext uri="{FF2B5EF4-FFF2-40B4-BE49-F238E27FC236}">
              <a16:creationId xmlns:a16="http://schemas.microsoft.com/office/drawing/2014/main" id="{00000000-0008-0000-0F00-00005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57" name="BExEOG45NR1NDWFVLSHVPW96LDDG">
          <a:extLst>
            <a:ext uri="{FF2B5EF4-FFF2-40B4-BE49-F238E27FC236}">
              <a16:creationId xmlns:a16="http://schemas.microsoft.com/office/drawing/2014/main" id="{00000000-0008-0000-0F00-00005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58" name="BExMG8GOJE7HUD4TBW1BVZQ79U6D">
          <a:extLst>
            <a:ext uri="{FF2B5EF4-FFF2-40B4-BE49-F238E27FC236}">
              <a16:creationId xmlns:a16="http://schemas.microsoft.com/office/drawing/2014/main" id="{00000000-0008-0000-0F00-00005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59" name="BExUD845W29O393MP8XHSBRARPM8">
          <a:extLst>
            <a:ext uri="{FF2B5EF4-FFF2-40B4-BE49-F238E27FC236}">
              <a16:creationId xmlns:a16="http://schemas.microsoft.com/office/drawing/2014/main" id="{00000000-0008-0000-0F00-00005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0" name="BEx1PXJYA0EPVKMIZ3OX22NE6SPN">
          <a:extLst>
            <a:ext uri="{FF2B5EF4-FFF2-40B4-BE49-F238E27FC236}">
              <a16:creationId xmlns:a16="http://schemas.microsoft.com/office/drawing/2014/main" id="{00000000-0008-0000-0F00-00005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1" name="BExMJQXJ8DDD25EZMRVLMBSDATIO">
          <a:extLst>
            <a:ext uri="{FF2B5EF4-FFF2-40B4-BE49-F238E27FC236}">
              <a16:creationId xmlns:a16="http://schemas.microsoft.com/office/drawing/2014/main" id="{00000000-0008-0000-0F00-00005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2" name="BExCZE19XEJSNCUJ5WNOBW1G7SJV">
          <a:extLst>
            <a:ext uri="{FF2B5EF4-FFF2-40B4-BE49-F238E27FC236}">
              <a16:creationId xmlns:a16="http://schemas.microsoft.com/office/drawing/2014/main" id="{00000000-0008-0000-0F00-00005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3" name="BExEQFAMIZ2L4OCWFLVJ5OSNW3FR">
          <a:extLst>
            <a:ext uri="{FF2B5EF4-FFF2-40B4-BE49-F238E27FC236}">
              <a16:creationId xmlns:a16="http://schemas.microsoft.com/office/drawing/2014/main" id="{00000000-0008-0000-0F00-00005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4" name="BExS5XJH42YFJ9C3IVA8HNIE5L6M">
          <a:extLst>
            <a:ext uri="{FF2B5EF4-FFF2-40B4-BE49-F238E27FC236}">
              <a16:creationId xmlns:a16="http://schemas.microsoft.com/office/drawing/2014/main" id="{00000000-0008-0000-0F00-00006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5" name="BExVVXJ0MS44XHZ5FRN9T06BWANK">
          <a:extLst>
            <a:ext uri="{FF2B5EF4-FFF2-40B4-BE49-F238E27FC236}">
              <a16:creationId xmlns:a16="http://schemas.microsoft.com/office/drawing/2014/main" id="{00000000-0008-0000-0F00-00006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6" name="BExAXD64YO5K66HFU564IW611FYB">
          <a:extLst>
            <a:ext uri="{FF2B5EF4-FFF2-40B4-BE49-F238E27FC236}">
              <a16:creationId xmlns:a16="http://schemas.microsoft.com/office/drawing/2014/main" id="{00000000-0008-0000-0F00-00006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7" name="BExZROR5QH4CRXACSPB031IW6DBF">
          <a:extLst>
            <a:ext uri="{FF2B5EF4-FFF2-40B4-BE49-F238E27FC236}">
              <a16:creationId xmlns:a16="http://schemas.microsoft.com/office/drawing/2014/main" id="{00000000-0008-0000-0F00-00006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8" name="BExW5Q9YWNZOV61XIPTVZ6DG4WC3">
          <a:extLst>
            <a:ext uri="{FF2B5EF4-FFF2-40B4-BE49-F238E27FC236}">
              <a16:creationId xmlns:a16="http://schemas.microsoft.com/office/drawing/2014/main" id="{00000000-0008-0000-0F00-00006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69" name="BExU234APSPWEF7WYAJWDD5FR41E">
          <a:extLst>
            <a:ext uri="{FF2B5EF4-FFF2-40B4-BE49-F238E27FC236}">
              <a16:creationId xmlns:a16="http://schemas.microsoft.com/office/drawing/2014/main" id="{00000000-0008-0000-0F00-00006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0" name="BEx9J972VG349UJL0BFKQNRFBPIK">
          <a:extLst>
            <a:ext uri="{FF2B5EF4-FFF2-40B4-BE49-F238E27FC236}">
              <a16:creationId xmlns:a16="http://schemas.microsoft.com/office/drawing/2014/main" id="{00000000-0008-0000-0F00-00006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71" name="BExEOG45NR1NDWFVLSHVPW96LDDG">
          <a:extLst>
            <a:ext uri="{FF2B5EF4-FFF2-40B4-BE49-F238E27FC236}">
              <a16:creationId xmlns:a16="http://schemas.microsoft.com/office/drawing/2014/main" id="{00000000-0008-0000-0F00-00006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72" name="BExMG8GOJE7HUD4TBW1BVZQ79U6D">
          <a:extLst>
            <a:ext uri="{FF2B5EF4-FFF2-40B4-BE49-F238E27FC236}">
              <a16:creationId xmlns:a16="http://schemas.microsoft.com/office/drawing/2014/main" id="{00000000-0008-0000-0F00-00006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3" name="BExUD845W29O393MP8XHSBRARPM8">
          <a:extLst>
            <a:ext uri="{FF2B5EF4-FFF2-40B4-BE49-F238E27FC236}">
              <a16:creationId xmlns:a16="http://schemas.microsoft.com/office/drawing/2014/main" id="{00000000-0008-0000-0F00-00006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4" name="BEx1PXJYA0EPVKMIZ3OX22NE6SPN">
          <a:extLst>
            <a:ext uri="{FF2B5EF4-FFF2-40B4-BE49-F238E27FC236}">
              <a16:creationId xmlns:a16="http://schemas.microsoft.com/office/drawing/2014/main" id="{00000000-0008-0000-0F00-00006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5" name="BExMJQXJ8DDD25EZMRVLMBSDATIO">
          <a:extLst>
            <a:ext uri="{FF2B5EF4-FFF2-40B4-BE49-F238E27FC236}">
              <a16:creationId xmlns:a16="http://schemas.microsoft.com/office/drawing/2014/main" id="{00000000-0008-0000-0F00-00006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6" name="BExCZE19XEJSNCUJ5WNOBW1G7SJV">
          <a:extLst>
            <a:ext uri="{FF2B5EF4-FFF2-40B4-BE49-F238E27FC236}">
              <a16:creationId xmlns:a16="http://schemas.microsoft.com/office/drawing/2014/main" id="{00000000-0008-0000-0F00-00006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7" name="BExEQFAMIZ2L4OCWFLVJ5OSNW3FR">
          <a:extLst>
            <a:ext uri="{FF2B5EF4-FFF2-40B4-BE49-F238E27FC236}">
              <a16:creationId xmlns:a16="http://schemas.microsoft.com/office/drawing/2014/main" id="{00000000-0008-0000-0F00-00006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8" name="BExS5XJH42YFJ9C3IVA8HNIE5L6M">
          <a:extLst>
            <a:ext uri="{FF2B5EF4-FFF2-40B4-BE49-F238E27FC236}">
              <a16:creationId xmlns:a16="http://schemas.microsoft.com/office/drawing/2014/main" id="{00000000-0008-0000-0F00-00006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79" name="BExVVXJ0MS44XHZ5FRN9T06BWANK">
          <a:extLst>
            <a:ext uri="{FF2B5EF4-FFF2-40B4-BE49-F238E27FC236}">
              <a16:creationId xmlns:a16="http://schemas.microsoft.com/office/drawing/2014/main" id="{00000000-0008-0000-0F00-00006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0" name="BExAXD64YO5K66HFU564IW611FYB">
          <a:extLst>
            <a:ext uri="{FF2B5EF4-FFF2-40B4-BE49-F238E27FC236}">
              <a16:creationId xmlns:a16="http://schemas.microsoft.com/office/drawing/2014/main" id="{00000000-0008-0000-0F00-00007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1" name="BExZROR5QH4CRXACSPB031IW6DBF">
          <a:extLst>
            <a:ext uri="{FF2B5EF4-FFF2-40B4-BE49-F238E27FC236}">
              <a16:creationId xmlns:a16="http://schemas.microsoft.com/office/drawing/2014/main" id="{00000000-0008-0000-0F00-00007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2" name="BExW5Q9YWNZOV61XIPTVZ6DG4WC3">
          <a:extLst>
            <a:ext uri="{FF2B5EF4-FFF2-40B4-BE49-F238E27FC236}">
              <a16:creationId xmlns:a16="http://schemas.microsoft.com/office/drawing/2014/main" id="{00000000-0008-0000-0F00-00007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3" name="BExU234APSPWEF7WYAJWDD5FR41E">
          <a:extLst>
            <a:ext uri="{FF2B5EF4-FFF2-40B4-BE49-F238E27FC236}">
              <a16:creationId xmlns:a16="http://schemas.microsoft.com/office/drawing/2014/main" id="{00000000-0008-0000-0F00-00007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4" name="BEx9J972VG349UJL0BFKQNRFBPIK">
          <a:extLst>
            <a:ext uri="{FF2B5EF4-FFF2-40B4-BE49-F238E27FC236}">
              <a16:creationId xmlns:a16="http://schemas.microsoft.com/office/drawing/2014/main" id="{00000000-0008-0000-0F00-00007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85" name="BExEOG45NR1NDWFVLSHVPW96LDDG">
          <a:extLst>
            <a:ext uri="{FF2B5EF4-FFF2-40B4-BE49-F238E27FC236}">
              <a16:creationId xmlns:a16="http://schemas.microsoft.com/office/drawing/2014/main" id="{00000000-0008-0000-0F00-00007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86" name="BExMG8GOJE7HUD4TBW1BVZQ79U6D">
          <a:extLst>
            <a:ext uri="{FF2B5EF4-FFF2-40B4-BE49-F238E27FC236}">
              <a16:creationId xmlns:a16="http://schemas.microsoft.com/office/drawing/2014/main" id="{00000000-0008-0000-0F00-00007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7" name="BExUD845W29O393MP8XHSBRARPM8">
          <a:extLst>
            <a:ext uri="{FF2B5EF4-FFF2-40B4-BE49-F238E27FC236}">
              <a16:creationId xmlns:a16="http://schemas.microsoft.com/office/drawing/2014/main" id="{00000000-0008-0000-0F00-00007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8" name="BEx1PXJYA0EPVKMIZ3OX22NE6SPN">
          <a:extLst>
            <a:ext uri="{FF2B5EF4-FFF2-40B4-BE49-F238E27FC236}">
              <a16:creationId xmlns:a16="http://schemas.microsoft.com/office/drawing/2014/main" id="{00000000-0008-0000-0F00-00007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89" name="BExMJQXJ8DDD25EZMRVLMBSDATIO">
          <a:extLst>
            <a:ext uri="{FF2B5EF4-FFF2-40B4-BE49-F238E27FC236}">
              <a16:creationId xmlns:a16="http://schemas.microsoft.com/office/drawing/2014/main" id="{00000000-0008-0000-0F00-00007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0" name="BExCZE19XEJSNCUJ5WNOBW1G7SJV">
          <a:extLst>
            <a:ext uri="{FF2B5EF4-FFF2-40B4-BE49-F238E27FC236}">
              <a16:creationId xmlns:a16="http://schemas.microsoft.com/office/drawing/2014/main" id="{00000000-0008-0000-0F00-00007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1" name="BExEQFAMIZ2L4OCWFLVJ5OSNW3FR">
          <a:extLst>
            <a:ext uri="{FF2B5EF4-FFF2-40B4-BE49-F238E27FC236}">
              <a16:creationId xmlns:a16="http://schemas.microsoft.com/office/drawing/2014/main" id="{00000000-0008-0000-0F00-00007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2" name="BExS5XJH42YFJ9C3IVA8HNIE5L6M">
          <a:extLst>
            <a:ext uri="{FF2B5EF4-FFF2-40B4-BE49-F238E27FC236}">
              <a16:creationId xmlns:a16="http://schemas.microsoft.com/office/drawing/2014/main" id="{00000000-0008-0000-0F00-00007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3" name="BExVVXJ0MS44XHZ5FRN9T06BWANK">
          <a:extLst>
            <a:ext uri="{FF2B5EF4-FFF2-40B4-BE49-F238E27FC236}">
              <a16:creationId xmlns:a16="http://schemas.microsoft.com/office/drawing/2014/main" id="{00000000-0008-0000-0F00-00007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4" name="BExAXD64YO5K66HFU564IW611FYB">
          <a:extLst>
            <a:ext uri="{FF2B5EF4-FFF2-40B4-BE49-F238E27FC236}">
              <a16:creationId xmlns:a16="http://schemas.microsoft.com/office/drawing/2014/main" id="{00000000-0008-0000-0F00-00007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5" name="BExZROR5QH4CRXACSPB031IW6DBF">
          <a:extLst>
            <a:ext uri="{FF2B5EF4-FFF2-40B4-BE49-F238E27FC236}">
              <a16:creationId xmlns:a16="http://schemas.microsoft.com/office/drawing/2014/main" id="{00000000-0008-0000-0F00-00007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6" name="BExW5Q9YWNZOV61XIPTVZ6DG4WC3">
          <a:extLst>
            <a:ext uri="{FF2B5EF4-FFF2-40B4-BE49-F238E27FC236}">
              <a16:creationId xmlns:a16="http://schemas.microsoft.com/office/drawing/2014/main" id="{00000000-0008-0000-0F00-00008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7" name="BExU234APSPWEF7WYAJWDD5FR41E">
          <a:extLst>
            <a:ext uri="{FF2B5EF4-FFF2-40B4-BE49-F238E27FC236}">
              <a16:creationId xmlns:a16="http://schemas.microsoft.com/office/drawing/2014/main" id="{00000000-0008-0000-0F00-00008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898" name="BEx9J972VG349UJL0BFKQNRFBPIK">
          <a:extLst>
            <a:ext uri="{FF2B5EF4-FFF2-40B4-BE49-F238E27FC236}">
              <a16:creationId xmlns:a16="http://schemas.microsoft.com/office/drawing/2014/main" id="{00000000-0008-0000-0F00-00008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899" name="BExEOG45NR1NDWFVLSHVPW96LDDG">
          <a:extLst>
            <a:ext uri="{FF2B5EF4-FFF2-40B4-BE49-F238E27FC236}">
              <a16:creationId xmlns:a16="http://schemas.microsoft.com/office/drawing/2014/main" id="{00000000-0008-0000-0F00-00008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00" name="BExMG8GOJE7HUD4TBW1BVZQ79U6D">
          <a:extLst>
            <a:ext uri="{FF2B5EF4-FFF2-40B4-BE49-F238E27FC236}">
              <a16:creationId xmlns:a16="http://schemas.microsoft.com/office/drawing/2014/main" id="{00000000-0008-0000-0F00-00008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1" name="BExUD845W29O393MP8XHSBRARPM8">
          <a:extLst>
            <a:ext uri="{FF2B5EF4-FFF2-40B4-BE49-F238E27FC236}">
              <a16:creationId xmlns:a16="http://schemas.microsoft.com/office/drawing/2014/main" id="{00000000-0008-0000-0F00-00008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2" name="BEx1PXJYA0EPVKMIZ3OX22NE6SPN">
          <a:extLst>
            <a:ext uri="{FF2B5EF4-FFF2-40B4-BE49-F238E27FC236}">
              <a16:creationId xmlns:a16="http://schemas.microsoft.com/office/drawing/2014/main" id="{00000000-0008-0000-0F00-00008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3" name="BExMJQXJ8DDD25EZMRVLMBSDATIO">
          <a:extLst>
            <a:ext uri="{FF2B5EF4-FFF2-40B4-BE49-F238E27FC236}">
              <a16:creationId xmlns:a16="http://schemas.microsoft.com/office/drawing/2014/main" id="{00000000-0008-0000-0F00-00008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4" name="BExCZE19XEJSNCUJ5WNOBW1G7SJV">
          <a:extLst>
            <a:ext uri="{FF2B5EF4-FFF2-40B4-BE49-F238E27FC236}">
              <a16:creationId xmlns:a16="http://schemas.microsoft.com/office/drawing/2014/main" id="{00000000-0008-0000-0F00-00008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5" name="BExEQFAMIZ2L4OCWFLVJ5OSNW3FR">
          <a:extLst>
            <a:ext uri="{FF2B5EF4-FFF2-40B4-BE49-F238E27FC236}">
              <a16:creationId xmlns:a16="http://schemas.microsoft.com/office/drawing/2014/main" id="{00000000-0008-0000-0F00-00008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6" name="BExS5XJH42YFJ9C3IVA8HNIE5L6M">
          <a:extLst>
            <a:ext uri="{FF2B5EF4-FFF2-40B4-BE49-F238E27FC236}">
              <a16:creationId xmlns:a16="http://schemas.microsoft.com/office/drawing/2014/main" id="{00000000-0008-0000-0F00-00008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7" name="BExVVXJ0MS44XHZ5FRN9T06BWANK">
          <a:extLst>
            <a:ext uri="{FF2B5EF4-FFF2-40B4-BE49-F238E27FC236}">
              <a16:creationId xmlns:a16="http://schemas.microsoft.com/office/drawing/2014/main" id="{00000000-0008-0000-0F00-00008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8" name="BExAXD64YO5K66HFU564IW611FYB">
          <a:extLst>
            <a:ext uri="{FF2B5EF4-FFF2-40B4-BE49-F238E27FC236}">
              <a16:creationId xmlns:a16="http://schemas.microsoft.com/office/drawing/2014/main" id="{00000000-0008-0000-0F00-00008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09" name="BExZROR5QH4CRXACSPB031IW6DBF">
          <a:extLst>
            <a:ext uri="{FF2B5EF4-FFF2-40B4-BE49-F238E27FC236}">
              <a16:creationId xmlns:a16="http://schemas.microsoft.com/office/drawing/2014/main" id="{00000000-0008-0000-0F00-00008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0" name="BExW5Q9YWNZOV61XIPTVZ6DG4WC3">
          <a:extLst>
            <a:ext uri="{FF2B5EF4-FFF2-40B4-BE49-F238E27FC236}">
              <a16:creationId xmlns:a16="http://schemas.microsoft.com/office/drawing/2014/main" id="{00000000-0008-0000-0F00-00008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1" name="BExU234APSPWEF7WYAJWDD5FR41E">
          <a:extLst>
            <a:ext uri="{FF2B5EF4-FFF2-40B4-BE49-F238E27FC236}">
              <a16:creationId xmlns:a16="http://schemas.microsoft.com/office/drawing/2014/main" id="{00000000-0008-0000-0F00-00008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2" name="BEx9J972VG349UJL0BFKQNRFBPIK">
          <a:extLst>
            <a:ext uri="{FF2B5EF4-FFF2-40B4-BE49-F238E27FC236}">
              <a16:creationId xmlns:a16="http://schemas.microsoft.com/office/drawing/2014/main" id="{00000000-0008-0000-0F00-00009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13" name="BExEOG45NR1NDWFVLSHVPW96LDDG">
          <a:extLst>
            <a:ext uri="{FF2B5EF4-FFF2-40B4-BE49-F238E27FC236}">
              <a16:creationId xmlns:a16="http://schemas.microsoft.com/office/drawing/2014/main" id="{00000000-0008-0000-0F00-00009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14" name="BExMG8GOJE7HUD4TBW1BVZQ79U6D">
          <a:extLst>
            <a:ext uri="{FF2B5EF4-FFF2-40B4-BE49-F238E27FC236}">
              <a16:creationId xmlns:a16="http://schemas.microsoft.com/office/drawing/2014/main" id="{00000000-0008-0000-0F00-00009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5" name="BExUD845W29O393MP8XHSBRARPM8">
          <a:extLst>
            <a:ext uri="{FF2B5EF4-FFF2-40B4-BE49-F238E27FC236}">
              <a16:creationId xmlns:a16="http://schemas.microsoft.com/office/drawing/2014/main" id="{00000000-0008-0000-0F00-00009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6" name="BEx1PXJYA0EPVKMIZ3OX22NE6SPN">
          <a:extLst>
            <a:ext uri="{FF2B5EF4-FFF2-40B4-BE49-F238E27FC236}">
              <a16:creationId xmlns:a16="http://schemas.microsoft.com/office/drawing/2014/main" id="{00000000-0008-0000-0F00-00009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7" name="BExMJQXJ8DDD25EZMRVLMBSDATIO">
          <a:extLst>
            <a:ext uri="{FF2B5EF4-FFF2-40B4-BE49-F238E27FC236}">
              <a16:creationId xmlns:a16="http://schemas.microsoft.com/office/drawing/2014/main" id="{00000000-0008-0000-0F00-00009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8" name="BExCZE19XEJSNCUJ5WNOBW1G7SJV">
          <a:extLst>
            <a:ext uri="{FF2B5EF4-FFF2-40B4-BE49-F238E27FC236}">
              <a16:creationId xmlns:a16="http://schemas.microsoft.com/office/drawing/2014/main" id="{00000000-0008-0000-0F00-00009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19" name="BExEQFAMIZ2L4OCWFLVJ5OSNW3FR">
          <a:extLst>
            <a:ext uri="{FF2B5EF4-FFF2-40B4-BE49-F238E27FC236}">
              <a16:creationId xmlns:a16="http://schemas.microsoft.com/office/drawing/2014/main" id="{00000000-0008-0000-0F00-00009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0" name="BExS5XJH42YFJ9C3IVA8HNIE5L6M">
          <a:extLst>
            <a:ext uri="{FF2B5EF4-FFF2-40B4-BE49-F238E27FC236}">
              <a16:creationId xmlns:a16="http://schemas.microsoft.com/office/drawing/2014/main" id="{00000000-0008-0000-0F00-00009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1" name="BExVVXJ0MS44XHZ5FRN9T06BWANK">
          <a:extLst>
            <a:ext uri="{FF2B5EF4-FFF2-40B4-BE49-F238E27FC236}">
              <a16:creationId xmlns:a16="http://schemas.microsoft.com/office/drawing/2014/main" id="{00000000-0008-0000-0F00-00009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2" name="BExAXD64YO5K66HFU564IW611FYB">
          <a:extLst>
            <a:ext uri="{FF2B5EF4-FFF2-40B4-BE49-F238E27FC236}">
              <a16:creationId xmlns:a16="http://schemas.microsoft.com/office/drawing/2014/main" id="{00000000-0008-0000-0F00-00009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3" name="BExZROR5QH4CRXACSPB031IW6DBF">
          <a:extLst>
            <a:ext uri="{FF2B5EF4-FFF2-40B4-BE49-F238E27FC236}">
              <a16:creationId xmlns:a16="http://schemas.microsoft.com/office/drawing/2014/main" id="{00000000-0008-0000-0F00-00009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4" name="BExW5Q9YWNZOV61XIPTVZ6DG4WC3">
          <a:extLst>
            <a:ext uri="{FF2B5EF4-FFF2-40B4-BE49-F238E27FC236}">
              <a16:creationId xmlns:a16="http://schemas.microsoft.com/office/drawing/2014/main" id="{00000000-0008-0000-0F00-00009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5" name="BExU234APSPWEF7WYAJWDD5FR41E">
          <a:extLst>
            <a:ext uri="{FF2B5EF4-FFF2-40B4-BE49-F238E27FC236}">
              <a16:creationId xmlns:a16="http://schemas.microsoft.com/office/drawing/2014/main" id="{00000000-0008-0000-0F00-00009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6" name="BEx9J972VG349UJL0BFKQNRFBPIK">
          <a:extLst>
            <a:ext uri="{FF2B5EF4-FFF2-40B4-BE49-F238E27FC236}">
              <a16:creationId xmlns:a16="http://schemas.microsoft.com/office/drawing/2014/main" id="{00000000-0008-0000-0F00-00009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27" name="BExEOG45NR1NDWFVLSHVPW96LDDG">
          <a:extLst>
            <a:ext uri="{FF2B5EF4-FFF2-40B4-BE49-F238E27FC236}">
              <a16:creationId xmlns:a16="http://schemas.microsoft.com/office/drawing/2014/main" id="{00000000-0008-0000-0F00-00009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28" name="BExMG8GOJE7HUD4TBW1BVZQ79U6D">
          <a:extLst>
            <a:ext uri="{FF2B5EF4-FFF2-40B4-BE49-F238E27FC236}">
              <a16:creationId xmlns:a16="http://schemas.microsoft.com/office/drawing/2014/main" id="{00000000-0008-0000-0F00-0000A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29" name="BExUD845W29O393MP8XHSBRARPM8">
          <a:extLst>
            <a:ext uri="{FF2B5EF4-FFF2-40B4-BE49-F238E27FC236}">
              <a16:creationId xmlns:a16="http://schemas.microsoft.com/office/drawing/2014/main" id="{00000000-0008-0000-0F00-0000A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0" name="BEx1PXJYA0EPVKMIZ3OX22NE6SPN">
          <a:extLst>
            <a:ext uri="{FF2B5EF4-FFF2-40B4-BE49-F238E27FC236}">
              <a16:creationId xmlns:a16="http://schemas.microsoft.com/office/drawing/2014/main" id="{00000000-0008-0000-0F00-0000A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1" name="BExMJQXJ8DDD25EZMRVLMBSDATIO">
          <a:extLst>
            <a:ext uri="{FF2B5EF4-FFF2-40B4-BE49-F238E27FC236}">
              <a16:creationId xmlns:a16="http://schemas.microsoft.com/office/drawing/2014/main" id="{00000000-0008-0000-0F00-0000A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2" name="BExCZE19XEJSNCUJ5WNOBW1G7SJV">
          <a:extLst>
            <a:ext uri="{FF2B5EF4-FFF2-40B4-BE49-F238E27FC236}">
              <a16:creationId xmlns:a16="http://schemas.microsoft.com/office/drawing/2014/main" id="{00000000-0008-0000-0F00-0000A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3" name="BExEQFAMIZ2L4OCWFLVJ5OSNW3FR">
          <a:extLst>
            <a:ext uri="{FF2B5EF4-FFF2-40B4-BE49-F238E27FC236}">
              <a16:creationId xmlns:a16="http://schemas.microsoft.com/office/drawing/2014/main" id="{00000000-0008-0000-0F00-0000A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4" name="BExS5XJH42YFJ9C3IVA8HNIE5L6M">
          <a:extLst>
            <a:ext uri="{FF2B5EF4-FFF2-40B4-BE49-F238E27FC236}">
              <a16:creationId xmlns:a16="http://schemas.microsoft.com/office/drawing/2014/main" id="{00000000-0008-0000-0F00-0000A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5" name="BExVVXJ0MS44XHZ5FRN9T06BWANK">
          <a:extLst>
            <a:ext uri="{FF2B5EF4-FFF2-40B4-BE49-F238E27FC236}">
              <a16:creationId xmlns:a16="http://schemas.microsoft.com/office/drawing/2014/main" id="{00000000-0008-0000-0F00-0000A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6" name="BExAXD64YO5K66HFU564IW611FYB">
          <a:extLst>
            <a:ext uri="{FF2B5EF4-FFF2-40B4-BE49-F238E27FC236}">
              <a16:creationId xmlns:a16="http://schemas.microsoft.com/office/drawing/2014/main" id="{00000000-0008-0000-0F00-0000A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7" name="BExZROR5QH4CRXACSPB031IW6DBF">
          <a:extLst>
            <a:ext uri="{FF2B5EF4-FFF2-40B4-BE49-F238E27FC236}">
              <a16:creationId xmlns:a16="http://schemas.microsoft.com/office/drawing/2014/main" id="{00000000-0008-0000-0F00-0000A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8" name="BExW5Q9YWNZOV61XIPTVZ6DG4WC3">
          <a:extLst>
            <a:ext uri="{FF2B5EF4-FFF2-40B4-BE49-F238E27FC236}">
              <a16:creationId xmlns:a16="http://schemas.microsoft.com/office/drawing/2014/main" id="{00000000-0008-0000-0F00-0000A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39" name="BExU234APSPWEF7WYAJWDD5FR41E">
          <a:extLst>
            <a:ext uri="{FF2B5EF4-FFF2-40B4-BE49-F238E27FC236}">
              <a16:creationId xmlns:a16="http://schemas.microsoft.com/office/drawing/2014/main" id="{00000000-0008-0000-0F00-0000A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0" name="BEx9J972VG349UJL0BFKQNRFBPIK">
          <a:extLst>
            <a:ext uri="{FF2B5EF4-FFF2-40B4-BE49-F238E27FC236}">
              <a16:creationId xmlns:a16="http://schemas.microsoft.com/office/drawing/2014/main" id="{00000000-0008-0000-0F00-0000A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41" name="BExEOG45NR1NDWFVLSHVPW96LDDG">
          <a:extLst>
            <a:ext uri="{FF2B5EF4-FFF2-40B4-BE49-F238E27FC236}">
              <a16:creationId xmlns:a16="http://schemas.microsoft.com/office/drawing/2014/main" id="{00000000-0008-0000-0F00-0000A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42" name="BExMG8GOJE7HUD4TBW1BVZQ79U6D">
          <a:extLst>
            <a:ext uri="{FF2B5EF4-FFF2-40B4-BE49-F238E27FC236}">
              <a16:creationId xmlns:a16="http://schemas.microsoft.com/office/drawing/2014/main" id="{00000000-0008-0000-0F00-0000A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3" name="BExUD845W29O393MP8XHSBRARPM8">
          <a:extLst>
            <a:ext uri="{FF2B5EF4-FFF2-40B4-BE49-F238E27FC236}">
              <a16:creationId xmlns:a16="http://schemas.microsoft.com/office/drawing/2014/main" id="{00000000-0008-0000-0F00-0000A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4" name="BEx1PXJYA0EPVKMIZ3OX22NE6SPN">
          <a:extLst>
            <a:ext uri="{FF2B5EF4-FFF2-40B4-BE49-F238E27FC236}">
              <a16:creationId xmlns:a16="http://schemas.microsoft.com/office/drawing/2014/main" id="{00000000-0008-0000-0F00-0000B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5" name="BExMJQXJ8DDD25EZMRVLMBSDATIO">
          <a:extLst>
            <a:ext uri="{FF2B5EF4-FFF2-40B4-BE49-F238E27FC236}">
              <a16:creationId xmlns:a16="http://schemas.microsoft.com/office/drawing/2014/main" id="{00000000-0008-0000-0F00-0000B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6" name="BExCZE19XEJSNCUJ5WNOBW1G7SJV">
          <a:extLst>
            <a:ext uri="{FF2B5EF4-FFF2-40B4-BE49-F238E27FC236}">
              <a16:creationId xmlns:a16="http://schemas.microsoft.com/office/drawing/2014/main" id="{00000000-0008-0000-0F00-0000B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7" name="BExEQFAMIZ2L4OCWFLVJ5OSNW3FR">
          <a:extLst>
            <a:ext uri="{FF2B5EF4-FFF2-40B4-BE49-F238E27FC236}">
              <a16:creationId xmlns:a16="http://schemas.microsoft.com/office/drawing/2014/main" id="{00000000-0008-0000-0F00-0000B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8" name="BExS5XJH42YFJ9C3IVA8HNIE5L6M">
          <a:extLst>
            <a:ext uri="{FF2B5EF4-FFF2-40B4-BE49-F238E27FC236}">
              <a16:creationId xmlns:a16="http://schemas.microsoft.com/office/drawing/2014/main" id="{00000000-0008-0000-0F00-0000B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49" name="BExVVXJ0MS44XHZ5FRN9T06BWANK">
          <a:extLst>
            <a:ext uri="{FF2B5EF4-FFF2-40B4-BE49-F238E27FC236}">
              <a16:creationId xmlns:a16="http://schemas.microsoft.com/office/drawing/2014/main" id="{00000000-0008-0000-0F00-0000B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0" name="BExAXD64YO5K66HFU564IW611FYB">
          <a:extLst>
            <a:ext uri="{FF2B5EF4-FFF2-40B4-BE49-F238E27FC236}">
              <a16:creationId xmlns:a16="http://schemas.microsoft.com/office/drawing/2014/main" id="{00000000-0008-0000-0F00-0000B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1" name="BExZROR5QH4CRXACSPB031IW6DBF">
          <a:extLst>
            <a:ext uri="{FF2B5EF4-FFF2-40B4-BE49-F238E27FC236}">
              <a16:creationId xmlns:a16="http://schemas.microsoft.com/office/drawing/2014/main" id="{00000000-0008-0000-0F00-0000B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2" name="BExW5Q9YWNZOV61XIPTVZ6DG4WC3">
          <a:extLst>
            <a:ext uri="{FF2B5EF4-FFF2-40B4-BE49-F238E27FC236}">
              <a16:creationId xmlns:a16="http://schemas.microsoft.com/office/drawing/2014/main" id="{00000000-0008-0000-0F00-0000B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3" name="BExU234APSPWEF7WYAJWDD5FR41E">
          <a:extLst>
            <a:ext uri="{FF2B5EF4-FFF2-40B4-BE49-F238E27FC236}">
              <a16:creationId xmlns:a16="http://schemas.microsoft.com/office/drawing/2014/main" id="{00000000-0008-0000-0F00-0000B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4" name="BEx9J972VG349UJL0BFKQNRFBPIK">
          <a:extLst>
            <a:ext uri="{FF2B5EF4-FFF2-40B4-BE49-F238E27FC236}">
              <a16:creationId xmlns:a16="http://schemas.microsoft.com/office/drawing/2014/main" id="{00000000-0008-0000-0F00-0000B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55" name="BExEOG45NR1NDWFVLSHVPW96LDDG">
          <a:extLst>
            <a:ext uri="{FF2B5EF4-FFF2-40B4-BE49-F238E27FC236}">
              <a16:creationId xmlns:a16="http://schemas.microsoft.com/office/drawing/2014/main" id="{00000000-0008-0000-0F00-0000B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56" name="BExMG8GOJE7HUD4TBW1BVZQ79U6D">
          <a:extLst>
            <a:ext uri="{FF2B5EF4-FFF2-40B4-BE49-F238E27FC236}">
              <a16:creationId xmlns:a16="http://schemas.microsoft.com/office/drawing/2014/main" id="{00000000-0008-0000-0F00-0000B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7" name="BExUD845W29O393MP8XHSBRARPM8">
          <a:extLst>
            <a:ext uri="{FF2B5EF4-FFF2-40B4-BE49-F238E27FC236}">
              <a16:creationId xmlns:a16="http://schemas.microsoft.com/office/drawing/2014/main" id="{00000000-0008-0000-0F00-0000B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8" name="BEx1PXJYA0EPVKMIZ3OX22NE6SPN">
          <a:extLst>
            <a:ext uri="{FF2B5EF4-FFF2-40B4-BE49-F238E27FC236}">
              <a16:creationId xmlns:a16="http://schemas.microsoft.com/office/drawing/2014/main" id="{00000000-0008-0000-0F00-0000B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59" name="BExMJQXJ8DDD25EZMRVLMBSDATIO">
          <a:extLst>
            <a:ext uri="{FF2B5EF4-FFF2-40B4-BE49-F238E27FC236}">
              <a16:creationId xmlns:a16="http://schemas.microsoft.com/office/drawing/2014/main" id="{00000000-0008-0000-0F00-0000B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0" name="BExCZE19XEJSNCUJ5WNOBW1G7SJV">
          <a:extLst>
            <a:ext uri="{FF2B5EF4-FFF2-40B4-BE49-F238E27FC236}">
              <a16:creationId xmlns:a16="http://schemas.microsoft.com/office/drawing/2014/main" id="{00000000-0008-0000-0F00-0000C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1" name="BExEQFAMIZ2L4OCWFLVJ5OSNW3FR">
          <a:extLst>
            <a:ext uri="{FF2B5EF4-FFF2-40B4-BE49-F238E27FC236}">
              <a16:creationId xmlns:a16="http://schemas.microsoft.com/office/drawing/2014/main" id="{00000000-0008-0000-0F00-0000C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2" name="BExS5XJH42YFJ9C3IVA8HNIE5L6M">
          <a:extLst>
            <a:ext uri="{FF2B5EF4-FFF2-40B4-BE49-F238E27FC236}">
              <a16:creationId xmlns:a16="http://schemas.microsoft.com/office/drawing/2014/main" id="{00000000-0008-0000-0F00-0000C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3" name="BExVVXJ0MS44XHZ5FRN9T06BWANK">
          <a:extLst>
            <a:ext uri="{FF2B5EF4-FFF2-40B4-BE49-F238E27FC236}">
              <a16:creationId xmlns:a16="http://schemas.microsoft.com/office/drawing/2014/main" id="{00000000-0008-0000-0F00-0000C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4" name="BExAXD64YO5K66HFU564IW611FYB">
          <a:extLst>
            <a:ext uri="{FF2B5EF4-FFF2-40B4-BE49-F238E27FC236}">
              <a16:creationId xmlns:a16="http://schemas.microsoft.com/office/drawing/2014/main" id="{00000000-0008-0000-0F00-0000C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5" name="BExZROR5QH4CRXACSPB031IW6DBF">
          <a:extLst>
            <a:ext uri="{FF2B5EF4-FFF2-40B4-BE49-F238E27FC236}">
              <a16:creationId xmlns:a16="http://schemas.microsoft.com/office/drawing/2014/main" id="{00000000-0008-0000-0F00-0000C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6" name="BExW5Q9YWNZOV61XIPTVZ6DG4WC3">
          <a:extLst>
            <a:ext uri="{FF2B5EF4-FFF2-40B4-BE49-F238E27FC236}">
              <a16:creationId xmlns:a16="http://schemas.microsoft.com/office/drawing/2014/main" id="{00000000-0008-0000-0F00-0000C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7" name="BExU234APSPWEF7WYAJWDD5FR41E">
          <a:extLst>
            <a:ext uri="{FF2B5EF4-FFF2-40B4-BE49-F238E27FC236}">
              <a16:creationId xmlns:a16="http://schemas.microsoft.com/office/drawing/2014/main" id="{00000000-0008-0000-0F00-0000C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68" name="BEx9J972VG349UJL0BFKQNRFBPIK">
          <a:extLst>
            <a:ext uri="{FF2B5EF4-FFF2-40B4-BE49-F238E27FC236}">
              <a16:creationId xmlns:a16="http://schemas.microsoft.com/office/drawing/2014/main" id="{00000000-0008-0000-0F00-0000C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69" name="BExEOG45NR1NDWFVLSHVPW96LDDG">
          <a:extLst>
            <a:ext uri="{FF2B5EF4-FFF2-40B4-BE49-F238E27FC236}">
              <a16:creationId xmlns:a16="http://schemas.microsoft.com/office/drawing/2014/main" id="{00000000-0008-0000-0F00-0000C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70" name="BExMG8GOJE7HUD4TBW1BVZQ79U6D">
          <a:extLst>
            <a:ext uri="{FF2B5EF4-FFF2-40B4-BE49-F238E27FC236}">
              <a16:creationId xmlns:a16="http://schemas.microsoft.com/office/drawing/2014/main" id="{00000000-0008-0000-0F00-0000C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1" name="BExUD845W29O393MP8XHSBRARPM8">
          <a:extLst>
            <a:ext uri="{FF2B5EF4-FFF2-40B4-BE49-F238E27FC236}">
              <a16:creationId xmlns:a16="http://schemas.microsoft.com/office/drawing/2014/main" id="{00000000-0008-0000-0F00-0000C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2" name="BEx1PXJYA0EPVKMIZ3OX22NE6SPN">
          <a:extLst>
            <a:ext uri="{FF2B5EF4-FFF2-40B4-BE49-F238E27FC236}">
              <a16:creationId xmlns:a16="http://schemas.microsoft.com/office/drawing/2014/main" id="{00000000-0008-0000-0F00-0000C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3" name="BExMJQXJ8DDD25EZMRVLMBSDATIO">
          <a:extLst>
            <a:ext uri="{FF2B5EF4-FFF2-40B4-BE49-F238E27FC236}">
              <a16:creationId xmlns:a16="http://schemas.microsoft.com/office/drawing/2014/main" id="{00000000-0008-0000-0F00-0000C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4" name="BExCZE19XEJSNCUJ5WNOBW1G7SJV">
          <a:extLst>
            <a:ext uri="{FF2B5EF4-FFF2-40B4-BE49-F238E27FC236}">
              <a16:creationId xmlns:a16="http://schemas.microsoft.com/office/drawing/2014/main" id="{00000000-0008-0000-0F00-0000C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5" name="BExEQFAMIZ2L4OCWFLVJ5OSNW3FR">
          <a:extLst>
            <a:ext uri="{FF2B5EF4-FFF2-40B4-BE49-F238E27FC236}">
              <a16:creationId xmlns:a16="http://schemas.microsoft.com/office/drawing/2014/main" id="{00000000-0008-0000-0F00-0000C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6" name="BExS5XJH42YFJ9C3IVA8HNIE5L6M">
          <a:extLst>
            <a:ext uri="{FF2B5EF4-FFF2-40B4-BE49-F238E27FC236}">
              <a16:creationId xmlns:a16="http://schemas.microsoft.com/office/drawing/2014/main" id="{00000000-0008-0000-0F00-0000D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7" name="BExVVXJ0MS44XHZ5FRN9T06BWANK">
          <a:extLst>
            <a:ext uri="{FF2B5EF4-FFF2-40B4-BE49-F238E27FC236}">
              <a16:creationId xmlns:a16="http://schemas.microsoft.com/office/drawing/2014/main" id="{00000000-0008-0000-0F00-0000D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8" name="BExAXD64YO5K66HFU564IW611FYB">
          <a:extLst>
            <a:ext uri="{FF2B5EF4-FFF2-40B4-BE49-F238E27FC236}">
              <a16:creationId xmlns:a16="http://schemas.microsoft.com/office/drawing/2014/main" id="{00000000-0008-0000-0F00-0000D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79" name="BExZROR5QH4CRXACSPB031IW6DBF">
          <a:extLst>
            <a:ext uri="{FF2B5EF4-FFF2-40B4-BE49-F238E27FC236}">
              <a16:creationId xmlns:a16="http://schemas.microsoft.com/office/drawing/2014/main" id="{00000000-0008-0000-0F00-0000D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0" name="BExW5Q9YWNZOV61XIPTVZ6DG4WC3">
          <a:extLst>
            <a:ext uri="{FF2B5EF4-FFF2-40B4-BE49-F238E27FC236}">
              <a16:creationId xmlns:a16="http://schemas.microsoft.com/office/drawing/2014/main" id="{00000000-0008-0000-0F00-0000D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1" name="BExU234APSPWEF7WYAJWDD5FR41E">
          <a:extLst>
            <a:ext uri="{FF2B5EF4-FFF2-40B4-BE49-F238E27FC236}">
              <a16:creationId xmlns:a16="http://schemas.microsoft.com/office/drawing/2014/main" id="{00000000-0008-0000-0F00-0000D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2" name="BEx9J972VG349UJL0BFKQNRFBPIK">
          <a:extLst>
            <a:ext uri="{FF2B5EF4-FFF2-40B4-BE49-F238E27FC236}">
              <a16:creationId xmlns:a16="http://schemas.microsoft.com/office/drawing/2014/main" id="{00000000-0008-0000-0F00-0000D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83" name="BExEOG45NR1NDWFVLSHVPW96LDDG">
          <a:extLst>
            <a:ext uri="{FF2B5EF4-FFF2-40B4-BE49-F238E27FC236}">
              <a16:creationId xmlns:a16="http://schemas.microsoft.com/office/drawing/2014/main" id="{00000000-0008-0000-0F00-0000D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84" name="BExMG8GOJE7HUD4TBW1BVZQ79U6D">
          <a:extLst>
            <a:ext uri="{FF2B5EF4-FFF2-40B4-BE49-F238E27FC236}">
              <a16:creationId xmlns:a16="http://schemas.microsoft.com/office/drawing/2014/main" id="{00000000-0008-0000-0F00-0000D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5" name="BExUD845W29O393MP8XHSBRARPM8">
          <a:extLst>
            <a:ext uri="{FF2B5EF4-FFF2-40B4-BE49-F238E27FC236}">
              <a16:creationId xmlns:a16="http://schemas.microsoft.com/office/drawing/2014/main" id="{00000000-0008-0000-0F00-0000D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6" name="BEx1PXJYA0EPVKMIZ3OX22NE6SPN">
          <a:extLst>
            <a:ext uri="{FF2B5EF4-FFF2-40B4-BE49-F238E27FC236}">
              <a16:creationId xmlns:a16="http://schemas.microsoft.com/office/drawing/2014/main" id="{00000000-0008-0000-0F00-0000D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7" name="BExMJQXJ8DDD25EZMRVLMBSDATIO">
          <a:extLst>
            <a:ext uri="{FF2B5EF4-FFF2-40B4-BE49-F238E27FC236}">
              <a16:creationId xmlns:a16="http://schemas.microsoft.com/office/drawing/2014/main" id="{00000000-0008-0000-0F00-0000D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8" name="BExCZE19XEJSNCUJ5WNOBW1G7SJV">
          <a:extLst>
            <a:ext uri="{FF2B5EF4-FFF2-40B4-BE49-F238E27FC236}">
              <a16:creationId xmlns:a16="http://schemas.microsoft.com/office/drawing/2014/main" id="{00000000-0008-0000-0F00-0000D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89" name="BExEQFAMIZ2L4OCWFLVJ5OSNW3FR">
          <a:extLst>
            <a:ext uri="{FF2B5EF4-FFF2-40B4-BE49-F238E27FC236}">
              <a16:creationId xmlns:a16="http://schemas.microsoft.com/office/drawing/2014/main" id="{00000000-0008-0000-0F00-0000D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0" name="BExS5XJH42YFJ9C3IVA8HNIE5L6M">
          <a:extLst>
            <a:ext uri="{FF2B5EF4-FFF2-40B4-BE49-F238E27FC236}">
              <a16:creationId xmlns:a16="http://schemas.microsoft.com/office/drawing/2014/main" id="{00000000-0008-0000-0F00-0000D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1" name="BExVVXJ0MS44XHZ5FRN9T06BWANK">
          <a:extLst>
            <a:ext uri="{FF2B5EF4-FFF2-40B4-BE49-F238E27FC236}">
              <a16:creationId xmlns:a16="http://schemas.microsoft.com/office/drawing/2014/main" id="{00000000-0008-0000-0F00-0000D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2" name="BExAXD64YO5K66HFU564IW611FYB">
          <a:extLst>
            <a:ext uri="{FF2B5EF4-FFF2-40B4-BE49-F238E27FC236}">
              <a16:creationId xmlns:a16="http://schemas.microsoft.com/office/drawing/2014/main" id="{00000000-0008-0000-0F00-0000E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3" name="BExZROR5QH4CRXACSPB031IW6DBF">
          <a:extLst>
            <a:ext uri="{FF2B5EF4-FFF2-40B4-BE49-F238E27FC236}">
              <a16:creationId xmlns:a16="http://schemas.microsoft.com/office/drawing/2014/main" id="{00000000-0008-0000-0F00-0000E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4" name="BExW5Q9YWNZOV61XIPTVZ6DG4WC3">
          <a:extLst>
            <a:ext uri="{FF2B5EF4-FFF2-40B4-BE49-F238E27FC236}">
              <a16:creationId xmlns:a16="http://schemas.microsoft.com/office/drawing/2014/main" id="{00000000-0008-0000-0F00-0000E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5" name="BExU234APSPWEF7WYAJWDD5FR41E">
          <a:extLst>
            <a:ext uri="{FF2B5EF4-FFF2-40B4-BE49-F238E27FC236}">
              <a16:creationId xmlns:a16="http://schemas.microsoft.com/office/drawing/2014/main" id="{00000000-0008-0000-0F00-0000E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6" name="BEx9J972VG349UJL0BFKQNRFBPIK">
          <a:extLst>
            <a:ext uri="{FF2B5EF4-FFF2-40B4-BE49-F238E27FC236}">
              <a16:creationId xmlns:a16="http://schemas.microsoft.com/office/drawing/2014/main" id="{00000000-0008-0000-0F00-0000E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97" name="BExEOG45NR1NDWFVLSHVPW96LDDG">
          <a:extLst>
            <a:ext uri="{FF2B5EF4-FFF2-40B4-BE49-F238E27FC236}">
              <a16:creationId xmlns:a16="http://schemas.microsoft.com/office/drawing/2014/main" id="{00000000-0008-0000-0F00-0000E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998" name="BExMG8GOJE7HUD4TBW1BVZQ79U6D">
          <a:extLst>
            <a:ext uri="{FF2B5EF4-FFF2-40B4-BE49-F238E27FC236}">
              <a16:creationId xmlns:a16="http://schemas.microsoft.com/office/drawing/2014/main" id="{00000000-0008-0000-0F00-0000E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999" name="BExUD845W29O393MP8XHSBRARPM8">
          <a:extLst>
            <a:ext uri="{FF2B5EF4-FFF2-40B4-BE49-F238E27FC236}">
              <a16:creationId xmlns:a16="http://schemas.microsoft.com/office/drawing/2014/main" id="{00000000-0008-0000-0F00-0000E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0" name="BEx1PXJYA0EPVKMIZ3OX22NE6SPN">
          <a:extLst>
            <a:ext uri="{FF2B5EF4-FFF2-40B4-BE49-F238E27FC236}">
              <a16:creationId xmlns:a16="http://schemas.microsoft.com/office/drawing/2014/main" id="{00000000-0008-0000-0F00-0000E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1" name="BExMJQXJ8DDD25EZMRVLMBSDATIO">
          <a:extLst>
            <a:ext uri="{FF2B5EF4-FFF2-40B4-BE49-F238E27FC236}">
              <a16:creationId xmlns:a16="http://schemas.microsoft.com/office/drawing/2014/main" id="{00000000-0008-0000-0F00-0000E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2" name="BExCZE19XEJSNCUJ5WNOBW1G7SJV">
          <a:extLst>
            <a:ext uri="{FF2B5EF4-FFF2-40B4-BE49-F238E27FC236}">
              <a16:creationId xmlns:a16="http://schemas.microsoft.com/office/drawing/2014/main" id="{00000000-0008-0000-0F00-0000E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3" name="BExEQFAMIZ2L4OCWFLVJ5OSNW3FR">
          <a:extLst>
            <a:ext uri="{FF2B5EF4-FFF2-40B4-BE49-F238E27FC236}">
              <a16:creationId xmlns:a16="http://schemas.microsoft.com/office/drawing/2014/main" id="{00000000-0008-0000-0F00-0000E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4" name="BExS5XJH42YFJ9C3IVA8HNIE5L6M">
          <a:extLst>
            <a:ext uri="{FF2B5EF4-FFF2-40B4-BE49-F238E27FC236}">
              <a16:creationId xmlns:a16="http://schemas.microsoft.com/office/drawing/2014/main" id="{00000000-0008-0000-0F00-0000E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5" name="BExVVXJ0MS44XHZ5FRN9T06BWANK">
          <a:extLst>
            <a:ext uri="{FF2B5EF4-FFF2-40B4-BE49-F238E27FC236}">
              <a16:creationId xmlns:a16="http://schemas.microsoft.com/office/drawing/2014/main" id="{00000000-0008-0000-0F00-0000E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6" name="BExAXD64YO5K66HFU564IW611FYB">
          <a:extLst>
            <a:ext uri="{FF2B5EF4-FFF2-40B4-BE49-F238E27FC236}">
              <a16:creationId xmlns:a16="http://schemas.microsoft.com/office/drawing/2014/main" id="{00000000-0008-0000-0F00-0000E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7" name="BExZROR5QH4CRXACSPB031IW6DBF">
          <a:extLst>
            <a:ext uri="{FF2B5EF4-FFF2-40B4-BE49-F238E27FC236}">
              <a16:creationId xmlns:a16="http://schemas.microsoft.com/office/drawing/2014/main" id="{00000000-0008-0000-0F00-0000E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8" name="BExW5Q9YWNZOV61XIPTVZ6DG4WC3">
          <a:extLst>
            <a:ext uri="{FF2B5EF4-FFF2-40B4-BE49-F238E27FC236}">
              <a16:creationId xmlns:a16="http://schemas.microsoft.com/office/drawing/2014/main" id="{00000000-0008-0000-0F00-0000F0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09" name="BExU234APSPWEF7WYAJWDD5FR41E">
          <a:extLst>
            <a:ext uri="{FF2B5EF4-FFF2-40B4-BE49-F238E27FC236}">
              <a16:creationId xmlns:a16="http://schemas.microsoft.com/office/drawing/2014/main" id="{00000000-0008-0000-0F00-0000F1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0" name="BEx9J972VG349UJL0BFKQNRFBPIK">
          <a:extLst>
            <a:ext uri="{FF2B5EF4-FFF2-40B4-BE49-F238E27FC236}">
              <a16:creationId xmlns:a16="http://schemas.microsoft.com/office/drawing/2014/main" id="{00000000-0008-0000-0F00-0000F2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11" name="BExEOG45NR1NDWFVLSHVPW96LDDG">
          <a:extLst>
            <a:ext uri="{FF2B5EF4-FFF2-40B4-BE49-F238E27FC236}">
              <a16:creationId xmlns:a16="http://schemas.microsoft.com/office/drawing/2014/main" id="{00000000-0008-0000-0F00-0000F3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12" name="BExMG8GOJE7HUD4TBW1BVZQ79U6D">
          <a:extLst>
            <a:ext uri="{FF2B5EF4-FFF2-40B4-BE49-F238E27FC236}">
              <a16:creationId xmlns:a16="http://schemas.microsoft.com/office/drawing/2014/main" id="{00000000-0008-0000-0F00-0000F4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3" name="BExUD845W29O393MP8XHSBRARPM8">
          <a:extLst>
            <a:ext uri="{FF2B5EF4-FFF2-40B4-BE49-F238E27FC236}">
              <a16:creationId xmlns:a16="http://schemas.microsoft.com/office/drawing/2014/main" id="{00000000-0008-0000-0F00-0000F5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4" name="BEx1PXJYA0EPVKMIZ3OX22NE6SPN">
          <a:extLst>
            <a:ext uri="{FF2B5EF4-FFF2-40B4-BE49-F238E27FC236}">
              <a16:creationId xmlns:a16="http://schemas.microsoft.com/office/drawing/2014/main" id="{00000000-0008-0000-0F00-0000F6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5" name="BExMJQXJ8DDD25EZMRVLMBSDATIO">
          <a:extLst>
            <a:ext uri="{FF2B5EF4-FFF2-40B4-BE49-F238E27FC236}">
              <a16:creationId xmlns:a16="http://schemas.microsoft.com/office/drawing/2014/main" id="{00000000-0008-0000-0F00-0000F7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6" name="BExCZE19XEJSNCUJ5WNOBW1G7SJV">
          <a:extLst>
            <a:ext uri="{FF2B5EF4-FFF2-40B4-BE49-F238E27FC236}">
              <a16:creationId xmlns:a16="http://schemas.microsoft.com/office/drawing/2014/main" id="{00000000-0008-0000-0F00-0000F8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7" name="BExEQFAMIZ2L4OCWFLVJ5OSNW3FR">
          <a:extLst>
            <a:ext uri="{FF2B5EF4-FFF2-40B4-BE49-F238E27FC236}">
              <a16:creationId xmlns:a16="http://schemas.microsoft.com/office/drawing/2014/main" id="{00000000-0008-0000-0F00-0000F9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8" name="BExS5XJH42YFJ9C3IVA8HNIE5L6M">
          <a:extLst>
            <a:ext uri="{FF2B5EF4-FFF2-40B4-BE49-F238E27FC236}">
              <a16:creationId xmlns:a16="http://schemas.microsoft.com/office/drawing/2014/main" id="{00000000-0008-0000-0F00-0000FA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19" name="BExVVXJ0MS44XHZ5FRN9T06BWANK">
          <a:extLst>
            <a:ext uri="{FF2B5EF4-FFF2-40B4-BE49-F238E27FC236}">
              <a16:creationId xmlns:a16="http://schemas.microsoft.com/office/drawing/2014/main" id="{00000000-0008-0000-0F00-0000FB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0" name="BExAXD64YO5K66HFU564IW611FYB">
          <a:extLst>
            <a:ext uri="{FF2B5EF4-FFF2-40B4-BE49-F238E27FC236}">
              <a16:creationId xmlns:a16="http://schemas.microsoft.com/office/drawing/2014/main" id="{00000000-0008-0000-0F00-0000FC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1" name="BExZROR5QH4CRXACSPB031IW6DBF">
          <a:extLst>
            <a:ext uri="{FF2B5EF4-FFF2-40B4-BE49-F238E27FC236}">
              <a16:creationId xmlns:a16="http://schemas.microsoft.com/office/drawing/2014/main" id="{00000000-0008-0000-0F00-0000FD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2" name="BExW5Q9YWNZOV61XIPTVZ6DG4WC3">
          <a:extLst>
            <a:ext uri="{FF2B5EF4-FFF2-40B4-BE49-F238E27FC236}">
              <a16:creationId xmlns:a16="http://schemas.microsoft.com/office/drawing/2014/main" id="{00000000-0008-0000-0F00-0000FE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3" name="BExU234APSPWEF7WYAJWDD5FR41E">
          <a:extLst>
            <a:ext uri="{FF2B5EF4-FFF2-40B4-BE49-F238E27FC236}">
              <a16:creationId xmlns:a16="http://schemas.microsoft.com/office/drawing/2014/main" id="{00000000-0008-0000-0F00-0000FF03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4" name="BEx9J972VG349UJL0BFKQNRFBPIK">
          <a:extLst>
            <a:ext uri="{FF2B5EF4-FFF2-40B4-BE49-F238E27FC236}">
              <a16:creationId xmlns:a16="http://schemas.microsoft.com/office/drawing/2014/main" id="{00000000-0008-0000-0F00-00000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25" name="BExEOG45NR1NDWFVLSHVPW96LDDG">
          <a:extLst>
            <a:ext uri="{FF2B5EF4-FFF2-40B4-BE49-F238E27FC236}">
              <a16:creationId xmlns:a16="http://schemas.microsoft.com/office/drawing/2014/main" id="{00000000-0008-0000-0F00-00000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26" name="BExMG8GOJE7HUD4TBW1BVZQ79U6D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7" name="BExUD845W29O393MP8XHSBRARPM8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8" name="BEx1PXJYA0EPVKMIZ3OX22NE6SPN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29" name="BExMJQXJ8DDD25EZMRVLMBSDATIO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0" name="BExCZE19XEJSNCUJ5WNOBW1G7SJV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1" name="BExEQFAMIZ2L4OCWFLVJ5OSNW3FR">
          <a:extLst>
            <a:ext uri="{FF2B5EF4-FFF2-40B4-BE49-F238E27FC236}">
              <a16:creationId xmlns:a16="http://schemas.microsoft.com/office/drawing/2014/main" id="{00000000-0008-0000-0F00-00000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2" name="BExS5XJH42YFJ9C3IVA8HNIE5L6M">
          <a:extLst>
            <a:ext uri="{FF2B5EF4-FFF2-40B4-BE49-F238E27FC236}">
              <a16:creationId xmlns:a16="http://schemas.microsoft.com/office/drawing/2014/main" id="{00000000-0008-0000-0F00-00000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3" name="BExVVXJ0MS44XHZ5FRN9T06BWANK">
          <a:extLst>
            <a:ext uri="{FF2B5EF4-FFF2-40B4-BE49-F238E27FC236}">
              <a16:creationId xmlns:a16="http://schemas.microsoft.com/office/drawing/2014/main" id="{00000000-0008-0000-0F00-00000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4" name="BExAXD64YO5K66HFU564IW611FYB">
          <a:extLst>
            <a:ext uri="{FF2B5EF4-FFF2-40B4-BE49-F238E27FC236}">
              <a16:creationId xmlns:a16="http://schemas.microsoft.com/office/drawing/2014/main" id="{00000000-0008-0000-0F00-00000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5" name="BExZROR5QH4CRXACSPB031IW6DBF">
          <a:extLst>
            <a:ext uri="{FF2B5EF4-FFF2-40B4-BE49-F238E27FC236}">
              <a16:creationId xmlns:a16="http://schemas.microsoft.com/office/drawing/2014/main" id="{00000000-0008-0000-0F00-00000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6" name="BExW5Q9YWNZOV61XIPTVZ6DG4WC3">
          <a:extLst>
            <a:ext uri="{FF2B5EF4-FFF2-40B4-BE49-F238E27FC236}">
              <a16:creationId xmlns:a16="http://schemas.microsoft.com/office/drawing/2014/main" id="{00000000-0008-0000-0F00-00000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7" name="BExU234APSPWEF7WYAJWDD5FR41E">
          <a:extLst>
            <a:ext uri="{FF2B5EF4-FFF2-40B4-BE49-F238E27FC236}">
              <a16:creationId xmlns:a16="http://schemas.microsoft.com/office/drawing/2014/main" id="{00000000-0008-0000-0F00-00000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38" name="BEx9J972VG349UJL0BFKQNRFBPIK">
          <a:extLst>
            <a:ext uri="{FF2B5EF4-FFF2-40B4-BE49-F238E27FC236}">
              <a16:creationId xmlns:a16="http://schemas.microsoft.com/office/drawing/2014/main" id="{00000000-0008-0000-0F00-00000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39" name="BExEOG45NR1NDWFVLSHVPW96LDDG">
          <a:extLst>
            <a:ext uri="{FF2B5EF4-FFF2-40B4-BE49-F238E27FC236}">
              <a16:creationId xmlns:a16="http://schemas.microsoft.com/office/drawing/2014/main" id="{00000000-0008-0000-0F00-00000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40" name="BExMG8GOJE7HUD4TBW1BVZQ79U6D">
          <a:extLst>
            <a:ext uri="{FF2B5EF4-FFF2-40B4-BE49-F238E27FC236}">
              <a16:creationId xmlns:a16="http://schemas.microsoft.com/office/drawing/2014/main" id="{00000000-0008-0000-0F00-00001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1" name="BExUD845W29O393MP8XHSBRARPM8">
          <a:extLst>
            <a:ext uri="{FF2B5EF4-FFF2-40B4-BE49-F238E27FC236}">
              <a16:creationId xmlns:a16="http://schemas.microsoft.com/office/drawing/2014/main" id="{00000000-0008-0000-0F00-00001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2" name="BEx1PXJYA0EPVKMIZ3OX22NE6SPN">
          <a:extLst>
            <a:ext uri="{FF2B5EF4-FFF2-40B4-BE49-F238E27FC236}">
              <a16:creationId xmlns:a16="http://schemas.microsoft.com/office/drawing/2014/main" id="{00000000-0008-0000-0F00-00001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3" name="BExMJQXJ8DDD25EZMRVLMBSDATIO">
          <a:extLst>
            <a:ext uri="{FF2B5EF4-FFF2-40B4-BE49-F238E27FC236}">
              <a16:creationId xmlns:a16="http://schemas.microsoft.com/office/drawing/2014/main" id="{00000000-0008-0000-0F00-00001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4" name="BExCZE19XEJSNCUJ5WNOBW1G7SJV">
          <a:extLst>
            <a:ext uri="{FF2B5EF4-FFF2-40B4-BE49-F238E27FC236}">
              <a16:creationId xmlns:a16="http://schemas.microsoft.com/office/drawing/2014/main" id="{00000000-0008-0000-0F00-00001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5" name="BExEQFAMIZ2L4OCWFLVJ5OSNW3FR">
          <a:extLst>
            <a:ext uri="{FF2B5EF4-FFF2-40B4-BE49-F238E27FC236}">
              <a16:creationId xmlns:a16="http://schemas.microsoft.com/office/drawing/2014/main" id="{00000000-0008-0000-0F00-00001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6" name="BExS5XJH42YFJ9C3IVA8HNIE5L6M">
          <a:extLst>
            <a:ext uri="{FF2B5EF4-FFF2-40B4-BE49-F238E27FC236}">
              <a16:creationId xmlns:a16="http://schemas.microsoft.com/office/drawing/2014/main" id="{00000000-0008-0000-0F00-00001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7" name="BExVVXJ0MS44XHZ5FRN9T06BWANK">
          <a:extLst>
            <a:ext uri="{FF2B5EF4-FFF2-40B4-BE49-F238E27FC236}">
              <a16:creationId xmlns:a16="http://schemas.microsoft.com/office/drawing/2014/main" id="{00000000-0008-0000-0F00-00001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8" name="BExAXD64YO5K66HFU564IW611FYB">
          <a:extLst>
            <a:ext uri="{FF2B5EF4-FFF2-40B4-BE49-F238E27FC236}">
              <a16:creationId xmlns:a16="http://schemas.microsoft.com/office/drawing/2014/main" id="{00000000-0008-0000-0F00-00001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49" name="BExZROR5QH4CRXACSPB031IW6DBF">
          <a:extLst>
            <a:ext uri="{FF2B5EF4-FFF2-40B4-BE49-F238E27FC236}">
              <a16:creationId xmlns:a16="http://schemas.microsoft.com/office/drawing/2014/main" id="{00000000-0008-0000-0F00-00001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0" name="BExW5Q9YWNZOV61XIPTVZ6DG4WC3">
          <a:extLst>
            <a:ext uri="{FF2B5EF4-FFF2-40B4-BE49-F238E27FC236}">
              <a16:creationId xmlns:a16="http://schemas.microsoft.com/office/drawing/2014/main" id="{00000000-0008-0000-0F00-00001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1" name="BExU234APSPWEF7WYAJWDD5FR41E">
          <a:extLst>
            <a:ext uri="{FF2B5EF4-FFF2-40B4-BE49-F238E27FC236}">
              <a16:creationId xmlns:a16="http://schemas.microsoft.com/office/drawing/2014/main" id="{00000000-0008-0000-0F00-00001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2" name="BEx9J972VG349UJL0BFKQNRFBPIK">
          <a:extLst>
            <a:ext uri="{FF2B5EF4-FFF2-40B4-BE49-F238E27FC236}">
              <a16:creationId xmlns:a16="http://schemas.microsoft.com/office/drawing/2014/main" id="{00000000-0008-0000-0F00-00001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53" name="BExEOG45NR1NDWFVLSHVPW96LDDG">
          <a:extLst>
            <a:ext uri="{FF2B5EF4-FFF2-40B4-BE49-F238E27FC236}">
              <a16:creationId xmlns:a16="http://schemas.microsoft.com/office/drawing/2014/main" id="{00000000-0008-0000-0F00-00001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54" name="BExMG8GOJE7HUD4TBW1BVZQ79U6D">
          <a:extLst>
            <a:ext uri="{FF2B5EF4-FFF2-40B4-BE49-F238E27FC236}">
              <a16:creationId xmlns:a16="http://schemas.microsoft.com/office/drawing/2014/main" id="{00000000-0008-0000-0F00-00001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5" name="BExUD845W29O393MP8XHSBRARPM8">
          <a:extLst>
            <a:ext uri="{FF2B5EF4-FFF2-40B4-BE49-F238E27FC236}">
              <a16:creationId xmlns:a16="http://schemas.microsoft.com/office/drawing/2014/main" id="{00000000-0008-0000-0F00-00001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6" name="BEx1PXJYA0EPVKMIZ3OX22NE6SPN">
          <a:extLst>
            <a:ext uri="{FF2B5EF4-FFF2-40B4-BE49-F238E27FC236}">
              <a16:creationId xmlns:a16="http://schemas.microsoft.com/office/drawing/2014/main" id="{00000000-0008-0000-0F00-00002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7" name="BExMJQXJ8DDD25EZMRVLMBSDATIO">
          <a:extLst>
            <a:ext uri="{FF2B5EF4-FFF2-40B4-BE49-F238E27FC236}">
              <a16:creationId xmlns:a16="http://schemas.microsoft.com/office/drawing/2014/main" id="{00000000-0008-0000-0F00-00002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8" name="BExCZE19XEJSNCUJ5WNOBW1G7SJV">
          <a:extLst>
            <a:ext uri="{FF2B5EF4-FFF2-40B4-BE49-F238E27FC236}">
              <a16:creationId xmlns:a16="http://schemas.microsoft.com/office/drawing/2014/main" id="{00000000-0008-0000-0F00-00002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59" name="BExEQFAMIZ2L4OCWFLVJ5OSNW3FR">
          <a:extLst>
            <a:ext uri="{FF2B5EF4-FFF2-40B4-BE49-F238E27FC236}">
              <a16:creationId xmlns:a16="http://schemas.microsoft.com/office/drawing/2014/main" id="{00000000-0008-0000-0F00-00002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0" name="BExS5XJH42YFJ9C3IVA8HNIE5L6M">
          <a:extLst>
            <a:ext uri="{FF2B5EF4-FFF2-40B4-BE49-F238E27FC236}">
              <a16:creationId xmlns:a16="http://schemas.microsoft.com/office/drawing/2014/main" id="{00000000-0008-0000-0F00-00002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1" name="BExVVXJ0MS44XHZ5FRN9T06BWANK">
          <a:extLst>
            <a:ext uri="{FF2B5EF4-FFF2-40B4-BE49-F238E27FC236}">
              <a16:creationId xmlns:a16="http://schemas.microsoft.com/office/drawing/2014/main" id="{00000000-0008-0000-0F00-00002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2" name="BExAXD64YO5K66HFU564IW611FYB">
          <a:extLst>
            <a:ext uri="{FF2B5EF4-FFF2-40B4-BE49-F238E27FC236}">
              <a16:creationId xmlns:a16="http://schemas.microsoft.com/office/drawing/2014/main" id="{00000000-0008-0000-0F00-00002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3" name="BExZROR5QH4CRXACSPB031IW6DBF">
          <a:extLst>
            <a:ext uri="{FF2B5EF4-FFF2-40B4-BE49-F238E27FC236}">
              <a16:creationId xmlns:a16="http://schemas.microsoft.com/office/drawing/2014/main" id="{00000000-0008-0000-0F00-00002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4" name="BExW5Q9YWNZOV61XIPTVZ6DG4WC3">
          <a:extLst>
            <a:ext uri="{FF2B5EF4-FFF2-40B4-BE49-F238E27FC236}">
              <a16:creationId xmlns:a16="http://schemas.microsoft.com/office/drawing/2014/main" id="{00000000-0008-0000-0F00-00002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5" name="BExU234APSPWEF7WYAJWDD5FR41E">
          <a:extLst>
            <a:ext uri="{FF2B5EF4-FFF2-40B4-BE49-F238E27FC236}">
              <a16:creationId xmlns:a16="http://schemas.microsoft.com/office/drawing/2014/main" id="{00000000-0008-0000-0F00-00002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6" name="BEx9J972VG349UJL0BFKQNRFBPIK">
          <a:extLst>
            <a:ext uri="{FF2B5EF4-FFF2-40B4-BE49-F238E27FC236}">
              <a16:creationId xmlns:a16="http://schemas.microsoft.com/office/drawing/2014/main" id="{00000000-0008-0000-0F00-00002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7" name="BEx7GZN0B3ODYCH9MAGNOOXDPJP6">
          <a:extLst>
            <a:ext uri="{FF2B5EF4-FFF2-40B4-BE49-F238E27FC236}">
              <a16:creationId xmlns:a16="http://schemas.microsoft.com/office/drawing/2014/main" id="{00000000-0008-0000-0F00-00002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8" name="BExEUTU6UL9R25YPHQHOXSBGMBKB">
          <a:extLst>
            <a:ext uri="{FF2B5EF4-FFF2-40B4-BE49-F238E27FC236}">
              <a16:creationId xmlns:a16="http://schemas.microsoft.com/office/drawing/2014/main" id="{00000000-0008-0000-0F00-00002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69" name="BExKLGHGD5SQRQJH0MMO1W1UBKYA">
          <a:extLst>
            <a:ext uri="{FF2B5EF4-FFF2-40B4-BE49-F238E27FC236}">
              <a16:creationId xmlns:a16="http://schemas.microsoft.com/office/drawing/2014/main" id="{00000000-0008-0000-0F00-00002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0" name="BEx5GO29N5HCESUBQKNZ0C3O5Y9I">
          <a:extLst>
            <a:ext uri="{FF2B5EF4-FFF2-40B4-BE49-F238E27FC236}">
              <a16:creationId xmlns:a16="http://schemas.microsoft.com/office/drawing/2014/main" id="{00000000-0008-0000-0F00-00002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71" name="BExEOG45NR1NDWFVLSHVPW96LDDG">
          <a:extLst>
            <a:ext uri="{FF2B5EF4-FFF2-40B4-BE49-F238E27FC236}">
              <a16:creationId xmlns:a16="http://schemas.microsoft.com/office/drawing/2014/main" id="{00000000-0008-0000-0F00-00002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72" name="BExMG8GOJE7HUD4TBW1BVZQ79U6D">
          <a:extLst>
            <a:ext uri="{FF2B5EF4-FFF2-40B4-BE49-F238E27FC236}">
              <a16:creationId xmlns:a16="http://schemas.microsoft.com/office/drawing/2014/main" id="{00000000-0008-0000-0F00-00003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3" name="BExUD845W29O393MP8XHSBRARPM8">
          <a:extLst>
            <a:ext uri="{FF2B5EF4-FFF2-40B4-BE49-F238E27FC236}">
              <a16:creationId xmlns:a16="http://schemas.microsoft.com/office/drawing/2014/main" id="{00000000-0008-0000-0F00-00003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4" name="BEx1PXJYA0EPVKMIZ3OX22NE6SPN">
          <a:extLst>
            <a:ext uri="{FF2B5EF4-FFF2-40B4-BE49-F238E27FC236}">
              <a16:creationId xmlns:a16="http://schemas.microsoft.com/office/drawing/2014/main" id="{00000000-0008-0000-0F00-00003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5" name="BExMJQXJ8DDD25EZMRVLMBSDATIO">
          <a:extLst>
            <a:ext uri="{FF2B5EF4-FFF2-40B4-BE49-F238E27FC236}">
              <a16:creationId xmlns:a16="http://schemas.microsoft.com/office/drawing/2014/main" id="{00000000-0008-0000-0F00-00003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6" name="BExCZE19XEJSNCUJ5WNOBW1G7SJV">
          <a:extLst>
            <a:ext uri="{FF2B5EF4-FFF2-40B4-BE49-F238E27FC236}">
              <a16:creationId xmlns:a16="http://schemas.microsoft.com/office/drawing/2014/main" id="{00000000-0008-0000-0F00-00003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7" name="BExEQFAMIZ2L4OCWFLVJ5OSNW3FR">
          <a:extLst>
            <a:ext uri="{FF2B5EF4-FFF2-40B4-BE49-F238E27FC236}">
              <a16:creationId xmlns:a16="http://schemas.microsoft.com/office/drawing/2014/main" id="{00000000-0008-0000-0F00-00003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8" name="BExS5XJH42YFJ9C3IVA8HNIE5L6M">
          <a:extLst>
            <a:ext uri="{FF2B5EF4-FFF2-40B4-BE49-F238E27FC236}">
              <a16:creationId xmlns:a16="http://schemas.microsoft.com/office/drawing/2014/main" id="{00000000-0008-0000-0F00-00003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79" name="BExVVXJ0MS44XHZ5FRN9T06BWANK">
          <a:extLst>
            <a:ext uri="{FF2B5EF4-FFF2-40B4-BE49-F238E27FC236}">
              <a16:creationId xmlns:a16="http://schemas.microsoft.com/office/drawing/2014/main" id="{00000000-0008-0000-0F00-00003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0" name="BExAXD64YO5K66HFU564IW611FYB">
          <a:extLst>
            <a:ext uri="{FF2B5EF4-FFF2-40B4-BE49-F238E27FC236}">
              <a16:creationId xmlns:a16="http://schemas.microsoft.com/office/drawing/2014/main" id="{00000000-0008-0000-0F00-00003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1" name="BExZROR5QH4CRXACSPB031IW6DBF">
          <a:extLst>
            <a:ext uri="{FF2B5EF4-FFF2-40B4-BE49-F238E27FC236}">
              <a16:creationId xmlns:a16="http://schemas.microsoft.com/office/drawing/2014/main" id="{00000000-0008-0000-0F00-00003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2" name="BExW5Q9YWNZOV61XIPTVZ6DG4WC3">
          <a:extLst>
            <a:ext uri="{FF2B5EF4-FFF2-40B4-BE49-F238E27FC236}">
              <a16:creationId xmlns:a16="http://schemas.microsoft.com/office/drawing/2014/main" id="{00000000-0008-0000-0F00-00003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3" name="BExU234APSPWEF7WYAJWDD5FR41E">
          <a:extLst>
            <a:ext uri="{FF2B5EF4-FFF2-40B4-BE49-F238E27FC236}">
              <a16:creationId xmlns:a16="http://schemas.microsoft.com/office/drawing/2014/main" id="{00000000-0008-0000-0F00-00003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4" name="BEx9J972VG349UJL0BFKQNRFBPIK">
          <a:extLst>
            <a:ext uri="{FF2B5EF4-FFF2-40B4-BE49-F238E27FC236}">
              <a16:creationId xmlns:a16="http://schemas.microsoft.com/office/drawing/2014/main" id="{00000000-0008-0000-0F00-00003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85" name="BExEOG45NR1NDWFVLSHVPW96LDDG">
          <a:extLst>
            <a:ext uri="{FF2B5EF4-FFF2-40B4-BE49-F238E27FC236}">
              <a16:creationId xmlns:a16="http://schemas.microsoft.com/office/drawing/2014/main" id="{00000000-0008-0000-0F00-00003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86" name="BExMG8GOJE7HUD4TBW1BVZQ79U6D">
          <a:extLst>
            <a:ext uri="{FF2B5EF4-FFF2-40B4-BE49-F238E27FC236}">
              <a16:creationId xmlns:a16="http://schemas.microsoft.com/office/drawing/2014/main" id="{00000000-0008-0000-0F00-00003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7" name="BExUD845W29O393MP8XHSBRARPM8">
          <a:extLst>
            <a:ext uri="{FF2B5EF4-FFF2-40B4-BE49-F238E27FC236}">
              <a16:creationId xmlns:a16="http://schemas.microsoft.com/office/drawing/2014/main" id="{00000000-0008-0000-0F00-00003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8" name="BEx1PXJYA0EPVKMIZ3OX22NE6SPN">
          <a:extLst>
            <a:ext uri="{FF2B5EF4-FFF2-40B4-BE49-F238E27FC236}">
              <a16:creationId xmlns:a16="http://schemas.microsoft.com/office/drawing/2014/main" id="{00000000-0008-0000-0F00-00004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89" name="BExMJQXJ8DDD25EZMRVLMBSDATIO">
          <a:extLst>
            <a:ext uri="{FF2B5EF4-FFF2-40B4-BE49-F238E27FC236}">
              <a16:creationId xmlns:a16="http://schemas.microsoft.com/office/drawing/2014/main" id="{00000000-0008-0000-0F00-00004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0" name="BExCZE19XEJSNCUJ5WNOBW1G7SJV">
          <a:extLst>
            <a:ext uri="{FF2B5EF4-FFF2-40B4-BE49-F238E27FC236}">
              <a16:creationId xmlns:a16="http://schemas.microsoft.com/office/drawing/2014/main" id="{00000000-0008-0000-0F00-00004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1" name="BExEQFAMIZ2L4OCWFLVJ5OSNW3FR">
          <a:extLst>
            <a:ext uri="{FF2B5EF4-FFF2-40B4-BE49-F238E27FC236}">
              <a16:creationId xmlns:a16="http://schemas.microsoft.com/office/drawing/2014/main" id="{00000000-0008-0000-0F00-00004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2" name="BExS5XJH42YFJ9C3IVA8HNIE5L6M">
          <a:extLst>
            <a:ext uri="{FF2B5EF4-FFF2-40B4-BE49-F238E27FC236}">
              <a16:creationId xmlns:a16="http://schemas.microsoft.com/office/drawing/2014/main" id="{00000000-0008-0000-0F00-00004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3" name="BExVVXJ0MS44XHZ5FRN9T06BWANK">
          <a:extLst>
            <a:ext uri="{FF2B5EF4-FFF2-40B4-BE49-F238E27FC236}">
              <a16:creationId xmlns:a16="http://schemas.microsoft.com/office/drawing/2014/main" id="{00000000-0008-0000-0F00-00004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4" name="BExAXD64YO5K66HFU564IW611FYB">
          <a:extLst>
            <a:ext uri="{FF2B5EF4-FFF2-40B4-BE49-F238E27FC236}">
              <a16:creationId xmlns:a16="http://schemas.microsoft.com/office/drawing/2014/main" id="{00000000-0008-0000-0F00-00004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5" name="BExZROR5QH4CRXACSPB031IW6DBF">
          <a:extLst>
            <a:ext uri="{FF2B5EF4-FFF2-40B4-BE49-F238E27FC236}">
              <a16:creationId xmlns:a16="http://schemas.microsoft.com/office/drawing/2014/main" id="{00000000-0008-0000-0F00-00004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6" name="BExW5Q9YWNZOV61XIPTVZ6DG4WC3">
          <a:extLst>
            <a:ext uri="{FF2B5EF4-FFF2-40B4-BE49-F238E27FC236}">
              <a16:creationId xmlns:a16="http://schemas.microsoft.com/office/drawing/2014/main" id="{00000000-0008-0000-0F00-00004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7" name="BExU234APSPWEF7WYAJWDD5FR41E">
          <a:extLst>
            <a:ext uri="{FF2B5EF4-FFF2-40B4-BE49-F238E27FC236}">
              <a16:creationId xmlns:a16="http://schemas.microsoft.com/office/drawing/2014/main" id="{00000000-0008-0000-0F00-00004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098" name="BEx9J972VG349UJL0BFKQNRFBPIK">
          <a:extLst>
            <a:ext uri="{FF2B5EF4-FFF2-40B4-BE49-F238E27FC236}">
              <a16:creationId xmlns:a16="http://schemas.microsoft.com/office/drawing/2014/main" id="{00000000-0008-0000-0F00-00004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099" name="BExEOG45NR1NDWFVLSHVPW96LDDG">
          <a:extLst>
            <a:ext uri="{FF2B5EF4-FFF2-40B4-BE49-F238E27FC236}">
              <a16:creationId xmlns:a16="http://schemas.microsoft.com/office/drawing/2014/main" id="{00000000-0008-0000-0F00-00004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00" name="BExMG8GOJE7HUD4TBW1BVZQ79U6D">
          <a:extLst>
            <a:ext uri="{FF2B5EF4-FFF2-40B4-BE49-F238E27FC236}">
              <a16:creationId xmlns:a16="http://schemas.microsoft.com/office/drawing/2014/main" id="{00000000-0008-0000-0F00-00004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1" name="BExUD845W29O393MP8XHSBRARPM8">
          <a:extLst>
            <a:ext uri="{FF2B5EF4-FFF2-40B4-BE49-F238E27FC236}">
              <a16:creationId xmlns:a16="http://schemas.microsoft.com/office/drawing/2014/main" id="{00000000-0008-0000-0F00-00004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2" name="BEx1PXJYA0EPVKMIZ3OX22NE6SPN">
          <a:extLst>
            <a:ext uri="{FF2B5EF4-FFF2-40B4-BE49-F238E27FC236}">
              <a16:creationId xmlns:a16="http://schemas.microsoft.com/office/drawing/2014/main" id="{00000000-0008-0000-0F00-00004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3" name="BExMJQXJ8DDD25EZMRVLMBSDATIO">
          <a:extLst>
            <a:ext uri="{FF2B5EF4-FFF2-40B4-BE49-F238E27FC236}">
              <a16:creationId xmlns:a16="http://schemas.microsoft.com/office/drawing/2014/main" id="{00000000-0008-0000-0F00-00004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4" name="BExCZE19XEJSNCUJ5WNOBW1G7SJV">
          <a:extLst>
            <a:ext uri="{FF2B5EF4-FFF2-40B4-BE49-F238E27FC236}">
              <a16:creationId xmlns:a16="http://schemas.microsoft.com/office/drawing/2014/main" id="{00000000-0008-0000-0F00-00005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5" name="BExEQFAMIZ2L4OCWFLVJ5OSNW3FR">
          <a:extLst>
            <a:ext uri="{FF2B5EF4-FFF2-40B4-BE49-F238E27FC236}">
              <a16:creationId xmlns:a16="http://schemas.microsoft.com/office/drawing/2014/main" id="{00000000-0008-0000-0F00-00005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6" name="BExS5XJH42YFJ9C3IVA8HNIE5L6M">
          <a:extLst>
            <a:ext uri="{FF2B5EF4-FFF2-40B4-BE49-F238E27FC236}">
              <a16:creationId xmlns:a16="http://schemas.microsoft.com/office/drawing/2014/main" id="{00000000-0008-0000-0F00-00005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7" name="BExVVXJ0MS44XHZ5FRN9T06BWANK">
          <a:extLst>
            <a:ext uri="{FF2B5EF4-FFF2-40B4-BE49-F238E27FC236}">
              <a16:creationId xmlns:a16="http://schemas.microsoft.com/office/drawing/2014/main" id="{00000000-0008-0000-0F00-00005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8" name="BExAXD64YO5K66HFU564IW611FYB">
          <a:extLst>
            <a:ext uri="{FF2B5EF4-FFF2-40B4-BE49-F238E27FC236}">
              <a16:creationId xmlns:a16="http://schemas.microsoft.com/office/drawing/2014/main" id="{00000000-0008-0000-0F00-00005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09" name="BExZROR5QH4CRXACSPB031IW6DBF">
          <a:extLst>
            <a:ext uri="{FF2B5EF4-FFF2-40B4-BE49-F238E27FC236}">
              <a16:creationId xmlns:a16="http://schemas.microsoft.com/office/drawing/2014/main" id="{00000000-0008-0000-0F00-00005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0" name="BExW5Q9YWNZOV61XIPTVZ6DG4WC3">
          <a:extLst>
            <a:ext uri="{FF2B5EF4-FFF2-40B4-BE49-F238E27FC236}">
              <a16:creationId xmlns:a16="http://schemas.microsoft.com/office/drawing/2014/main" id="{00000000-0008-0000-0F00-00005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1" name="BExU234APSPWEF7WYAJWDD5FR41E">
          <a:extLst>
            <a:ext uri="{FF2B5EF4-FFF2-40B4-BE49-F238E27FC236}">
              <a16:creationId xmlns:a16="http://schemas.microsoft.com/office/drawing/2014/main" id="{00000000-0008-0000-0F00-00005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2" name="BEx9J972VG349UJL0BFKQNRFBPIK">
          <a:extLst>
            <a:ext uri="{FF2B5EF4-FFF2-40B4-BE49-F238E27FC236}">
              <a16:creationId xmlns:a16="http://schemas.microsoft.com/office/drawing/2014/main" id="{00000000-0008-0000-0F00-00005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13" name="BExEOG45NR1NDWFVLSHVPW96LDDG">
          <a:extLst>
            <a:ext uri="{FF2B5EF4-FFF2-40B4-BE49-F238E27FC236}">
              <a16:creationId xmlns:a16="http://schemas.microsoft.com/office/drawing/2014/main" id="{00000000-0008-0000-0F00-00005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14" name="BExMG8GOJE7HUD4TBW1BVZQ79U6D">
          <a:extLst>
            <a:ext uri="{FF2B5EF4-FFF2-40B4-BE49-F238E27FC236}">
              <a16:creationId xmlns:a16="http://schemas.microsoft.com/office/drawing/2014/main" id="{00000000-0008-0000-0F00-00005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5" name="BExUD845W29O393MP8XHSBRARPM8">
          <a:extLst>
            <a:ext uri="{FF2B5EF4-FFF2-40B4-BE49-F238E27FC236}">
              <a16:creationId xmlns:a16="http://schemas.microsoft.com/office/drawing/2014/main" id="{00000000-0008-0000-0F00-00005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6" name="BEx1PXJYA0EPVKMIZ3OX22NE6SPN">
          <a:extLst>
            <a:ext uri="{FF2B5EF4-FFF2-40B4-BE49-F238E27FC236}">
              <a16:creationId xmlns:a16="http://schemas.microsoft.com/office/drawing/2014/main" id="{00000000-0008-0000-0F00-00005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7" name="BExMJQXJ8DDD25EZMRVLMBSDATIO">
          <a:extLst>
            <a:ext uri="{FF2B5EF4-FFF2-40B4-BE49-F238E27FC236}">
              <a16:creationId xmlns:a16="http://schemas.microsoft.com/office/drawing/2014/main" id="{00000000-0008-0000-0F00-00005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8" name="BExCZE19XEJSNCUJ5WNOBW1G7SJV">
          <a:extLst>
            <a:ext uri="{FF2B5EF4-FFF2-40B4-BE49-F238E27FC236}">
              <a16:creationId xmlns:a16="http://schemas.microsoft.com/office/drawing/2014/main" id="{00000000-0008-0000-0F00-00005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19" name="BExEQFAMIZ2L4OCWFLVJ5OSNW3FR">
          <a:extLst>
            <a:ext uri="{FF2B5EF4-FFF2-40B4-BE49-F238E27FC236}">
              <a16:creationId xmlns:a16="http://schemas.microsoft.com/office/drawing/2014/main" id="{00000000-0008-0000-0F00-00005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0" name="BExS5XJH42YFJ9C3IVA8HNIE5L6M">
          <a:extLst>
            <a:ext uri="{FF2B5EF4-FFF2-40B4-BE49-F238E27FC236}">
              <a16:creationId xmlns:a16="http://schemas.microsoft.com/office/drawing/2014/main" id="{00000000-0008-0000-0F00-00006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1" name="BExVVXJ0MS44XHZ5FRN9T06BWANK">
          <a:extLst>
            <a:ext uri="{FF2B5EF4-FFF2-40B4-BE49-F238E27FC236}">
              <a16:creationId xmlns:a16="http://schemas.microsoft.com/office/drawing/2014/main" id="{00000000-0008-0000-0F00-00006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2" name="BExAXD64YO5K66HFU564IW611FYB">
          <a:extLst>
            <a:ext uri="{FF2B5EF4-FFF2-40B4-BE49-F238E27FC236}">
              <a16:creationId xmlns:a16="http://schemas.microsoft.com/office/drawing/2014/main" id="{00000000-0008-0000-0F00-00006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3" name="BExZROR5QH4CRXACSPB031IW6DBF">
          <a:extLst>
            <a:ext uri="{FF2B5EF4-FFF2-40B4-BE49-F238E27FC236}">
              <a16:creationId xmlns:a16="http://schemas.microsoft.com/office/drawing/2014/main" id="{00000000-0008-0000-0F00-00006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4" name="BExW5Q9YWNZOV61XIPTVZ6DG4WC3">
          <a:extLst>
            <a:ext uri="{FF2B5EF4-FFF2-40B4-BE49-F238E27FC236}">
              <a16:creationId xmlns:a16="http://schemas.microsoft.com/office/drawing/2014/main" id="{00000000-0008-0000-0F00-00006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5" name="BExU234APSPWEF7WYAJWDD5FR41E">
          <a:extLst>
            <a:ext uri="{FF2B5EF4-FFF2-40B4-BE49-F238E27FC236}">
              <a16:creationId xmlns:a16="http://schemas.microsoft.com/office/drawing/2014/main" id="{00000000-0008-0000-0F00-00006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6" name="BEx9J972VG349UJL0BFKQNRFBPIK">
          <a:extLst>
            <a:ext uri="{FF2B5EF4-FFF2-40B4-BE49-F238E27FC236}">
              <a16:creationId xmlns:a16="http://schemas.microsoft.com/office/drawing/2014/main" id="{00000000-0008-0000-0F00-00006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27" name="BExEOG45NR1NDWFVLSHVPW96LDDG">
          <a:extLst>
            <a:ext uri="{FF2B5EF4-FFF2-40B4-BE49-F238E27FC236}">
              <a16:creationId xmlns:a16="http://schemas.microsoft.com/office/drawing/2014/main" id="{00000000-0008-0000-0F00-00006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28" name="BExMG8GOJE7HUD4TBW1BVZQ79U6D">
          <a:extLst>
            <a:ext uri="{FF2B5EF4-FFF2-40B4-BE49-F238E27FC236}">
              <a16:creationId xmlns:a16="http://schemas.microsoft.com/office/drawing/2014/main" id="{00000000-0008-0000-0F00-00006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29" name="BExUD845W29O393MP8XHSBRARPM8">
          <a:extLst>
            <a:ext uri="{FF2B5EF4-FFF2-40B4-BE49-F238E27FC236}">
              <a16:creationId xmlns:a16="http://schemas.microsoft.com/office/drawing/2014/main" id="{00000000-0008-0000-0F00-00006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0" name="BEx1PXJYA0EPVKMIZ3OX22NE6SPN">
          <a:extLst>
            <a:ext uri="{FF2B5EF4-FFF2-40B4-BE49-F238E27FC236}">
              <a16:creationId xmlns:a16="http://schemas.microsoft.com/office/drawing/2014/main" id="{00000000-0008-0000-0F00-00006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1" name="BExMJQXJ8DDD25EZMRVLMBSDATIO">
          <a:extLst>
            <a:ext uri="{FF2B5EF4-FFF2-40B4-BE49-F238E27FC236}">
              <a16:creationId xmlns:a16="http://schemas.microsoft.com/office/drawing/2014/main" id="{00000000-0008-0000-0F00-00006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2" name="BExCZE19XEJSNCUJ5WNOBW1G7SJV">
          <a:extLst>
            <a:ext uri="{FF2B5EF4-FFF2-40B4-BE49-F238E27FC236}">
              <a16:creationId xmlns:a16="http://schemas.microsoft.com/office/drawing/2014/main" id="{00000000-0008-0000-0F00-00006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3" name="BExEQFAMIZ2L4OCWFLVJ5OSNW3FR">
          <a:extLst>
            <a:ext uri="{FF2B5EF4-FFF2-40B4-BE49-F238E27FC236}">
              <a16:creationId xmlns:a16="http://schemas.microsoft.com/office/drawing/2014/main" id="{00000000-0008-0000-0F00-00006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4" name="BExS5XJH42YFJ9C3IVA8HNIE5L6M">
          <a:extLst>
            <a:ext uri="{FF2B5EF4-FFF2-40B4-BE49-F238E27FC236}">
              <a16:creationId xmlns:a16="http://schemas.microsoft.com/office/drawing/2014/main" id="{00000000-0008-0000-0F00-00006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5" name="BExVVXJ0MS44XHZ5FRN9T06BWANK">
          <a:extLst>
            <a:ext uri="{FF2B5EF4-FFF2-40B4-BE49-F238E27FC236}">
              <a16:creationId xmlns:a16="http://schemas.microsoft.com/office/drawing/2014/main" id="{00000000-0008-0000-0F00-00006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6" name="BExAXD64YO5K66HFU564IW611FYB">
          <a:extLst>
            <a:ext uri="{FF2B5EF4-FFF2-40B4-BE49-F238E27FC236}">
              <a16:creationId xmlns:a16="http://schemas.microsoft.com/office/drawing/2014/main" id="{00000000-0008-0000-0F00-00007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7" name="BExZROR5QH4CRXACSPB031IW6DBF">
          <a:extLst>
            <a:ext uri="{FF2B5EF4-FFF2-40B4-BE49-F238E27FC236}">
              <a16:creationId xmlns:a16="http://schemas.microsoft.com/office/drawing/2014/main" id="{00000000-0008-0000-0F00-00007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8" name="BExW5Q9YWNZOV61XIPTVZ6DG4WC3">
          <a:extLst>
            <a:ext uri="{FF2B5EF4-FFF2-40B4-BE49-F238E27FC236}">
              <a16:creationId xmlns:a16="http://schemas.microsoft.com/office/drawing/2014/main" id="{00000000-0008-0000-0F00-00007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39" name="BExU234APSPWEF7WYAJWDD5FR41E">
          <a:extLst>
            <a:ext uri="{FF2B5EF4-FFF2-40B4-BE49-F238E27FC236}">
              <a16:creationId xmlns:a16="http://schemas.microsoft.com/office/drawing/2014/main" id="{00000000-0008-0000-0F00-00007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0" name="BEx9J972VG349UJL0BFKQNRFBPIK">
          <a:extLst>
            <a:ext uri="{FF2B5EF4-FFF2-40B4-BE49-F238E27FC236}">
              <a16:creationId xmlns:a16="http://schemas.microsoft.com/office/drawing/2014/main" id="{00000000-0008-0000-0F00-00007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41" name="BExEOG45NR1NDWFVLSHVPW96LDDG">
          <a:extLst>
            <a:ext uri="{FF2B5EF4-FFF2-40B4-BE49-F238E27FC236}">
              <a16:creationId xmlns:a16="http://schemas.microsoft.com/office/drawing/2014/main" id="{00000000-0008-0000-0F00-00007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42" name="BExMG8GOJE7HUD4TBW1BVZQ79U6D">
          <a:extLst>
            <a:ext uri="{FF2B5EF4-FFF2-40B4-BE49-F238E27FC236}">
              <a16:creationId xmlns:a16="http://schemas.microsoft.com/office/drawing/2014/main" id="{00000000-0008-0000-0F00-00007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3" name="BExUD845W29O393MP8XHSBRARPM8">
          <a:extLst>
            <a:ext uri="{FF2B5EF4-FFF2-40B4-BE49-F238E27FC236}">
              <a16:creationId xmlns:a16="http://schemas.microsoft.com/office/drawing/2014/main" id="{00000000-0008-0000-0F00-00007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4" name="BEx1PXJYA0EPVKMIZ3OX22NE6SPN">
          <a:extLst>
            <a:ext uri="{FF2B5EF4-FFF2-40B4-BE49-F238E27FC236}">
              <a16:creationId xmlns:a16="http://schemas.microsoft.com/office/drawing/2014/main" id="{00000000-0008-0000-0F00-00007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5" name="BExMJQXJ8DDD25EZMRVLMBSDATIO">
          <a:extLst>
            <a:ext uri="{FF2B5EF4-FFF2-40B4-BE49-F238E27FC236}">
              <a16:creationId xmlns:a16="http://schemas.microsoft.com/office/drawing/2014/main" id="{00000000-0008-0000-0F00-00007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6" name="BExCZE19XEJSNCUJ5WNOBW1G7SJV">
          <a:extLst>
            <a:ext uri="{FF2B5EF4-FFF2-40B4-BE49-F238E27FC236}">
              <a16:creationId xmlns:a16="http://schemas.microsoft.com/office/drawing/2014/main" id="{00000000-0008-0000-0F00-00007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7" name="BExEQFAMIZ2L4OCWFLVJ5OSNW3FR">
          <a:extLst>
            <a:ext uri="{FF2B5EF4-FFF2-40B4-BE49-F238E27FC236}">
              <a16:creationId xmlns:a16="http://schemas.microsoft.com/office/drawing/2014/main" id="{00000000-0008-0000-0F00-00007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8" name="BExS5XJH42YFJ9C3IVA8HNIE5L6M">
          <a:extLst>
            <a:ext uri="{FF2B5EF4-FFF2-40B4-BE49-F238E27FC236}">
              <a16:creationId xmlns:a16="http://schemas.microsoft.com/office/drawing/2014/main" id="{00000000-0008-0000-0F00-00007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49" name="BExVVXJ0MS44XHZ5FRN9T06BWANK">
          <a:extLst>
            <a:ext uri="{FF2B5EF4-FFF2-40B4-BE49-F238E27FC236}">
              <a16:creationId xmlns:a16="http://schemas.microsoft.com/office/drawing/2014/main" id="{00000000-0008-0000-0F00-00007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0" name="BExAXD64YO5K66HFU564IW611FYB">
          <a:extLst>
            <a:ext uri="{FF2B5EF4-FFF2-40B4-BE49-F238E27FC236}">
              <a16:creationId xmlns:a16="http://schemas.microsoft.com/office/drawing/2014/main" id="{00000000-0008-0000-0F00-00007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1" name="BExZROR5QH4CRXACSPB031IW6DBF">
          <a:extLst>
            <a:ext uri="{FF2B5EF4-FFF2-40B4-BE49-F238E27FC236}">
              <a16:creationId xmlns:a16="http://schemas.microsoft.com/office/drawing/2014/main" id="{00000000-0008-0000-0F00-00007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2" name="BExW5Q9YWNZOV61XIPTVZ6DG4WC3">
          <a:extLst>
            <a:ext uri="{FF2B5EF4-FFF2-40B4-BE49-F238E27FC236}">
              <a16:creationId xmlns:a16="http://schemas.microsoft.com/office/drawing/2014/main" id="{00000000-0008-0000-0F00-00008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3" name="BExU234APSPWEF7WYAJWDD5FR41E">
          <a:extLst>
            <a:ext uri="{FF2B5EF4-FFF2-40B4-BE49-F238E27FC236}">
              <a16:creationId xmlns:a16="http://schemas.microsoft.com/office/drawing/2014/main" id="{00000000-0008-0000-0F00-00008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4" name="BEx9J972VG349UJL0BFKQNRFBPIK">
          <a:extLst>
            <a:ext uri="{FF2B5EF4-FFF2-40B4-BE49-F238E27FC236}">
              <a16:creationId xmlns:a16="http://schemas.microsoft.com/office/drawing/2014/main" id="{00000000-0008-0000-0F00-00008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55" name="BExEOG45NR1NDWFVLSHVPW96LDDG">
          <a:extLst>
            <a:ext uri="{FF2B5EF4-FFF2-40B4-BE49-F238E27FC236}">
              <a16:creationId xmlns:a16="http://schemas.microsoft.com/office/drawing/2014/main" id="{00000000-0008-0000-0F00-00008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56" name="BExMG8GOJE7HUD4TBW1BVZQ79U6D">
          <a:extLst>
            <a:ext uri="{FF2B5EF4-FFF2-40B4-BE49-F238E27FC236}">
              <a16:creationId xmlns:a16="http://schemas.microsoft.com/office/drawing/2014/main" id="{00000000-0008-0000-0F00-00008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7" name="BExUD845W29O393MP8XHSBRARPM8">
          <a:extLst>
            <a:ext uri="{FF2B5EF4-FFF2-40B4-BE49-F238E27FC236}">
              <a16:creationId xmlns:a16="http://schemas.microsoft.com/office/drawing/2014/main" id="{00000000-0008-0000-0F00-00008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8" name="BEx1PXJYA0EPVKMIZ3OX22NE6SPN">
          <a:extLst>
            <a:ext uri="{FF2B5EF4-FFF2-40B4-BE49-F238E27FC236}">
              <a16:creationId xmlns:a16="http://schemas.microsoft.com/office/drawing/2014/main" id="{00000000-0008-0000-0F00-00008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59" name="BExMJQXJ8DDD25EZMRVLMBSDATIO">
          <a:extLst>
            <a:ext uri="{FF2B5EF4-FFF2-40B4-BE49-F238E27FC236}">
              <a16:creationId xmlns:a16="http://schemas.microsoft.com/office/drawing/2014/main" id="{00000000-0008-0000-0F00-00008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0" name="BExCZE19XEJSNCUJ5WNOBW1G7SJV">
          <a:extLst>
            <a:ext uri="{FF2B5EF4-FFF2-40B4-BE49-F238E27FC236}">
              <a16:creationId xmlns:a16="http://schemas.microsoft.com/office/drawing/2014/main" id="{00000000-0008-0000-0F00-00008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1" name="BExEQFAMIZ2L4OCWFLVJ5OSNW3FR">
          <a:extLst>
            <a:ext uri="{FF2B5EF4-FFF2-40B4-BE49-F238E27FC236}">
              <a16:creationId xmlns:a16="http://schemas.microsoft.com/office/drawing/2014/main" id="{00000000-0008-0000-0F00-00008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2" name="BExS5XJH42YFJ9C3IVA8HNIE5L6M">
          <a:extLst>
            <a:ext uri="{FF2B5EF4-FFF2-40B4-BE49-F238E27FC236}">
              <a16:creationId xmlns:a16="http://schemas.microsoft.com/office/drawing/2014/main" id="{00000000-0008-0000-0F00-00008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3" name="BExVVXJ0MS44XHZ5FRN9T06BWANK">
          <a:extLst>
            <a:ext uri="{FF2B5EF4-FFF2-40B4-BE49-F238E27FC236}">
              <a16:creationId xmlns:a16="http://schemas.microsoft.com/office/drawing/2014/main" id="{00000000-0008-0000-0F00-00008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4" name="BExAXD64YO5K66HFU564IW611FYB">
          <a:extLst>
            <a:ext uri="{FF2B5EF4-FFF2-40B4-BE49-F238E27FC236}">
              <a16:creationId xmlns:a16="http://schemas.microsoft.com/office/drawing/2014/main" id="{00000000-0008-0000-0F00-00008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5" name="BExZROR5QH4CRXACSPB031IW6DBF">
          <a:extLst>
            <a:ext uri="{FF2B5EF4-FFF2-40B4-BE49-F238E27FC236}">
              <a16:creationId xmlns:a16="http://schemas.microsoft.com/office/drawing/2014/main" id="{00000000-0008-0000-0F00-00008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6" name="BExW5Q9YWNZOV61XIPTVZ6DG4WC3">
          <a:extLst>
            <a:ext uri="{FF2B5EF4-FFF2-40B4-BE49-F238E27FC236}">
              <a16:creationId xmlns:a16="http://schemas.microsoft.com/office/drawing/2014/main" id="{00000000-0008-0000-0F00-00008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7" name="BExU234APSPWEF7WYAJWDD5FR41E">
          <a:extLst>
            <a:ext uri="{FF2B5EF4-FFF2-40B4-BE49-F238E27FC236}">
              <a16:creationId xmlns:a16="http://schemas.microsoft.com/office/drawing/2014/main" id="{00000000-0008-0000-0F00-00008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68" name="BEx9J972VG349UJL0BFKQNRFBPIK">
          <a:extLst>
            <a:ext uri="{FF2B5EF4-FFF2-40B4-BE49-F238E27FC236}">
              <a16:creationId xmlns:a16="http://schemas.microsoft.com/office/drawing/2014/main" id="{00000000-0008-0000-0F00-00009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69" name="BExEOG45NR1NDWFVLSHVPW96LDDG">
          <a:extLst>
            <a:ext uri="{FF2B5EF4-FFF2-40B4-BE49-F238E27FC236}">
              <a16:creationId xmlns:a16="http://schemas.microsoft.com/office/drawing/2014/main" id="{00000000-0008-0000-0F00-00009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70" name="BExMG8GOJE7HUD4TBW1BVZQ79U6D">
          <a:extLst>
            <a:ext uri="{FF2B5EF4-FFF2-40B4-BE49-F238E27FC236}">
              <a16:creationId xmlns:a16="http://schemas.microsoft.com/office/drawing/2014/main" id="{00000000-0008-0000-0F00-00009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1" name="BExUD845W29O393MP8XHSBRARPM8">
          <a:extLst>
            <a:ext uri="{FF2B5EF4-FFF2-40B4-BE49-F238E27FC236}">
              <a16:creationId xmlns:a16="http://schemas.microsoft.com/office/drawing/2014/main" id="{00000000-0008-0000-0F00-00009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2" name="BEx1PXJYA0EPVKMIZ3OX22NE6SPN">
          <a:extLst>
            <a:ext uri="{FF2B5EF4-FFF2-40B4-BE49-F238E27FC236}">
              <a16:creationId xmlns:a16="http://schemas.microsoft.com/office/drawing/2014/main" id="{00000000-0008-0000-0F00-00009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3" name="BExMJQXJ8DDD25EZMRVLMBSDATIO">
          <a:extLst>
            <a:ext uri="{FF2B5EF4-FFF2-40B4-BE49-F238E27FC236}">
              <a16:creationId xmlns:a16="http://schemas.microsoft.com/office/drawing/2014/main" id="{00000000-0008-0000-0F00-00009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4" name="BExCZE19XEJSNCUJ5WNOBW1G7SJV">
          <a:extLst>
            <a:ext uri="{FF2B5EF4-FFF2-40B4-BE49-F238E27FC236}">
              <a16:creationId xmlns:a16="http://schemas.microsoft.com/office/drawing/2014/main" id="{00000000-0008-0000-0F00-00009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5" name="BExEQFAMIZ2L4OCWFLVJ5OSNW3FR">
          <a:extLst>
            <a:ext uri="{FF2B5EF4-FFF2-40B4-BE49-F238E27FC236}">
              <a16:creationId xmlns:a16="http://schemas.microsoft.com/office/drawing/2014/main" id="{00000000-0008-0000-0F00-00009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6" name="BExS5XJH42YFJ9C3IVA8HNIE5L6M">
          <a:extLst>
            <a:ext uri="{FF2B5EF4-FFF2-40B4-BE49-F238E27FC236}">
              <a16:creationId xmlns:a16="http://schemas.microsoft.com/office/drawing/2014/main" id="{00000000-0008-0000-0F00-00009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7" name="BExVVXJ0MS44XHZ5FRN9T06BWANK">
          <a:extLst>
            <a:ext uri="{FF2B5EF4-FFF2-40B4-BE49-F238E27FC236}">
              <a16:creationId xmlns:a16="http://schemas.microsoft.com/office/drawing/2014/main" id="{00000000-0008-0000-0F00-00009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8" name="BExAXD64YO5K66HFU564IW611FYB">
          <a:extLst>
            <a:ext uri="{FF2B5EF4-FFF2-40B4-BE49-F238E27FC236}">
              <a16:creationId xmlns:a16="http://schemas.microsoft.com/office/drawing/2014/main" id="{00000000-0008-0000-0F00-00009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79" name="BExZROR5QH4CRXACSPB031IW6DBF">
          <a:extLst>
            <a:ext uri="{FF2B5EF4-FFF2-40B4-BE49-F238E27FC236}">
              <a16:creationId xmlns:a16="http://schemas.microsoft.com/office/drawing/2014/main" id="{00000000-0008-0000-0F00-00009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0" name="BExW5Q9YWNZOV61XIPTVZ6DG4WC3">
          <a:extLst>
            <a:ext uri="{FF2B5EF4-FFF2-40B4-BE49-F238E27FC236}">
              <a16:creationId xmlns:a16="http://schemas.microsoft.com/office/drawing/2014/main" id="{00000000-0008-0000-0F00-00009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1" name="BExU234APSPWEF7WYAJWDD5FR41E">
          <a:extLst>
            <a:ext uri="{FF2B5EF4-FFF2-40B4-BE49-F238E27FC236}">
              <a16:creationId xmlns:a16="http://schemas.microsoft.com/office/drawing/2014/main" id="{00000000-0008-0000-0F00-00009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2" name="BEx9J972VG349UJL0BFKQNRFBPIK">
          <a:extLst>
            <a:ext uri="{FF2B5EF4-FFF2-40B4-BE49-F238E27FC236}">
              <a16:creationId xmlns:a16="http://schemas.microsoft.com/office/drawing/2014/main" id="{00000000-0008-0000-0F00-00009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83" name="BExEOG45NR1NDWFVLSHVPW96LDDG">
          <a:extLst>
            <a:ext uri="{FF2B5EF4-FFF2-40B4-BE49-F238E27FC236}">
              <a16:creationId xmlns:a16="http://schemas.microsoft.com/office/drawing/2014/main" id="{00000000-0008-0000-0F00-00009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84" name="BExMG8GOJE7HUD4TBW1BVZQ79U6D">
          <a:extLst>
            <a:ext uri="{FF2B5EF4-FFF2-40B4-BE49-F238E27FC236}">
              <a16:creationId xmlns:a16="http://schemas.microsoft.com/office/drawing/2014/main" id="{00000000-0008-0000-0F00-0000A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5" name="BExUD845W29O393MP8XHSBRARPM8">
          <a:extLst>
            <a:ext uri="{FF2B5EF4-FFF2-40B4-BE49-F238E27FC236}">
              <a16:creationId xmlns:a16="http://schemas.microsoft.com/office/drawing/2014/main" id="{00000000-0008-0000-0F00-0000A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6" name="BEx1PXJYA0EPVKMIZ3OX22NE6SPN">
          <a:extLst>
            <a:ext uri="{FF2B5EF4-FFF2-40B4-BE49-F238E27FC236}">
              <a16:creationId xmlns:a16="http://schemas.microsoft.com/office/drawing/2014/main" id="{00000000-0008-0000-0F00-0000A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7" name="BExMJQXJ8DDD25EZMRVLMBSDATIO">
          <a:extLst>
            <a:ext uri="{FF2B5EF4-FFF2-40B4-BE49-F238E27FC236}">
              <a16:creationId xmlns:a16="http://schemas.microsoft.com/office/drawing/2014/main" id="{00000000-0008-0000-0F00-0000A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8" name="BExCZE19XEJSNCUJ5WNOBW1G7SJV">
          <a:extLst>
            <a:ext uri="{FF2B5EF4-FFF2-40B4-BE49-F238E27FC236}">
              <a16:creationId xmlns:a16="http://schemas.microsoft.com/office/drawing/2014/main" id="{00000000-0008-0000-0F00-0000A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89" name="BExEQFAMIZ2L4OCWFLVJ5OSNW3FR">
          <a:extLst>
            <a:ext uri="{FF2B5EF4-FFF2-40B4-BE49-F238E27FC236}">
              <a16:creationId xmlns:a16="http://schemas.microsoft.com/office/drawing/2014/main" id="{00000000-0008-0000-0F00-0000A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0" name="BExS5XJH42YFJ9C3IVA8HNIE5L6M">
          <a:extLst>
            <a:ext uri="{FF2B5EF4-FFF2-40B4-BE49-F238E27FC236}">
              <a16:creationId xmlns:a16="http://schemas.microsoft.com/office/drawing/2014/main" id="{00000000-0008-0000-0F00-0000A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1" name="BExVVXJ0MS44XHZ5FRN9T06BWANK">
          <a:extLst>
            <a:ext uri="{FF2B5EF4-FFF2-40B4-BE49-F238E27FC236}">
              <a16:creationId xmlns:a16="http://schemas.microsoft.com/office/drawing/2014/main" id="{00000000-0008-0000-0F00-0000A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2" name="BExAXD64YO5K66HFU564IW611FYB">
          <a:extLst>
            <a:ext uri="{FF2B5EF4-FFF2-40B4-BE49-F238E27FC236}">
              <a16:creationId xmlns:a16="http://schemas.microsoft.com/office/drawing/2014/main" id="{00000000-0008-0000-0F00-0000A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3" name="BExZROR5QH4CRXACSPB031IW6DBF">
          <a:extLst>
            <a:ext uri="{FF2B5EF4-FFF2-40B4-BE49-F238E27FC236}">
              <a16:creationId xmlns:a16="http://schemas.microsoft.com/office/drawing/2014/main" id="{00000000-0008-0000-0F00-0000A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4" name="BExW5Q9YWNZOV61XIPTVZ6DG4WC3">
          <a:extLst>
            <a:ext uri="{FF2B5EF4-FFF2-40B4-BE49-F238E27FC236}">
              <a16:creationId xmlns:a16="http://schemas.microsoft.com/office/drawing/2014/main" id="{00000000-0008-0000-0F00-0000A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5" name="BExU234APSPWEF7WYAJWDD5FR41E">
          <a:extLst>
            <a:ext uri="{FF2B5EF4-FFF2-40B4-BE49-F238E27FC236}">
              <a16:creationId xmlns:a16="http://schemas.microsoft.com/office/drawing/2014/main" id="{00000000-0008-0000-0F00-0000A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6" name="BEx9J972VG349UJL0BFKQNRFBPIK">
          <a:extLst>
            <a:ext uri="{FF2B5EF4-FFF2-40B4-BE49-F238E27FC236}">
              <a16:creationId xmlns:a16="http://schemas.microsoft.com/office/drawing/2014/main" id="{00000000-0008-0000-0F00-0000A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97" name="BExEOG45NR1NDWFVLSHVPW96LDDG">
          <a:extLst>
            <a:ext uri="{FF2B5EF4-FFF2-40B4-BE49-F238E27FC236}">
              <a16:creationId xmlns:a16="http://schemas.microsoft.com/office/drawing/2014/main" id="{00000000-0008-0000-0F00-0000A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198" name="BExMG8GOJE7HUD4TBW1BVZQ79U6D">
          <a:extLst>
            <a:ext uri="{FF2B5EF4-FFF2-40B4-BE49-F238E27FC236}">
              <a16:creationId xmlns:a16="http://schemas.microsoft.com/office/drawing/2014/main" id="{00000000-0008-0000-0F00-0000A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199" name="BExUD845W29O393MP8XHSBRARPM8">
          <a:extLst>
            <a:ext uri="{FF2B5EF4-FFF2-40B4-BE49-F238E27FC236}">
              <a16:creationId xmlns:a16="http://schemas.microsoft.com/office/drawing/2014/main" id="{00000000-0008-0000-0F00-0000A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0" name="BEx1PXJYA0EPVKMIZ3OX22NE6SPN">
          <a:extLst>
            <a:ext uri="{FF2B5EF4-FFF2-40B4-BE49-F238E27FC236}">
              <a16:creationId xmlns:a16="http://schemas.microsoft.com/office/drawing/2014/main" id="{00000000-0008-0000-0F00-0000B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1" name="BExMJQXJ8DDD25EZMRVLMBSDATIO">
          <a:extLst>
            <a:ext uri="{FF2B5EF4-FFF2-40B4-BE49-F238E27FC236}">
              <a16:creationId xmlns:a16="http://schemas.microsoft.com/office/drawing/2014/main" id="{00000000-0008-0000-0F00-0000B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2" name="BExCZE19XEJSNCUJ5WNOBW1G7SJV">
          <a:extLst>
            <a:ext uri="{FF2B5EF4-FFF2-40B4-BE49-F238E27FC236}">
              <a16:creationId xmlns:a16="http://schemas.microsoft.com/office/drawing/2014/main" id="{00000000-0008-0000-0F00-0000B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3" name="BExEQFAMIZ2L4OCWFLVJ5OSNW3FR">
          <a:extLst>
            <a:ext uri="{FF2B5EF4-FFF2-40B4-BE49-F238E27FC236}">
              <a16:creationId xmlns:a16="http://schemas.microsoft.com/office/drawing/2014/main" id="{00000000-0008-0000-0F00-0000B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4" name="BExS5XJH42YFJ9C3IVA8HNIE5L6M">
          <a:extLst>
            <a:ext uri="{FF2B5EF4-FFF2-40B4-BE49-F238E27FC236}">
              <a16:creationId xmlns:a16="http://schemas.microsoft.com/office/drawing/2014/main" id="{00000000-0008-0000-0F00-0000B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5" name="BExVVXJ0MS44XHZ5FRN9T06BWANK">
          <a:extLst>
            <a:ext uri="{FF2B5EF4-FFF2-40B4-BE49-F238E27FC236}">
              <a16:creationId xmlns:a16="http://schemas.microsoft.com/office/drawing/2014/main" id="{00000000-0008-0000-0F00-0000B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6" name="BExAXD64YO5K66HFU564IW611FYB">
          <a:extLst>
            <a:ext uri="{FF2B5EF4-FFF2-40B4-BE49-F238E27FC236}">
              <a16:creationId xmlns:a16="http://schemas.microsoft.com/office/drawing/2014/main" id="{00000000-0008-0000-0F00-0000B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7" name="BExZROR5QH4CRXACSPB031IW6DBF">
          <a:extLst>
            <a:ext uri="{FF2B5EF4-FFF2-40B4-BE49-F238E27FC236}">
              <a16:creationId xmlns:a16="http://schemas.microsoft.com/office/drawing/2014/main" id="{00000000-0008-0000-0F00-0000B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8" name="BExW5Q9YWNZOV61XIPTVZ6DG4WC3">
          <a:extLst>
            <a:ext uri="{FF2B5EF4-FFF2-40B4-BE49-F238E27FC236}">
              <a16:creationId xmlns:a16="http://schemas.microsoft.com/office/drawing/2014/main" id="{00000000-0008-0000-0F00-0000B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09" name="BExU234APSPWEF7WYAJWDD5FR41E">
          <a:extLst>
            <a:ext uri="{FF2B5EF4-FFF2-40B4-BE49-F238E27FC236}">
              <a16:creationId xmlns:a16="http://schemas.microsoft.com/office/drawing/2014/main" id="{00000000-0008-0000-0F00-0000B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0" name="BEx9J972VG349UJL0BFKQNRFBPIK">
          <a:extLst>
            <a:ext uri="{FF2B5EF4-FFF2-40B4-BE49-F238E27FC236}">
              <a16:creationId xmlns:a16="http://schemas.microsoft.com/office/drawing/2014/main" id="{00000000-0008-0000-0F00-0000B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11" name="BExEOG45NR1NDWFVLSHVPW96LDDG">
          <a:extLst>
            <a:ext uri="{FF2B5EF4-FFF2-40B4-BE49-F238E27FC236}">
              <a16:creationId xmlns:a16="http://schemas.microsoft.com/office/drawing/2014/main" id="{00000000-0008-0000-0F00-0000B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12" name="BExMG8GOJE7HUD4TBW1BVZQ79U6D">
          <a:extLst>
            <a:ext uri="{FF2B5EF4-FFF2-40B4-BE49-F238E27FC236}">
              <a16:creationId xmlns:a16="http://schemas.microsoft.com/office/drawing/2014/main" id="{00000000-0008-0000-0F00-0000B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3" name="BExUD845W29O393MP8XHSBRARPM8">
          <a:extLst>
            <a:ext uri="{FF2B5EF4-FFF2-40B4-BE49-F238E27FC236}">
              <a16:creationId xmlns:a16="http://schemas.microsoft.com/office/drawing/2014/main" id="{00000000-0008-0000-0F00-0000B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4" name="BEx1PXJYA0EPVKMIZ3OX22NE6SPN">
          <a:extLst>
            <a:ext uri="{FF2B5EF4-FFF2-40B4-BE49-F238E27FC236}">
              <a16:creationId xmlns:a16="http://schemas.microsoft.com/office/drawing/2014/main" id="{00000000-0008-0000-0F00-0000B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5" name="BExMJQXJ8DDD25EZMRVLMBSDATIO">
          <a:extLst>
            <a:ext uri="{FF2B5EF4-FFF2-40B4-BE49-F238E27FC236}">
              <a16:creationId xmlns:a16="http://schemas.microsoft.com/office/drawing/2014/main" id="{00000000-0008-0000-0F00-0000B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6" name="BExCZE19XEJSNCUJ5WNOBW1G7SJV">
          <a:extLst>
            <a:ext uri="{FF2B5EF4-FFF2-40B4-BE49-F238E27FC236}">
              <a16:creationId xmlns:a16="http://schemas.microsoft.com/office/drawing/2014/main" id="{00000000-0008-0000-0F00-0000C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7" name="BExEQFAMIZ2L4OCWFLVJ5OSNW3FR">
          <a:extLst>
            <a:ext uri="{FF2B5EF4-FFF2-40B4-BE49-F238E27FC236}">
              <a16:creationId xmlns:a16="http://schemas.microsoft.com/office/drawing/2014/main" id="{00000000-0008-0000-0F00-0000C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8" name="BExS5XJH42YFJ9C3IVA8HNIE5L6M">
          <a:extLst>
            <a:ext uri="{FF2B5EF4-FFF2-40B4-BE49-F238E27FC236}">
              <a16:creationId xmlns:a16="http://schemas.microsoft.com/office/drawing/2014/main" id="{00000000-0008-0000-0F00-0000C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19" name="BExVVXJ0MS44XHZ5FRN9T06BWANK">
          <a:extLst>
            <a:ext uri="{FF2B5EF4-FFF2-40B4-BE49-F238E27FC236}">
              <a16:creationId xmlns:a16="http://schemas.microsoft.com/office/drawing/2014/main" id="{00000000-0008-0000-0F00-0000C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0" name="BExAXD64YO5K66HFU564IW611FYB">
          <a:extLst>
            <a:ext uri="{FF2B5EF4-FFF2-40B4-BE49-F238E27FC236}">
              <a16:creationId xmlns:a16="http://schemas.microsoft.com/office/drawing/2014/main" id="{00000000-0008-0000-0F00-0000C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1" name="BExZROR5QH4CRXACSPB031IW6DBF">
          <a:extLst>
            <a:ext uri="{FF2B5EF4-FFF2-40B4-BE49-F238E27FC236}">
              <a16:creationId xmlns:a16="http://schemas.microsoft.com/office/drawing/2014/main" id="{00000000-0008-0000-0F00-0000C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2" name="BExW5Q9YWNZOV61XIPTVZ6DG4WC3">
          <a:extLst>
            <a:ext uri="{FF2B5EF4-FFF2-40B4-BE49-F238E27FC236}">
              <a16:creationId xmlns:a16="http://schemas.microsoft.com/office/drawing/2014/main" id="{00000000-0008-0000-0F00-0000C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3" name="BExU234APSPWEF7WYAJWDD5FR41E">
          <a:extLst>
            <a:ext uri="{FF2B5EF4-FFF2-40B4-BE49-F238E27FC236}">
              <a16:creationId xmlns:a16="http://schemas.microsoft.com/office/drawing/2014/main" id="{00000000-0008-0000-0F00-0000C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4" name="BEx9J972VG349UJL0BFKQNRFBPIK">
          <a:extLst>
            <a:ext uri="{FF2B5EF4-FFF2-40B4-BE49-F238E27FC236}">
              <a16:creationId xmlns:a16="http://schemas.microsoft.com/office/drawing/2014/main" id="{00000000-0008-0000-0F00-0000C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25" name="BExEOG45NR1NDWFVLSHVPW96LDDG">
          <a:extLst>
            <a:ext uri="{FF2B5EF4-FFF2-40B4-BE49-F238E27FC236}">
              <a16:creationId xmlns:a16="http://schemas.microsoft.com/office/drawing/2014/main" id="{00000000-0008-0000-0F00-0000C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26" name="BExMG8GOJE7HUD4TBW1BVZQ79U6D">
          <a:extLst>
            <a:ext uri="{FF2B5EF4-FFF2-40B4-BE49-F238E27FC236}">
              <a16:creationId xmlns:a16="http://schemas.microsoft.com/office/drawing/2014/main" id="{00000000-0008-0000-0F00-0000C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7" name="BExUD845W29O393MP8XHSBRARPM8">
          <a:extLst>
            <a:ext uri="{FF2B5EF4-FFF2-40B4-BE49-F238E27FC236}">
              <a16:creationId xmlns:a16="http://schemas.microsoft.com/office/drawing/2014/main" id="{00000000-0008-0000-0F00-0000C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8" name="BEx1PXJYA0EPVKMIZ3OX22NE6SPN">
          <a:extLst>
            <a:ext uri="{FF2B5EF4-FFF2-40B4-BE49-F238E27FC236}">
              <a16:creationId xmlns:a16="http://schemas.microsoft.com/office/drawing/2014/main" id="{00000000-0008-0000-0F00-0000C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29" name="BExMJQXJ8DDD25EZMRVLMBSDATIO">
          <a:extLst>
            <a:ext uri="{FF2B5EF4-FFF2-40B4-BE49-F238E27FC236}">
              <a16:creationId xmlns:a16="http://schemas.microsoft.com/office/drawing/2014/main" id="{00000000-0008-0000-0F00-0000C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0" name="BExCZE19XEJSNCUJ5WNOBW1G7SJV">
          <a:extLst>
            <a:ext uri="{FF2B5EF4-FFF2-40B4-BE49-F238E27FC236}">
              <a16:creationId xmlns:a16="http://schemas.microsoft.com/office/drawing/2014/main" id="{00000000-0008-0000-0F00-0000C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1" name="BExEQFAMIZ2L4OCWFLVJ5OSNW3FR">
          <a:extLst>
            <a:ext uri="{FF2B5EF4-FFF2-40B4-BE49-F238E27FC236}">
              <a16:creationId xmlns:a16="http://schemas.microsoft.com/office/drawing/2014/main" id="{00000000-0008-0000-0F00-0000C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2" name="BExS5XJH42YFJ9C3IVA8HNIE5L6M">
          <a:extLst>
            <a:ext uri="{FF2B5EF4-FFF2-40B4-BE49-F238E27FC236}">
              <a16:creationId xmlns:a16="http://schemas.microsoft.com/office/drawing/2014/main" id="{00000000-0008-0000-0F00-0000D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3" name="BExVVXJ0MS44XHZ5FRN9T06BWANK">
          <a:extLst>
            <a:ext uri="{FF2B5EF4-FFF2-40B4-BE49-F238E27FC236}">
              <a16:creationId xmlns:a16="http://schemas.microsoft.com/office/drawing/2014/main" id="{00000000-0008-0000-0F00-0000D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4" name="BExAXD64YO5K66HFU564IW611FYB">
          <a:extLst>
            <a:ext uri="{FF2B5EF4-FFF2-40B4-BE49-F238E27FC236}">
              <a16:creationId xmlns:a16="http://schemas.microsoft.com/office/drawing/2014/main" id="{00000000-0008-0000-0F00-0000D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5" name="BExZROR5QH4CRXACSPB031IW6DBF">
          <a:extLst>
            <a:ext uri="{FF2B5EF4-FFF2-40B4-BE49-F238E27FC236}">
              <a16:creationId xmlns:a16="http://schemas.microsoft.com/office/drawing/2014/main" id="{00000000-0008-0000-0F00-0000D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6" name="BExW5Q9YWNZOV61XIPTVZ6DG4WC3">
          <a:extLst>
            <a:ext uri="{FF2B5EF4-FFF2-40B4-BE49-F238E27FC236}">
              <a16:creationId xmlns:a16="http://schemas.microsoft.com/office/drawing/2014/main" id="{00000000-0008-0000-0F00-0000D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7" name="BExU234APSPWEF7WYAJWDD5FR41E">
          <a:extLst>
            <a:ext uri="{FF2B5EF4-FFF2-40B4-BE49-F238E27FC236}">
              <a16:creationId xmlns:a16="http://schemas.microsoft.com/office/drawing/2014/main" id="{00000000-0008-0000-0F00-0000D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38" name="BEx9J972VG349UJL0BFKQNRFBPIK">
          <a:extLst>
            <a:ext uri="{FF2B5EF4-FFF2-40B4-BE49-F238E27FC236}">
              <a16:creationId xmlns:a16="http://schemas.microsoft.com/office/drawing/2014/main" id="{00000000-0008-0000-0F00-0000D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39" name="BExEOG45NR1NDWFVLSHVPW96LDDG">
          <a:extLst>
            <a:ext uri="{FF2B5EF4-FFF2-40B4-BE49-F238E27FC236}">
              <a16:creationId xmlns:a16="http://schemas.microsoft.com/office/drawing/2014/main" id="{00000000-0008-0000-0F00-0000D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40" name="BExMG8GOJE7HUD4TBW1BVZQ79U6D">
          <a:extLst>
            <a:ext uri="{FF2B5EF4-FFF2-40B4-BE49-F238E27FC236}">
              <a16:creationId xmlns:a16="http://schemas.microsoft.com/office/drawing/2014/main" id="{00000000-0008-0000-0F00-0000D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1" name="BExUD845W29O393MP8XHSBRARPM8">
          <a:extLst>
            <a:ext uri="{FF2B5EF4-FFF2-40B4-BE49-F238E27FC236}">
              <a16:creationId xmlns:a16="http://schemas.microsoft.com/office/drawing/2014/main" id="{00000000-0008-0000-0F00-0000D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2" name="BEx1PXJYA0EPVKMIZ3OX22NE6SPN">
          <a:extLst>
            <a:ext uri="{FF2B5EF4-FFF2-40B4-BE49-F238E27FC236}">
              <a16:creationId xmlns:a16="http://schemas.microsoft.com/office/drawing/2014/main" id="{00000000-0008-0000-0F00-0000D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3" name="BExMJQXJ8DDD25EZMRVLMBSDATIO">
          <a:extLst>
            <a:ext uri="{FF2B5EF4-FFF2-40B4-BE49-F238E27FC236}">
              <a16:creationId xmlns:a16="http://schemas.microsoft.com/office/drawing/2014/main" id="{00000000-0008-0000-0F00-0000D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4" name="BExCZE19XEJSNCUJ5WNOBW1G7SJV">
          <a:extLst>
            <a:ext uri="{FF2B5EF4-FFF2-40B4-BE49-F238E27FC236}">
              <a16:creationId xmlns:a16="http://schemas.microsoft.com/office/drawing/2014/main" id="{00000000-0008-0000-0F00-0000D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5" name="BExEQFAMIZ2L4OCWFLVJ5OSNW3FR">
          <a:extLst>
            <a:ext uri="{FF2B5EF4-FFF2-40B4-BE49-F238E27FC236}">
              <a16:creationId xmlns:a16="http://schemas.microsoft.com/office/drawing/2014/main" id="{00000000-0008-0000-0F00-0000D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6" name="BExS5XJH42YFJ9C3IVA8HNIE5L6M">
          <a:extLst>
            <a:ext uri="{FF2B5EF4-FFF2-40B4-BE49-F238E27FC236}">
              <a16:creationId xmlns:a16="http://schemas.microsoft.com/office/drawing/2014/main" id="{00000000-0008-0000-0F00-0000D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7" name="BExVVXJ0MS44XHZ5FRN9T06BWANK">
          <a:extLst>
            <a:ext uri="{FF2B5EF4-FFF2-40B4-BE49-F238E27FC236}">
              <a16:creationId xmlns:a16="http://schemas.microsoft.com/office/drawing/2014/main" id="{00000000-0008-0000-0F00-0000D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8" name="BExAXD64YO5K66HFU564IW611FYB">
          <a:extLst>
            <a:ext uri="{FF2B5EF4-FFF2-40B4-BE49-F238E27FC236}">
              <a16:creationId xmlns:a16="http://schemas.microsoft.com/office/drawing/2014/main" id="{00000000-0008-0000-0F00-0000E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49" name="BExZROR5QH4CRXACSPB031IW6DBF">
          <a:extLst>
            <a:ext uri="{FF2B5EF4-FFF2-40B4-BE49-F238E27FC236}">
              <a16:creationId xmlns:a16="http://schemas.microsoft.com/office/drawing/2014/main" id="{00000000-0008-0000-0F00-0000E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0" name="BExW5Q9YWNZOV61XIPTVZ6DG4WC3">
          <a:extLst>
            <a:ext uri="{FF2B5EF4-FFF2-40B4-BE49-F238E27FC236}">
              <a16:creationId xmlns:a16="http://schemas.microsoft.com/office/drawing/2014/main" id="{00000000-0008-0000-0F00-0000E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1" name="BExU234APSPWEF7WYAJWDD5FR41E">
          <a:extLst>
            <a:ext uri="{FF2B5EF4-FFF2-40B4-BE49-F238E27FC236}">
              <a16:creationId xmlns:a16="http://schemas.microsoft.com/office/drawing/2014/main" id="{00000000-0008-0000-0F00-0000E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2" name="BEx9J972VG349UJL0BFKQNRFBPIK">
          <a:extLst>
            <a:ext uri="{FF2B5EF4-FFF2-40B4-BE49-F238E27FC236}">
              <a16:creationId xmlns:a16="http://schemas.microsoft.com/office/drawing/2014/main" id="{00000000-0008-0000-0F00-0000E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53" name="BExEOG45NR1NDWFVLSHVPW96LDDG">
          <a:extLst>
            <a:ext uri="{FF2B5EF4-FFF2-40B4-BE49-F238E27FC236}">
              <a16:creationId xmlns:a16="http://schemas.microsoft.com/office/drawing/2014/main" id="{00000000-0008-0000-0F00-0000E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54" name="BExMG8GOJE7HUD4TBW1BVZQ79U6D">
          <a:extLst>
            <a:ext uri="{FF2B5EF4-FFF2-40B4-BE49-F238E27FC236}">
              <a16:creationId xmlns:a16="http://schemas.microsoft.com/office/drawing/2014/main" id="{00000000-0008-0000-0F00-0000E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5" name="BExUD845W29O393MP8XHSBRARPM8">
          <a:extLst>
            <a:ext uri="{FF2B5EF4-FFF2-40B4-BE49-F238E27FC236}">
              <a16:creationId xmlns:a16="http://schemas.microsoft.com/office/drawing/2014/main" id="{00000000-0008-0000-0F00-0000E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6" name="BEx1PXJYA0EPVKMIZ3OX22NE6SPN">
          <a:extLst>
            <a:ext uri="{FF2B5EF4-FFF2-40B4-BE49-F238E27FC236}">
              <a16:creationId xmlns:a16="http://schemas.microsoft.com/office/drawing/2014/main" id="{00000000-0008-0000-0F00-0000E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7" name="BExMJQXJ8DDD25EZMRVLMBSDATIO">
          <a:extLst>
            <a:ext uri="{FF2B5EF4-FFF2-40B4-BE49-F238E27FC236}">
              <a16:creationId xmlns:a16="http://schemas.microsoft.com/office/drawing/2014/main" id="{00000000-0008-0000-0F00-0000E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8" name="BExCZE19XEJSNCUJ5WNOBW1G7SJV">
          <a:extLst>
            <a:ext uri="{FF2B5EF4-FFF2-40B4-BE49-F238E27FC236}">
              <a16:creationId xmlns:a16="http://schemas.microsoft.com/office/drawing/2014/main" id="{00000000-0008-0000-0F00-0000E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59" name="BExEQFAMIZ2L4OCWFLVJ5OSNW3FR">
          <a:extLst>
            <a:ext uri="{FF2B5EF4-FFF2-40B4-BE49-F238E27FC236}">
              <a16:creationId xmlns:a16="http://schemas.microsoft.com/office/drawing/2014/main" id="{00000000-0008-0000-0F00-0000E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0" name="BExS5XJH42YFJ9C3IVA8HNIE5L6M">
          <a:extLst>
            <a:ext uri="{FF2B5EF4-FFF2-40B4-BE49-F238E27FC236}">
              <a16:creationId xmlns:a16="http://schemas.microsoft.com/office/drawing/2014/main" id="{00000000-0008-0000-0F00-0000E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1" name="BExVVXJ0MS44XHZ5FRN9T06BWANK">
          <a:extLst>
            <a:ext uri="{FF2B5EF4-FFF2-40B4-BE49-F238E27FC236}">
              <a16:creationId xmlns:a16="http://schemas.microsoft.com/office/drawing/2014/main" id="{00000000-0008-0000-0F00-0000E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2" name="BExAXD64YO5K66HFU564IW611FYB">
          <a:extLst>
            <a:ext uri="{FF2B5EF4-FFF2-40B4-BE49-F238E27FC236}">
              <a16:creationId xmlns:a16="http://schemas.microsoft.com/office/drawing/2014/main" id="{00000000-0008-0000-0F00-0000E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3" name="BExZROR5QH4CRXACSPB031IW6DBF">
          <a:extLst>
            <a:ext uri="{FF2B5EF4-FFF2-40B4-BE49-F238E27FC236}">
              <a16:creationId xmlns:a16="http://schemas.microsoft.com/office/drawing/2014/main" id="{00000000-0008-0000-0F00-0000E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4" name="BExW5Q9YWNZOV61XIPTVZ6DG4WC3">
          <a:extLst>
            <a:ext uri="{FF2B5EF4-FFF2-40B4-BE49-F238E27FC236}">
              <a16:creationId xmlns:a16="http://schemas.microsoft.com/office/drawing/2014/main" id="{00000000-0008-0000-0F00-0000F0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5" name="BExU234APSPWEF7WYAJWDD5FR41E">
          <a:extLst>
            <a:ext uri="{FF2B5EF4-FFF2-40B4-BE49-F238E27FC236}">
              <a16:creationId xmlns:a16="http://schemas.microsoft.com/office/drawing/2014/main" id="{00000000-0008-0000-0F00-0000F1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6" name="BEx9J972VG349UJL0BFKQNRFBPIK">
          <a:extLst>
            <a:ext uri="{FF2B5EF4-FFF2-40B4-BE49-F238E27FC236}">
              <a16:creationId xmlns:a16="http://schemas.microsoft.com/office/drawing/2014/main" id="{00000000-0008-0000-0F00-0000F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67" name="BExEOG45NR1NDWFVLSHVPW96LDDG">
          <a:extLst>
            <a:ext uri="{FF2B5EF4-FFF2-40B4-BE49-F238E27FC236}">
              <a16:creationId xmlns:a16="http://schemas.microsoft.com/office/drawing/2014/main" id="{00000000-0008-0000-0F00-0000F3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68" name="BExMG8GOJE7HUD4TBW1BVZQ79U6D">
          <a:extLst>
            <a:ext uri="{FF2B5EF4-FFF2-40B4-BE49-F238E27FC236}">
              <a16:creationId xmlns:a16="http://schemas.microsoft.com/office/drawing/2014/main" id="{00000000-0008-0000-0F00-0000F4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69" name="BExUD845W29O393MP8XHSBRARPM8">
          <a:extLst>
            <a:ext uri="{FF2B5EF4-FFF2-40B4-BE49-F238E27FC236}">
              <a16:creationId xmlns:a16="http://schemas.microsoft.com/office/drawing/2014/main" id="{00000000-0008-0000-0F00-0000F5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0" name="BEx1PXJYA0EPVKMIZ3OX22NE6SPN">
          <a:extLst>
            <a:ext uri="{FF2B5EF4-FFF2-40B4-BE49-F238E27FC236}">
              <a16:creationId xmlns:a16="http://schemas.microsoft.com/office/drawing/2014/main" id="{00000000-0008-0000-0F00-0000F6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1" name="BExMJQXJ8DDD25EZMRVLMBSDATIO">
          <a:extLst>
            <a:ext uri="{FF2B5EF4-FFF2-40B4-BE49-F238E27FC236}">
              <a16:creationId xmlns:a16="http://schemas.microsoft.com/office/drawing/2014/main" id="{00000000-0008-0000-0F00-0000F7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2" name="BExCZE19XEJSNCUJ5WNOBW1G7SJV">
          <a:extLst>
            <a:ext uri="{FF2B5EF4-FFF2-40B4-BE49-F238E27FC236}">
              <a16:creationId xmlns:a16="http://schemas.microsoft.com/office/drawing/2014/main" id="{00000000-0008-0000-0F00-0000F8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3" name="BExEQFAMIZ2L4OCWFLVJ5OSNW3FR">
          <a:extLst>
            <a:ext uri="{FF2B5EF4-FFF2-40B4-BE49-F238E27FC236}">
              <a16:creationId xmlns:a16="http://schemas.microsoft.com/office/drawing/2014/main" id="{00000000-0008-0000-0F00-0000F9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4" name="BExS5XJH42YFJ9C3IVA8HNIE5L6M">
          <a:extLst>
            <a:ext uri="{FF2B5EF4-FFF2-40B4-BE49-F238E27FC236}">
              <a16:creationId xmlns:a16="http://schemas.microsoft.com/office/drawing/2014/main" id="{00000000-0008-0000-0F00-0000FA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5" name="BExVVXJ0MS44XHZ5FRN9T06BWANK">
          <a:extLst>
            <a:ext uri="{FF2B5EF4-FFF2-40B4-BE49-F238E27FC236}">
              <a16:creationId xmlns:a16="http://schemas.microsoft.com/office/drawing/2014/main" id="{00000000-0008-0000-0F00-0000FB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6" name="BExAXD64YO5K66HFU564IW611FYB">
          <a:extLst>
            <a:ext uri="{FF2B5EF4-FFF2-40B4-BE49-F238E27FC236}">
              <a16:creationId xmlns:a16="http://schemas.microsoft.com/office/drawing/2014/main" id="{00000000-0008-0000-0F00-0000FC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7" name="BExZROR5QH4CRXACSPB031IW6DBF">
          <a:extLst>
            <a:ext uri="{FF2B5EF4-FFF2-40B4-BE49-F238E27FC236}">
              <a16:creationId xmlns:a16="http://schemas.microsoft.com/office/drawing/2014/main" id="{00000000-0008-0000-0F00-0000FD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8" name="BExW5Q9YWNZOV61XIPTVZ6DG4WC3">
          <a:extLst>
            <a:ext uri="{FF2B5EF4-FFF2-40B4-BE49-F238E27FC236}">
              <a16:creationId xmlns:a16="http://schemas.microsoft.com/office/drawing/2014/main" id="{00000000-0008-0000-0F00-0000FE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79" name="BExU234APSPWEF7WYAJWDD5FR41E">
          <a:extLst>
            <a:ext uri="{FF2B5EF4-FFF2-40B4-BE49-F238E27FC236}">
              <a16:creationId xmlns:a16="http://schemas.microsoft.com/office/drawing/2014/main" id="{00000000-0008-0000-0F00-0000FF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0" name="BEx9J972VG349UJL0BFKQNRFBPIK">
          <a:extLst>
            <a:ext uri="{FF2B5EF4-FFF2-40B4-BE49-F238E27FC236}">
              <a16:creationId xmlns:a16="http://schemas.microsoft.com/office/drawing/2014/main" id="{00000000-0008-0000-0F00-00000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81" name="BExEOG45NR1NDWFVLSHVPW96LDDG">
          <a:extLst>
            <a:ext uri="{FF2B5EF4-FFF2-40B4-BE49-F238E27FC236}">
              <a16:creationId xmlns:a16="http://schemas.microsoft.com/office/drawing/2014/main" id="{00000000-0008-0000-0F00-00000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82" name="BExMG8GOJE7HUD4TBW1BVZQ79U6D">
          <a:extLst>
            <a:ext uri="{FF2B5EF4-FFF2-40B4-BE49-F238E27FC236}">
              <a16:creationId xmlns:a16="http://schemas.microsoft.com/office/drawing/2014/main" id="{00000000-0008-0000-0F00-00000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3" name="BExUD845W29O393MP8XHSBRARPM8">
          <a:extLst>
            <a:ext uri="{FF2B5EF4-FFF2-40B4-BE49-F238E27FC236}">
              <a16:creationId xmlns:a16="http://schemas.microsoft.com/office/drawing/2014/main" id="{00000000-0008-0000-0F00-00000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4" name="BEx1PXJYA0EPVKMIZ3OX22NE6SPN">
          <a:extLst>
            <a:ext uri="{FF2B5EF4-FFF2-40B4-BE49-F238E27FC236}">
              <a16:creationId xmlns:a16="http://schemas.microsoft.com/office/drawing/2014/main" id="{00000000-0008-0000-0F00-00000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5" name="BExMJQXJ8DDD25EZMRVLMBSDATIO">
          <a:extLst>
            <a:ext uri="{FF2B5EF4-FFF2-40B4-BE49-F238E27FC236}">
              <a16:creationId xmlns:a16="http://schemas.microsoft.com/office/drawing/2014/main" id="{00000000-0008-0000-0F00-00000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6" name="BExCZE19XEJSNCUJ5WNOBW1G7SJV">
          <a:extLst>
            <a:ext uri="{FF2B5EF4-FFF2-40B4-BE49-F238E27FC236}">
              <a16:creationId xmlns:a16="http://schemas.microsoft.com/office/drawing/2014/main" id="{00000000-0008-0000-0F00-00000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7" name="BExEQFAMIZ2L4OCWFLVJ5OSNW3FR">
          <a:extLst>
            <a:ext uri="{FF2B5EF4-FFF2-40B4-BE49-F238E27FC236}">
              <a16:creationId xmlns:a16="http://schemas.microsoft.com/office/drawing/2014/main" id="{00000000-0008-0000-0F00-00000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8" name="BExS5XJH42YFJ9C3IVA8HNIE5L6M">
          <a:extLst>
            <a:ext uri="{FF2B5EF4-FFF2-40B4-BE49-F238E27FC236}">
              <a16:creationId xmlns:a16="http://schemas.microsoft.com/office/drawing/2014/main" id="{00000000-0008-0000-0F00-00000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89" name="BExVVXJ0MS44XHZ5FRN9T06BWANK">
          <a:extLst>
            <a:ext uri="{FF2B5EF4-FFF2-40B4-BE49-F238E27FC236}">
              <a16:creationId xmlns:a16="http://schemas.microsoft.com/office/drawing/2014/main" id="{00000000-0008-0000-0F00-00000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0" name="BExAXD64YO5K66HFU564IW611FYB">
          <a:extLst>
            <a:ext uri="{FF2B5EF4-FFF2-40B4-BE49-F238E27FC236}">
              <a16:creationId xmlns:a16="http://schemas.microsoft.com/office/drawing/2014/main" id="{00000000-0008-0000-0F00-00000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1" name="BExZROR5QH4CRXACSPB031IW6DBF">
          <a:extLst>
            <a:ext uri="{FF2B5EF4-FFF2-40B4-BE49-F238E27FC236}">
              <a16:creationId xmlns:a16="http://schemas.microsoft.com/office/drawing/2014/main" id="{00000000-0008-0000-0F00-00000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2" name="BExW5Q9YWNZOV61XIPTVZ6DG4WC3">
          <a:extLst>
            <a:ext uri="{FF2B5EF4-FFF2-40B4-BE49-F238E27FC236}">
              <a16:creationId xmlns:a16="http://schemas.microsoft.com/office/drawing/2014/main" id="{00000000-0008-0000-0F00-00000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3" name="BExU234APSPWEF7WYAJWDD5FR41E">
          <a:extLst>
            <a:ext uri="{FF2B5EF4-FFF2-40B4-BE49-F238E27FC236}">
              <a16:creationId xmlns:a16="http://schemas.microsoft.com/office/drawing/2014/main" id="{00000000-0008-0000-0F00-00000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4" name="BEx9J972VG349UJL0BFKQNRFBPIK">
          <a:extLst>
            <a:ext uri="{FF2B5EF4-FFF2-40B4-BE49-F238E27FC236}">
              <a16:creationId xmlns:a16="http://schemas.microsoft.com/office/drawing/2014/main" id="{00000000-0008-0000-0F00-00000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95" name="BExEOG45NR1NDWFVLSHVPW96LDDG">
          <a:extLst>
            <a:ext uri="{FF2B5EF4-FFF2-40B4-BE49-F238E27FC236}">
              <a16:creationId xmlns:a16="http://schemas.microsoft.com/office/drawing/2014/main" id="{00000000-0008-0000-0F00-00000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296" name="BExMG8GOJE7HUD4TBW1BVZQ79U6D">
          <a:extLst>
            <a:ext uri="{FF2B5EF4-FFF2-40B4-BE49-F238E27FC236}">
              <a16:creationId xmlns:a16="http://schemas.microsoft.com/office/drawing/2014/main" id="{00000000-0008-0000-0F00-00001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7" name="BExUD845W29O393MP8XHSBRARPM8">
          <a:extLst>
            <a:ext uri="{FF2B5EF4-FFF2-40B4-BE49-F238E27FC236}">
              <a16:creationId xmlns:a16="http://schemas.microsoft.com/office/drawing/2014/main" id="{00000000-0008-0000-0F00-00001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8" name="BEx1PXJYA0EPVKMIZ3OX22NE6SPN">
          <a:extLst>
            <a:ext uri="{FF2B5EF4-FFF2-40B4-BE49-F238E27FC236}">
              <a16:creationId xmlns:a16="http://schemas.microsoft.com/office/drawing/2014/main" id="{00000000-0008-0000-0F00-00001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299" name="BExMJQXJ8DDD25EZMRVLMBSDATIO">
          <a:extLst>
            <a:ext uri="{FF2B5EF4-FFF2-40B4-BE49-F238E27FC236}">
              <a16:creationId xmlns:a16="http://schemas.microsoft.com/office/drawing/2014/main" id="{00000000-0008-0000-0F00-00001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0" name="BExCZE19XEJSNCUJ5WNOBW1G7SJV">
          <a:extLst>
            <a:ext uri="{FF2B5EF4-FFF2-40B4-BE49-F238E27FC236}">
              <a16:creationId xmlns:a16="http://schemas.microsoft.com/office/drawing/2014/main" id="{00000000-0008-0000-0F00-00001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1" name="BExEQFAMIZ2L4OCWFLVJ5OSNW3FR">
          <a:extLst>
            <a:ext uri="{FF2B5EF4-FFF2-40B4-BE49-F238E27FC236}">
              <a16:creationId xmlns:a16="http://schemas.microsoft.com/office/drawing/2014/main" id="{00000000-0008-0000-0F00-00001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2" name="BExS5XJH42YFJ9C3IVA8HNIE5L6M">
          <a:extLst>
            <a:ext uri="{FF2B5EF4-FFF2-40B4-BE49-F238E27FC236}">
              <a16:creationId xmlns:a16="http://schemas.microsoft.com/office/drawing/2014/main" id="{00000000-0008-0000-0F00-00001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3" name="BExVVXJ0MS44XHZ5FRN9T06BWANK">
          <a:extLst>
            <a:ext uri="{FF2B5EF4-FFF2-40B4-BE49-F238E27FC236}">
              <a16:creationId xmlns:a16="http://schemas.microsoft.com/office/drawing/2014/main" id="{00000000-0008-0000-0F00-00001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4" name="BExAXD64YO5K66HFU564IW611FYB">
          <a:extLst>
            <a:ext uri="{FF2B5EF4-FFF2-40B4-BE49-F238E27FC236}">
              <a16:creationId xmlns:a16="http://schemas.microsoft.com/office/drawing/2014/main" id="{00000000-0008-0000-0F00-00001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5" name="BExZROR5QH4CRXACSPB031IW6DBF">
          <a:extLst>
            <a:ext uri="{FF2B5EF4-FFF2-40B4-BE49-F238E27FC236}">
              <a16:creationId xmlns:a16="http://schemas.microsoft.com/office/drawing/2014/main" id="{00000000-0008-0000-0F00-00001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6" name="BExW5Q9YWNZOV61XIPTVZ6DG4WC3">
          <a:extLst>
            <a:ext uri="{FF2B5EF4-FFF2-40B4-BE49-F238E27FC236}">
              <a16:creationId xmlns:a16="http://schemas.microsoft.com/office/drawing/2014/main" id="{00000000-0008-0000-0F00-00001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7" name="BExU234APSPWEF7WYAJWDD5FR41E">
          <a:extLst>
            <a:ext uri="{FF2B5EF4-FFF2-40B4-BE49-F238E27FC236}">
              <a16:creationId xmlns:a16="http://schemas.microsoft.com/office/drawing/2014/main" id="{00000000-0008-0000-0F00-00001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08" name="BEx9J972VG349UJL0BFKQNRFBPIK">
          <a:extLst>
            <a:ext uri="{FF2B5EF4-FFF2-40B4-BE49-F238E27FC236}">
              <a16:creationId xmlns:a16="http://schemas.microsoft.com/office/drawing/2014/main" id="{00000000-0008-0000-0F00-00001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09" name="BExEOG45NR1NDWFVLSHVPW96LDDG">
          <a:extLst>
            <a:ext uri="{FF2B5EF4-FFF2-40B4-BE49-F238E27FC236}">
              <a16:creationId xmlns:a16="http://schemas.microsoft.com/office/drawing/2014/main" id="{00000000-0008-0000-0F00-00001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10" name="BExMG8GOJE7HUD4TBW1BVZQ79U6D">
          <a:extLst>
            <a:ext uri="{FF2B5EF4-FFF2-40B4-BE49-F238E27FC236}">
              <a16:creationId xmlns:a16="http://schemas.microsoft.com/office/drawing/2014/main" id="{00000000-0008-0000-0F00-00001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1" name="BExUD845W29O393MP8XHSBRARPM8">
          <a:extLst>
            <a:ext uri="{FF2B5EF4-FFF2-40B4-BE49-F238E27FC236}">
              <a16:creationId xmlns:a16="http://schemas.microsoft.com/office/drawing/2014/main" id="{00000000-0008-0000-0F00-00001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2" name="BEx1PXJYA0EPVKMIZ3OX22NE6SPN">
          <a:extLst>
            <a:ext uri="{FF2B5EF4-FFF2-40B4-BE49-F238E27FC236}">
              <a16:creationId xmlns:a16="http://schemas.microsoft.com/office/drawing/2014/main" id="{00000000-0008-0000-0F00-00002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3" name="BExMJQXJ8DDD25EZMRVLMBSDATIO">
          <a:extLst>
            <a:ext uri="{FF2B5EF4-FFF2-40B4-BE49-F238E27FC236}">
              <a16:creationId xmlns:a16="http://schemas.microsoft.com/office/drawing/2014/main" id="{00000000-0008-0000-0F00-00002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4" name="BExCZE19XEJSNCUJ5WNOBW1G7SJV">
          <a:extLst>
            <a:ext uri="{FF2B5EF4-FFF2-40B4-BE49-F238E27FC236}">
              <a16:creationId xmlns:a16="http://schemas.microsoft.com/office/drawing/2014/main" id="{00000000-0008-0000-0F00-00002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5" name="BExEQFAMIZ2L4OCWFLVJ5OSNW3FR">
          <a:extLst>
            <a:ext uri="{FF2B5EF4-FFF2-40B4-BE49-F238E27FC236}">
              <a16:creationId xmlns:a16="http://schemas.microsoft.com/office/drawing/2014/main" id="{00000000-0008-0000-0F00-00002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6" name="BExS5XJH42YFJ9C3IVA8HNIE5L6M">
          <a:extLst>
            <a:ext uri="{FF2B5EF4-FFF2-40B4-BE49-F238E27FC236}">
              <a16:creationId xmlns:a16="http://schemas.microsoft.com/office/drawing/2014/main" id="{00000000-0008-0000-0F00-00002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7" name="BExVVXJ0MS44XHZ5FRN9T06BWANK">
          <a:extLst>
            <a:ext uri="{FF2B5EF4-FFF2-40B4-BE49-F238E27FC236}">
              <a16:creationId xmlns:a16="http://schemas.microsoft.com/office/drawing/2014/main" id="{00000000-0008-0000-0F00-00002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8" name="BExAXD64YO5K66HFU564IW611FYB">
          <a:extLst>
            <a:ext uri="{FF2B5EF4-FFF2-40B4-BE49-F238E27FC236}">
              <a16:creationId xmlns:a16="http://schemas.microsoft.com/office/drawing/2014/main" id="{00000000-0008-0000-0F00-00002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19" name="BExZROR5QH4CRXACSPB031IW6DBF">
          <a:extLst>
            <a:ext uri="{FF2B5EF4-FFF2-40B4-BE49-F238E27FC236}">
              <a16:creationId xmlns:a16="http://schemas.microsoft.com/office/drawing/2014/main" id="{00000000-0008-0000-0F00-00002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0" name="BExW5Q9YWNZOV61XIPTVZ6DG4WC3">
          <a:extLst>
            <a:ext uri="{FF2B5EF4-FFF2-40B4-BE49-F238E27FC236}">
              <a16:creationId xmlns:a16="http://schemas.microsoft.com/office/drawing/2014/main" id="{00000000-0008-0000-0F00-00002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1" name="BExU234APSPWEF7WYAJWDD5FR41E">
          <a:extLst>
            <a:ext uri="{FF2B5EF4-FFF2-40B4-BE49-F238E27FC236}">
              <a16:creationId xmlns:a16="http://schemas.microsoft.com/office/drawing/2014/main" id="{00000000-0008-0000-0F00-00002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2" name="BEx9J972VG349UJL0BFKQNRFBPIK">
          <a:extLst>
            <a:ext uri="{FF2B5EF4-FFF2-40B4-BE49-F238E27FC236}">
              <a16:creationId xmlns:a16="http://schemas.microsoft.com/office/drawing/2014/main" id="{00000000-0008-0000-0F00-00002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23" name="BExEOG45NR1NDWFVLSHVPW96LDDG">
          <a:extLst>
            <a:ext uri="{FF2B5EF4-FFF2-40B4-BE49-F238E27FC236}">
              <a16:creationId xmlns:a16="http://schemas.microsoft.com/office/drawing/2014/main" id="{00000000-0008-0000-0F00-00002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24" name="BExMG8GOJE7HUD4TBW1BVZQ79U6D">
          <a:extLst>
            <a:ext uri="{FF2B5EF4-FFF2-40B4-BE49-F238E27FC236}">
              <a16:creationId xmlns:a16="http://schemas.microsoft.com/office/drawing/2014/main" id="{00000000-0008-0000-0F00-00002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5" name="BExUD845W29O393MP8XHSBRARPM8">
          <a:extLst>
            <a:ext uri="{FF2B5EF4-FFF2-40B4-BE49-F238E27FC236}">
              <a16:creationId xmlns:a16="http://schemas.microsoft.com/office/drawing/2014/main" id="{00000000-0008-0000-0F00-00002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6" name="BEx1PXJYA0EPVKMIZ3OX22NE6SPN">
          <a:extLst>
            <a:ext uri="{FF2B5EF4-FFF2-40B4-BE49-F238E27FC236}">
              <a16:creationId xmlns:a16="http://schemas.microsoft.com/office/drawing/2014/main" id="{00000000-0008-0000-0F00-00002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7" name="BExMJQXJ8DDD25EZMRVLMBSDATIO">
          <a:extLst>
            <a:ext uri="{FF2B5EF4-FFF2-40B4-BE49-F238E27FC236}">
              <a16:creationId xmlns:a16="http://schemas.microsoft.com/office/drawing/2014/main" id="{00000000-0008-0000-0F00-00002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8" name="BExCZE19XEJSNCUJ5WNOBW1G7SJV">
          <a:extLst>
            <a:ext uri="{FF2B5EF4-FFF2-40B4-BE49-F238E27FC236}">
              <a16:creationId xmlns:a16="http://schemas.microsoft.com/office/drawing/2014/main" id="{00000000-0008-0000-0F00-00003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29" name="BExEQFAMIZ2L4OCWFLVJ5OSNW3FR">
          <a:extLst>
            <a:ext uri="{FF2B5EF4-FFF2-40B4-BE49-F238E27FC236}">
              <a16:creationId xmlns:a16="http://schemas.microsoft.com/office/drawing/2014/main" id="{00000000-0008-0000-0F00-00003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0" name="BExS5XJH42YFJ9C3IVA8HNIE5L6M">
          <a:extLst>
            <a:ext uri="{FF2B5EF4-FFF2-40B4-BE49-F238E27FC236}">
              <a16:creationId xmlns:a16="http://schemas.microsoft.com/office/drawing/2014/main" id="{00000000-0008-0000-0F00-00003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1" name="BExVVXJ0MS44XHZ5FRN9T06BWANK">
          <a:extLst>
            <a:ext uri="{FF2B5EF4-FFF2-40B4-BE49-F238E27FC236}">
              <a16:creationId xmlns:a16="http://schemas.microsoft.com/office/drawing/2014/main" id="{00000000-0008-0000-0F00-00003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2" name="BExAXD64YO5K66HFU564IW611FYB">
          <a:extLst>
            <a:ext uri="{FF2B5EF4-FFF2-40B4-BE49-F238E27FC236}">
              <a16:creationId xmlns:a16="http://schemas.microsoft.com/office/drawing/2014/main" id="{00000000-0008-0000-0F00-00003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3" name="BExZROR5QH4CRXACSPB031IW6DBF">
          <a:extLst>
            <a:ext uri="{FF2B5EF4-FFF2-40B4-BE49-F238E27FC236}">
              <a16:creationId xmlns:a16="http://schemas.microsoft.com/office/drawing/2014/main" id="{00000000-0008-0000-0F00-00003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4" name="BExW5Q9YWNZOV61XIPTVZ6DG4WC3">
          <a:extLst>
            <a:ext uri="{FF2B5EF4-FFF2-40B4-BE49-F238E27FC236}">
              <a16:creationId xmlns:a16="http://schemas.microsoft.com/office/drawing/2014/main" id="{00000000-0008-0000-0F00-00003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5" name="BExU234APSPWEF7WYAJWDD5FR41E">
          <a:extLst>
            <a:ext uri="{FF2B5EF4-FFF2-40B4-BE49-F238E27FC236}">
              <a16:creationId xmlns:a16="http://schemas.microsoft.com/office/drawing/2014/main" id="{00000000-0008-0000-0F00-00003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6" name="BEx9J972VG349UJL0BFKQNRFBPIK">
          <a:extLst>
            <a:ext uri="{FF2B5EF4-FFF2-40B4-BE49-F238E27FC236}">
              <a16:creationId xmlns:a16="http://schemas.microsoft.com/office/drawing/2014/main" id="{00000000-0008-0000-0F00-00003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37" name="BExEOG45NR1NDWFVLSHVPW96LDDG">
          <a:extLst>
            <a:ext uri="{FF2B5EF4-FFF2-40B4-BE49-F238E27FC236}">
              <a16:creationId xmlns:a16="http://schemas.microsoft.com/office/drawing/2014/main" id="{00000000-0008-0000-0F00-00003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38" name="BExMG8GOJE7HUD4TBW1BVZQ79U6D">
          <a:extLst>
            <a:ext uri="{FF2B5EF4-FFF2-40B4-BE49-F238E27FC236}">
              <a16:creationId xmlns:a16="http://schemas.microsoft.com/office/drawing/2014/main" id="{00000000-0008-0000-0F00-00003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39" name="BExUD845W29O393MP8XHSBRARPM8">
          <a:extLst>
            <a:ext uri="{FF2B5EF4-FFF2-40B4-BE49-F238E27FC236}">
              <a16:creationId xmlns:a16="http://schemas.microsoft.com/office/drawing/2014/main" id="{00000000-0008-0000-0F00-00003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0" name="BEx1PXJYA0EPVKMIZ3OX22NE6SPN">
          <a:extLst>
            <a:ext uri="{FF2B5EF4-FFF2-40B4-BE49-F238E27FC236}">
              <a16:creationId xmlns:a16="http://schemas.microsoft.com/office/drawing/2014/main" id="{00000000-0008-0000-0F00-00003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1" name="BExMJQXJ8DDD25EZMRVLMBSDATIO">
          <a:extLst>
            <a:ext uri="{FF2B5EF4-FFF2-40B4-BE49-F238E27FC236}">
              <a16:creationId xmlns:a16="http://schemas.microsoft.com/office/drawing/2014/main" id="{00000000-0008-0000-0F00-00003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2" name="BExCZE19XEJSNCUJ5WNOBW1G7SJV">
          <a:extLst>
            <a:ext uri="{FF2B5EF4-FFF2-40B4-BE49-F238E27FC236}">
              <a16:creationId xmlns:a16="http://schemas.microsoft.com/office/drawing/2014/main" id="{00000000-0008-0000-0F00-00003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3" name="BExEQFAMIZ2L4OCWFLVJ5OSNW3FR">
          <a:extLst>
            <a:ext uri="{FF2B5EF4-FFF2-40B4-BE49-F238E27FC236}">
              <a16:creationId xmlns:a16="http://schemas.microsoft.com/office/drawing/2014/main" id="{00000000-0008-0000-0F00-00003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4" name="BExS5XJH42YFJ9C3IVA8HNIE5L6M">
          <a:extLst>
            <a:ext uri="{FF2B5EF4-FFF2-40B4-BE49-F238E27FC236}">
              <a16:creationId xmlns:a16="http://schemas.microsoft.com/office/drawing/2014/main" id="{00000000-0008-0000-0F00-00004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5" name="BExVVXJ0MS44XHZ5FRN9T06BWANK">
          <a:extLst>
            <a:ext uri="{FF2B5EF4-FFF2-40B4-BE49-F238E27FC236}">
              <a16:creationId xmlns:a16="http://schemas.microsoft.com/office/drawing/2014/main" id="{00000000-0008-0000-0F00-00004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6" name="BExAXD64YO5K66HFU564IW611FYB">
          <a:extLst>
            <a:ext uri="{FF2B5EF4-FFF2-40B4-BE49-F238E27FC236}">
              <a16:creationId xmlns:a16="http://schemas.microsoft.com/office/drawing/2014/main" id="{00000000-0008-0000-0F00-00004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7" name="BExZROR5QH4CRXACSPB031IW6DBF">
          <a:extLst>
            <a:ext uri="{FF2B5EF4-FFF2-40B4-BE49-F238E27FC236}">
              <a16:creationId xmlns:a16="http://schemas.microsoft.com/office/drawing/2014/main" id="{00000000-0008-0000-0F00-00004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8" name="BExW5Q9YWNZOV61XIPTVZ6DG4WC3">
          <a:extLst>
            <a:ext uri="{FF2B5EF4-FFF2-40B4-BE49-F238E27FC236}">
              <a16:creationId xmlns:a16="http://schemas.microsoft.com/office/drawing/2014/main" id="{00000000-0008-0000-0F00-00004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49" name="BExU234APSPWEF7WYAJWDD5FR41E">
          <a:extLst>
            <a:ext uri="{FF2B5EF4-FFF2-40B4-BE49-F238E27FC236}">
              <a16:creationId xmlns:a16="http://schemas.microsoft.com/office/drawing/2014/main" id="{00000000-0008-0000-0F00-00004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0" name="BEx9J972VG349UJL0BFKQNRFBPIK">
          <a:extLst>
            <a:ext uri="{FF2B5EF4-FFF2-40B4-BE49-F238E27FC236}">
              <a16:creationId xmlns:a16="http://schemas.microsoft.com/office/drawing/2014/main" id="{00000000-0008-0000-0F00-00004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51" name="BExEOG45NR1NDWFVLSHVPW96LDDG">
          <a:extLst>
            <a:ext uri="{FF2B5EF4-FFF2-40B4-BE49-F238E27FC236}">
              <a16:creationId xmlns:a16="http://schemas.microsoft.com/office/drawing/2014/main" id="{00000000-0008-0000-0F00-00004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52" name="BExMG8GOJE7HUD4TBW1BVZQ79U6D">
          <a:extLst>
            <a:ext uri="{FF2B5EF4-FFF2-40B4-BE49-F238E27FC236}">
              <a16:creationId xmlns:a16="http://schemas.microsoft.com/office/drawing/2014/main" id="{00000000-0008-0000-0F00-00004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3" name="BExUD845W29O393MP8XHSBRARPM8">
          <a:extLst>
            <a:ext uri="{FF2B5EF4-FFF2-40B4-BE49-F238E27FC236}">
              <a16:creationId xmlns:a16="http://schemas.microsoft.com/office/drawing/2014/main" id="{00000000-0008-0000-0F00-00004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4" name="BEx1PXJYA0EPVKMIZ3OX22NE6SPN">
          <a:extLst>
            <a:ext uri="{FF2B5EF4-FFF2-40B4-BE49-F238E27FC236}">
              <a16:creationId xmlns:a16="http://schemas.microsoft.com/office/drawing/2014/main" id="{00000000-0008-0000-0F00-00004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5" name="BExMJQXJ8DDD25EZMRVLMBSDATIO">
          <a:extLst>
            <a:ext uri="{FF2B5EF4-FFF2-40B4-BE49-F238E27FC236}">
              <a16:creationId xmlns:a16="http://schemas.microsoft.com/office/drawing/2014/main" id="{00000000-0008-0000-0F00-00004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6" name="BExCZE19XEJSNCUJ5WNOBW1G7SJV">
          <a:extLst>
            <a:ext uri="{FF2B5EF4-FFF2-40B4-BE49-F238E27FC236}">
              <a16:creationId xmlns:a16="http://schemas.microsoft.com/office/drawing/2014/main" id="{00000000-0008-0000-0F00-00004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7" name="BExEQFAMIZ2L4OCWFLVJ5OSNW3FR">
          <a:extLst>
            <a:ext uri="{FF2B5EF4-FFF2-40B4-BE49-F238E27FC236}">
              <a16:creationId xmlns:a16="http://schemas.microsoft.com/office/drawing/2014/main" id="{00000000-0008-0000-0F00-00004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8" name="BExS5XJH42YFJ9C3IVA8HNIE5L6M">
          <a:extLst>
            <a:ext uri="{FF2B5EF4-FFF2-40B4-BE49-F238E27FC236}">
              <a16:creationId xmlns:a16="http://schemas.microsoft.com/office/drawing/2014/main" id="{00000000-0008-0000-0F00-00004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59" name="BExVVXJ0MS44XHZ5FRN9T06BWANK">
          <a:extLst>
            <a:ext uri="{FF2B5EF4-FFF2-40B4-BE49-F238E27FC236}">
              <a16:creationId xmlns:a16="http://schemas.microsoft.com/office/drawing/2014/main" id="{00000000-0008-0000-0F00-00004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0" name="BExAXD64YO5K66HFU564IW611FYB">
          <a:extLst>
            <a:ext uri="{FF2B5EF4-FFF2-40B4-BE49-F238E27FC236}">
              <a16:creationId xmlns:a16="http://schemas.microsoft.com/office/drawing/2014/main" id="{00000000-0008-0000-0F00-00005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1" name="BExZROR5QH4CRXACSPB031IW6DBF">
          <a:extLst>
            <a:ext uri="{FF2B5EF4-FFF2-40B4-BE49-F238E27FC236}">
              <a16:creationId xmlns:a16="http://schemas.microsoft.com/office/drawing/2014/main" id="{00000000-0008-0000-0F00-00005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2" name="BExW5Q9YWNZOV61XIPTVZ6DG4WC3">
          <a:extLst>
            <a:ext uri="{FF2B5EF4-FFF2-40B4-BE49-F238E27FC236}">
              <a16:creationId xmlns:a16="http://schemas.microsoft.com/office/drawing/2014/main" id="{00000000-0008-0000-0F00-00005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3" name="BExU234APSPWEF7WYAJWDD5FR41E">
          <a:extLst>
            <a:ext uri="{FF2B5EF4-FFF2-40B4-BE49-F238E27FC236}">
              <a16:creationId xmlns:a16="http://schemas.microsoft.com/office/drawing/2014/main" id="{00000000-0008-0000-0F00-00005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4" name="BEx9J972VG349UJL0BFKQNRFBPIK">
          <a:extLst>
            <a:ext uri="{FF2B5EF4-FFF2-40B4-BE49-F238E27FC236}">
              <a16:creationId xmlns:a16="http://schemas.microsoft.com/office/drawing/2014/main" id="{00000000-0008-0000-0F00-00005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65" name="BExEOG45NR1NDWFVLSHVPW96LDDG">
          <a:extLst>
            <a:ext uri="{FF2B5EF4-FFF2-40B4-BE49-F238E27FC236}">
              <a16:creationId xmlns:a16="http://schemas.microsoft.com/office/drawing/2014/main" id="{00000000-0008-0000-0F00-00005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66" name="BExMG8GOJE7HUD4TBW1BVZQ79U6D">
          <a:extLst>
            <a:ext uri="{FF2B5EF4-FFF2-40B4-BE49-F238E27FC236}">
              <a16:creationId xmlns:a16="http://schemas.microsoft.com/office/drawing/2014/main" id="{00000000-0008-0000-0F00-00005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7" name="BExUD845W29O393MP8XHSBRARPM8">
          <a:extLst>
            <a:ext uri="{FF2B5EF4-FFF2-40B4-BE49-F238E27FC236}">
              <a16:creationId xmlns:a16="http://schemas.microsoft.com/office/drawing/2014/main" id="{00000000-0008-0000-0F00-00005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8" name="BEx1PXJYA0EPVKMIZ3OX22NE6SPN">
          <a:extLst>
            <a:ext uri="{FF2B5EF4-FFF2-40B4-BE49-F238E27FC236}">
              <a16:creationId xmlns:a16="http://schemas.microsoft.com/office/drawing/2014/main" id="{00000000-0008-0000-0F00-00005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69" name="BExMJQXJ8DDD25EZMRVLMBSDATIO">
          <a:extLst>
            <a:ext uri="{FF2B5EF4-FFF2-40B4-BE49-F238E27FC236}">
              <a16:creationId xmlns:a16="http://schemas.microsoft.com/office/drawing/2014/main" id="{00000000-0008-0000-0F00-00005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0" name="BExCZE19XEJSNCUJ5WNOBW1G7SJV">
          <a:extLst>
            <a:ext uri="{FF2B5EF4-FFF2-40B4-BE49-F238E27FC236}">
              <a16:creationId xmlns:a16="http://schemas.microsoft.com/office/drawing/2014/main" id="{00000000-0008-0000-0F00-00005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1" name="BExEQFAMIZ2L4OCWFLVJ5OSNW3FR">
          <a:extLst>
            <a:ext uri="{FF2B5EF4-FFF2-40B4-BE49-F238E27FC236}">
              <a16:creationId xmlns:a16="http://schemas.microsoft.com/office/drawing/2014/main" id="{00000000-0008-0000-0F00-00005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2" name="BExS5XJH42YFJ9C3IVA8HNIE5L6M">
          <a:extLst>
            <a:ext uri="{FF2B5EF4-FFF2-40B4-BE49-F238E27FC236}">
              <a16:creationId xmlns:a16="http://schemas.microsoft.com/office/drawing/2014/main" id="{00000000-0008-0000-0F00-00005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3" name="BExVVXJ0MS44XHZ5FRN9T06BWANK">
          <a:extLst>
            <a:ext uri="{FF2B5EF4-FFF2-40B4-BE49-F238E27FC236}">
              <a16:creationId xmlns:a16="http://schemas.microsoft.com/office/drawing/2014/main" id="{00000000-0008-0000-0F00-00005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4" name="BExAXD64YO5K66HFU564IW611FYB">
          <a:extLst>
            <a:ext uri="{FF2B5EF4-FFF2-40B4-BE49-F238E27FC236}">
              <a16:creationId xmlns:a16="http://schemas.microsoft.com/office/drawing/2014/main" id="{00000000-0008-0000-0F00-00005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5" name="BExZROR5QH4CRXACSPB031IW6DBF">
          <a:extLst>
            <a:ext uri="{FF2B5EF4-FFF2-40B4-BE49-F238E27FC236}">
              <a16:creationId xmlns:a16="http://schemas.microsoft.com/office/drawing/2014/main" id="{00000000-0008-0000-0F00-00005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6" name="BExW5Q9YWNZOV61XIPTVZ6DG4WC3">
          <a:extLst>
            <a:ext uri="{FF2B5EF4-FFF2-40B4-BE49-F238E27FC236}">
              <a16:creationId xmlns:a16="http://schemas.microsoft.com/office/drawing/2014/main" id="{00000000-0008-0000-0F00-00006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7" name="BExU234APSPWEF7WYAJWDD5FR41E">
          <a:extLst>
            <a:ext uri="{FF2B5EF4-FFF2-40B4-BE49-F238E27FC236}">
              <a16:creationId xmlns:a16="http://schemas.microsoft.com/office/drawing/2014/main" id="{00000000-0008-0000-0F00-00006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78" name="BEx9J972VG349UJL0BFKQNRFBPIK">
          <a:extLst>
            <a:ext uri="{FF2B5EF4-FFF2-40B4-BE49-F238E27FC236}">
              <a16:creationId xmlns:a16="http://schemas.microsoft.com/office/drawing/2014/main" id="{00000000-0008-0000-0F00-00006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79" name="BExEOG45NR1NDWFVLSHVPW96LDDG">
          <a:extLst>
            <a:ext uri="{FF2B5EF4-FFF2-40B4-BE49-F238E27FC236}">
              <a16:creationId xmlns:a16="http://schemas.microsoft.com/office/drawing/2014/main" id="{00000000-0008-0000-0F00-00006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80" name="BExMG8GOJE7HUD4TBW1BVZQ79U6D">
          <a:extLst>
            <a:ext uri="{FF2B5EF4-FFF2-40B4-BE49-F238E27FC236}">
              <a16:creationId xmlns:a16="http://schemas.microsoft.com/office/drawing/2014/main" id="{00000000-0008-0000-0F00-00006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1" name="BExUD845W29O393MP8XHSBRARPM8">
          <a:extLst>
            <a:ext uri="{FF2B5EF4-FFF2-40B4-BE49-F238E27FC236}">
              <a16:creationId xmlns:a16="http://schemas.microsoft.com/office/drawing/2014/main" id="{00000000-0008-0000-0F00-00006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2" name="BEx1PXJYA0EPVKMIZ3OX22NE6SPN">
          <a:extLst>
            <a:ext uri="{FF2B5EF4-FFF2-40B4-BE49-F238E27FC236}">
              <a16:creationId xmlns:a16="http://schemas.microsoft.com/office/drawing/2014/main" id="{00000000-0008-0000-0F00-00006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3" name="BExMJQXJ8DDD25EZMRVLMBSDATIO">
          <a:extLst>
            <a:ext uri="{FF2B5EF4-FFF2-40B4-BE49-F238E27FC236}">
              <a16:creationId xmlns:a16="http://schemas.microsoft.com/office/drawing/2014/main" id="{00000000-0008-0000-0F00-00006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4" name="BExCZE19XEJSNCUJ5WNOBW1G7SJV">
          <a:extLst>
            <a:ext uri="{FF2B5EF4-FFF2-40B4-BE49-F238E27FC236}">
              <a16:creationId xmlns:a16="http://schemas.microsoft.com/office/drawing/2014/main" id="{00000000-0008-0000-0F00-00006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5" name="BExEQFAMIZ2L4OCWFLVJ5OSNW3FR">
          <a:extLst>
            <a:ext uri="{FF2B5EF4-FFF2-40B4-BE49-F238E27FC236}">
              <a16:creationId xmlns:a16="http://schemas.microsoft.com/office/drawing/2014/main" id="{00000000-0008-0000-0F00-00006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6" name="BExS5XJH42YFJ9C3IVA8HNIE5L6M">
          <a:extLst>
            <a:ext uri="{FF2B5EF4-FFF2-40B4-BE49-F238E27FC236}">
              <a16:creationId xmlns:a16="http://schemas.microsoft.com/office/drawing/2014/main" id="{00000000-0008-0000-0F00-00006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7" name="BExVVXJ0MS44XHZ5FRN9T06BWANK">
          <a:extLst>
            <a:ext uri="{FF2B5EF4-FFF2-40B4-BE49-F238E27FC236}">
              <a16:creationId xmlns:a16="http://schemas.microsoft.com/office/drawing/2014/main" id="{00000000-0008-0000-0F00-00006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8" name="BExAXD64YO5K66HFU564IW611FYB">
          <a:extLst>
            <a:ext uri="{FF2B5EF4-FFF2-40B4-BE49-F238E27FC236}">
              <a16:creationId xmlns:a16="http://schemas.microsoft.com/office/drawing/2014/main" id="{00000000-0008-0000-0F00-00006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89" name="BExZROR5QH4CRXACSPB031IW6DBF">
          <a:extLst>
            <a:ext uri="{FF2B5EF4-FFF2-40B4-BE49-F238E27FC236}">
              <a16:creationId xmlns:a16="http://schemas.microsoft.com/office/drawing/2014/main" id="{00000000-0008-0000-0F00-00006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0" name="BExW5Q9YWNZOV61XIPTVZ6DG4WC3">
          <a:extLst>
            <a:ext uri="{FF2B5EF4-FFF2-40B4-BE49-F238E27FC236}">
              <a16:creationId xmlns:a16="http://schemas.microsoft.com/office/drawing/2014/main" id="{00000000-0008-0000-0F00-00006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1" name="BExU234APSPWEF7WYAJWDD5FR41E">
          <a:extLst>
            <a:ext uri="{FF2B5EF4-FFF2-40B4-BE49-F238E27FC236}">
              <a16:creationId xmlns:a16="http://schemas.microsoft.com/office/drawing/2014/main" id="{00000000-0008-0000-0F00-00006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2" name="BEx9J972VG349UJL0BFKQNRFBPIK">
          <a:extLst>
            <a:ext uri="{FF2B5EF4-FFF2-40B4-BE49-F238E27FC236}">
              <a16:creationId xmlns:a16="http://schemas.microsoft.com/office/drawing/2014/main" id="{00000000-0008-0000-0F00-00007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93" name="BExEOG45NR1NDWFVLSHVPW96LDDG">
          <a:extLst>
            <a:ext uri="{FF2B5EF4-FFF2-40B4-BE49-F238E27FC236}">
              <a16:creationId xmlns:a16="http://schemas.microsoft.com/office/drawing/2014/main" id="{00000000-0008-0000-0F00-00007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394" name="BExMG8GOJE7HUD4TBW1BVZQ79U6D">
          <a:extLst>
            <a:ext uri="{FF2B5EF4-FFF2-40B4-BE49-F238E27FC236}">
              <a16:creationId xmlns:a16="http://schemas.microsoft.com/office/drawing/2014/main" id="{00000000-0008-0000-0F00-00007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5" name="BExUD845W29O393MP8XHSBRARPM8">
          <a:extLst>
            <a:ext uri="{FF2B5EF4-FFF2-40B4-BE49-F238E27FC236}">
              <a16:creationId xmlns:a16="http://schemas.microsoft.com/office/drawing/2014/main" id="{00000000-0008-0000-0F00-00007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6" name="BEx1PXJYA0EPVKMIZ3OX22NE6SPN">
          <a:extLst>
            <a:ext uri="{FF2B5EF4-FFF2-40B4-BE49-F238E27FC236}">
              <a16:creationId xmlns:a16="http://schemas.microsoft.com/office/drawing/2014/main" id="{00000000-0008-0000-0F00-00007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7" name="BExMJQXJ8DDD25EZMRVLMBSDATIO">
          <a:extLst>
            <a:ext uri="{FF2B5EF4-FFF2-40B4-BE49-F238E27FC236}">
              <a16:creationId xmlns:a16="http://schemas.microsoft.com/office/drawing/2014/main" id="{00000000-0008-0000-0F00-00007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8" name="BExCZE19XEJSNCUJ5WNOBW1G7SJV">
          <a:extLst>
            <a:ext uri="{FF2B5EF4-FFF2-40B4-BE49-F238E27FC236}">
              <a16:creationId xmlns:a16="http://schemas.microsoft.com/office/drawing/2014/main" id="{00000000-0008-0000-0F00-00007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399" name="BExEQFAMIZ2L4OCWFLVJ5OSNW3FR">
          <a:extLst>
            <a:ext uri="{FF2B5EF4-FFF2-40B4-BE49-F238E27FC236}">
              <a16:creationId xmlns:a16="http://schemas.microsoft.com/office/drawing/2014/main" id="{00000000-0008-0000-0F00-00007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0" name="BExS5XJH42YFJ9C3IVA8HNIE5L6M">
          <a:extLst>
            <a:ext uri="{FF2B5EF4-FFF2-40B4-BE49-F238E27FC236}">
              <a16:creationId xmlns:a16="http://schemas.microsoft.com/office/drawing/2014/main" id="{00000000-0008-0000-0F00-00007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1" name="BExVVXJ0MS44XHZ5FRN9T06BWANK">
          <a:extLst>
            <a:ext uri="{FF2B5EF4-FFF2-40B4-BE49-F238E27FC236}">
              <a16:creationId xmlns:a16="http://schemas.microsoft.com/office/drawing/2014/main" id="{00000000-0008-0000-0F00-00007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2" name="BExAXD64YO5K66HFU564IW611FYB">
          <a:extLst>
            <a:ext uri="{FF2B5EF4-FFF2-40B4-BE49-F238E27FC236}">
              <a16:creationId xmlns:a16="http://schemas.microsoft.com/office/drawing/2014/main" id="{00000000-0008-0000-0F00-00007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3" name="BExZROR5QH4CRXACSPB031IW6DBF">
          <a:extLst>
            <a:ext uri="{FF2B5EF4-FFF2-40B4-BE49-F238E27FC236}">
              <a16:creationId xmlns:a16="http://schemas.microsoft.com/office/drawing/2014/main" id="{00000000-0008-0000-0F00-00007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4" name="BExW5Q9YWNZOV61XIPTVZ6DG4WC3">
          <a:extLst>
            <a:ext uri="{FF2B5EF4-FFF2-40B4-BE49-F238E27FC236}">
              <a16:creationId xmlns:a16="http://schemas.microsoft.com/office/drawing/2014/main" id="{00000000-0008-0000-0F00-00007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5" name="BExU234APSPWEF7WYAJWDD5FR41E">
          <a:extLst>
            <a:ext uri="{FF2B5EF4-FFF2-40B4-BE49-F238E27FC236}">
              <a16:creationId xmlns:a16="http://schemas.microsoft.com/office/drawing/2014/main" id="{00000000-0008-0000-0F00-00007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6" name="BEx9J972VG349UJL0BFKQNRFBPIK">
          <a:extLst>
            <a:ext uri="{FF2B5EF4-FFF2-40B4-BE49-F238E27FC236}">
              <a16:creationId xmlns:a16="http://schemas.microsoft.com/office/drawing/2014/main" id="{00000000-0008-0000-0F00-00007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07" name="BExEOG45NR1NDWFVLSHVPW96LDDG">
          <a:extLst>
            <a:ext uri="{FF2B5EF4-FFF2-40B4-BE49-F238E27FC236}">
              <a16:creationId xmlns:a16="http://schemas.microsoft.com/office/drawing/2014/main" id="{00000000-0008-0000-0F00-00007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08" name="BExMG8GOJE7HUD4TBW1BVZQ79U6D">
          <a:extLst>
            <a:ext uri="{FF2B5EF4-FFF2-40B4-BE49-F238E27FC236}">
              <a16:creationId xmlns:a16="http://schemas.microsoft.com/office/drawing/2014/main" id="{00000000-0008-0000-0F00-00008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09" name="BExUD845W29O393MP8XHSBRARPM8">
          <a:extLst>
            <a:ext uri="{FF2B5EF4-FFF2-40B4-BE49-F238E27FC236}">
              <a16:creationId xmlns:a16="http://schemas.microsoft.com/office/drawing/2014/main" id="{00000000-0008-0000-0F00-00008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0" name="BEx1PXJYA0EPVKMIZ3OX22NE6SPN">
          <a:extLst>
            <a:ext uri="{FF2B5EF4-FFF2-40B4-BE49-F238E27FC236}">
              <a16:creationId xmlns:a16="http://schemas.microsoft.com/office/drawing/2014/main" id="{00000000-0008-0000-0F00-00008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1" name="BExMJQXJ8DDD25EZMRVLMBSDATIO">
          <a:extLst>
            <a:ext uri="{FF2B5EF4-FFF2-40B4-BE49-F238E27FC236}">
              <a16:creationId xmlns:a16="http://schemas.microsoft.com/office/drawing/2014/main" id="{00000000-0008-0000-0F00-00008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2" name="BExCZE19XEJSNCUJ5WNOBW1G7SJV">
          <a:extLst>
            <a:ext uri="{FF2B5EF4-FFF2-40B4-BE49-F238E27FC236}">
              <a16:creationId xmlns:a16="http://schemas.microsoft.com/office/drawing/2014/main" id="{00000000-0008-0000-0F00-00008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3" name="BExEQFAMIZ2L4OCWFLVJ5OSNW3FR">
          <a:extLst>
            <a:ext uri="{FF2B5EF4-FFF2-40B4-BE49-F238E27FC236}">
              <a16:creationId xmlns:a16="http://schemas.microsoft.com/office/drawing/2014/main" id="{00000000-0008-0000-0F00-00008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4" name="BExS5XJH42YFJ9C3IVA8HNIE5L6M">
          <a:extLst>
            <a:ext uri="{FF2B5EF4-FFF2-40B4-BE49-F238E27FC236}">
              <a16:creationId xmlns:a16="http://schemas.microsoft.com/office/drawing/2014/main" id="{00000000-0008-0000-0F00-00008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5" name="BExVVXJ0MS44XHZ5FRN9T06BWANK">
          <a:extLst>
            <a:ext uri="{FF2B5EF4-FFF2-40B4-BE49-F238E27FC236}">
              <a16:creationId xmlns:a16="http://schemas.microsoft.com/office/drawing/2014/main" id="{00000000-0008-0000-0F00-00008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6" name="BExAXD64YO5K66HFU564IW611FYB">
          <a:extLst>
            <a:ext uri="{FF2B5EF4-FFF2-40B4-BE49-F238E27FC236}">
              <a16:creationId xmlns:a16="http://schemas.microsoft.com/office/drawing/2014/main" id="{00000000-0008-0000-0F00-00008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7" name="BExZROR5QH4CRXACSPB031IW6DBF">
          <a:extLst>
            <a:ext uri="{FF2B5EF4-FFF2-40B4-BE49-F238E27FC236}">
              <a16:creationId xmlns:a16="http://schemas.microsoft.com/office/drawing/2014/main" id="{00000000-0008-0000-0F00-00008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8" name="BExW5Q9YWNZOV61XIPTVZ6DG4WC3">
          <a:extLst>
            <a:ext uri="{FF2B5EF4-FFF2-40B4-BE49-F238E27FC236}">
              <a16:creationId xmlns:a16="http://schemas.microsoft.com/office/drawing/2014/main" id="{00000000-0008-0000-0F00-00008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19" name="BExU234APSPWEF7WYAJWDD5FR41E">
          <a:extLst>
            <a:ext uri="{FF2B5EF4-FFF2-40B4-BE49-F238E27FC236}">
              <a16:creationId xmlns:a16="http://schemas.microsoft.com/office/drawing/2014/main" id="{00000000-0008-0000-0F00-00008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0" name="BEx9J972VG349UJL0BFKQNRFBPIK">
          <a:extLst>
            <a:ext uri="{FF2B5EF4-FFF2-40B4-BE49-F238E27FC236}">
              <a16:creationId xmlns:a16="http://schemas.microsoft.com/office/drawing/2014/main" id="{00000000-0008-0000-0F00-00008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21" name="BExEOG45NR1NDWFVLSHVPW96LDDG">
          <a:extLst>
            <a:ext uri="{FF2B5EF4-FFF2-40B4-BE49-F238E27FC236}">
              <a16:creationId xmlns:a16="http://schemas.microsoft.com/office/drawing/2014/main" id="{00000000-0008-0000-0F00-00008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22" name="BExMG8GOJE7HUD4TBW1BVZQ79U6D">
          <a:extLst>
            <a:ext uri="{FF2B5EF4-FFF2-40B4-BE49-F238E27FC236}">
              <a16:creationId xmlns:a16="http://schemas.microsoft.com/office/drawing/2014/main" id="{00000000-0008-0000-0F00-00008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3" name="BExUD845W29O393MP8XHSBRARPM8">
          <a:extLst>
            <a:ext uri="{FF2B5EF4-FFF2-40B4-BE49-F238E27FC236}">
              <a16:creationId xmlns:a16="http://schemas.microsoft.com/office/drawing/2014/main" id="{00000000-0008-0000-0F00-00008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4" name="BEx1PXJYA0EPVKMIZ3OX22NE6SPN">
          <a:extLst>
            <a:ext uri="{FF2B5EF4-FFF2-40B4-BE49-F238E27FC236}">
              <a16:creationId xmlns:a16="http://schemas.microsoft.com/office/drawing/2014/main" id="{00000000-0008-0000-0F00-00009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5" name="BExMJQXJ8DDD25EZMRVLMBSDATIO">
          <a:extLst>
            <a:ext uri="{FF2B5EF4-FFF2-40B4-BE49-F238E27FC236}">
              <a16:creationId xmlns:a16="http://schemas.microsoft.com/office/drawing/2014/main" id="{00000000-0008-0000-0F00-00009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6" name="BExCZE19XEJSNCUJ5WNOBW1G7SJV">
          <a:extLst>
            <a:ext uri="{FF2B5EF4-FFF2-40B4-BE49-F238E27FC236}">
              <a16:creationId xmlns:a16="http://schemas.microsoft.com/office/drawing/2014/main" id="{00000000-0008-0000-0F00-00009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7" name="BExEQFAMIZ2L4OCWFLVJ5OSNW3FR">
          <a:extLst>
            <a:ext uri="{FF2B5EF4-FFF2-40B4-BE49-F238E27FC236}">
              <a16:creationId xmlns:a16="http://schemas.microsoft.com/office/drawing/2014/main" id="{00000000-0008-0000-0F00-00009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8" name="BExS5XJH42YFJ9C3IVA8HNIE5L6M">
          <a:extLst>
            <a:ext uri="{FF2B5EF4-FFF2-40B4-BE49-F238E27FC236}">
              <a16:creationId xmlns:a16="http://schemas.microsoft.com/office/drawing/2014/main" id="{00000000-0008-0000-0F00-00009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29" name="BExVVXJ0MS44XHZ5FRN9T06BWANK">
          <a:extLst>
            <a:ext uri="{FF2B5EF4-FFF2-40B4-BE49-F238E27FC236}">
              <a16:creationId xmlns:a16="http://schemas.microsoft.com/office/drawing/2014/main" id="{00000000-0008-0000-0F00-00009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0" name="BExAXD64YO5K66HFU564IW611FYB">
          <a:extLst>
            <a:ext uri="{FF2B5EF4-FFF2-40B4-BE49-F238E27FC236}">
              <a16:creationId xmlns:a16="http://schemas.microsoft.com/office/drawing/2014/main" id="{00000000-0008-0000-0F00-00009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1" name="BExZROR5QH4CRXACSPB031IW6DBF">
          <a:extLst>
            <a:ext uri="{FF2B5EF4-FFF2-40B4-BE49-F238E27FC236}">
              <a16:creationId xmlns:a16="http://schemas.microsoft.com/office/drawing/2014/main" id="{00000000-0008-0000-0F00-00009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2" name="BExW5Q9YWNZOV61XIPTVZ6DG4WC3">
          <a:extLst>
            <a:ext uri="{FF2B5EF4-FFF2-40B4-BE49-F238E27FC236}">
              <a16:creationId xmlns:a16="http://schemas.microsoft.com/office/drawing/2014/main" id="{00000000-0008-0000-0F00-00009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3" name="BExU234APSPWEF7WYAJWDD5FR41E">
          <a:extLst>
            <a:ext uri="{FF2B5EF4-FFF2-40B4-BE49-F238E27FC236}">
              <a16:creationId xmlns:a16="http://schemas.microsoft.com/office/drawing/2014/main" id="{00000000-0008-0000-0F00-00009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4" name="BEx9J972VG349UJL0BFKQNRFBPIK">
          <a:extLst>
            <a:ext uri="{FF2B5EF4-FFF2-40B4-BE49-F238E27FC236}">
              <a16:creationId xmlns:a16="http://schemas.microsoft.com/office/drawing/2014/main" id="{00000000-0008-0000-0F00-00009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35" name="BExEOG45NR1NDWFVLSHVPW96LDDG">
          <a:extLst>
            <a:ext uri="{FF2B5EF4-FFF2-40B4-BE49-F238E27FC236}">
              <a16:creationId xmlns:a16="http://schemas.microsoft.com/office/drawing/2014/main" id="{00000000-0008-0000-0F00-00009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36" name="BExMG8GOJE7HUD4TBW1BVZQ79U6D">
          <a:extLst>
            <a:ext uri="{FF2B5EF4-FFF2-40B4-BE49-F238E27FC236}">
              <a16:creationId xmlns:a16="http://schemas.microsoft.com/office/drawing/2014/main" id="{00000000-0008-0000-0F00-00009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7" name="BExUD845W29O393MP8XHSBRARPM8">
          <a:extLst>
            <a:ext uri="{FF2B5EF4-FFF2-40B4-BE49-F238E27FC236}">
              <a16:creationId xmlns:a16="http://schemas.microsoft.com/office/drawing/2014/main" id="{00000000-0008-0000-0F00-00009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8" name="BEx1PXJYA0EPVKMIZ3OX22NE6SPN">
          <a:extLst>
            <a:ext uri="{FF2B5EF4-FFF2-40B4-BE49-F238E27FC236}">
              <a16:creationId xmlns:a16="http://schemas.microsoft.com/office/drawing/2014/main" id="{00000000-0008-0000-0F00-00009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39" name="BExMJQXJ8DDD25EZMRVLMBSDATIO">
          <a:extLst>
            <a:ext uri="{FF2B5EF4-FFF2-40B4-BE49-F238E27FC236}">
              <a16:creationId xmlns:a16="http://schemas.microsoft.com/office/drawing/2014/main" id="{00000000-0008-0000-0F00-00009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0" name="BExCZE19XEJSNCUJ5WNOBW1G7SJV">
          <a:extLst>
            <a:ext uri="{FF2B5EF4-FFF2-40B4-BE49-F238E27FC236}">
              <a16:creationId xmlns:a16="http://schemas.microsoft.com/office/drawing/2014/main" id="{00000000-0008-0000-0F00-0000A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1" name="BExEQFAMIZ2L4OCWFLVJ5OSNW3FR">
          <a:extLst>
            <a:ext uri="{FF2B5EF4-FFF2-40B4-BE49-F238E27FC236}">
              <a16:creationId xmlns:a16="http://schemas.microsoft.com/office/drawing/2014/main" id="{00000000-0008-0000-0F00-0000A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2" name="BExS5XJH42YFJ9C3IVA8HNIE5L6M">
          <a:extLst>
            <a:ext uri="{FF2B5EF4-FFF2-40B4-BE49-F238E27FC236}">
              <a16:creationId xmlns:a16="http://schemas.microsoft.com/office/drawing/2014/main" id="{00000000-0008-0000-0F00-0000A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3" name="BExVVXJ0MS44XHZ5FRN9T06BWANK">
          <a:extLst>
            <a:ext uri="{FF2B5EF4-FFF2-40B4-BE49-F238E27FC236}">
              <a16:creationId xmlns:a16="http://schemas.microsoft.com/office/drawing/2014/main" id="{00000000-0008-0000-0F00-0000A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4" name="BExAXD64YO5K66HFU564IW611FYB">
          <a:extLst>
            <a:ext uri="{FF2B5EF4-FFF2-40B4-BE49-F238E27FC236}">
              <a16:creationId xmlns:a16="http://schemas.microsoft.com/office/drawing/2014/main" id="{00000000-0008-0000-0F00-0000A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5" name="BExZROR5QH4CRXACSPB031IW6DBF">
          <a:extLst>
            <a:ext uri="{FF2B5EF4-FFF2-40B4-BE49-F238E27FC236}">
              <a16:creationId xmlns:a16="http://schemas.microsoft.com/office/drawing/2014/main" id="{00000000-0008-0000-0F00-0000A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6" name="BExW5Q9YWNZOV61XIPTVZ6DG4WC3">
          <a:extLst>
            <a:ext uri="{FF2B5EF4-FFF2-40B4-BE49-F238E27FC236}">
              <a16:creationId xmlns:a16="http://schemas.microsoft.com/office/drawing/2014/main" id="{00000000-0008-0000-0F00-0000A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7" name="BExU234APSPWEF7WYAJWDD5FR41E">
          <a:extLst>
            <a:ext uri="{FF2B5EF4-FFF2-40B4-BE49-F238E27FC236}">
              <a16:creationId xmlns:a16="http://schemas.microsoft.com/office/drawing/2014/main" id="{00000000-0008-0000-0F00-0000A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48" name="BEx9J972VG349UJL0BFKQNRFBPIK">
          <a:extLst>
            <a:ext uri="{FF2B5EF4-FFF2-40B4-BE49-F238E27FC236}">
              <a16:creationId xmlns:a16="http://schemas.microsoft.com/office/drawing/2014/main" id="{00000000-0008-0000-0F00-0000A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49" name="BExEOG45NR1NDWFVLSHVPW96LDDG">
          <a:extLst>
            <a:ext uri="{FF2B5EF4-FFF2-40B4-BE49-F238E27FC236}">
              <a16:creationId xmlns:a16="http://schemas.microsoft.com/office/drawing/2014/main" id="{00000000-0008-0000-0F00-0000A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50" name="BExMG8GOJE7HUD4TBW1BVZQ79U6D">
          <a:extLst>
            <a:ext uri="{FF2B5EF4-FFF2-40B4-BE49-F238E27FC236}">
              <a16:creationId xmlns:a16="http://schemas.microsoft.com/office/drawing/2014/main" id="{00000000-0008-0000-0F00-0000A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1" name="BExUD845W29O393MP8XHSBRARPM8">
          <a:extLst>
            <a:ext uri="{FF2B5EF4-FFF2-40B4-BE49-F238E27FC236}">
              <a16:creationId xmlns:a16="http://schemas.microsoft.com/office/drawing/2014/main" id="{00000000-0008-0000-0F00-0000A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2" name="BEx1PXJYA0EPVKMIZ3OX22NE6SPN">
          <a:extLst>
            <a:ext uri="{FF2B5EF4-FFF2-40B4-BE49-F238E27FC236}">
              <a16:creationId xmlns:a16="http://schemas.microsoft.com/office/drawing/2014/main" id="{00000000-0008-0000-0F00-0000A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3" name="BExMJQXJ8DDD25EZMRVLMBSDATIO">
          <a:extLst>
            <a:ext uri="{FF2B5EF4-FFF2-40B4-BE49-F238E27FC236}">
              <a16:creationId xmlns:a16="http://schemas.microsoft.com/office/drawing/2014/main" id="{00000000-0008-0000-0F00-0000A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4" name="BExCZE19XEJSNCUJ5WNOBW1G7SJV">
          <a:extLst>
            <a:ext uri="{FF2B5EF4-FFF2-40B4-BE49-F238E27FC236}">
              <a16:creationId xmlns:a16="http://schemas.microsoft.com/office/drawing/2014/main" id="{00000000-0008-0000-0F00-0000A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5" name="BExEQFAMIZ2L4OCWFLVJ5OSNW3FR">
          <a:extLst>
            <a:ext uri="{FF2B5EF4-FFF2-40B4-BE49-F238E27FC236}">
              <a16:creationId xmlns:a16="http://schemas.microsoft.com/office/drawing/2014/main" id="{00000000-0008-0000-0F00-0000A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6" name="BExS5XJH42YFJ9C3IVA8HNIE5L6M">
          <a:extLst>
            <a:ext uri="{FF2B5EF4-FFF2-40B4-BE49-F238E27FC236}">
              <a16:creationId xmlns:a16="http://schemas.microsoft.com/office/drawing/2014/main" id="{00000000-0008-0000-0F00-0000B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7" name="BExVVXJ0MS44XHZ5FRN9T06BWANK">
          <a:extLst>
            <a:ext uri="{FF2B5EF4-FFF2-40B4-BE49-F238E27FC236}">
              <a16:creationId xmlns:a16="http://schemas.microsoft.com/office/drawing/2014/main" id="{00000000-0008-0000-0F00-0000B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8" name="BExAXD64YO5K66HFU564IW611FYB">
          <a:extLst>
            <a:ext uri="{FF2B5EF4-FFF2-40B4-BE49-F238E27FC236}">
              <a16:creationId xmlns:a16="http://schemas.microsoft.com/office/drawing/2014/main" id="{00000000-0008-0000-0F00-0000B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59" name="BExZROR5QH4CRXACSPB031IW6DBF">
          <a:extLst>
            <a:ext uri="{FF2B5EF4-FFF2-40B4-BE49-F238E27FC236}">
              <a16:creationId xmlns:a16="http://schemas.microsoft.com/office/drawing/2014/main" id="{00000000-0008-0000-0F00-0000B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0" name="BExW5Q9YWNZOV61XIPTVZ6DG4WC3">
          <a:extLst>
            <a:ext uri="{FF2B5EF4-FFF2-40B4-BE49-F238E27FC236}">
              <a16:creationId xmlns:a16="http://schemas.microsoft.com/office/drawing/2014/main" id="{00000000-0008-0000-0F00-0000B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1" name="BExU234APSPWEF7WYAJWDD5FR41E">
          <a:extLst>
            <a:ext uri="{FF2B5EF4-FFF2-40B4-BE49-F238E27FC236}">
              <a16:creationId xmlns:a16="http://schemas.microsoft.com/office/drawing/2014/main" id="{00000000-0008-0000-0F00-0000B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2" name="BEx9J972VG349UJL0BFKQNRFBPIK">
          <a:extLst>
            <a:ext uri="{FF2B5EF4-FFF2-40B4-BE49-F238E27FC236}">
              <a16:creationId xmlns:a16="http://schemas.microsoft.com/office/drawing/2014/main" id="{00000000-0008-0000-0F00-0000B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63" name="BExEOG45NR1NDWFVLSHVPW96LDDG">
          <a:extLst>
            <a:ext uri="{FF2B5EF4-FFF2-40B4-BE49-F238E27FC236}">
              <a16:creationId xmlns:a16="http://schemas.microsoft.com/office/drawing/2014/main" id="{00000000-0008-0000-0F00-0000B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64" name="BExMG8GOJE7HUD4TBW1BVZQ79U6D">
          <a:extLst>
            <a:ext uri="{FF2B5EF4-FFF2-40B4-BE49-F238E27FC236}">
              <a16:creationId xmlns:a16="http://schemas.microsoft.com/office/drawing/2014/main" id="{00000000-0008-0000-0F00-0000B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5" name="BExUD845W29O393MP8XHSBRARPM8">
          <a:extLst>
            <a:ext uri="{FF2B5EF4-FFF2-40B4-BE49-F238E27FC236}">
              <a16:creationId xmlns:a16="http://schemas.microsoft.com/office/drawing/2014/main" id="{00000000-0008-0000-0F00-0000B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6" name="BEx1PXJYA0EPVKMIZ3OX22NE6SPN">
          <a:extLst>
            <a:ext uri="{FF2B5EF4-FFF2-40B4-BE49-F238E27FC236}">
              <a16:creationId xmlns:a16="http://schemas.microsoft.com/office/drawing/2014/main" id="{00000000-0008-0000-0F00-0000B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7" name="BExMJQXJ8DDD25EZMRVLMBSDATIO">
          <a:extLst>
            <a:ext uri="{FF2B5EF4-FFF2-40B4-BE49-F238E27FC236}">
              <a16:creationId xmlns:a16="http://schemas.microsoft.com/office/drawing/2014/main" id="{00000000-0008-0000-0F00-0000B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8" name="BExCZE19XEJSNCUJ5WNOBW1G7SJV">
          <a:extLst>
            <a:ext uri="{FF2B5EF4-FFF2-40B4-BE49-F238E27FC236}">
              <a16:creationId xmlns:a16="http://schemas.microsoft.com/office/drawing/2014/main" id="{00000000-0008-0000-0F00-0000B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69" name="BExEQFAMIZ2L4OCWFLVJ5OSNW3FR">
          <a:extLst>
            <a:ext uri="{FF2B5EF4-FFF2-40B4-BE49-F238E27FC236}">
              <a16:creationId xmlns:a16="http://schemas.microsoft.com/office/drawing/2014/main" id="{00000000-0008-0000-0F00-0000B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0" name="BExS5XJH42YFJ9C3IVA8HNIE5L6M">
          <a:extLst>
            <a:ext uri="{FF2B5EF4-FFF2-40B4-BE49-F238E27FC236}">
              <a16:creationId xmlns:a16="http://schemas.microsoft.com/office/drawing/2014/main" id="{00000000-0008-0000-0F00-0000B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1" name="BExVVXJ0MS44XHZ5FRN9T06BWANK">
          <a:extLst>
            <a:ext uri="{FF2B5EF4-FFF2-40B4-BE49-F238E27FC236}">
              <a16:creationId xmlns:a16="http://schemas.microsoft.com/office/drawing/2014/main" id="{00000000-0008-0000-0F00-0000B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2" name="BExAXD64YO5K66HFU564IW611FYB">
          <a:extLst>
            <a:ext uri="{FF2B5EF4-FFF2-40B4-BE49-F238E27FC236}">
              <a16:creationId xmlns:a16="http://schemas.microsoft.com/office/drawing/2014/main" id="{00000000-0008-0000-0F00-0000C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3" name="BExZROR5QH4CRXACSPB031IW6DBF">
          <a:extLst>
            <a:ext uri="{FF2B5EF4-FFF2-40B4-BE49-F238E27FC236}">
              <a16:creationId xmlns:a16="http://schemas.microsoft.com/office/drawing/2014/main" id="{00000000-0008-0000-0F00-0000C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4" name="BExW5Q9YWNZOV61XIPTVZ6DG4WC3">
          <a:extLst>
            <a:ext uri="{FF2B5EF4-FFF2-40B4-BE49-F238E27FC236}">
              <a16:creationId xmlns:a16="http://schemas.microsoft.com/office/drawing/2014/main" id="{00000000-0008-0000-0F00-0000C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5" name="BExU234APSPWEF7WYAJWDD5FR41E">
          <a:extLst>
            <a:ext uri="{FF2B5EF4-FFF2-40B4-BE49-F238E27FC236}">
              <a16:creationId xmlns:a16="http://schemas.microsoft.com/office/drawing/2014/main" id="{00000000-0008-0000-0F00-0000C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6" name="BEx9J972VG349UJL0BFKQNRFBPIK">
          <a:extLst>
            <a:ext uri="{FF2B5EF4-FFF2-40B4-BE49-F238E27FC236}">
              <a16:creationId xmlns:a16="http://schemas.microsoft.com/office/drawing/2014/main" id="{00000000-0008-0000-0F00-0000C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77" name="BExEOG45NR1NDWFVLSHVPW96LDDG">
          <a:extLst>
            <a:ext uri="{FF2B5EF4-FFF2-40B4-BE49-F238E27FC236}">
              <a16:creationId xmlns:a16="http://schemas.microsoft.com/office/drawing/2014/main" id="{00000000-0008-0000-0F00-0000C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78" name="BExMG8GOJE7HUD4TBW1BVZQ79U6D">
          <a:extLst>
            <a:ext uri="{FF2B5EF4-FFF2-40B4-BE49-F238E27FC236}">
              <a16:creationId xmlns:a16="http://schemas.microsoft.com/office/drawing/2014/main" id="{00000000-0008-0000-0F00-0000C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79" name="BExUD845W29O393MP8XHSBRARPM8">
          <a:extLst>
            <a:ext uri="{FF2B5EF4-FFF2-40B4-BE49-F238E27FC236}">
              <a16:creationId xmlns:a16="http://schemas.microsoft.com/office/drawing/2014/main" id="{00000000-0008-0000-0F00-0000C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0" name="BEx1PXJYA0EPVKMIZ3OX22NE6SPN">
          <a:extLst>
            <a:ext uri="{FF2B5EF4-FFF2-40B4-BE49-F238E27FC236}">
              <a16:creationId xmlns:a16="http://schemas.microsoft.com/office/drawing/2014/main" id="{00000000-0008-0000-0F00-0000C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1" name="BExMJQXJ8DDD25EZMRVLMBSDATIO">
          <a:extLst>
            <a:ext uri="{FF2B5EF4-FFF2-40B4-BE49-F238E27FC236}">
              <a16:creationId xmlns:a16="http://schemas.microsoft.com/office/drawing/2014/main" id="{00000000-0008-0000-0F00-0000C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2" name="BExCZE19XEJSNCUJ5WNOBW1G7SJV">
          <a:extLst>
            <a:ext uri="{FF2B5EF4-FFF2-40B4-BE49-F238E27FC236}">
              <a16:creationId xmlns:a16="http://schemas.microsoft.com/office/drawing/2014/main" id="{00000000-0008-0000-0F00-0000C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3" name="BExEQFAMIZ2L4OCWFLVJ5OSNW3FR">
          <a:extLst>
            <a:ext uri="{FF2B5EF4-FFF2-40B4-BE49-F238E27FC236}">
              <a16:creationId xmlns:a16="http://schemas.microsoft.com/office/drawing/2014/main" id="{00000000-0008-0000-0F00-0000C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4" name="BExS5XJH42YFJ9C3IVA8HNIE5L6M">
          <a:extLst>
            <a:ext uri="{FF2B5EF4-FFF2-40B4-BE49-F238E27FC236}">
              <a16:creationId xmlns:a16="http://schemas.microsoft.com/office/drawing/2014/main" id="{00000000-0008-0000-0F00-0000C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5" name="BExVVXJ0MS44XHZ5FRN9T06BWANK">
          <a:extLst>
            <a:ext uri="{FF2B5EF4-FFF2-40B4-BE49-F238E27FC236}">
              <a16:creationId xmlns:a16="http://schemas.microsoft.com/office/drawing/2014/main" id="{00000000-0008-0000-0F00-0000C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6" name="BExAXD64YO5K66HFU564IW611FYB">
          <a:extLst>
            <a:ext uri="{FF2B5EF4-FFF2-40B4-BE49-F238E27FC236}">
              <a16:creationId xmlns:a16="http://schemas.microsoft.com/office/drawing/2014/main" id="{00000000-0008-0000-0F00-0000C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7" name="BExZROR5QH4CRXACSPB031IW6DBF">
          <a:extLst>
            <a:ext uri="{FF2B5EF4-FFF2-40B4-BE49-F238E27FC236}">
              <a16:creationId xmlns:a16="http://schemas.microsoft.com/office/drawing/2014/main" id="{00000000-0008-0000-0F00-0000C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8" name="BExW5Q9YWNZOV61XIPTVZ6DG4WC3">
          <a:extLst>
            <a:ext uri="{FF2B5EF4-FFF2-40B4-BE49-F238E27FC236}">
              <a16:creationId xmlns:a16="http://schemas.microsoft.com/office/drawing/2014/main" id="{00000000-0008-0000-0F00-0000D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89" name="BExU234APSPWEF7WYAJWDD5FR41E">
          <a:extLst>
            <a:ext uri="{FF2B5EF4-FFF2-40B4-BE49-F238E27FC236}">
              <a16:creationId xmlns:a16="http://schemas.microsoft.com/office/drawing/2014/main" id="{00000000-0008-0000-0F00-0000D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0" name="BEx9J972VG349UJL0BFKQNRFBPIK">
          <a:extLst>
            <a:ext uri="{FF2B5EF4-FFF2-40B4-BE49-F238E27FC236}">
              <a16:creationId xmlns:a16="http://schemas.microsoft.com/office/drawing/2014/main" id="{00000000-0008-0000-0F00-0000D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91" name="BExEOG45NR1NDWFVLSHVPW96LDDG">
          <a:extLst>
            <a:ext uri="{FF2B5EF4-FFF2-40B4-BE49-F238E27FC236}">
              <a16:creationId xmlns:a16="http://schemas.microsoft.com/office/drawing/2014/main" id="{00000000-0008-0000-0F00-0000D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492" name="BExMG8GOJE7HUD4TBW1BVZQ79U6D">
          <a:extLst>
            <a:ext uri="{FF2B5EF4-FFF2-40B4-BE49-F238E27FC236}">
              <a16:creationId xmlns:a16="http://schemas.microsoft.com/office/drawing/2014/main" id="{00000000-0008-0000-0F00-0000D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3" name="BExUD845W29O393MP8XHSBRARPM8">
          <a:extLst>
            <a:ext uri="{FF2B5EF4-FFF2-40B4-BE49-F238E27FC236}">
              <a16:creationId xmlns:a16="http://schemas.microsoft.com/office/drawing/2014/main" id="{00000000-0008-0000-0F00-0000D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4" name="BEx1PXJYA0EPVKMIZ3OX22NE6SPN">
          <a:extLst>
            <a:ext uri="{FF2B5EF4-FFF2-40B4-BE49-F238E27FC236}">
              <a16:creationId xmlns:a16="http://schemas.microsoft.com/office/drawing/2014/main" id="{00000000-0008-0000-0F00-0000D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5" name="BExMJQXJ8DDD25EZMRVLMBSDATIO">
          <a:extLst>
            <a:ext uri="{FF2B5EF4-FFF2-40B4-BE49-F238E27FC236}">
              <a16:creationId xmlns:a16="http://schemas.microsoft.com/office/drawing/2014/main" id="{00000000-0008-0000-0F00-0000D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6" name="BExCZE19XEJSNCUJ5WNOBW1G7SJV">
          <a:extLst>
            <a:ext uri="{FF2B5EF4-FFF2-40B4-BE49-F238E27FC236}">
              <a16:creationId xmlns:a16="http://schemas.microsoft.com/office/drawing/2014/main" id="{00000000-0008-0000-0F00-0000D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7" name="BExEQFAMIZ2L4OCWFLVJ5OSNW3FR">
          <a:extLst>
            <a:ext uri="{FF2B5EF4-FFF2-40B4-BE49-F238E27FC236}">
              <a16:creationId xmlns:a16="http://schemas.microsoft.com/office/drawing/2014/main" id="{00000000-0008-0000-0F00-0000D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8" name="BExS5XJH42YFJ9C3IVA8HNIE5L6M">
          <a:extLst>
            <a:ext uri="{FF2B5EF4-FFF2-40B4-BE49-F238E27FC236}">
              <a16:creationId xmlns:a16="http://schemas.microsoft.com/office/drawing/2014/main" id="{00000000-0008-0000-0F00-0000D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499" name="BExVVXJ0MS44XHZ5FRN9T06BWANK">
          <a:extLst>
            <a:ext uri="{FF2B5EF4-FFF2-40B4-BE49-F238E27FC236}">
              <a16:creationId xmlns:a16="http://schemas.microsoft.com/office/drawing/2014/main" id="{00000000-0008-0000-0F00-0000D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0" name="BExAXD64YO5K66HFU564IW611FYB">
          <a:extLst>
            <a:ext uri="{FF2B5EF4-FFF2-40B4-BE49-F238E27FC236}">
              <a16:creationId xmlns:a16="http://schemas.microsoft.com/office/drawing/2014/main" id="{00000000-0008-0000-0F00-0000D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1" name="BExZROR5QH4CRXACSPB031IW6DBF">
          <a:extLst>
            <a:ext uri="{FF2B5EF4-FFF2-40B4-BE49-F238E27FC236}">
              <a16:creationId xmlns:a16="http://schemas.microsoft.com/office/drawing/2014/main" id="{00000000-0008-0000-0F00-0000D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2" name="BExW5Q9YWNZOV61XIPTVZ6DG4WC3">
          <a:extLst>
            <a:ext uri="{FF2B5EF4-FFF2-40B4-BE49-F238E27FC236}">
              <a16:creationId xmlns:a16="http://schemas.microsoft.com/office/drawing/2014/main" id="{00000000-0008-0000-0F00-0000D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3" name="BExU234APSPWEF7WYAJWDD5FR41E">
          <a:extLst>
            <a:ext uri="{FF2B5EF4-FFF2-40B4-BE49-F238E27FC236}">
              <a16:creationId xmlns:a16="http://schemas.microsoft.com/office/drawing/2014/main" id="{00000000-0008-0000-0F00-0000D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4" name="BEx9J972VG349UJL0BFKQNRFBPIK">
          <a:extLst>
            <a:ext uri="{FF2B5EF4-FFF2-40B4-BE49-F238E27FC236}">
              <a16:creationId xmlns:a16="http://schemas.microsoft.com/office/drawing/2014/main" id="{00000000-0008-0000-0F00-0000E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05" name="BExEOG45NR1NDWFVLSHVPW96LDDG">
          <a:extLst>
            <a:ext uri="{FF2B5EF4-FFF2-40B4-BE49-F238E27FC236}">
              <a16:creationId xmlns:a16="http://schemas.microsoft.com/office/drawing/2014/main" id="{00000000-0008-0000-0F00-0000E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06" name="BExMG8GOJE7HUD4TBW1BVZQ79U6D">
          <a:extLst>
            <a:ext uri="{FF2B5EF4-FFF2-40B4-BE49-F238E27FC236}">
              <a16:creationId xmlns:a16="http://schemas.microsoft.com/office/drawing/2014/main" id="{00000000-0008-0000-0F00-0000E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7" name="BExUD845W29O393MP8XHSBRARPM8">
          <a:extLst>
            <a:ext uri="{FF2B5EF4-FFF2-40B4-BE49-F238E27FC236}">
              <a16:creationId xmlns:a16="http://schemas.microsoft.com/office/drawing/2014/main" id="{00000000-0008-0000-0F00-0000E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8" name="BEx1PXJYA0EPVKMIZ3OX22NE6SPN">
          <a:extLst>
            <a:ext uri="{FF2B5EF4-FFF2-40B4-BE49-F238E27FC236}">
              <a16:creationId xmlns:a16="http://schemas.microsoft.com/office/drawing/2014/main" id="{00000000-0008-0000-0F00-0000E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09" name="BExMJQXJ8DDD25EZMRVLMBSDATIO">
          <a:extLst>
            <a:ext uri="{FF2B5EF4-FFF2-40B4-BE49-F238E27FC236}">
              <a16:creationId xmlns:a16="http://schemas.microsoft.com/office/drawing/2014/main" id="{00000000-0008-0000-0F00-0000E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0" name="BExCZE19XEJSNCUJ5WNOBW1G7SJV">
          <a:extLst>
            <a:ext uri="{FF2B5EF4-FFF2-40B4-BE49-F238E27FC236}">
              <a16:creationId xmlns:a16="http://schemas.microsoft.com/office/drawing/2014/main" id="{00000000-0008-0000-0F00-0000E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1" name="BExEQFAMIZ2L4OCWFLVJ5OSNW3FR">
          <a:extLst>
            <a:ext uri="{FF2B5EF4-FFF2-40B4-BE49-F238E27FC236}">
              <a16:creationId xmlns:a16="http://schemas.microsoft.com/office/drawing/2014/main" id="{00000000-0008-0000-0F00-0000E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2" name="BExS5XJH42YFJ9C3IVA8HNIE5L6M">
          <a:extLst>
            <a:ext uri="{FF2B5EF4-FFF2-40B4-BE49-F238E27FC236}">
              <a16:creationId xmlns:a16="http://schemas.microsoft.com/office/drawing/2014/main" id="{00000000-0008-0000-0F00-0000E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3" name="BExVVXJ0MS44XHZ5FRN9T06BWANK">
          <a:extLst>
            <a:ext uri="{FF2B5EF4-FFF2-40B4-BE49-F238E27FC236}">
              <a16:creationId xmlns:a16="http://schemas.microsoft.com/office/drawing/2014/main" id="{00000000-0008-0000-0F00-0000E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4" name="BExAXD64YO5K66HFU564IW611FYB">
          <a:extLst>
            <a:ext uri="{FF2B5EF4-FFF2-40B4-BE49-F238E27FC236}">
              <a16:creationId xmlns:a16="http://schemas.microsoft.com/office/drawing/2014/main" id="{00000000-0008-0000-0F00-0000E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5" name="BExZROR5QH4CRXACSPB031IW6DBF">
          <a:extLst>
            <a:ext uri="{FF2B5EF4-FFF2-40B4-BE49-F238E27FC236}">
              <a16:creationId xmlns:a16="http://schemas.microsoft.com/office/drawing/2014/main" id="{00000000-0008-0000-0F00-0000E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6" name="BExW5Q9YWNZOV61XIPTVZ6DG4WC3">
          <a:extLst>
            <a:ext uri="{FF2B5EF4-FFF2-40B4-BE49-F238E27FC236}">
              <a16:creationId xmlns:a16="http://schemas.microsoft.com/office/drawing/2014/main" id="{00000000-0008-0000-0F00-0000E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7" name="BExU234APSPWEF7WYAJWDD5FR41E">
          <a:extLst>
            <a:ext uri="{FF2B5EF4-FFF2-40B4-BE49-F238E27FC236}">
              <a16:creationId xmlns:a16="http://schemas.microsoft.com/office/drawing/2014/main" id="{00000000-0008-0000-0F00-0000E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8" name="BEx9J972VG349UJL0BFKQNRFBPIK">
          <a:extLst>
            <a:ext uri="{FF2B5EF4-FFF2-40B4-BE49-F238E27FC236}">
              <a16:creationId xmlns:a16="http://schemas.microsoft.com/office/drawing/2014/main" id="{00000000-0008-0000-0F00-0000E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19" name="BEx7GZN0B3ODYCH9MAGNOOXDPJP6">
          <a:extLst>
            <a:ext uri="{FF2B5EF4-FFF2-40B4-BE49-F238E27FC236}">
              <a16:creationId xmlns:a16="http://schemas.microsoft.com/office/drawing/2014/main" id="{00000000-0008-0000-0F00-0000E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0" name="BExEUTU6UL9R25YPHQHOXSBGMBKB">
          <a:extLst>
            <a:ext uri="{FF2B5EF4-FFF2-40B4-BE49-F238E27FC236}">
              <a16:creationId xmlns:a16="http://schemas.microsoft.com/office/drawing/2014/main" id="{00000000-0008-0000-0F00-0000F0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21" name="BExEOG45NR1NDWFVLSHVPW96LDDG">
          <a:extLst>
            <a:ext uri="{FF2B5EF4-FFF2-40B4-BE49-F238E27FC236}">
              <a16:creationId xmlns:a16="http://schemas.microsoft.com/office/drawing/2014/main" id="{00000000-0008-0000-0F00-0000F1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22" name="BExMG8GOJE7HUD4TBW1BVZQ79U6D">
          <a:extLst>
            <a:ext uri="{FF2B5EF4-FFF2-40B4-BE49-F238E27FC236}">
              <a16:creationId xmlns:a16="http://schemas.microsoft.com/office/drawing/2014/main" id="{00000000-0008-0000-0F00-0000F2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3" name="BExUD845W29O393MP8XHSBRARPM8">
          <a:extLst>
            <a:ext uri="{FF2B5EF4-FFF2-40B4-BE49-F238E27FC236}">
              <a16:creationId xmlns:a16="http://schemas.microsoft.com/office/drawing/2014/main" id="{00000000-0008-0000-0F00-0000F3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4" name="BEx1PXJYA0EPVKMIZ3OX22NE6SPN">
          <a:extLst>
            <a:ext uri="{FF2B5EF4-FFF2-40B4-BE49-F238E27FC236}">
              <a16:creationId xmlns:a16="http://schemas.microsoft.com/office/drawing/2014/main" id="{00000000-0008-0000-0F00-0000F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5" name="BExMJQXJ8DDD25EZMRVLMBSDATIO">
          <a:extLst>
            <a:ext uri="{FF2B5EF4-FFF2-40B4-BE49-F238E27FC236}">
              <a16:creationId xmlns:a16="http://schemas.microsoft.com/office/drawing/2014/main" id="{00000000-0008-0000-0F00-0000F5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6" name="BExCZE19XEJSNCUJ5WNOBW1G7SJV">
          <a:extLst>
            <a:ext uri="{FF2B5EF4-FFF2-40B4-BE49-F238E27FC236}">
              <a16:creationId xmlns:a16="http://schemas.microsoft.com/office/drawing/2014/main" id="{00000000-0008-0000-0F00-0000F6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7" name="BExEQFAMIZ2L4OCWFLVJ5OSNW3FR">
          <a:extLst>
            <a:ext uri="{FF2B5EF4-FFF2-40B4-BE49-F238E27FC236}">
              <a16:creationId xmlns:a16="http://schemas.microsoft.com/office/drawing/2014/main" id="{00000000-0008-0000-0F00-0000F7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8" name="BExS5XJH42YFJ9C3IVA8HNIE5L6M">
          <a:extLst>
            <a:ext uri="{FF2B5EF4-FFF2-40B4-BE49-F238E27FC236}">
              <a16:creationId xmlns:a16="http://schemas.microsoft.com/office/drawing/2014/main" id="{00000000-0008-0000-0F00-0000F8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29" name="BExVVXJ0MS44XHZ5FRN9T06BWANK">
          <a:extLst>
            <a:ext uri="{FF2B5EF4-FFF2-40B4-BE49-F238E27FC236}">
              <a16:creationId xmlns:a16="http://schemas.microsoft.com/office/drawing/2014/main" id="{00000000-0008-0000-0F00-0000F9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0" name="BExAXD64YO5K66HFU564IW611FYB">
          <a:extLst>
            <a:ext uri="{FF2B5EF4-FFF2-40B4-BE49-F238E27FC236}">
              <a16:creationId xmlns:a16="http://schemas.microsoft.com/office/drawing/2014/main" id="{00000000-0008-0000-0F00-0000F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1" name="BExZROR5QH4CRXACSPB031IW6DBF">
          <a:extLst>
            <a:ext uri="{FF2B5EF4-FFF2-40B4-BE49-F238E27FC236}">
              <a16:creationId xmlns:a16="http://schemas.microsoft.com/office/drawing/2014/main" id="{00000000-0008-0000-0F00-0000FB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2" name="BExW5Q9YWNZOV61XIPTVZ6DG4WC3">
          <a:extLst>
            <a:ext uri="{FF2B5EF4-FFF2-40B4-BE49-F238E27FC236}">
              <a16:creationId xmlns:a16="http://schemas.microsoft.com/office/drawing/2014/main" id="{00000000-0008-0000-0F00-0000FC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3" name="BExU234APSPWEF7WYAJWDD5FR41E">
          <a:extLst>
            <a:ext uri="{FF2B5EF4-FFF2-40B4-BE49-F238E27FC236}">
              <a16:creationId xmlns:a16="http://schemas.microsoft.com/office/drawing/2014/main" id="{00000000-0008-0000-0F00-0000FD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4" name="BEx9J972VG349UJL0BFKQNRFBPIK">
          <a:extLst>
            <a:ext uri="{FF2B5EF4-FFF2-40B4-BE49-F238E27FC236}">
              <a16:creationId xmlns:a16="http://schemas.microsoft.com/office/drawing/2014/main" id="{00000000-0008-0000-0F00-0000FE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35" name="BExEOG45NR1NDWFVLSHVPW96LDDG">
          <a:extLst>
            <a:ext uri="{FF2B5EF4-FFF2-40B4-BE49-F238E27FC236}">
              <a16:creationId xmlns:a16="http://schemas.microsoft.com/office/drawing/2014/main" id="{00000000-0008-0000-0F00-0000FF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36" name="BExMG8GOJE7HUD4TBW1BVZQ79U6D">
          <a:extLst>
            <a:ext uri="{FF2B5EF4-FFF2-40B4-BE49-F238E27FC236}">
              <a16:creationId xmlns:a16="http://schemas.microsoft.com/office/drawing/2014/main" id="{00000000-0008-0000-0F00-00000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7" name="BExUD845W29O393MP8XHSBRARPM8">
          <a:extLst>
            <a:ext uri="{FF2B5EF4-FFF2-40B4-BE49-F238E27FC236}">
              <a16:creationId xmlns:a16="http://schemas.microsoft.com/office/drawing/2014/main" id="{00000000-0008-0000-0F00-00000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8" name="BEx1PXJYA0EPVKMIZ3OX22NE6SPN">
          <a:extLst>
            <a:ext uri="{FF2B5EF4-FFF2-40B4-BE49-F238E27FC236}">
              <a16:creationId xmlns:a16="http://schemas.microsoft.com/office/drawing/2014/main" id="{00000000-0008-0000-0F00-00000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39" name="BExMJQXJ8DDD25EZMRVLMBSDATIO">
          <a:extLst>
            <a:ext uri="{FF2B5EF4-FFF2-40B4-BE49-F238E27FC236}">
              <a16:creationId xmlns:a16="http://schemas.microsoft.com/office/drawing/2014/main" id="{00000000-0008-0000-0F00-00000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0" name="BExCZE19XEJSNCUJ5WNOBW1G7SJV">
          <a:extLst>
            <a:ext uri="{FF2B5EF4-FFF2-40B4-BE49-F238E27FC236}">
              <a16:creationId xmlns:a16="http://schemas.microsoft.com/office/drawing/2014/main" id="{00000000-0008-0000-0F00-00000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1" name="BExEQFAMIZ2L4OCWFLVJ5OSNW3FR">
          <a:extLst>
            <a:ext uri="{FF2B5EF4-FFF2-40B4-BE49-F238E27FC236}">
              <a16:creationId xmlns:a16="http://schemas.microsoft.com/office/drawing/2014/main" id="{00000000-0008-0000-0F00-00000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2" name="BExS5XJH42YFJ9C3IVA8HNIE5L6M">
          <a:extLst>
            <a:ext uri="{FF2B5EF4-FFF2-40B4-BE49-F238E27FC236}">
              <a16:creationId xmlns:a16="http://schemas.microsoft.com/office/drawing/2014/main" id="{00000000-0008-0000-0F00-00000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3" name="BExVVXJ0MS44XHZ5FRN9T06BWANK">
          <a:extLst>
            <a:ext uri="{FF2B5EF4-FFF2-40B4-BE49-F238E27FC236}">
              <a16:creationId xmlns:a16="http://schemas.microsoft.com/office/drawing/2014/main" id="{00000000-0008-0000-0F00-00000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4" name="BExAXD64YO5K66HFU564IW611FYB">
          <a:extLst>
            <a:ext uri="{FF2B5EF4-FFF2-40B4-BE49-F238E27FC236}">
              <a16:creationId xmlns:a16="http://schemas.microsoft.com/office/drawing/2014/main" id="{00000000-0008-0000-0F00-00000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5" name="BExZROR5QH4CRXACSPB031IW6DBF">
          <a:extLst>
            <a:ext uri="{FF2B5EF4-FFF2-40B4-BE49-F238E27FC236}">
              <a16:creationId xmlns:a16="http://schemas.microsoft.com/office/drawing/2014/main" id="{00000000-0008-0000-0F00-00000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6" name="BExW5Q9YWNZOV61XIPTVZ6DG4WC3">
          <a:extLst>
            <a:ext uri="{FF2B5EF4-FFF2-40B4-BE49-F238E27FC236}">
              <a16:creationId xmlns:a16="http://schemas.microsoft.com/office/drawing/2014/main" id="{00000000-0008-0000-0F00-00000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7" name="BExU234APSPWEF7WYAJWDD5FR41E">
          <a:extLst>
            <a:ext uri="{FF2B5EF4-FFF2-40B4-BE49-F238E27FC236}">
              <a16:creationId xmlns:a16="http://schemas.microsoft.com/office/drawing/2014/main" id="{00000000-0008-0000-0F00-00000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48" name="BEx9J972VG349UJL0BFKQNRFBPIK">
          <a:extLst>
            <a:ext uri="{FF2B5EF4-FFF2-40B4-BE49-F238E27FC236}">
              <a16:creationId xmlns:a16="http://schemas.microsoft.com/office/drawing/2014/main" id="{00000000-0008-0000-0F00-00000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49" name="BExEOG45NR1NDWFVLSHVPW96LDDG">
          <a:extLst>
            <a:ext uri="{FF2B5EF4-FFF2-40B4-BE49-F238E27FC236}">
              <a16:creationId xmlns:a16="http://schemas.microsoft.com/office/drawing/2014/main" id="{00000000-0008-0000-0F00-00000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50" name="BExMG8GOJE7HUD4TBW1BVZQ79U6D">
          <a:extLst>
            <a:ext uri="{FF2B5EF4-FFF2-40B4-BE49-F238E27FC236}">
              <a16:creationId xmlns:a16="http://schemas.microsoft.com/office/drawing/2014/main" id="{00000000-0008-0000-0F00-00000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1" name="BExUD845W29O393MP8XHSBRARPM8">
          <a:extLst>
            <a:ext uri="{FF2B5EF4-FFF2-40B4-BE49-F238E27FC236}">
              <a16:creationId xmlns:a16="http://schemas.microsoft.com/office/drawing/2014/main" id="{00000000-0008-0000-0F00-00000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2" name="BEx1PXJYA0EPVKMIZ3OX22NE6SPN">
          <a:extLst>
            <a:ext uri="{FF2B5EF4-FFF2-40B4-BE49-F238E27FC236}">
              <a16:creationId xmlns:a16="http://schemas.microsoft.com/office/drawing/2014/main" id="{00000000-0008-0000-0F00-00001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3" name="BExMJQXJ8DDD25EZMRVLMBSDATIO">
          <a:extLst>
            <a:ext uri="{FF2B5EF4-FFF2-40B4-BE49-F238E27FC236}">
              <a16:creationId xmlns:a16="http://schemas.microsoft.com/office/drawing/2014/main" id="{00000000-0008-0000-0F00-00001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4" name="BExCZE19XEJSNCUJ5WNOBW1G7SJV">
          <a:extLst>
            <a:ext uri="{FF2B5EF4-FFF2-40B4-BE49-F238E27FC236}">
              <a16:creationId xmlns:a16="http://schemas.microsoft.com/office/drawing/2014/main" id="{00000000-0008-0000-0F00-00001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5" name="BExEQFAMIZ2L4OCWFLVJ5OSNW3FR">
          <a:extLst>
            <a:ext uri="{FF2B5EF4-FFF2-40B4-BE49-F238E27FC236}">
              <a16:creationId xmlns:a16="http://schemas.microsoft.com/office/drawing/2014/main" id="{00000000-0008-0000-0F00-00001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6" name="BExS5XJH42YFJ9C3IVA8HNIE5L6M">
          <a:extLst>
            <a:ext uri="{FF2B5EF4-FFF2-40B4-BE49-F238E27FC236}">
              <a16:creationId xmlns:a16="http://schemas.microsoft.com/office/drawing/2014/main" id="{00000000-0008-0000-0F00-00001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7" name="BExVVXJ0MS44XHZ5FRN9T06BWANK">
          <a:extLst>
            <a:ext uri="{FF2B5EF4-FFF2-40B4-BE49-F238E27FC236}">
              <a16:creationId xmlns:a16="http://schemas.microsoft.com/office/drawing/2014/main" id="{00000000-0008-0000-0F00-00001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8" name="BExAXD64YO5K66HFU564IW611FYB">
          <a:extLst>
            <a:ext uri="{FF2B5EF4-FFF2-40B4-BE49-F238E27FC236}">
              <a16:creationId xmlns:a16="http://schemas.microsoft.com/office/drawing/2014/main" id="{00000000-0008-0000-0F00-00001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59" name="BExZROR5QH4CRXACSPB031IW6DBF">
          <a:extLst>
            <a:ext uri="{FF2B5EF4-FFF2-40B4-BE49-F238E27FC236}">
              <a16:creationId xmlns:a16="http://schemas.microsoft.com/office/drawing/2014/main" id="{00000000-0008-0000-0F00-00001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0" name="BExW5Q9YWNZOV61XIPTVZ6DG4WC3">
          <a:extLst>
            <a:ext uri="{FF2B5EF4-FFF2-40B4-BE49-F238E27FC236}">
              <a16:creationId xmlns:a16="http://schemas.microsoft.com/office/drawing/2014/main" id="{00000000-0008-0000-0F00-00001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1" name="BExU234APSPWEF7WYAJWDD5FR41E">
          <a:extLst>
            <a:ext uri="{FF2B5EF4-FFF2-40B4-BE49-F238E27FC236}">
              <a16:creationId xmlns:a16="http://schemas.microsoft.com/office/drawing/2014/main" id="{00000000-0008-0000-0F00-00001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2" name="BEx9J972VG349UJL0BFKQNRFBPIK">
          <a:extLst>
            <a:ext uri="{FF2B5EF4-FFF2-40B4-BE49-F238E27FC236}">
              <a16:creationId xmlns:a16="http://schemas.microsoft.com/office/drawing/2014/main" id="{00000000-0008-0000-0F00-00001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63" name="BExEOG45NR1NDWFVLSHVPW96LDDG">
          <a:extLst>
            <a:ext uri="{FF2B5EF4-FFF2-40B4-BE49-F238E27FC236}">
              <a16:creationId xmlns:a16="http://schemas.microsoft.com/office/drawing/2014/main" id="{00000000-0008-0000-0F00-00001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64" name="BExMG8GOJE7HUD4TBW1BVZQ79U6D">
          <a:extLst>
            <a:ext uri="{FF2B5EF4-FFF2-40B4-BE49-F238E27FC236}">
              <a16:creationId xmlns:a16="http://schemas.microsoft.com/office/drawing/2014/main" id="{00000000-0008-0000-0F00-00001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5" name="BExUD845W29O393MP8XHSBRARPM8">
          <a:extLst>
            <a:ext uri="{FF2B5EF4-FFF2-40B4-BE49-F238E27FC236}">
              <a16:creationId xmlns:a16="http://schemas.microsoft.com/office/drawing/2014/main" id="{00000000-0008-0000-0F00-00001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6" name="BEx1PXJYA0EPVKMIZ3OX22NE6SPN">
          <a:extLst>
            <a:ext uri="{FF2B5EF4-FFF2-40B4-BE49-F238E27FC236}">
              <a16:creationId xmlns:a16="http://schemas.microsoft.com/office/drawing/2014/main" id="{00000000-0008-0000-0F00-00001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7" name="BExMJQXJ8DDD25EZMRVLMBSDATIO">
          <a:extLst>
            <a:ext uri="{FF2B5EF4-FFF2-40B4-BE49-F238E27FC236}">
              <a16:creationId xmlns:a16="http://schemas.microsoft.com/office/drawing/2014/main" id="{00000000-0008-0000-0F00-00001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8" name="BExCZE19XEJSNCUJ5WNOBW1G7SJV">
          <a:extLst>
            <a:ext uri="{FF2B5EF4-FFF2-40B4-BE49-F238E27FC236}">
              <a16:creationId xmlns:a16="http://schemas.microsoft.com/office/drawing/2014/main" id="{00000000-0008-0000-0F00-00002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69" name="BExEQFAMIZ2L4OCWFLVJ5OSNW3FR">
          <a:extLst>
            <a:ext uri="{FF2B5EF4-FFF2-40B4-BE49-F238E27FC236}">
              <a16:creationId xmlns:a16="http://schemas.microsoft.com/office/drawing/2014/main" id="{00000000-0008-0000-0F00-00002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0" name="BExS5XJH42YFJ9C3IVA8HNIE5L6M">
          <a:extLst>
            <a:ext uri="{FF2B5EF4-FFF2-40B4-BE49-F238E27FC236}">
              <a16:creationId xmlns:a16="http://schemas.microsoft.com/office/drawing/2014/main" id="{00000000-0008-0000-0F00-00002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1" name="BExVVXJ0MS44XHZ5FRN9T06BWANK">
          <a:extLst>
            <a:ext uri="{FF2B5EF4-FFF2-40B4-BE49-F238E27FC236}">
              <a16:creationId xmlns:a16="http://schemas.microsoft.com/office/drawing/2014/main" id="{00000000-0008-0000-0F00-00002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2" name="BExAXD64YO5K66HFU564IW611FYB">
          <a:extLst>
            <a:ext uri="{FF2B5EF4-FFF2-40B4-BE49-F238E27FC236}">
              <a16:creationId xmlns:a16="http://schemas.microsoft.com/office/drawing/2014/main" id="{00000000-0008-0000-0F00-00002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3" name="BExZROR5QH4CRXACSPB031IW6DBF">
          <a:extLst>
            <a:ext uri="{FF2B5EF4-FFF2-40B4-BE49-F238E27FC236}">
              <a16:creationId xmlns:a16="http://schemas.microsoft.com/office/drawing/2014/main" id="{00000000-0008-0000-0F00-00002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4" name="BExW5Q9YWNZOV61XIPTVZ6DG4WC3">
          <a:extLst>
            <a:ext uri="{FF2B5EF4-FFF2-40B4-BE49-F238E27FC236}">
              <a16:creationId xmlns:a16="http://schemas.microsoft.com/office/drawing/2014/main" id="{00000000-0008-0000-0F00-00002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5" name="BExU234APSPWEF7WYAJWDD5FR41E">
          <a:extLst>
            <a:ext uri="{FF2B5EF4-FFF2-40B4-BE49-F238E27FC236}">
              <a16:creationId xmlns:a16="http://schemas.microsoft.com/office/drawing/2014/main" id="{00000000-0008-0000-0F00-00002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6" name="BEx9J972VG349UJL0BFKQNRFBPIK">
          <a:extLst>
            <a:ext uri="{FF2B5EF4-FFF2-40B4-BE49-F238E27FC236}">
              <a16:creationId xmlns:a16="http://schemas.microsoft.com/office/drawing/2014/main" id="{00000000-0008-0000-0F00-00002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77" name="BExEOG45NR1NDWFVLSHVPW96LDDG">
          <a:extLst>
            <a:ext uri="{FF2B5EF4-FFF2-40B4-BE49-F238E27FC236}">
              <a16:creationId xmlns:a16="http://schemas.microsoft.com/office/drawing/2014/main" id="{00000000-0008-0000-0F00-00002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78" name="BExMG8GOJE7HUD4TBW1BVZQ79U6D">
          <a:extLst>
            <a:ext uri="{FF2B5EF4-FFF2-40B4-BE49-F238E27FC236}">
              <a16:creationId xmlns:a16="http://schemas.microsoft.com/office/drawing/2014/main" id="{00000000-0008-0000-0F00-00002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79" name="BExUD845W29O393MP8XHSBRARPM8">
          <a:extLst>
            <a:ext uri="{FF2B5EF4-FFF2-40B4-BE49-F238E27FC236}">
              <a16:creationId xmlns:a16="http://schemas.microsoft.com/office/drawing/2014/main" id="{00000000-0008-0000-0F00-00002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0" name="BEx1PXJYA0EPVKMIZ3OX22NE6SPN">
          <a:extLst>
            <a:ext uri="{FF2B5EF4-FFF2-40B4-BE49-F238E27FC236}">
              <a16:creationId xmlns:a16="http://schemas.microsoft.com/office/drawing/2014/main" id="{00000000-0008-0000-0F00-00002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1" name="BExMJQXJ8DDD25EZMRVLMBSDATIO">
          <a:extLst>
            <a:ext uri="{FF2B5EF4-FFF2-40B4-BE49-F238E27FC236}">
              <a16:creationId xmlns:a16="http://schemas.microsoft.com/office/drawing/2014/main" id="{00000000-0008-0000-0F00-00002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2" name="BExCZE19XEJSNCUJ5WNOBW1G7SJV">
          <a:extLst>
            <a:ext uri="{FF2B5EF4-FFF2-40B4-BE49-F238E27FC236}">
              <a16:creationId xmlns:a16="http://schemas.microsoft.com/office/drawing/2014/main" id="{00000000-0008-0000-0F00-00002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3" name="BExEQFAMIZ2L4OCWFLVJ5OSNW3FR">
          <a:extLst>
            <a:ext uri="{FF2B5EF4-FFF2-40B4-BE49-F238E27FC236}">
              <a16:creationId xmlns:a16="http://schemas.microsoft.com/office/drawing/2014/main" id="{00000000-0008-0000-0F00-00002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4" name="BExS5XJH42YFJ9C3IVA8HNIE5L6M">
          <a:extLst>
            <a:ext uri="{FF2B5EF4-FFF2-40B4-BE49-F238E27FC236}">
              <a16:creationId xmlns:a16="http://schemas.microsoft.com/office/drawing/2014/main" id="{00000000-0008-0000-0F00-00003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5" name="BExVVXJ0MS44XHZ5FRN9T06BWANK">
          <a:extLst>
            <a:ext uri="{FF2B5EF4-FFF2-40B4-BE49-F238E27FC236}">
              <a16:creationId xmlns:a16="http://schemas.microsoft.com/office/drawing/2014/main" id="{00000000-0008-0000-0F00-00003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6" name="BExAXD64YO5K66HFU564IW611FYB">
          <a:extLst>
            <a:ext uri="{FF2B5EF4-FFF2-40B4-BE49-F238E27FC236}">
              <a16:creationId xmlns:a16="http://schemas.microsoft.com/office/drawing/2014/main" id="{00000000-0008-0000-0F00-00003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7" name="BExZROR5QH4CRXACSPB031IW6DBF">
          <a:extLst>
            <a:ext uri="{FF2B5EF4-FFF2-40B4-BE49-F238E27FC236}">
              <a16:creationId xmlns:a16="http://schemas.microsoft.com/office/drawing/2014/main" id="{00000000-0008-0000-0F00-00003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8" name="BExW5Q9YWNZOV61XIPTVZ6DG4WC3">
          <a:extLst>
            <a:ext uri="{FF2B5EF4-FFF2-40B4-BE49-F238E27FC236}">
              <a16:creationId xmlns:a16="http://schemas.microsoft.com/office/drawing/2014/main" id="{00000000-0008-0000-0F00-00003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89" name="BExU234APSPWEF7WYAJWDD5FR41E">
          <a:extLst>
            <a:ext uri="{FF2B5EF4-FFF2-40B4-BE49-F238E27FC236}">
              <a16:creationId xmlns:a16="http://schemas.microsoft.com/office/drawing/2014/main" id="{00000000-0008-0000-0F00-00003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0" name="BEx9J972VG349UJL0BFKQNRFBPIK">
          <a:extLst>
            <a:ext uri="{FF2B5EF4-FFF2-40B4-BE49-F238E27FC236}">
              <a16:creationId xmlns:a16="http://schemas.microsoft.com/office/drawing/2014/main" id="{00000000-0008-0000-0F00-00003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91" name="BExEOG45NR1NDWFVLSHVPW96LDDG">
          <a:extLst>
            <a:ext uri="{FF2B5EF4-FFF2-40B4-BE49-F238E27FC236}">
              <a16:creationId xmlns:a16="http://schemas.microsoft.com/office/drawing/2014/main" id="{00000000-0008-0000-0F00-00003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592" name="BExMG8GOJE7HUD4TBW1BVZQ79U6D">
          <a:extLst>
            <a:ext uri="{FF2B5EF4-FFF2-40B4-BE49-F238E27FC236}">
              <a16:creationId xmlns:a16="http://schemas.microsoft.com/office/drawing/2014/main" id="{00000000-0008-0000-0F00-00003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3" name="BExUD845W29O393MP8XHSBRARPM8">
          <a:extLst>
            <a:ext uri="{FF2B5EF4-FFF2-40B4-BE49-F238E27FC236}">
              <a16:creationId xmlns:a16="http://schemas.microsoft.com/office/drawing/2014/main" id="{00000000-0008-0000-0F00-00003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4" name="BEx1PXJYA0EPVKMIZ3OX22NE6SPN">
          <a:extLst>
            <a:ext uri="{FF2B5EF4-FFF2-40B4-BE49-F238E27FC236}">
              <a16:creationId xmlns:a16="http://schemas.microsoft.com/office/drawing/2014/main" id="{00000000-0008-0000-0F00-00003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5" name="BExMJQXJ8DDD25EZMRVLMBSDATIO">
          <a:extLst>
            <a:ext uri="{FF2B5EF4-FFF2-40B4-BE49-F238E27FC236}">
              <a16:creationId xmlns:a16="http://schemas.microsoft.com/office/drawing/2014/main" id="{00000000-0008-0000-0F00-00003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6" name="BExCZE19XEJSNCUJ5WNOBW1G7SJV">
          <a:extLst>
            <a:ext uri="{FF2B5EF4-FFF2-40B4-BE49-F238E27FC236}">
              <a16:creationId xmlns:a16="http://schemas.microsoft.com/office/drawing/2014/main" id="{00000000-0008-0000-0F00-00003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7" name="BExEQFAMIZ2L4OCWFLVJ5OSNW3FR">
          <a:extLst>
            <a:ext uri="{FF2B5EF4-FFF2-40B4-BE49-F238E27FC236}">
              <a16:creationId xmlns:a16="http://schemas.microsoft.com/office/drawing/2014/main" id="{00000000-0008-0000-0F00-00003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8" name="BExS5XJH42YFJ9C3IVA8HNIE5L6M">
          <a:extLst>
            <a:ext uri="{FF2B5EF4-FFF2-40B4-BE49-F238E27FC236}">
              <a16:creationId xmlns:a16="http://schemas.microsoft.com/office/drawing/2014/main" id="{00000000-0008-0000-0F00-00003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599" name="BExVVXJ0MS44XHZ5FRN9T06BWANK">
          <a:extLst>
            <a:ext uri="{FF2B5EF4-FFF2-40B4-BE49-F238E27FC236}">
              <a16:creationId xmlns:a16="http://schemas.microsoft.com/office/drawing/2014/main" id="{00000000-0008-0000-0F00-00003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0" name="BExAXD64YO5K66HFU564IW611FYB">
          <a:extLst>
            <a:ext uri="{FF2B5EF4-FFF2-40B4-BE49-F238E27FC236}">
              <a16:creationId xmlns:a16="http://schemas.microsoft.com/office/drawing/2014/main" id="{00000000-0008-0000-0F00-00004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1" name="BExZROR5QH4CRXACSPB031IW6DBF">
          <a:extLst>
            <a:ext uri="{FF2B5EF4-FFF2-40B4-BE49-F238E27FC236}">
              <a16:creationId xmlns:a16="http://schemas.microsoft.com/office/drawing/2014/main" id="{00000000-0008-0000-0F00-00004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2" name="BExW5Q9YWNZOV61XIPTVZ6DG4WC3">
          <a:extLst>
            <a:ext uri="{FF2B5EF4-FFF2-40B4-BE49-F238E27FC236}">
              <a16:creationId xmlns:a16="http://schemas.microsoft.com/office/drawing/2014/main" id="{00000000-0008-0000-0F00-00004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3" name="BExU234APSPWEF7WYAJWDD5FR41E">
          <a:extLst>
            <a:ext uri="{FF2B5EF4-FFF2-40B4-BE49-F238E27FC236}">
              <a16:creationId xmlns:a16="http://schemas.microsoft.com/office/drawing/2014/main" id="{00000000-0008-0000-0F00-00004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4" name="BEx9J972VG349UJL0BFKQNRFBPIK">
          <a:extLst>
            <a:ext uri="{FF2B5EF4-FFF2-40B4-BE49-F238E27FC236}">
              <a16:creationId xmlns:a16="http://schemas.microsoft.com/office/drawing/2014/main" id="{00000000-0008-0000-0F00-00004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05" name="BExEOG45NR1NDWFVLSHVPW96LDDG">
          <a:extLst>
            <a:ext uri="{FF2B5EF4-FFF2-40B4-BE49-F238E27FC236}">
              <a16:creationId xmlns:a16="http://schemas.microsoft.com/office/drawing/2014/main" id="{00000000-0008-0000-0F00-00004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06" name="BExMG8GOJE7HUD4TBW1BVZQ79U6D">
          <a:extLst>
            <a:ext uri="{FF2B5EF4-FFF2-40B4-BE49-F238E27FC236}">
              <a16:creationId xmlns:a16="http://schemas.microsoft.com/office/drawing/2014/main" id="{00000000-0008-0000-0F00-00004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7" name="BExUD845W29O393MP8XHSBRARPM8">
          <a:extLst>
            <a:ext uri="{FF2B5EF4-FFF2-40B4-BE49-F238E27FC236}">
              <a16:creationId xmlns:a16="http://schemas.microsoft.com/office/drawing/2014/main" id="{00000000-0008-0000-0F00-00004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8" name="BEx1PXJYA0EPVKMIZ3OX22NE6SPN">
          <a:extLst>
            <a:ext uri="{FF2B5EF4-FFF2-40B4-BE49-F238E27FC236}">
              <a16:creationId xmlns:a16="http://schemas.microsoft.com/office/drawing/2014/main" id="{00000000-0008-0000-0F00-00004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09" name="BExMJQXJ8DDD25EZMRVLMBSDATIO">
          <a:extLst>
            <a:ext uri="{FF2B5EF4-FFF2-40B4-BE49-F238E27FC236}">
              <a16:creationId xmlns:a16="http://schemas.microsoft.com/office/drawing/2014/main" id="{00000000-0008-0000-0F00-00004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0" name="BExCZE19XEJSNCUJ5WNOBW1G7SJV">
          <a:extLst>
            <a:ext uri="{FF2B5EF4-FFF2-40B4-BE49-F238E27FC236}">
              <a16:creationId xmlns:a16="http://schemas.microsoft.com/office/drawing/2014/main" id="{00000000-0008-0000-0F00-00004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1" name="BExEQFAMIZ2L4OCWFLVJ5OSNW3FR">
          <a:extLst>
            <a:ext uri="{FF2B5EF4-FFF2-40B4-BE49-F238E27FC236}">
              <a16:creationId xmlns:a16="http://schemas.microsoft.com/office/drawing/2014/main" id="{00000000-0008-0000-0F00-00004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2" name="BExS5XJH42YFJ9C3IVA8HNIE5L6M">
          <a:extLst>
            <a:ext uri="{FF2B5EF4-FFF2-40B4-BE49-F238E27FC236}">
              <a16:creationId xmlns:a16="http://schemas.microsoft.com/office/drawing/2014/main" id="{00000000-0008-0000-0F00-00004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3" name="BExVVXJ0MS44XHZ5FRN9T06BWANK">
          <a:extLst>
            <a:ext uri="{FF2B5EF4-FFF2-40B4-BE49-F238E27FC236}">
              <a16:creationId xmlns:a16="http://schemas.microsoft.com/office/drawing/2014/main" id="{00000000-0008-0000-0F00-00004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4" name="BExAXD64YO5K66HFU564IW611FYB">
          <a:extLst>
            <a:ext uri="{FF2B5EF4-FFF2-40B4-BE49-F238E27FC236}">
              <a16:creationId xmlns:a16="http://schemas.microsoft.com/office/drawing/2014/main" id="{00000000-0008-0000-0F00-00004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5" name="BExZROR5QH4CRXACSPB031IW6DBF">
          <a:extLst>
            <a:ext uri="{FF2B5EF4-FFF2-40B4-BE49-F238E27FC236}">
              <a16:creationId xmlns:a16="http://schemas.microsoft.com/office/drawing/2014/main" id="{00000000-0008-0000-0F00-00004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6" name="BExW5Q9YWNZOV61XIPTVZ6DG4WC3">
          <a:extLst>
            <a:ext uri="{FF2B5EF4-FFF2-40B4-BE49-F238E27FC236}">
              <a16:creationId xmlns:a16="http://schemas.microsoft.com/office/drawing/2014/main" id="{00000000-0008-0000-0F00-00005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7" name="BExU234APSPWEF7WYAJWDD5FR41E">
          <a:extLst>
            <a:ext uri="{FF2B5EF4-FFF2-40B4-BE49-F238E27FC236}">
              <a16:creationId xmlns:a16="http://schemas.microsoft.com/office/drawing/2014/main" id="{00000000-0008-0000-0F00-00005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18" name="BEx9J972VG349UJL0BFKQNRFBPIK">
          <a:extLst>
            <a:ext uri="{FF2B5EF4-FFF2-40B4-BE49-F238E27FC236}">
              <a16:creationId xmlns:a16="http://schemas.microsoft.com/office/drawing/2014/main" id="{00000000-0008-0000-0F00-00005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19" name="BExEOG45NR1NDWFVLSHVPW96LDDG">
          <a:extLst>
            <a:ext uri="{FF2B5EF4-FFF2-40B4-BE49-F238E27FC236}">
              <a16:creationId xmlns:a16="http://schemas.microsoft.com/office/drawing/2014/main" id="{00000000-0008-0000-0F00-00005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20" name="BExMG8GOJE7HUD4TBW1BVZQ79U6D">
          <a:extLst>
            <a:ext uri="{FF2B5EF4-FFF2-40B4-BE49-F238E27FC236}">
              <a16:creationId xmlns:a16="http://schemas.microsoft.com/office/drawing/2014/main" id="{00000000-0008-0000-0F00-00005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1" name="BExUD845W29O393MP8XHSBRARPM8">
          <a:extLst>
            <a:ext uri="{FF2B5EF4-FFF2-40B4-BE49-F238E27FC236}">
              <a16:creationId xmlns:a16="http://schemas.microsoft.com/office/drawing/2014/main" id="{00000000-0008-0000-0F00-00005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2" name="BEx1PXJYA0EPVKMIZ3OX22NE6SPN">
          <a:extLst>
            <a:ext uri="{FF2B5EF4-FFF2-40B4-BE49-F238E27FC236}">
              <a16:creationId xmlns:a16="http://schemas.microsoft.com/office/drawing/2014/main" id="{00000000-0008-0000-0F00-00005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3" name="BExMJQXJ8DDD25EZMRVLMBSDATIO">
          <a:extLst>
            <a:ext uri="{FF2B5EF4-FFF2-40B4-BE49-F238E27FC236}">
              <a16:creationId xmlns:a16="http://schemas.microsoft.com/office/drawing/2014/main" id="{00000000-0008-0000-0F00-00005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4" name="BExCZE19XEJSNCUJ5WNOBW1G7SJV">
          <a:extLst>
            <a:ext uri="{FF2B5EF4-FFF2-40B4-BE49-F238E27FC236}">
              <a16:creationId xmlns:a16="http://schemas.microsoft.com/office/drawing/2014/main" id="{00000000-0008-0000-0F00-00005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5" name="BExEQFAMIZ2L4OCWFLVJ5OSNW3FR">
          <a:extLst>
            <a:ext uri="{FF2B5EF4-FFF2-40B4-BE49-F238E27FC236}">
              <a16:creationId xmlns:a16="http://schemas.microsoft.com/office/drawing/2014/main" id="{00000000-0008-0000-0F00-00005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6" name="BExS5XJH42YFJ9C3IVA8HNIE5L6M">
          <a:extLst>
            <a:ext uri="{FF2B5EF4-FFF2-40B4-BE49-F238E27FC236}">
              <a16:creationId xmlns:a16="http://schemas.microsoft.com/office/drawing/2014/main" id="{00000000-0008-0000-0F00-00005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7" name="BExVVXJ0MS44XHZ5FRN9T06BWANK">
          <a:extLst>
            <a:ext uri="{FF2B5EF4-FFF2-40B4-BE49-F238E27FC236}">
              <a16:creationId xmlns:a16="http://schemas.microsoft.com/office/drawing/2014/main" id="{00000000-0008-0000-0F00-00005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8" name="BExAXD64YO5K66HFU564IW611FYB">
          <a:extLst>
            <a:ext uri="{FF2B5EF4-FFF2-40B4-BE49-F238E27FC236}">
              <a16:creationId xmlns:a16="http://schemas.microsoft.com/office/drawing/2014/main" id="{00000000-0008-0000-0F00-00005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29" name="BExZROR5QH4CRXACSPB031IW6DBF">
          <a:extLst>
            <a:ext uri="{FF2B5EF4-FFF2-40B4-BE49-F238E27FC236}">
              <a16:creationId xmlns:a16="http://schemas.microsoft.com/office/drawing/2014/main" id="{00000000-0008-0000-0F00-00005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0" name="BExW5Q9YWNZOV61XIPTVZ6DG4WC3">
          <a:extLst>
            <a:ext uri="{FF2B5EF4-FFF2-40B4-BE49-F238E27FC236}">
              <a16:creationId xmlns:a16="http://schemas.microsoft.com/office/drawing/2014/main" id="{00000000-0008-0000-0F00-00005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1" name="BExU234APSPWEF7WYAJWDD5FR41E">
          <a:extLst>
            <a:ext uri="{FF2B5EF4-FFF2-40B4-BE49-F238E27FC236}">
              <a16:creationId xmlns:a16="http://schemas.microsoft.com/office/drawing/2014/main" id="{00000000-0008-0000-0F00-00005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2" name="BEx9J972VG349UJL0BFKQNRFBPIK">
          <a:extLst>
            <a:ext uri="{FF2B5EF4-FFF2-40B4-BE49-F238E27FC236}">
              <a16:creationId xmlns:a16="http://schemas.microsoft.com/office/drawing/2014/main" id="{00000000-0008-0000-0F00-00006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33" name="BExEOG45NR1NDWFVLSHVPW96LDDG">
          <a:extLst>
            <a:ext uri="{FF2B5EF4-FFF2-40B4-BE49-F238E27FC236}">
              <a16:creationId xmlns:a16="http://schemas.microsoft.com/office/drawing/2014/main" id="{00000000-0008-0000-0F00-00006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34" name="BExMG8GOJE7HUD4TBW1BVZQ79U6D">
          <a:extLst>
            <a:ext uri="{FF2B5EF4-FFF2-40B4-BE49-F238E27FC236}">
              <a16:creationId xmlns:a16="http://schemas.microsoft.com/office/drawing/2014/main" id="{00000000-0008-0000-0F00-00006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5" name="BExUD845W29O393MP8XHSBRARPM8">
          <a:extLst>
            <a:ext uri="{FF2B5EF4-FFF2-40B4-BE49-F238E27FC236}">
              <a16:creationId xmlns:a16="http://schemas.microsoft.com/office/drawing/2014/main" id="{00000000-0008-0000-0F00-00006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6" name="BEx1PXJYA0EPVKMIZ3OX22NE6SPN">
          <a:extLst>
            <a:ext uri="{FF2B5EF4-FFF2-40B4-BE49-F238E27FC236}">
              <a16:creationId xmlns:a16="http://schemas.microsoft.com/office/drawing/2014/main" id="{00000000-0008-0000-0F00-00006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7" name="BExMJQXJ8DDD25EZMRVLMBSDATIO">
          <a:extLst>
            <a:ext uri="{FF2B5EF4-FFF2-40B4-BE49-F238E27FC236}">
              <a16:creationId xmlns:a16="http://schemas.microsoft.com/office/drawing/2014/main" id="{00000000-0008-0000-0F00-00006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8" name="BExCZE19XEJSNCUJ5WNOBW1G7SJV">
          <a:extLst>
            <a:ext uri="{FF2B5EF4-FFF2-40B4-BE49-F238E27FC236}">
              <a16:creationId xmlns:a16="http://schemas.microsoft.com/office/drawing/2014/main" id="{00000000-0008-0000-0F00-00006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39" name="BExEQFAMIZ2L4OCWFLVJ5OSNW3FR">
          <a:extLst>
            <a:ext uri="{FF2B5EF4-FFF2-40B4-BE49-F238E27FC236}">
              <a16:creationId xmlns:a16="http://schemas.microsoft.com/office/drawing/2014/main" id="{00000000-0008-0000-0F00-00006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0" name="BExS5XJH42YFJ9C3IVA8HNIE5L6M">
          <a:extLst>
            <a:ext uri="{FF2B5EF4-FFF2-40B4-BE49-F238E27FC236}">
              <a16:creationId xmlns:a16="http://schemas.microsoft.com/office/drawing/2014/main" id="{00000000-0008-0000-0F00-00006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1" name="BExVVXJ0MS44XHZ5FRN9T06BWANK">
          <a:extLst>
            <a:ext uri="{FF2B5EF4-FFF2-40B4-BE49-F238E27FC236}">
              <a16:creationId xmlns:a16="http://schemas.microsoft.com/office/drawing/2014/main" id="{00000000-0008-0000-0F00-00006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2" name="BExAXD64YO5K66HFU564IW611FYB">
          <a:extLst>
            <a:ext uri="{FF2B5EF4-FFF2-40B4-BE49-F238E27FC236}">
              <a16:creationId xmlns:a16="http://schemas.microsoft.com/office/drawing/2014/main" id="{00000000-0008-0000-0F00-00006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3" name="BExZROR5QH4CRXACSPB031IW6DBF">
          <a:extLst>
            <a:ext uri="{FF2B5EF4-FFF2-40B4-BE49-F238E27FC236}">
              <a16:creationId xmlns:a16="http://schemas.microsoft.com/office/drawing/2014/main" id="{00000000-0008-0000-0F00-00006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4" name="BExW5Q9YWNZOV61XIPTVZ6DG4WC3">
          <a:extLst>
            <a:ext uri="{FF2B5EF4-FFF2-40B4-BE49-F238E27FC236}">
              <a16:creationId xmlns:a16="http://schemas.microsoft.com/office/drawing/2014/main" id="{00000000-0008-0000-0F00-00006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5" name="BExU234APSPWEF7WYAJWDD5FR41E">
          <a:extLst>
            <a:ext uri="{FF2B5EF4-FFF2-40B4-BE49-F238E27FC236}">
              <a16:creationId xmlns:a16="http://schemas.microsoft.com/office/drawing/2014/main" id="{00000000-0008-0000-0F00-00006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6" name="BEx9J972VG349UJL0BFKQNRFBPIK">
          <a:extLst>
            <a:ext uri="{FF2B5EF4-FFF2-40B4-BE49-F238E27FC236}">
              <a16:creationId xmlns:a16="http://schemas.microsoft.com/office/drawing/2014/main" id="{00000000-0008-0000-0F00-00006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47" name="BExEOG45NR1NDWFVLSHVPW96LDDG">
          <a:extLst>
            <a:ext uri="{FF2B5EF4-FFF2-40B4-BE49-F238E27FC236}">
              <a16:creationId xmlns:a16="http://schemas.microsoft.com/office/drawing/2014/main" id="{00000000-0008-0000-0F00-00006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48" name="BExMG8GOJE7HUD4TBW1BVZQ79U6D">
          <a:extLst>
            <a:ext uri="{FF2B5EF4-FFF2-40B4-BE49-F238E27FC236}">
              <a16:creationId xmlns:a16="http://schemas.microsoft.com/office/drawing/2014/main" id="{00000000-0008-0000-0F00-00007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49" name="BExUD845W29O393MP8XHSBRARPM8">
          <a:extLst>
            <a:ext uri="{FF2B5EF4-FFF2-40B4-BE49-F238E27FC236}">
              <a16:creationId xmlns:a16="http://schemas.microsoft.com/office/drawing/2014/main" id="{00000000-0008-0000-0F00-00007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0" name="BEx1PXJYA0EPVKMIZ3OX22NE6SPN">
          <a:extLst>
            <a:ext uri="{FF2B5EF4-FFF2-40B4-BE49-F238E27FC236}">
              <a16:creationId xmlns:a16="http://schemas.microsoft.com/office/drawing/2014/main" id="{00000000-0008-0000-0F00-00007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1" name="BExMJQXJ8DDD25EZMRVLMBSDATIO">
          <a:extLst>
            <a:ext uri="{FF2B5EF4-FFF2-40B4-BE49-F238E27FC236}">
              <a16:creationId xmlns:a16="http://schemas.microsoft.com/office/drawing/2014/main" id="{00000000-0008-0000-0F00-00007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2" name="BExCZE19XEJSNCUJ5WNOBW1G7SJV">
          <a:extLst>
            <a:ext uri="{FF2B5EF4-FFF2-40B4-BE49-F238E27FC236}">
              <a16:creationId xmlns:a16="http://schemas.microsoft.com/office/drawing/2014/main" id="{00000000-0008-0000-0F00-00007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3" name="BExEQFAMIZ2L4OCWFLVJ5OSNW3FR">
          <a:extLst>
            <a:ext uri="{FF2B5EF4-FFF2-40B4-BE49-F238E27FC236}">
              <a16:creationId xmlns:a16="http://schemas.microsoft.com/office/drawing/2014/main" id="{00000000-0008-0000-0F00-00007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4" name="BExS5XJH42YFJ9C3IVA8HNIE5L6M">
          <a:extLst>
            <a:ext uri="{FF2B5EF4-FFF2-40B4-BE49-F238E27FC236}">
              <a16:creationId xmlns:a16="http://schemas.microsoft.com/office/drawing/2014/main" id="{00000000-0008-0000-0F00-00007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5" name="BExVVXJ0MS44XHZ5FRN9T06BWANK">
          <a:extLst>
            <a:ext uri="{FF2B5EF4-FFF2-40B4-BE49-F238E27FC236}">
              <a16:creationId xmlns:a16="http://schemas.microsoft.com/office/drawing/2014/main" id="{00000000-0008-0000-0F00-00007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6" name="BExAXD64YO5K66HFU564IW611FYB">
          <a:extLst>
            <a:ext uri="{FF2B5EF4-FFF2-40B4-BE49-F238E27FC236}">
              <a16:creationId xmlns:a16="http://schemas.microsoft.com/office/drawing/2014/main" id="{00000000-0008-0000-0F00-00007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7" name="BExZROR5QH4CRXACSPB031IW6DBF">
          <a:extLst>
            <a:ext uri="{FF2B5EF4-FFF2-40B4-BE49-F238E27FC236}">
              <a16:creationId xmlns:a16="http://schemas.microsoft.com/office/drawing/2014/main" id="{00000000-0008-0000-0F00-00007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8" name="BExW5Q9YWNZOV61XIPTVZ6DG4WC3">
          <a:extLst>
            <a:ext uri="{FF2B5EF4-FFF2-40B4-BE49-F238E27FC236}">
              <a16:creationId xmlns:a16="http://schemas.microsoft.com/office/drawing/2014/main" id="{00000000-0008-0000-0F00-00007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59" name="BExU234APSPWEF7WYAJWDD5FR41E">
          <a:extLst>
            <a:ext uri="{FF2B5EF4-FFF2-40B4-BE49-F238E27FC236}">
              <a16:creationId xmlns:a16="http://schemas.microsoft.com/office/drawing/2014/main" id="{00000000-0008-0000-0F00-00007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0" name="BEx9J972VG349UJL0BFKQNRFBPIK">
          <a:extLst>
            <a:ext uri="{FF2B5EF4-FFF2-40B4-BE49-F238E27FC236}">
              <a16:creationId xmlns:a16="http://schemas.microsoft.com/office/drawing/2014/main" id="{00000000-0008-0000-0F00-00007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61" name="BExEOG45NR1NDWFVLSHVPW96LDDG">
          <a:extLst>
            <a:ext uri="{FF2B5EF4-FFF2-40B4-BE49-F238E27FC236}">
              <a16:creationId xmlns:a16="http://schemas.microsoft.com/office/drawing/2014/main" id="{00000000-0008-0000-0F00-00007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62" name="BExMG8GOJE7HUD4TBW1BVZQ79U6D">
          <a:extLst>
            <a:ext uri="{FF2B5EF4-FFF2-40B4-BE49-F238E27FC236}">
              <a16:creationId xmlns:a16="http://schemas.microsoft.com/office/drawing/2014/main" id="{00000000-0008-0000-0F00-00007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3" name="BExUD845W29O393MP8XHSBRARPM8">
          <a:extLst>
            <a:ext uri="{FF2B5EF4-FFF2-40B4-BE49-F238E27FC236}">
              <a16:creationId xmlns:a16="http://schemas.microsoft.com/office/drawing/2014/main" id="{00000000-0008-0000-0F00-00007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4" name="BEx1PXJYA0EPVKMIZ3OX22NE6SPN">
          <a:extLst>
            <a:ext uri="{FF2B5EF4-FFF2-40B4-BE49-F238E27FC236}">
              <a16:creationId xmlns:a16="http://schemas.microsoft.com/office/drawing/2014/main" id="{00000000-0008-0000-0F00-00008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5" name="BExMJQXJ8DDD25EZMRVLMBSDATIO">
          <a:extLst>
            <a:ext uri="{FF2B5EF4-FFF2-40B4-BE49-F238E27FC236}">
              <a16:creationId xmlns:a16="http://schemas.microsoft.com/office/drawing/2014/main" id="{00000000-0008-0000-0F00-00008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6" name="BExCZE19XEJSNCUJ5WNOBW1G7SJV">
          <a:extLst>
            <a:ext uri="{FF2B5EF4-FFF2-40B4-BE49-F238E27FC236}">
              <a16:creationId xmlns:a16="http://schemas.microsoft.com/office/drawing/2014/main" id="{00000000-0008-0000-0F00-00008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7" name="BExEQFAMIZ2L4OCWFLVJ5OSNW3FR">
          <a:extLst>
            <a:ext uri="{FF2B5EF4-FFF2-40B4-BE49-F238E27FC236}">
              <a16:creationId xmlns:a16="http://schemas.microsoft.com/office/drawing/2014/main" id="{00000000-0008-0000-0F00-00008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8" name="BExS5XJH42YFJ9C3IVA8HNIE5L6M">
          <a:extLst>
            <a:ext uri="{FF2B5EF4-FFF2-40B4-BE49-F238E27FC236}">
              <a16:creationId xmlns:a16="http://schemas.microsoft.com/office/drawing/2014/main" id="{00000000-0008-0000-0F00-00008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69" name="BExVVXJ0MS44XHZ5FRN9T06BWANK">
          <a:extLst>
            <a:ext uri="{FF2B5EF4-FFF2-40B4-BE49-F238E27FC236}">
              <a16:creationId xmlns:a16="http://schemas.microsoft.com/office/drawing/2014/main" id="{00000000-0008-0000-0F00-00008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0" name="BExAXD64YO5K66HFU564IW611FYB">
          <a:extLst>
            <a:ext uri="{FF2B5EF4-FFF2-40B4-BE49-F238E27FC236}">
              <a16:creationId xmlns:a16="http://schemas.microsoft.com/office/drawing/2014/main" id="{00000000-0008-0000-0F00-00008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1" name="BExZROR5QH4CRXACSPB031IW6DBF">
          <a:extLst>
            <a:ext uri="{FF2B5EF4-FFF2-40B4-BE49-F238E27FC236}">
              <a16:creationId xmlns:a16="http://schemas.microsoft.com/office/drawing/2014/main" id="{00000000-0008-0000-0F00-00008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2" name="BExW5Q9YWNZOV61XIPTVZ6DG4WC3">
          <a:extLst>
            <a:ext uri="{FF2B5EF4-FFF2-40B4-BE49-F238E27FC236}">
              <a16:creationId xmlns:a16="http://schemas.microsoft.com/office/drawing/2014/main" id="{00000000-0008-0000-0F00-00008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3" name="BExU234APSPWEF7WYAJWDD5FR41E">
          <a:extLst>
            <a:ext uri="{FF2B5EF4-FFF2-40B4-BE49-F238E27FC236}">
              <a16:creationId xmlns:a16="http://schemas.microsoft.com/office/drawing/2014/main" id="{00000000-0008-0000-0F00-00008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4" name="BEx9J972VG349UJL0BFKQNRFBPIK">
          <a:extLst>
            <a:ext uri="{FF2B5EF4-FFF2-40B4-BE49-F238E27FC236}">
              <a16:creationId xmlns:a16="http://schemas.microsoft.com/office/drawing/2014/main" id="{00000000-0008-0000-0F00-00008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75" name="BExEOG45NR1NDWFVLSHVPW96LDDG">
          <a:extLst>
            <a:ext uri="{FF2B5EF4-FFF2-40B4-BE49-F238E27FC236}">
              <a16:creationId xmlns:a16="http://schemas.microsoft.com/office/drawing/2014/main" id="{00000000-0008-0000-0F00-00008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76" name="BExMG8GOJE7HUD4TBW1BVZQ79U6D">
          <a:extLst>
            <a:ext uri="{FF2B5EF4-FFF2-40B4-BE49-F238E27FC236}">
              <a16:creationId xmlns:a16="http://schemas.microsoft.com/office/drawing/2014/main" id="{00000000-0008-0000-0F00-00008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7" name="BExUD845W29O393MP8XHSBRARPM8">
          <a:extLst>
            <a:ext uri="{FF2B5EF4-FFF2-40B4-BE49-F238E27FC236}">
              <a16:creationId xmlns:a16="http://schemas.microsoft.com/office/drawing/2014/main" id="{00000000-0008-0000-0F00-00008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8" name="BEx1PXJYA0EPVKMIZ3OX22NE6SPN">
          <a:extLst>
            <a:ext uri="{FF2B5EF4-FFF2-40B4-BE49-F238E27FC236}">
              <a16:creationId xmlns:a16="http://schemas.microsoft.com/office/drawing/2014/main" id="{00000000-0008-0000-0F00-00008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79" name="BExMJQXJ8DDD25EZMRVLMBSDATIO">
          <a:extLst>
            <a:ext uri="{FF2B5EF4-FFF2-40B4-BE49-F238E27FC236}">
              <a16:creationId xmlns:a16="http://schemas.microsoft.com/office/drawing/2014/main" id="{00000000-0008-0000-0F00-00008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0" name="BExCZE19XEJSNCUJ5WNOBW1G7SJV">
          <a:extLst>
            <a:ext uri="{FF2B5EF4-FFF2-40B4-BE49-F238E27FC236}">
              <a16:creationId xmlns:a16="http://schemas.microsoft.com/office/drawing/2014/main" id="{00000000-0008-0000-0F00-00009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1" name="BExEQFAMIZ2L4OCWFLVJ5OSNW3FR">
          <a:extLst>
            <a:ext uri="{FF2B5EF4-FFF2-40B4-BE49-F238E27FC236}">
              <a16:creationId xmlns:a16="http://schemas.microsoft.com/office/drawing/2014/main" id="{00000000-0008-0000-0F00-00009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2" name="BExS5XJH42YFJ9C3IVA8HNIE5L6M">
          <a:extLst>
            <a:ext uri="{FF2B5EF4-FFF2-40B4-BE49-F238E27FC236}">
              <a16:creationId xmlns:a16="http://schemas.microsoft.com/office/drawing/2014/main" id="{00000000-0008-0000-0F00-00009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3" name="BExVVXJ0MS44XHZ5FRN9T06BWANK">
          <a:extLst>
            <a:ext uri="{FF2B5EF4-FFF2-40B4-BE49-F238E27FC236}">
              <a16:creationId xmlns:a16="http://schemas.microsoft.com/office/drawing/2014/main" id="{00000000-0008-0000-0F00-00009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4" name="BExAXD64YO5K66HFU564IW611FYB">
          <a:extLst>
            <a:ext uri="{FF2B5EF4-FFF2-40B4-BE49-F238E27FC236}">
              <a16:creationId xmlns:a16="http://schemas.microsoft.com/office/drawing/2014/main" id="{00000000-0008-0000-0F00-00009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5" name="BExZROR5QH4CRXACSPB031IW6DBF">
          <a:extLst>
            <a:ext uri="{FF2B5EF4-FFF2-40B4-BE49-F238E27FC236}">
              <a16:creationId xmlns:a16="http://schemas.microsoft.com/office/drawing/2014/main" id="{00000000-0008-0000-0F00-00009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6" name="BExW5Q9YWNZOV61XIPTVZ6DG4WC3">
          <a:extLst>
            <a:ext uri="{FF2B5EF4-FFF2-40B4-BE49-F238E27FC236}">
              <a16:creationId xmlns:a16="http://schemas.microsoft.com/office/drawing/2014/main" id="{00000000-0008-0000-0F00-00009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7" name="BExU234APSPWEF7WYAJWDD5FR41E">
          <a:extLst>
            <a:ext uri="{FF2B5EF4-FFF2-40B4-BE49-F238E27FC236}">
              <a16:creationId xmlns:a16="http://schemas.microsoft.com/office/drawing/2014/main" id="{00000000-0008-0000-0F00-00009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88" name="BEx9J972VG349UJL0BFKQNRFBPIK">
          <a:extLst>
            <a:ext uri="{FF2B5EF4-FFF2-40B4-BE49-F238E27FC236}">
              <a16:creationId xmlns:a16="http://schemas.microsoft.com/office/drawing/2014/main" id="{00000000-0008-0000-0F00-00009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89" name="BExEOG45NR1NDWFVLSHVPW96LDDG">
          <a:extLst>
            <a:ext uri="{FF2B5EF4-FFF2-40B4-BE49-F238E27FC236}">
              <a16:creationId xmlns:a16="http://schemas.microsoft.com/office/drawing/2014/main" id="{00000000-0008-0000-0F00-00009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690" name="BExMG8GOJE7HUD4TBW1BVZQ79U6D">
          <a:extLst>
            <a:ext uri="{FF2B5EF4-FFF2-40B4-BE49-F238E27FC236}">
              <a16:creationId xmlns:a16="http://schemas.microsoft.com/office/drawing/2014/main" id="{00000000-0008-0000-0F00-00009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1" name="BExUD845W29O393MP8XHSBRARPM8">
          <a:extLst>
            <a:ext uri="{FF2B5EF4-FFF2-40B4-BE49-F238E27FC236}">
              <a16:creationId xmlns:a16="http://schemas.microsoft.com/office/drawing/2014/main" id="{00000000-0008-0000-0F00-00009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2" name="BEx1PXJYA0EPVKMIZ3OX22NE6SPN">
          <a:extLst>
            <a:ext uri="{FF2B5EF4-FFF2-40B4-BE49-F238E27FC236}">
              <a16:creationId xmlns:a16="http://schemas.microsoft.com/office/drawing/2014/main" id="{00000000-0008-0000-0F00-00009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3" name="BExMJQXJ8DDD25EZMRVLMBSDATIO">
          <a:extLst>
            <a:ext uri="{FF2B5EF4-FFF2-40B4-BE49-F238E27FC236}">
              <a16:creationId xmlns:a16="http://schemas.microsoft.com/office/drawing/2014/main" id="{00000000-0008-0000-0F00-00009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4" name="BExCZE19XEJSNCUJ5WNOBW1G7SJV">
          <a:extLst>
            <a:ext uri="{FF2B5EF4-FFF2-40B4-BE49-F238E27FC236}">
              <a16:creationId xmlns:a16="http://schemas.microsoft.com/office/drawing/2014/main" id="{00000000-0008-0000-0F00-00009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5" name="BExEQFAMIZ2L4OCWFLVJ5OSNW3FR">
          <a:extLst>
            <a:ext uri="{FF2B5EF4-FFF2-40B4-BE49-F238E27FC236}">
              <a16:creationId xmlns:a16="http://schemas.microsoft.com/office/drawing/2014/main" id="{00000000-0008-0000-0F00-00009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6" name="BExS5XJH42YFJ9C3IVA8HNIE5L6M">
          <a:extLst>
            <a:ext uri="{FF2B5EF4-FFF2-40B4-BE49-F238E27FC236}">
              <a16:creationId xmlns:a16="http://schemas.microsoft.com/office/drawing/2014/main" id="{00000000-0008-0000-0F00-0000A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7" name="BExVVXJ0MS44XHZ5FRN9T06BWANK">
          <a:extLst>
            <a:ext uri="{FF2B5EF4-FFF2-40B4-BE49-F238E27FC236}">
              <a16:creationId xmlns:a16="http://schemas.microsoft.com/office/drawing/2014/main" id="{00000000-0008-0000-0F00-0000A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8" name="BExAXD64YO5K66HFU564IW611FYB">
          <a:extLst>
            <a:ext uri="{FF2B5EF4-FFF2-40B4-BE49-F238E27FC236}">
              <a16:creationId xmlns:a16="http://schemas.microsoft.com/office/drawing/2014/main" id="{00000000-0008-0000-0F00-0000A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699" name="BExZROR5QH4CRXACSPB031IW6DBF">
          <a:extLst>
            <a:ext uri="{FF2B5EF4-FFF2-40B4-BE49-F238E27FC236}">
              <a16:creationId xmlns:a16="http://schemas.microsoft.com/office/drawing/2014/main" id="{00000000-0008-0000-0F00-0000A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0" name="BExW5Q9YWNZOV61XIPTVZ6DG4WC3">
          <a:extLst>
            <a:ext uri="{FF2B5EF4-FFF2-40B4-BE49-F238E27FC236}">
              <a16:creationId xmlns:a16="http://schemas.microsoft.com/office/drawing/2014/main" id="{00000000-0008-0000-0F00-0000A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1" name="BExU234APSPWEF7WYAJWDD5FR41E">
          <a:extLst>
            <a:ext uri="{FF2B5EF4-FFF2-40B4-BE49-F238E27FC236}">
              <a16:creationId xmlns:a16="http://schemas.microsoft.com/office/drawing/2014/main" id="{00000000-0008-0000-0F00-0000A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2" name="BEx9J972VG349UJL0BFKQNRFBPIK">
          <a:extLst>
            <a:ext uri="{FF2B5EF4-FFF2-40B4-BE49-F238E27FC236}">
              <a16:creationId xmlns:a16="http://schemas.microsoft.com/office/drawing/2014/main" id="{00000000-0008-0000-0F00-0000A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03" name="BExEOG45NR1NDWFVLSHVPW96LDDG">
          <a:extLst>
            <a:ext uri="{FF2B5EF4-FFF2-40B4-BE49-F238E27FC236}">
              <a16:creationId xmlns:a16="http://schemas.microsoft.com/office/drawing/2014/main" id="{00000000-0008-0000-0F00-0000A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04" name="BExMG8GOJE7HUD4TBW1BVZQ79U6D">
          <a:extLst>
            <a:ext uri="{FF2B5EF4-FFF2-40B4-BE49-F238E27FC236}">
              <a16:creationId xmlns:a16="http://schemas.microsoft.com/office/drawing/2014/main" id="{00000000-0008-0000-0F00-0000A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5" name="BExUD845W29O393MP8XHSBRARPM8">
          <a:extLst>
            <a:ext uri="{FF2B5EF4-FFF2-40B4-BE49-F238E27FC236}">
              <a16:creationId xmlns:a16="http://schemas.microsoft.com/office/drawing/2014/main" id="{00000000-0008-0000-0F00-0000A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6" name="BEx1PXJYA0EPVKMIZ3OX22NE6SPN">
          <a:extLst>
            <a:ext uri="{FF2B5EF4-FFF2-40B4-BE49-F238E27FC236}">
              <a16:creationId xmlns:a16="http://schemas.microsoft.com/office/drawing/2014/main" id="{00000000-0008-0000-0F00-0000A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7" name="BExMJQXJ8DDD25EZMRVLMBSDATIO">
          <a:extLst>
            <a:ext uri="{FF2B5EF4-FFF2-40B4-BE49-F238E27FC236}">
              <a16:creationId xmlns:a16="http://schemas.microsoft.com/office/drawing/2014/main" id="{00000000-0008-0000-0F00-0000A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8" name="BExCZE19XEJSNCUJ5WNOBW1G7SJV">
          <a:extLst>
            <a:ext uri="{FF2B5EF4-FFF2-40B4-BE49-F238E27FC236}">
              <a16:creationId xmlns:a16="http://schemas.microsoft.com/office/drawing/2014/main" id="{00000000-0008-0000-0F00-0000A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09" name="BExEQFAMIZ2L4OCWFLVJ5OSNW3FR">
          <a:extLst>
            <a:ext uri="{FF2B5EF4-FFF2-40B4-BE49-F238E27FC236}">
              <a16:creationId xmlns:a16="http://schemas.microsoft.com/office/drawing/2014/main" id="{00000000-0008-0000-0F00-0000A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0" name="BExS5XJH42YFJ9C3IVA8HNIE5L6M">
          <a:extLst>
            <a:ext uri="{FF2B5EF4-FFF2-40B4-BE49-F238E27FC236}">
              <a16:creationId xmlns:a16="http://schemas.microsoft.com/office/drawing/2014/main" id="{00000000-0008-0000-0F00-0000A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1" name="BExVVXJ0MS44XHZ5FRN9T06BWANK">
          <a:extLst>
            <a:ext uri="{FF2B5EF4-FFF2-40B4-BE49-F238E27FC236}">
              <a16:creationId xmlns:a16="http://schemas.microsoft.com/office/drawing/2014/main" id="{00000000-0008-0000-0F00-0000A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2" name="BExAXD64YO5K66HFU564IW611FYB">
          <a:extLst>
            <a:ext uri="{FF2B5EF4-FFF2-40B4-BE49-F238E27FC236}">
              <a16:creationId xmlns:a16="http://schemas.microsoft.com/office/drawing/2014/main" id="{00000000-0008-0000-0F00-0000B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3" name="BExZROR5QH4CRXACSPB031IW6DBF">
          <a:extLst>
            <a:ext uri="{FF2B5EF4-FFF2-40B4-BE49-F238E27FC236}">
              <a16:creationId xmlns:a16="http://schemas.microsoft.com/office/drawing/2014/main" id="{00000000-0008-0000-0F00-0000B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4" name="BExW5Q9YWNZOV61XIPTVZ6DG4WC3">
          <a:extLst>
            <a:ext uri="{FF2B5EF4-FFF2-40B4-BE49-F238E27FC236}">
              <a16:creationId xmlns:a16="http://schemas.microsoft.com/office/drawing/2014/main" id="{00000000-0008-0000-0F00-0000B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5" name="BExU234APSPWEF7WYAJWDD5FR41E">
          <a:extLst>
            <a:ext uri="{FF2B5EF4-FFF2-40B4-BE49-F238E27FC236}">
              <a16:creationId xmlns:a16="http://schemas.microsoft.com/office/drawing/2014/main" id="{00000000-0008-0000-0F00-0000B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6" name="BEx9J972VG349UJL0BFKQNRFBPIK">
          <a:extLst>
            <a:ext uri="{FF2B5EF4-FFF2-40B4-BE49-F238E27FC236}">
              <a16:creationId xmlns:a16="http://schemas.microsoft.com/office/drawing/2014/main" id="{00000000-0008-0000-0F00-0000B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17" name="BExEOG45NR1NDWFVLSHVPW96LDDG">
          <a:extLst>
            <a:ext uri="{FF2B5EF4-FFF2-40B4-BE49-F238E27FC236}">
              <a16:creationId xmlns:a16="http://schemas.microsoft.com/office/drawing/2014/main" id="{00000000-0008-0000-0F00-0000B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18" name="BExMG8GOJE7HUD4TBW1BVZQ79U6D">
          <a:extLst>
            <a:ext uri="{FF2B5EF4-FFF2-40B4-BE49-F238E27FC236}">
              <a16:creationId xmlns:a16="http://schemas.microsoft.com/office/drawing/2014/main" id="{00000000-0008-0000-0F00-0000B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19" name="BExUD845W29O393MP8XHSBRARPM8">
          <a:extLst>
            <a:ext uri="{FF2B5EF4-FFF2-40B4-BE49-F238E27FC236}">
              <a16:creationId xmlns:a16="http://schemas.microsoft.com/office/drawing/2014/main" id="{00000000-0008-0000-0F00-0000B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0" name="BEx1PXJYA0EPVKMIZ3OX22NE6SPN">
          <a:extLst>
            <a:ext uri="{FF2B5EF4-FFF2-40B4-BE49-F238E27FC236}">
              <a16:creationId xmlns:a16="http://schemas.microsoft.com/office/drawing/2014/main" id="{00000000-0008-0000-0F00-0000B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1" name="BExMJQXJ8DDD25EZMRVLMBSDATIO">
          <a:extLst>
            <a:ext uri="{FF2B5EF4-FFF2-40B4-BE49-F238E27FC236}">
              <a16:creationId xmlns:a16="http://schemas.microsoft.com/office/drawing/2014/main" id="{00000000-0008-0000-0F00-0000B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2" name="BExCZE19XEJSNCUJ5WNOBW1G7SJV">
          <a:extLst>
            <a:ext uri="{FF2B5EF4-FFF2-40B4-BE49-F238E27FC236}">
              <a16:creationId xmlns:a16="http://schemas.microsoft.com/office/drawing/2014/main" id="{00000000-0008-0000-0F00-0000B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3" name="BExEQFAMIZ2L4OCWFLVJ5OSNW3FR">
          <a:extLst>
            <a:ext uri="{FF2B5EF4-FFF2-40B4-BE49-F238E27FC236}">
              <a16:creationId xmlns:a16="http://schemas.microsoft.com/office/drawing/2014/main" id="{00000000-0008-0000-0F00-0000B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4" name="BExS5XJH42YFJ9C3IVA8HNIE5L6M">
          <a:extLst>
            <a:ext uri="{FF2B5EF4-FFF2-40B4-BE49-F238E27FC236}">
              <a16:creationId xmlns:a16="http://schemas.microsoft.com/office/drawing/2014/main" id="{00000000-0008-0000-0F00-0000B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5" name="BExVVXJ0MS44XHZ5FRN9T06BWANK">
          <a:extLst>
            <a:ext uri="{FF2B5EF4-FFF2-40B4-BE49-F238E27FC236}">
              <a16:creationId xmlns:a16="http://schemas.microsoft.com/office/drawing/2014/main" id="{00000000-0008-0000-0F00-0000B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6" name="BExAXD64YO5K66HFU564IW611FYB">
          <a:extLst>
            <a:ext uri="{FF2B5EF4-FFF2-40B4-BE49-F238E27FC236}">
              <a16:creationId xmlns:a16="http://schemas.microsoft.com/office/drawing/2014/main" id="{00000000-0008-0000-0F00-0000B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7" name="BExZROR5QH4CRXACSPB031IW6DBF">
          <a:extLst>
            <a:ext uri="{FF2B5EF4-FFF2-40B4-BE49-F238E27FC236}">
              <a16:creationId xmlns:a16="http://schemas.microsoft.com/office/drawing/2014/main" id="{00000000-0008-0000-0F00-0000B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8" name="BExW5Q9YWNZOV61XIPTVZ6DG4WC3">
          <a:extLst>
            <a:ext uri="{FF2B5EF4-FFF2-40B4-BE49-F238E27FC236}">
              <a16:creationId xmlns:a16="http://schemas.microsoft.com/office/drawing/2014/main" id="{00000000-0008-0000-0F00-0000C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29" name="BExU234APSPWEF7WYAJWDD5FR41E">
          <a:extLst>
            <a:ext uri="{FF2B5EF4-FFF2-40B4-BE49-F238E27FC236}">
              <a16:creationId xmlns:a16="http://schemas.microsoft.com/office/drawing/2014/main" id="{00000000-0008-0000-0F00-0000C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0" name="BEx9J972VG349UJL0BFKQNRFBPIK">
          <a:extLst>
            <a:ext uri="{FF2B5EF4-FFF2-40B4-BE49-F238E27FC236}">
              <a16:creationId xmlns:a16="http://schemas.microsoft.com/office/drawing/2014/main" id="{00000000-0008-0000-0F00-0000C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31" name="BExEOG45NR1NDWFVLSHVPW96LDDG">
          <a:extLst>
            <a:ext uri="{FF2B5EF4-FFF2-40B4-BE49-F238E27FC236}">
              <a16:creationId xmlns:a16="http://schemas.microsoft.com/office/drawing/2014/main" id="{00000000-0008-0000-0F00-0000C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32" name="BExMG8GOJE7HUD4TBW1BVZQ79U6D">
          <a:extLst>
            <a:ext uri="{FF2B5EF4-FFF2-40B4-BE49-F238E27FC236}">
              <a16:creationId xmlns:a16="http://schemas.microsoft.com/office/drawing/2014/main" id="{00000000-0008-0000-0F00-0000C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3" name="BExUD845W29O393MP8XHSBRARPM8">
          <a:extLst>
            <a:ext uri="{FF2B5EF4-FFF2-40B4-BE49-F238E27FC236}">
              <a16:creationId xmlns:a16="http://schemas.microsoft.com/office/drawing/2014/main" id="{00000000-0008-0000-0F00-0000C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4" name="BEx1PXJYA0EPVKMIZ3OX22NE6SPN">
          <a:extLst>
            <a:ext uri="{FF2B5EF4-FFF2-40B4-BE49-F238E27FC236}">
              <a16:creationId xmlns:a16="http://schemas.microsoft.com/office/drawing/2014/main" id="{00000000-0008-0000-0F00-0000C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5" name="BExMJQXJ8DDD25EZMRVLMBSDATIO">
          <a:extLst>
            <a:ext uri="{FF2B5EF4-FFF2-40B4-BE49-F238E27FC236}">
              <a16:creationId xmlns:a16="http://schemas.microsoft.com/office/drawing/2014/main" id="{00000000-0008-0000-0F00-0000C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6" name="BExCZE19XEJSNCUJ5WNOBW1G7SJV">
          <a:extLst>
            <a:ext uri="{FF2B5EF4-FFF2-40B4-BE49-F238E27FC236}">
              <a16:creationId xmlns:a16="http://schemas.microsoft.com/office/drawing/2014/main" id="{00000000-0008-0000-0F00-0000C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7" name="BExEQFAMIZ2L4OCWFLVJ5OSNW3FR">
          <a:extLst>
            <a:ext uri="{FF2B5EF4-FFF2-40B4-BE49-F238E27FC236}">
              <a16:creationId xmlns:a16="http://schemas.microsoft.com/office/drawing/2014/main" id="{00000000-0008-0000-0F00-0000C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8" name="BExS5XJH42YFJ9C3IVA8HNIE5L6M">
          <a:extLst>
            <a:ext uri="{FF2B5EF4-FFF2-40B4-BE49-F238E27FC236}">
              <a16:creationId xmlns:a16="http://schemas.microsoft.com/office/drawing/2014/main" id="{00000000-0008-0000-0F00-0000C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39" name="BExVVXJ0MS44XHZ5FRN9T06BWANK">
          <a:extLst>
            <a:ext uri="{FF2B5EF4-FFF2-40B4-BE49-F238E27FC236}">
              <a16:creationId xmlns:a16="http://schemas.microsoft.com/office/drawing/2014/main" id="{00000000-0008-0000-0F00-0000C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0" name="BExAXD64YO5K66HFU564IW611FYB">
          <a:extLst>
            <a:ext uri="{FF2B5EF4-FFF2-40B4-BE49-F238E27FC236}">
              <a16:creationId xmlns:a16="http://schemas.microsoft.com/office/drawing/2014/main" id="{00000000-0008-0000-0F00-0000C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1" name="BExZROR5QH4CRXACSPB031IW6DBF">
          <a:extLst>
            <a:ext uri="{FF2B5EF4-FFF2-40B4-BE49-F238E27FC236}">
              <a16:creationId xmlns:a16="http://schemas.microsoft.com/office/drawing/2014/main" id="{00000000-0008-0000-0F00-0000C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2" name="BExW5Q9YWNZOV61XIPTVZ6DG4WC3">
          <a:extLst>
            <a:ext uri="{FF2B5EF4-FFF2-40B4-BE49-F238E27FC236}">
              <a16:creationId xmlns:a16="http://schemas.microsoft.com/office/drawing/2014/main" id="{00000000-0008-0000-0F00-0000C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3" name="BExU234APSPWEF7WYAJWDD5FR41E">
          <a:extLst>
            <a:ext uri="{FF2B5EF4-FFF2-40B4-BE49-F238E27FC236}">
              <a16:creationId xmlns:a16="http://schemas.microsoft.com/office/drawing/2014/main" id="{00000000-0008-0000-0F00-0000C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4" name="BEx9J972VG349UJL0BFKQNRFBPIK">
          <a:extLst>
            <a:ext uri="{FF2B5EF4-FFF2-40B4-BE49-F238E27FC236}">
              <a16:creationId xmlns:a16="http://schemas.microsoft.com/office/drawing/2014/main" id="{00000000-0008-0000-0F00-0000D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45" name="BExEOG45NR1NDWFVLSHVPW96LDDG">
          <a:extLst>
            <a:ext uri="{FF2B5EF4-FFF2-40B4-BE49-F238E27FC236}">
              <a16:creationId xmlns:a16="http://schemas.microsoft.com/office/drawing/2014/main" id="{00000000-0008-0000-0F00-0000D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46" name="BExMG8GOJE7HUD4TBW1BVZQ79U6D">
          <a:extLst>
            <a:ext uri="{FF2B5EF4-FFF2-40B4-BE49-F238E27FC236}">
              <a16:creationId xmlns:a16="http://schemas.microsoft.com/office/drawing/2014/main" id="{00000000-0008-0000-0F00-0000D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7" name="BExUD845W29O393MP8XHSBRARPM8">
          <a:extLst>
            <a:ext uri="{FF2B5EF4-FFF2-40B4-BE49-F238E27FC236}">
              <a16:creationId xmlns:a16="http://schemas.microsoft.com/office/drawing/2014/main" id="{00000000-0008-0000-0F00-0000D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8" name="BEx1PXJYA0EPVKMIZ3OX22NE6SPN">
          <a:extLst>
            <a:ext uri="{FF2B5EF4-FFF2-40B4-BE49-F238E27FC236}">
              <a16:creationId xmlns:a16="http://schemas.microsoft.com/office/drawing/2014/main" id="{00000000-0008-0000-0F00-0000D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49" name="BExMJQXJ8DDD25EZMRVLMBSDATIO">
          <a:extLst>
            <a:ext uri="{FF2B5EF4-FFF2-40B4-BE49-F238E27FC236}">
              <a16:creationId xmlns:a16="http://schemas.microsoft.com/office/drawing/2014/main" id="{00000000-0008-0000-0F00-0000D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0" name="BExCZE19XEJSNCUJ5WNOBW1G7SJV">
          <a:extLst>
            <a:ext uri="{FF2B5EF4-FFF2-40B4-BE49-F238E27FC236}">
              <a16:creationId xmlns:a16="http://schemas.microsoft.com/office/drawing/2014/main" id="{00000000-0008-0000-0F00-0000D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1" name="BExEQFAMIZ2L4OCWFLVJ5OSNW3FR">
          <a:extLst>
            <a:ext uri="{FF2B5EF4-FFF2-40B4-BE49-F238E27FC236}">
              <a16:creationId xmlns:a16="http://schemas.microsoft.com/office/drawing/2014/main" id="{00000000-0008-0000-0F00-0000D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2" name="BExS5XJH42YFJ9C3IVA8HNIE5L6M">
          <a:extLst>
            <a:ext uri="{FF2B5EF4-FFF2-40B4-BE49-F238E27FC236}">
              <a16:creationId xmlns:a16="http://schemas.microsoft.com/office/drawing/2014/main" id="{00000000-0008-0000-0F00-0000D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3" name="BExVVXJ0MS44XHZ5FRN9T06BWANK">
          <a:extLst>
            <a:ext uri="{FF2B5EF4-FFF2-40B4-BE49-F238E27FC236}">
              <a16:creationId xmlns:a16="http://schemas.microsoft.com/office/drawing/2014/main" id="{00000000-0008-0000-0F00-0000D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4" name="BExAXD64YO5K66HFU564IW611FYB">
          <a:extLst>
            <a:ext uri="{FF2B5EF4-FFF2-40B4-BE49-F238E27FC236}">
              <a16:creationId xmlns:a16="http://schemas.microsoft.com/office/drawing/2014/main" id="{00000000-0008-0000-0F00-0000D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5" name="BExZROR5QH4CRXACSPB031IW6DBF">
          <a:extLst>
            <a:ext uri="{FF2B5EF4-FFF2-40B4-BE49-F238E27FC236}">
              <a16:creationId xmlns:a16="http://schemas.microsoft.com/office/drawing/2014/main" id="{00000000-0008-0000-0F00-0000D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6" name="BExW5Q9YWNZOV61XIPTVZ6DG4WC3">
          <a:extLst>
            <a:ext uri="{FF2B5EF4-FFF2-40B4-BE49-F238E27FC236}">
              <a16:creationId xmlns:a16="http://schemas.microsoft.com/office/drawing/2014/main" id="{00000000-0008-0000-0F00-0000D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7" name="BExU234APSPWEF7WYAJWDD5FR41E">
          <a:extLst>
            <a:ext uri="{FF2B5EF4-FFF2-40B4-BE49-F238E27FC236}">
              <a16:creationId xmlns:a16="http://schemas.microsoft.com/office/drawing/2014/main" id="{00000000-0008-0000-0F00-0000D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58" name="BEx9J972VG349UJL0BFKQNRFBPIK">
          <a:extLst>
            <a:ext uri="{FF2B5EF4-FFF2-40B4-BE49-F238E27FC236}">
              <a16:creationId xmlns:a16="http://schemas.microsoft.com/office/drawing/2014/main" id="{00000000-0008-0000-0F00-0000D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59" name="BExEOG45NR1NDWFVLSHVPW96LDDG">
          <a:extLst>
            <a:ext uri="{FF2B5EF4-FFF2-40B4-BE49-F238E27FC236}">
              <a16:creationId xmlns:a16="http://schemas.microsoft.com/office/drawing/2014/main" id="{00000000-0008-0000-0F00-0000D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60" name="BExMG8GOJE7HUD4TBW1BVZQ79U6D">
          <a:extLst>
            <a:ext uri="{FF2B5EF4-FFF2-40B4-BE49-F238E27FC236}">
              <a16:creationId xmlns:a16="http://schemas.microsoft.com/office/drawing/2014/main" id="{00000000-0008-0000-0F00-0000E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1" name="BExUD845W29O393MP8XHSBRARPM8">
          <a:extLst>
            <a:ext uri="{FF2B5EF4-FFF2-40B4-BE49-F238E27FC236}">
              <a16:creationId xmlns:a16="http://schemas.microsoft.com/office/drawing/2014/main" id="{00000000-0008-0000-0F00-0000E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2" name="BEx1PXJYA0EPVKMIZ3OX22NE6SPN">
          <a:extLst>
            <a:ext uri="{FF2B5EF4-FFF2-40B4-BE49-F238E27FC236}">
              <a16:creationId xmlns:a16="http://schemas.microsoft.com/office/drawing/2014/main" id="{00000000-0008-0000-0F00-0000E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3" name="BExMJQXJ8DDD25EZMRVLMBSDATIO">
          <a:extLst>
            <a:ext uri="{FF2B5EF4-FFF2-40B4-BE49-F238E27FC236}">
              <a16:creationId xmlns:a16="http://schemas.microsoft.com/office/drawing/2014/main" id="{00000000-0008-0000-0F00-0000E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4" name="BExCZE19XEJSNCUJ5WNOBW1G7SJV">
          <a:extLst>
            <a:ext uri="{FF2B5EF4-FFF2-40B4-BE49-F238E27FC236}">
              <a16:creationId xmlns:a16="http://schemas.microsoft.com/office/drawing/2014/main" id="{00000000-0008-0000-0F00-0000E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5" name="BExEQFAMIZ2L4OCWFLVJ5OSNW3FR">
          <a:extLst>
            <a:ext uri="{FF2B5EF4-FFF2-40B4-BE49-F238E27FC236}">
              <a16:creationId xmlns:a16="http://schemas.microsoft.com/office/drawing/2014/main" id="{00000000-0008-0000-0F00-0000E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6" name="BExS5XJH42YFJ9C3IVA8HNIE5L6M">
          <a:extLst>
            <a:ext uri="{FF2B5EF4-FFF2-40B4-BE49-F238E27FC236}">
              <a16:creationId xmlns:a16="http://schemas.microsoft.com/office/drawing/2014/main" id="{00000000-0008-0000-0F00-0000E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7" name="BExVVXJ0MS44XHZ5FRN9T06BWANK">
          <a:extLst>
            <a:ext uri="{FF2B5EF4-FFF2-40B4-BE49-F238E27FC236}">
              <a16:creationId xmlns:a16="http://schemas.microsoft.com/office/drawing/2014/main" id="{00000000-0008-0000-0F00-0000E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8" name="BExAXD64YO5K66HFU564IW611FYB">
          <a:extLst>
            <a:ext uri="{FF2B5EF4-FFF2-40B4-BE49-F238E27FC236}">
              <a16:creationId xmlns:a16="http://schemas.microsoft.com/office/drawing/2014/main" id="{00000000-0008-0000-0F00-0000E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69" name="BExZROR5QH4CRXACSPB031IW6DBF">
          <a:extLst>
            <a:ext uri="{FF2B5EF4-FFF2-40B4-BE49-F238E27FC236}">
              <a16:creationId xmlns:a16="http://schemas.microsoft.com/office/drawing/2014/main" id="{00000000-0008-0000-0F00-0000E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0" name="BExW5Q9YWNZOV61XIPTVZ6DG4WC3">
          <a:extLst>
            <a:ext uri="{FF2B5EF4-FFF2-40B4-BE49-F238E27FC236}">
              <a16:creationId xmlns:a16="http://schemas.microsoft.com/office/drawing/2014/main" id="{00000000-0008-0000-0F00-0000E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1" name="BExU234APSPWEF7WYAJWDD5FR41E">
          <a:extLst>
            <a:ext uri="{FF2B5EF4-FFF2-40B4-BE49-F238E27FC236}">
              <a16:creationId xmlns:a16="http://schemas.microsoft.com/office/drawing/2014/main" id="{00000000-0008-0000-0F00-0000E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2" name="BEx9J972VG349UJL0BFKQNRFBPIK">
          <a:extLst>
            <a:ext uri="{FF2B5EF4-FFF2-40B4-BE49-F238E27FC236}">
              <a16:creationId xmlns:a16="http://schemas.microsoft.com/office/drawing/2014/main" id="{00000000-0008-0000-0F00-0000E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73" name="BExEOG45NR1NDWFVLSHVPW96LDDG">
          <a:extLst>
            <a:ext uri="{FF2B5EF4-FFF2-40B4-BE49-F238E27FC236}">
              <a16:creationId xmlns:a16="http://schemas.microsoft.com/office/drawing/2014/main" id="{00000000-0008-0000-0F00-0000E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74" name="BExMG8GOJE7HUD4TBW1BVZQ79U6D">
          <a:extLst>
            <a:ext uri="{FF2B5EF4-FFF2-40B4-BE49-F238E27FC236}">
              <a16:creationId xmlns:a16="http://schemas.microsoft.com/office/drawing/2014/main" id="{00000000-0008-0000-0F00-0000E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5" name="BExUD845W29O393MP8XHSBRARPM8">
          <a:extLst>
            <a:ext uri="{FF2B5EF4-FFF2-40B4-BE49-F238E27FC236}">
              <a16:creationId xmlns:a16="http://schemas.microsoft.com/office/drawing/2014/main" id="{00000000-0008-0000-0F00-0000E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6" name="BEx1PXJYA0EPVKMIZ3OX22NE6SPN">
          <a:extLst>
            <a:ext uri="{FF2B5EF4-FFF2-40B4-BE49-F238E27FC236}">
              <a16:creationId xmlns:a16="http://schemas.microsoft.com/office/drawing/2014/main" id="{00000000-0008-0000-0F00-0000F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7" name="BExMJQXJ8DDD25EZMRVLMBSDATIO">
          <a:extLst>
            <a:ext uri="{FF2B5EF4-FFF2-40B4-BE49-F238E27FC236}">
              <a16:creationId xmlns:a16="http://schemas.microsoft.com/office/drawing/2014/main" id="{00000000-0008-0000-0F00-0000F1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8" name="BExCZE19XEJSNCUJ5WNOBW1G7SJV">
          <a:extLst>
            <a:ext uri="{FF2B5EF4-FFF2-40B4-BE49-F238E27FC236}">
              <a16:creationId xmlns:a16="http://schemas.microsoft.com/office/drawing/2014/main" id="{00000000-0008-0000-0F00-0000F2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79" name="BExEQFAMIZ2L4OCWFLVJ5OSNW3FR">
          <a:extLst>
            <a:ext uri="{FF2B5EF4-FFF2-40B4-BE49-F238E27FC236}">
              <a16:creationId xmlns:a16="http://schemas.microsoft.com/office/drawing/2014/main" id="{00000000-0008-0000-0F00-0000F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0" name="BExS5XJH42YFJ9C3IVA8HNIE5L6M">
          <a:extLst>
            <a:ext uri="{FF2B5EF4-FFF2-40B4-BE49-F238E27FC236}">
              <a16:creationId xmlns:a16="http://schemas.microsoft.com/office/drawing/2014/main" id="{00000000-0008-0000-0F00-0000F4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1" name="BExVVXJ0MS44XHZ5FRN9T06BWANK">
          <a:extLst>
            <a:ext uri="{FF2B5EF4-FFF2-40B4-BE49-F238E27FC236}">
              <a16:creationId xmlns:a16="http://schemas.microsoft.com/office/drawing/2014/main" id="{00000000-0008-0000-0F00-0000F5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2" name="BExAXD64YO5K66HFU564IW611FYB">
          <a:extLst>
            <a:ext uri="{FF2B5EF4-FFF2-40B4-BE49-F238E27FC236}">
              <a16:creationId xmlns:a16="http://schemas.microsoft.com/office/drawing/2014/main" id="{00000000-0008-0000-0F00-0000F6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3" name="BExZROR5QH4CRXACSPB031IW6DBF">
          <a:extLst>
            <a:ext uri="{FF2B5EF4-FFF2-40B4-BE49-F238E27FC236}">
              <a16:creationId xmlns:a16="http://schemas.microsoft.com/office/drawing/2014/main" id="{00000000-0008-0000-0F00-0000F7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4" name="BExW5Q9YWNZOV61XIPTVZ6DG4WC3">
          <a:extLst>
            <a:ext uri="{FF2B5EF4-FFF2-40B4-BE49-F238E27FC236}">
              <a16:creationId xmlns:a16="http://schemas.microsoft.com/office/drawing/2014/main" id="{00000000-0008-0000-0F00-0000F8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5" name="BExU234APSPWEF7WYAJWDD5FR41E">
          <a:extLst>
            <a:ext uri="{FF2B5EF4-FFF2-40B4-BE49-F238E27FC236}">
              <a16:creationId xmlns:a16="http://schemas.microsoft.com/office/drawing/2014/main" id="{00000000-0008-0000-0F00-0000F9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6" name="BEx9J972VG349UJL0BFKQNRFBPIK">
          <a:extLst>
            <a:ext uri="{FF2B5EF4-FFF2-40B4-BE49-F238E27FC236}">
              <a16:creationId xmlns:a16="http://schemas.microsoft.com/office/drawing/2014/main" id="{00000000-0008-0000-0F00-0000FA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87" name="BExEOG45NR1NDWFVLSHVPW96LDDG">
          <a:extLst>
            <a:ext uri="{FF2B5EF4-FFF2-40B4-BE49-F238E27FC236}">
              <a16:creationId xmlns:a16="http://schemas.microsoft.com/office/drawing/2014/main" id="{00000000-0008-0000-0F00-0000FB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788" name="BExMG8GOJE7HUD4TBW1BVZQ79U6D">
          <a:extLst>
            <a:ext uri="{FF2B5EF4-FFF2-40B4-BE49-F238E27FC236}">
              <a16:creationId xmlns:a16="http://schemas.microsoft.com/office/drawing/2014/main" id="{00000000-0008-0000-0F00-0000FC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89" name="BExUD845W29O393MP8XHSBRARPM8">
          <a:extLst>
            <a:ext uri="{FF2B5EF4-FFF2-40B4-BE49-F238E27FC236}">
              <a16:creationId xmlns:a16="http://schemas.microsoft.com/office/drawing/2014/main" id="{00000000-0008-0000-0F00-0000FD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0" name="BEx1PXJYA0EPVKMIZ3OX22NE6SPN">
          <a:extLst>
            <a:ext uri="{FF2B5EF4-FFF2-40B4-BE49-F238E27FC236}">
              <a16:creationId xmlns:a16="http://schemas.microsoft.com/office/drawing/2014/main" id="{00000000-0008-0000-0F00-0000FE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1" name="BExMJQXJ8DDD25EZMRVLMBSDATIO">
          <a:extLst>
            <a:ext uri="{FF2B5EF4-FFF2-40B4-BE49-F238E27FC236}">
              <a16:creationId xmlns:a16="http://schemas.microsoft.com/office/drawing/2014/main" id="{00000000-0008-0000-0F00-0000FF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2" name="BExCZE19XEJSNCUJ5WNOBW1G7SJV">
          <a:extLst>
            <a:ext uri="{FF2B5EF4-FFF2-40B4-BE49-F238E27FC236}">
              <a16:creationId xmlns:a16="http://schemas.microsoft.com/office/drawing/2014/main" id="{00000000-0008-0000-0F00-00000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3" name="BExEQFAMIZ2L4OCWFLVJ5OSNW3FR">
          <a:extLst>
            <a:ext uri="{FF2B5EF4-FFF2-40B4-BE49-F238E27FC236}">
              <a16:creationId xmlns:a16="http://schemas.microsoft.com/office/drawing/2014/main" id="{00000000-0008-0000-0F00-00000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4" name="BExS5XJH42YFJ9C3IVA8HNIE5L6M">
          <a:extLst>
            <a:ext uri="{FF2B5EF4-FFF2-40B4-BE49-F238E27FC236}">
              <a16:creationId xmlns:a16="http://schemas.microsoft.com/office/drawing/2014/main" id="{00000000-0008-0000-0F00-00000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5" name="BExVVXJ0MS44XHZ5FRN9T06BWANK">
          <a:extLst>
            <a:ext uri="{FF2B5EF4-FFF2-40B4-BE49-F238E27FC236}">
              <a16:creationId xmlns:a16="http://schemas.microsoft.com/office/drawing/2014/main" id="{00000000-0008-0000-0F00-00000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6" name="BExAXD64YO5K66HFU564IW611FYB">
          <a:extLst>
            <a:ext uri="{FF2B5EF4-FFF2-40B4-BE49-F238E27FC236}">
              <a16:creationId xmlns:a16="http://schemas.microsoft.com/office/drawing/2014/main" id="{00000000-0008-0000-0F00-00000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7" name="BExZROR5QH4CRXACSPB031IW6DBF">
          <a:extLst>
            <a:ext uri="{FF2B5EF4-FFF2-40B4-BE49-F238E27FC236}">
              <a16:creationId xmlns:a16="http://schemas.microsoft.com/office/drawing/2014/main" id="{00000000-0008-0000-0F00-00000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8" name="BExW5Q9YWNZOV61XIPTVZ6DG4WC3">
          <a:extLst>
            <a:ext uri="{FF2B5EF4-FFF2-40B4-BE49-F238E27FC236}">
              <a16:creationId xmlns:a16="http://schemas.microsoft.com/office/drawing/2014/main" id="{00000000-0008-0000-0F00-00000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799" name="BExU234APSPWEF7WYAJWDD5FR41E">
          <a:extLst>
            <a:ext uri="{FF2B5EF4-FFF2-40B4-BE49-F238E27FC236}">
              <a16:creationId xmlns:a16="http://schemas.microsoft.com/office/drawing/2014/main" id="{00000000-0008-0000-0F00-00000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0" name="BEx9J972VG349UJL0BFKQNRFBPIK">
          <a:extLst>
            <a:ext uri="{FF2B5EF4-FFF2-40B4-BE49-F238E27FC236}">
              <a16:creationId xmlns:a16="http://schemas.microsoft.com/office/drawing/2014/main" id="{00000000-0008-0000-0F00-00000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01" name="BExEOG45NR1NDWFVLSHVPW96LDDG">
          <a:extLst>
            <a:ext uri="{FF2B5EF4-FFF2-40B4-BE49-F238E27FC236}">
              <a16:creationId xmlns:a16="http://schemas.microsoft.com/office/drawing/2014/main" id="{00000000-0008-0000-0F00-00000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02" name="BExMG8GOJE7HUD4TBW1BVZQ79U6D">
          <a:extLst>
            <a:ext uri="{FF2B5EF4-FFF2-40B4-BE49-F238E27FC236}">
              <a16:creationId xmlns:a16="http://schemas.microsoft.com/office/drawing/2014/main" id="{00000000-0008-0000-0F00-00000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3" name="BExUD845W29O393MP8XHSBRARPM8">
          <a:extLst>
            <a:ext uri="{FF2B5EF4-FFF2-40B4-BE49-F238E27FC236}">
              <a16:creationId xmlns:a16="http://schemas.microsoft.com/office/drawing/2014/main" id="{00000000-0008-0000-0F00-00000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4" name="BEx1PXJYA0EPVKMIZ3OX22NE6SPN">
          <a:extLst>
            <a:ext uri="{FF2B5EF4-FFF2-40B4-BE49-F238E27FC236}">
              <a16:creationId xmlns:a16="http://schemas.microsoft.com/office/drawing/2014/main" id="{00000000-0008-0000-0F00-00000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5" name="BExMJQXJ8DDD25EZMRVLMBSDATIO">
          <a:extLst>
            <a:ext uri="{FF2B5EF4-FFF2-40B4-BE49-F238E27FC236}">
              <a16:creationId xmlns:a16="http://schemas.microsoft.com/office/drawing/2014/main" id="{00000000-0008-0000-0F00-00000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6" name="BExCZE19XEJSNCUJ5WNOBW1G7SJV">
          <a:extLst>
            <a:ext uri="{FF2B5EF4-FFF2-40B4-BE49-F238E27FC236}">
              <a16:creationId xmlns:a16="http://schemas.microsoft.com/office/drawing/2014/main" id="{00000000-0008-0000-0F00-00000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7" name="BExEQFAMIZ2L4OCWFLVJ5OSNW3FR">
          <a:extLst>
            <a:ext uri="{FF2B5EF4-FFF2-40B4-BE49-F238E27FC236}">
              <a16:creationId xmlns:a16="http://schemas.microsoft.com/office/drawing/2014/main" id="{00000000-0008-0000-0F00-00000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8" name="BExS5XJH42YFJ9C3IVA8HNIE5L6M">
          <a:extLst>
            <a:ext uri="{FF2B5EF4-FFF2-40B4-BE49-F238E27FC236}">
              <a16:creationId xmlns:a16="http://schemas.microsoft.com/office/drawing/2014/main" id="{00000000-0008-0000-0F00-00001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09" name="BExVVXJ0MS44XHZ5FRN9T06BWANK">
          <a:extLst>
            <a:ext uri="{FF2B5EF4-FFF2-40B4-BE49-F238E27FC236}">
              <a16:creationId xmlns:a16="http://schemas.microsoft.com/office/drawing/2014/main" id="{00000000-0008-0000-0F00-00001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0" name="BExAXD64YO5K66HFU564IW611FYB">
          <a:extLst>
            <a:ext uri="{FF2B5EF4-FFF2-40B4-BE49-F238E27FC236}">
              <a16:creationId xmlns:a16="http://schemas.microsoft.com/office/drawing/2014/main" id="{00000000-0008-0000-0F00-00001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1" name="BExZROR5QH4CRXACSPB031IW6DBF">
          <a:extLst>
            <a:ext uri="{FF2B5EF4-FFF2-40B4-BE49-F238E27FC236}">
              <a16:creationId xmlns:a16="http://schemas.microsoft.com/office/drawing/2014/main" id="{00000000-0008-0000-0F00-00001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2" name="BExW5Q9YWNZOV61XIPTVZ6DG4WC3">
          <a:extLst>
            <a:ext uri="{FF2B5EF4-FFF2-40B4-BE49-F238E27FC236}">
              <a16:creationId xmlns:a16="http://schemas.microsoft.com/office/drawing/2014/main" id="{00000000-0008-0000-0F00-00001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3" name="BExU234APSPWEF7WYAJWDD5FR41E">
          <a:extLst>
            <a:ext uri="{FF2B5EF4-FFF2-40B4-BE49-F238E27FC236}">
              <a16:creationId xmlns:a16="http://schemas.microsoft.com/office/drawing/2014/main" id="{00000000-0008-0000-0F00-00001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4" name="BEx9J972VG349UJL0BFKQNRFBPIK">
          <a:extLst>
            <a:ext uri="{FF2B5EF4-FFF2-40B4-BE49-F238E27FC236}">
              <a16:creationId xmlns:a16="http://schemas.microsoft.com/office/drawing/2014/main" id="{00000000-0008-0000-0F00-00001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15" name="BExEOG45NR1NDWFVLSHVPW96LDDG">
          <a:extLst>
            <a:ext uri="{FF2B5EF4-FFF2-40B4-BE49-F238E27FC236}">
              <a16:creationId xmlns:a16="http://schemas.microsoft.com/office/drawing/2014/main" id="{00000000-0008-0000-0F00-00001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16" name="BExMG8GOJE7HUD4TBW1BVZQ79U6D">
          <a:extLst>
            <a:ext uri="{FF2B5EF4-FFF2-40B4-BE49-F238E27FC236}">
              <a16:creationId xmlns:a16="http://schemas.microsoft.com/office/drawing/2014/main" id="{00000000-0008-0000-0F00-00001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7" name="BExUD845W29O393MP8XHSBRARPM8">
          <a:extLst>
            <a:ext uri="{FF2B5EF4-FFF2-40B4-BE49-F238E27FC236}">
              <a16:creationId xmlns:a16="http://schemas.microsoft.com/office/drawing/2014/main" id="{00000000-0008-0000-0F00-00001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8" name="BEx1PXJYA0EPVKMIZ3OX22NE6SPN">
          <a:extLst>
            <a:ext uri="{FF2B5EF4-FFF2-40B4-BE49-F238E27FC236}">
              <a16:creationId xmlns:a16="http://schemas.microsoft.com/office/drawing/2014/main" id="{00000000-0008-0000-0F00-00001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19" name="BExMJQXJ8DDD25EZMRVLMBSDATIO">
          <a:extLst>
            <a:ext uri="{FF2B5EF4-FFF2-40B4-BE49-F238E27FC236}">
              <a16:creationId xmlns:a16="http://schemas.microsoft.com/office/drawing/2014/main" id="{00000000-0008-0000-0F00-00001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0" name="BExCZE19XEJSNCUJ5WNOBW1G7SJV">
          <a:extLst>
            <a:ext uri="{FF2B5EF4-FFF2-40B4-BE49-F238E27FC236}">
              <a16:creationId xmlns:a16="http://schemas.microsoft.com/office/drawing/2014/main" id="{00000000-0008-0000-0F00-00001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1" name="BExEQFAMIZ2L4OCWFLVJ5OSNW3FR">
          <a:extLst>
            <a:ext uri="{FF2B5EF4-FFF2-40B4-BE49-F238E27FC236}">
              <a16:creationId xmlns:a16="http://schemas.microsoft.com/office/drawing/2014/main" id="{00000000-0008-0000-0F00-00001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2" name="BExS5XJH42YFJ9C3IVA8HNIE5L6M">
          <a:extLst>
            <a:ext uri="{FF2B5EF4-FFF2-40B4-BE49-F238E27FC236}">
              <a16:creationId xmlns:a16="http://schemas.microsoft.com/office/drawing/2014/main" id="{00000000-0008-0000-0F00-00001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3" name="BExVVXJ0MS44XHZ5FRN9T06BWANK">
          <a:extLst>
            <a:ext uri="{FF2B5EF4-FFF2-40B4-BE49-F238E27FC236}">
              <a16:creationId xmlns:a16="http://schemas.microsoft.com/office/drawing/2014/main" id="{00000000-0008-0000-0F00-00001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4" name="BExAXD64YO5K66HFU564IW611FYB">
          <a:extLst>
            <a:ext uri="{FF2B5EF4-FFF2-40B4-BE49-F238E27FC236}">
              <a16:creationId xmlns:a16="http://schemas.microsoft.com/office/drawing/2014/main" id="{00000000-0008-0000-0F00-00002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5" name="BExZROR5QH4CRXACSPB031IW6DBF">
          <a:extLst>
            <a:ext uri="{FF2B5EF4-FFF2-40B4-BE49-F238E27FC236}">
              <a16:creationId xmlns:a16="http://schemas.microsoft.com/office/drawing/2014/main" id="{00000000-0008-0000-0F00-00002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6" name="BExW5Q9YWNZOV61XIPTVZ6DG4WC3">
          <a:extLst>
            <a:ext uri="{FF2B5EF4-FFF2-40B4-BE49-F238E27FC236}">
              <a16:creationId xmlns:a16="http://schemas.microsoft.com/office/drawing/2014/main" id="{00000000-0008-0000-0F00-00002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7" name="BExU234APSPWEF7WYAJWDD5FR41E">
          <a:extLst>
            <a:ext uri="{FF2B5EF4-FFF2-40B4-BE49-F238E27FC236}">
              <a16:creationId xmlns:a16="http://schemas.microsoft.com/office/drawing/2014/main" id="{00000000-0008-0000-0F00-00002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28" name="BEx9J972VG349UJL0BFKQNRFBPIK">
          <a:extLst>
            <a:ext uri="{FF2B5EF4-FFF2-40B4-BE49-F238E27FC236}">
              <a16:creationId xmlns:a16="http://schemas.microsoft.com/office/drawing/2014/main" id="{00000000-0008-0000-0F00-00002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29" name="BExEOG45NR1NDWFVLSHVPW96LDDG">
          <a:extLst>
            <a:ext uri="{FF2B5EF4-FFF2-40B4-BE49-F238E27FC236}">
              <a16:creationId xmlns:a16="http://schemas.microsoft.com/office/drawing/2014/main" id="{00000000-0008-0000-0F00-00002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30" name="BExMG8GOJE7HUD4TBW1BVZQ79U6D">
          <a:extLst>
            <a:ext uri="{FF2B5EF4-FFF2-40B4-BE49-F238E27FC236}">
              <a16:creationId xmlns:a16="http://schemas.microsoft.com/office/drawing/2014/main" id="{00000000-0008-0000-0F00-00002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1" name="BExUD845W29O393MP8XHSBRARPM8">
          <a:extLst>
            <a:ext uri="{FF2B5EF4-FFF2-40B4-BE49-F238E27FC236}">
              <a16:creationId xmlns:a16="http://schemas.microsoft.com/office/drawing/2014/main" id="{00000000-0008-0000-0F00-00002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2" name="BEx1PXJYA0EPVKMIZ3OX22NE6SPN">
          <a:extLst>
            <a:ext uri="{FF2B5EF4-FFF2-40B4-BE49-F238E27FC236}">
              <a16:creationId xmlns:a16="http://schemas.microsoft.com/office/drawing/2014/main" id="{00000000-0008-0000-0F00-00002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3" name="BExMJQXJ8DDD25EZMRVLMBSDATIO">
          <a:extLst>
            <a:ext uri="{FF2B5EF4-FFF2-40B4-BE49-F238E27FC236}">
              <a16:creationId xmlns:a16="http://schemas.microsoft.com/office/drawing/2014/main" id="{00000000-0008-0000-0F00-00002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4" name="BExCZE19XEJSNCUJ5WNOBW1G7SJV">
          <a:extLst>
            <a:ext uri="{FF2B5EF4-FFF2-40B4-BE49-F238E27FC236}">
              <a16:creationId xmlns:a16="http://schemas.microsoft.com/office/drawing/2014/main" id="{00000000-0008-0000-0F00-00002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5" name="BExEQFAMIZ2L4OCWFLVJ5OSNW3FR">
          <a:extLst>
            <a:ext uri="{FF2B5EF4-FFF2-40B4-BE49-F238E27FC236}">
              <a16:creationId xmlns:a16="http://schemas.microsoft.com/office/drawing/2014/main" id="{00000000-0008-0000-0F00-00002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6" name="BExS5XJH42YFJ9C3IVA8HNIE5L6M">
          <a:extLst>
            <a:ext uri="{FF2B5EF4-FFF2-40B4-BE49-F238E27FC236}">
              <a16:creationId xmlns:a16="http://schemas.microsoft.com/office/drawing/2014/main" id="{00000000-0008-0000-0F00-00002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7" name="BExVVXJ0MS44XHZ5FRN9T06BWANK">
          <a:extLst>
            <a:ext uri="{FF2B5EF4-FFF2-40B4-BE49-F238E27FC236}">
              <a16:creationId xmlns:a16="http://schemas.microsoft.com/office/drawing/2014/main" id="{00000000-0008-0000-0F00-00002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8" name="BExAXD64YO5K66HFU564IW611FYB">
          <a:extLst>
            <a:ext uri="{FF2B5EF4-FFF2-40B4-BE49-F238E27FC236}">
              <a16:creationId xmlns:a16="http://schemas.microsoft.com/office/drawing/2014/main" id="{00000000-0008-0000-0F00-00002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39" name="BExZROR5QH4CRXACSPB031IW6DBF">
          <a:extLst>
            <a:ext uri="{FF2B5EF4-FFF2-40B4-BE49-F238E27FC236}">
              <a16:creationId xmlns:a16="http://schemas.microsoft.com/office/drawing/2014/main" id="{00000000-0008-0000-0F00-00002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0" name="BExW5Q9YWNZOV61XIPTVZ6DG4WC3">
          <a:extLst>
            <a:ext uri="{FF2B5EF4-FFF2-40B4-BE49-F238E27FC236}">
              <a16:creationId xmlns:a16="http://schemas.microsoft.com/office/drawing/2014/main" id="{00000000-0008-0000-0F00-00003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1" name="BExU234APSPWEF7WYAJWDD5FR41E">
          <a:extLst>
            <a:ext uri="{FF2B5EF4-FFF2-40B4-BE49-F238E27FC236}">
              <a16:creationId xmlns:a16="http://schemas.microsoft.com/office/drawing/2014/main" id="{00000000-0008-0000-0F00-00003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2" name="BEx9J972VG349UJL0BFKQNRFBPIK">
          <a:extLst>
            <a:ext uri="{FF2B5EF4-FFF2-40B4-BE49-F238E27FC236}">
              <a16:creationId xmlns:a16="http://schemas.microsoft.com/office/drawing/2014/main" id="{00000000-0008-0000-0F00-00003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43" name="BExEOG45NR1NDWFVLSHVPW96LDDG">
          <a:extLst>
            <a:ext uri="{FF2B5EF4-FFF2-40B4-BE49-F238E27FC236}">
              <a16:creationId xmlns:a16="http://schemas.microsoft.com/office/drawing/2014/main" id="{00000000-0008-0000-0F00-00003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44" name="BExMG8GOJE7HUD4TBW1BVZQ79U6D">
          <a:extLst>
            <a:ext uri="{FF2B5EF4-FFF2-40B4-BE49-F238E27FC236}">
              <a16:creationId xmlns:a16="http://schemas.microsoft.com/office/drawing/2014/main" id="{00000000-0008-0000-0F00-00003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5" name="BExUD845W29O393MP8XHSBRARPM8">
          <a:extLst>
            <a:ext uri="{FF2B5EF4-FFF2-40B4-BE49-F238E27FC236}">
              <a16:creationId xmlns:a16="http://schemas.microsoft.com/office/drawing/2014/main" id="{00000000-0008-0000-0F00-00003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6" name="BEx1PXJYA0EPVKMIZ3OX22NE6SPN">
          <a:extLst>
            <a:ext uri="{FF2B5EF4-FFF2-40B4-BE49-F238E27FC236}">
              <a16:creationId xmlns:a16="http://schemas.microsoft.com/office/drawing/2014/main" id="{00000000-0008-0000-0F00-00003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7" name="BExMJQXJ8DDD25EZMRVLMBSDATIO">
          <a:extLst>
            <a:ext uri="{FF2B5EF4-FFF2-40B4-BE49-F238E27FC236}">
              <a16:creationId xmlns:a16="http://schemas.microsoft.com/office/drawing/2014/main" id="{00000000-0008-0000-0F00-00003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8" name="BExCZE19XEJSNCUJ5WNOBW1G7SJV">
          <a:extLst>
            <a:ext uri="{FF2B5EF4-FFF2-40B4-BE49-F238E27FC236}">
              <a16:creationId xmlns:a16="http://schemas.microsoft.com/office/drawing/2014/main" id="{00000000-0008-0000-0F00-00003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49" name="BExEQFAMIZ2L4OCWFLVJ5OSNW3FR">
          <a:extLst>
            <a:ext uri="{FF2B5EF4-FFF2-40B4-BE49-F238E27FC236}">
              <a16:creationId xmlns:a16="http://schemas.microsoft.com/office/drawing/2014/main" id="{00000000-0008-0000-0F00-00003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0" name="BExS5XJH42YFJ9C3IVA8HNIE5L6M">
          <a:extLst>
            <a:ext uri="{FF2B5EF4-FFF2-40B4-BE49-F238E27FC236}">
              <a16:creationId xmlns:a16="http://schemas.microsoft.com/office/drawing/2014/main" id="{00000000-0008-0000-0F00-00003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1" name="BExVVXJ0MS44XHZ5FRN9T06BWANK">
          <a:extLst>
            <a:ext uri="{FF2B5EF4-FFF2-40B4-BE49-F238E27FC236}">
              <a16:creationId xmlns:a16="http://schemas.microsoft.com/office/drawing/2014/main" id="{00000000-0008-0000-0F00-00003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2" name="BExAXD64YO5K66HFU564IW611FYB">
          <a:extLst>
            <a:ext uri="{FF2B5EF4-FFF2-40B4-BE49-F238E27FC236}">
              <a16:creationId xmlns:a16="http://schemas.microsoft.com/office/drawing/2014/main" id="{00000000-0008-0000-0F00-00003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3" name="BExZROR5QH4CRXACSPB031IW6DBF">
          <a:extLst>
            <a:ext uri="{FF2B5EF4-FFF2-40B4-BE49-F238E27FC236}">
              <a16:creationId xmlns:a16="http://schemas.microsoft.com/office/drawing/2014/main" id="{00000000-0008-0000-0F00-00003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4" name="BExW5Q9YWNZOV61XIPTVZ6DG4WC3">
          <a:extLst>
            <a:ext uri="{FF2B5EF4-FFF2-40B4-BE49-F238E27FC236}">
              <a16:creationId xmlns:a16="http://schemas.microsoft.com/office/drawing/2014/main" id="{00000000-0008-0000-0F00-00003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5" name="BExU234APSPWEF7WYAJWDD5FR41E">
          <a:extLst>
            <a:ext uri="{FF2B5EF4-FFF2-40B4-BE49-F238E27FC236}">
              <a16:creationId xmlns:a16="http://schemas.microsoft.com/office/drawing/2014/main" id="{00000000-0008-0000-0F00-00003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6" name="BEx9J972VG349UJL0BFKQNRFBPIK">
          <a:extLst>
            <a:ext uri="{FF2B5EF4-FFF2-40B4-BE49-F238E27FC236}">
              <a16:creationId xmlns:a16="http://schemas.microsoft.com/office/drawing/2014/main" id="{00000000-0008-0000-0F00-00004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57" name="BExEOG45NR1NDWFVLSHVPW96LDDG">
          <a:extLst>
            <a:ext uri="{FF2B5EF4-FFF2-40B4-BE49-F238E27FC236}">
              <a16:creationId xmlns:a16="http://schemas.microsoft.com/office/drawing/2014/main" id="{00000000-0008-0000-0F00-00004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58" name="BExMG8GOJE7HUD4TBW1BVZQ79U6D">
          <a:extLst>
            <a:ext uri="{FF2B5EF4-FFF2-40B4-BE49-F238E27FC236}">
              <a16:creationId xmlns:a16="http://schemas.microsoft.com/office/drawing/2014/main" id="{00000000-0008-0000-0F00-00004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59" name="BExUD845W29O393MP8XHSBRARPM8">
          <a:extLst>
            <a:ext uri="{FF2B5EF4-FFF2-40B4-BE49-F238E27FC236}">
              <a16:creationId xmlns:a16="http://schemas.microsoft.com/office/drawing/2014/main" id="{00000000-0008-0000-0F00-00004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0" name="BEx1PXJYA0EPVKMIZ3OX22NE6SPN">
          <a:extLst>
            <a:ext uri="{FF2B5EF4-FFF2-40B4-BE49-F238E27FC236}">
              <a16:creationId xmlns:a16="http://schemas.microsoft.com/office/drawing/2014/main" id="{00000000-0008-0000-0F00-00004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1" name="BExMJQXJ8DDD25EZMRVLMBSDATIO">
          <a:extLst>
            <a:ext uri="{FF2B5EF4-FFF2-40B4-BE49-F238E27FC236}">
              <a16:creationId xmlns:a16="http://schemas.microsoft.com/office/drawing/2014/main" id="{00000000-0008-0000-0F00-00004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2" name="BExCZE19XEJSNCUJ5WNOBW1G7SJV">
          <a:extLst>
            <a:ext uri="{FF2B5EF4-FFF2-40B4-BE49-F238E27FC236}">
              <a16:creationId xmlns:a16="http://schemas.microsoft.com/office/drawing/2014/main" id="{00000000-0008-0000-0F00-00004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3" name="BExEQFAMIZ2L4OCWFLVJ5OSNW3FR">
          <a:extLst>
            <a:ext uri="{FF2B5EF4-FFF2-40B4-BE49-F238E27FC236}">
              <a16:creationId xmlns:a16="http://schemas.microsoft.com/office/drawing/2014/main" id="{00000000-0008-0000-0F00-00004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4" name="BExS5XJH42YFJ9C3IVA8HNIE5L6M">
          <a:extLst>
            <a:ext uri="{FF2B5EF4-FFF2-40B4-BE49-F238E27FC236}">
              <a16:creationId xmlns:a16="http://schemas.microsoft.com/office/drawing/2014/main" id="{00000000-0008-0000-0F00-00004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5" name="BExVVXJ0MS44XHZ5FRN9T06BWANK">
          <a:extLst>
            <a:ext uri="{FF2B5EF4-FFF2-40B4-BE49-F238E27FC236}">
              <a16:creationId xmlns:a16="http://schemas.microsoft.com/office/drawing/2014/main" id="{00000000-0008-0000-0F00-00004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6" name="BExAXD64YO5K66HFU564IW611FYB">
          <a:extLst>
            <a:ext uri="{FF2B5EF4-FFF2-40B4-BE49-F238E27FC236}">
              <a16:creationId xmlns:a16="http://schemas.microsoft.com/office/drawing/2014/main" id="{00000000-0008-0000-0F00-00004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7" name="BExZROR5QH4CRXACSPB031IW6DBF">
          <a:extLst>
            <a:ext uri="{FF2B5EF4-FFF2-40B4-BE49-F238E27FC236}">
              <a16:creationId xmlns:a16="http://schemas.microsoft.com/office/drawing/2014/main" id="{00000000-0008-0000-0F00-00004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8" name="BExW5Q9YWNZOV61XIPTVZ6DG4WC3">
          <a:extLst>
            <a:ext uri="{FF2B5EF4-FFF2-40B4-BE49-F238E27FC236}">
              <a16:creationId xmlns:a16="http://schemas.microsoft.com/office/drawing/2014/main" id="{00000000-0008-0000-0F00-00004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69" name="BExU234APSPWEF7WYAJWDD5FR41E">
          <a:extLst>
            <a:ext uri="{FF2B5EF4-FFF2-40B4-BE49-F238E27FC236}">
              <a16:creationId xmlns:a16="http://schemas.microsoft.com/office/drawing/2014/main" id="{00000000-0008-0000-0F00-00004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0" name="BEx9J972VG349UJL0BFKQNRFBPIK">
          <a:extLst>
            <a:ext uri="{FF2B5EF4-FFF2-40B4-BE49-F238E27FC236}">
              <a16:creationId xmlns:a16="http://schemas.microsoft.com/office/drawing/2014/main" id="{00000000-0008-0000-0F00-00004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71" name="BExEOG45NR1NDWFVLSHVPW96LDDG">
          <a:extLst>
            <a:ext uri="{FF2B5EF4-FFF2-40B4-BE49-F238E27FC236}">
              <a16:creationId xmlns:a16="http://schemas.microsoft.com/office/drawing/2014/main" id="{00000000-0008-0000-0F00-00004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72" name="BExMG8GOJE7HUD4TBW1BVZQ79U6D">
          <a:extLst>
            <a:ext uri="{FF2B5EF4-FFF2-40B4-BE49-F238E27FC236}">
              <a16:creationId xmlns:a16="http://schemas.microsoft.com/office/drawing/2014/main" id="{00000000-0008-0000-0F00-00005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3" name="BExUD845W29O393MP8XHSBRARPM8">
          <a:extLst>
            <a:ext uri="{FF2B5EF4-FFF2-40B4-BE49-F238E27FC236}">
              <a16:creationId xmlns:a16="http://schemas.microsoft.com/office/drawing/2014/main" id="{00000000-0008-0000-0F00-00005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4" name="BEx1PXJYA0EPVKMIZ3OX22NE6SPN">
          <a:extLst>
            <a:ext uri="{FF2B5EF4-FFF2-40B4-BE49-F238E27FC236}">
              <a16:creationId xmlns:a16="http://schemas.microsoft.com/office/drawing/2014/main" id="{00000000-0008-0000-0F00-00005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5" name="BExMJQXJ8DDD25EZMRVLMBSDATIO">
          <a:extLst>
            <a:ext uri="{FF2B5EF4-FFF2-40B4-BE49-F238E27FC236}">
              <a16:creationId xmlns:a16="http://schemas.microsoft.com/office/drawing/2014/main" id="{00000000-0008-0000-0F00-00005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6" name="BExCZE19XEJSNCUJ5WNOBW1G7SJV">
          <a:extLst>
            <a:ext uri="{FF2B5EF4-FFF2-40B4-BE49-F238E27FC236}">
              <a16:creationId xmlns:a16="http://schemas.microsoft.com/office/drawing/2014/main" id="{00000000-0008-0000-0F00-00005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7" name="BExEQFAMIZ2L4OCWFLVJ5OSNW3FR">
          <a:extLst>
            <a:ext uri="{FF2B5EF4-FFF2-40B4-BE49-F238E27FC236}">
              <a16:creationId xmlns:a16="http://schemas.microsoft.com/office/drawing/2014/main" id="{00000000-0008-0000-0F00-00005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8" name="BExS5XJH42YFJ9C3IVA8HNIE5L6M">
          <a:extLst>
            <a:ext uri="{FF2B5EF4-FFF2-40B4-BE49-F238E27FC236}">
              <a16:creationId xmlns:a16="http://schemas.microsoft.com/office/drawing/2014/main" id="{00000000-0008-0000-0F00-00005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79" name="BExVVXJ0MS44XHZ5FRN9T06BWANK">
          <a:extLst>
            <a:ext uri="{FF2B5EF4-FFF2-40B4-BE49-F238E27FC236}">
              <a16:creationId xmlns:a16="http://schemas.microsoft.com/office/drawing/2014/main" id="{00000000-0008-0000-0F00-00005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0" name="BExAXD64YO5K66HFU564IW611FYB">
          <a:extLst>
            <a:ext uri="{FF2B5EF4-FFF2-40B4-BE49-F238E27FC236}">
              <a16:creationId xmlns:a16="http://schemas.microsoft.com/office/drawing/2014/main" id="{00000000-0008-0000-0F00-00005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1" name="BExZROR5QH4CRXACSPB031IW6DBF">
          <a:extLst>
            <a:ext uri="{FF2B5EF4-FFF2-40B4-BE49-F238E27FC236}">
              <a16:creationId xmlns:a16="http://schemas.microsoft.com/office/drawing/2014/main" id="{00000000-0008-0000-0F00-00005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2" name="BExW5Q9YWNZOV61XIPTVZ6DG4WC3">
          <a:extLst>
            <a:ext uri="{FF2B5EF4-FFF2-40B4-BE49-F238E27FC236}">
              <a16:creationId xmlns:a16="http://schemas.microsoft.com/office/drawing/2014/main" id="{00000000-0008-0000-0F00-00005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3" name="BExU234APSPWEF7WYAJWDD5FR41E">
          <a:extLst>
            <a:ext uri="{FF2B5EF4-FFF2-40B4-BE49-F238E27FC236}">
              <a16:creationId xmlns:a16="http://schemas.microsoft.com/office/drawing/2014/main" id="{00000000-0008-0000-0F00-00005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4" name="BEx9J972VG349UJL0BFKQNRFBPIK">
          <a:extLst>
            <a:ext uri="{FF2B5EF4-FFF2-40B4-BE49-F238E27FC236}">
              <a16:creationId xmlns:a16="http://schemas.microsoft.com/office/drawing/2014/main" id="{00000000-0008-0000-0F00-00005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85" name="BExEOG45NR1NDWFVLSHVPW96LDDG">
          <a:extLst>
            <a:ext uri="{FF2B5EF4-FFF2-40B4-BE49-F238E27FC236}">
              <a16:creationId xmlns:a16="http://schemas.microsoft.com/office/drawing/2014/main" id="{00000000-0008-0000-0F00-00005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86" name="BExMG8GOJE7HUD4TBW1BVZQ79U6D">
          <a:extLst>
            <a:ext uri="{FF2B5EF4-FFF2-40B4-BE49-F238E27FC236}">
              <a16:creationId xmlns:a16="http://schemas.microsoft.com/office/drawing/2014/main" id="{00000000-0008-0000-0F00-00005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7" name="BExUD845W29O393MP8XHSBRARPM8">
          <a:extLst>
            <a:ext uri="{FF2B5EF4-FFF2-40B4-BE49-F238E27FC236}">
              <a16:creationId xmlns:a16="http://schemas.microsoft.com/office/drawing/2014/main" id="{00000000-0008-0000-0F00-00005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8" name="BEx1PXJYA0EPVKMIZ3OX22NE6SPN">
          <a:extLst>
            <a:ext uri="{FF2B5EF4-FFF2-40B4-BE49-F238E27FC236}">
              <a16:creationId xmlns:a16="http://schemas.microsoft.com/office/drawing/2014/main" id="{00000000-0008-0000-0F00-00006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89" name="BExMJQXJ8DDD25EZMRVLMBSDATIO">
          <a:extLst>
            <a:ext uri="{FF2B5EF4-FFF2-40B4-BE49-F238E27FC236}">
              <a16:creationId xmlns:a16="http://schemas.microsoft.com/office/drawing/2014/main" id="{00000000-0008-0000-0F00-00006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0" name="BExCZE19XEJSNCUJ5WNOBW1G7SJV">
          <a:extLst>
            <a:ext uri="{FF2B5EF4-FFF2-40B4-BE49-F238E27FC236}">
              <a16:creationId xmlns:a16="http://schemas.microsoft.com/office/drawing/2014/main" id="{00000000-0008-0000-0F00-00006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1" name="BExEQFAMIZ2L4OCWFLVJ5OSNW3FR">
          <a:extLst>
            <a:ext uri="{FF2B5EF4-FFF2-40B4-BE49-F238E27FC236}">
              <a16:creationId xmlns:a16="http://schemas.microsoft.com/office/drawing/2014/main" id="{00000000-0008-0000-0F00-00006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2" name="BExS5XJH42YFJ9C3IVA8HNIE5L6M">
          <a:extLst>
            <a:ext uri="{FF2B5EF4-FFF2-40B4-BE49-F238E27FC236}">
              <a16:creationId xmlns:a16="http://schemas.microsoft.com/office/drawing/2014/main" id="{00000000-0008-0000-0F00-00006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3" name="BExVVXJ0MS44XHZ5FRN9T06BWANK">
          <a:extLst>
            <a:ext uri="{FF2B5EF4-FFF2-40B4-BE49-F238E27FC236}">
              <a16:creationId xmlns:a16="http://schemas.microsoft.com/office/drawing/2014/main" id="{00000000-0008-0000-0F00-00006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4" name="BExAXD64YO5K66HFU564IW611FYB">
          <a:extLst>
            <a:ext uri="{FF2B5EF4-FFF2-40B4-BE49-F238E27FC236}">
              <a16:creationId xmlns:a16="http://schemas.microsoft.com/office/drawing/2014/main" id="{00000000-0008-0000-0F00-00006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5" name="BExZROR5QH4CRXACSPB031IW6DBF">
          <a:extLst>
            <a:ext uri="{FF2B5EF4-FFF2-40B4-BE49-F238E27FC236}">
              <a16:creationId xmlns:a16="http://schemas.microsoft.com/office/drawing/2014/main" id="{00000000-0008-0000-0F00-00006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6" name="BExW5Q9YWNZOV61XIPTVZ6DG4WC3">
          <a:extLst>
            <a:ext uri="{FF2B5EF4-FFF2-40B4-BE49-F238E27FC236}">
              <a16:creationId xmlns:a16="http://schemas.microsoft.com/office/drawing/2014/main" id="{00000000-0008-0000-0F00-00006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7" name="BExU234APSPWEF7WYAJWDD5FR41E">
          <a:extLst>
            <a:ext uri="{FF2B5EF4-FFF2-40B4-BE49-F238E27FC236}">
              <a16:creationId xmlns:a16="http://schemas.microsoft.com/office/drawing/2014/main" id="{00000000-0008-0000-0F00-00006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898" name="BEx9J972VG349UJL0BFKQNRFBPIK">
          <a:extLst>
            <a:ext uri="{FF2B5EF4-FFF2-40B4-BE49-F238E27FC236}">
              <a16:creationId xmlns:a16="http://schemas.microsoft.com/office/drawing/2014/main" id="{00000000-0008-0000-0F00-00006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899" name="BExEOG45NR1NDWFVLSHVPW96LDDG">
          <a:extLst>
            <a:ext uri="{FF2B5EF4-FFF2-40B4-BE49-F238E27FC236}">
              <a16:creationId xmlns:a16="http://schemas.microsoft.com/office/drawing/2014/main" id="{00000000-0008-0000-0F00-00006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00" name="BExMG8GOJE7HUD4TBW1BVZQ79U6D">
          <a:extLst>
            <a:ext uri="{FF2B5EF4-FFF2-40B4-BE49-F238E27FC236}">
              <a16:creationId xmlns:a16="http://schemas.microsoft.com/office/drawing/2014/main" id="{00000000-0008-0000-0F00-00006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1" name="BExUD845W29O393MP8XHSBRARPM8">
          <a:extLst>
            <a:ext uri="{FF2B5EF4-FFF2-40B4-BE49-F238E27FC236}">
              <a16:creationId xmlns:a16="http://schemas.microsoft.com/office/drawing/2014/main" id="{00000000-0008-0000-0F00-00006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2" name="BEx1PXJYA0EPVKMIZ3OX22NE6SPN">
          <a:extLst>
            <a:ext uri="{FF2B5EF4-FFF2-40B4-BE49-F238E27FC236}">
              <a16:creationId xmlns:a16="http://schemas.microsoft.com/office/drawing/2014/main" id="{00000000-0008-0000-0F00-00006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3" name="BExMJQXJ8DDD25EZMRVLMBSDATIO">
          <a:extLst>
            <a:ext uri="{FF2B5EF4-FFF2-40B4-BE49-F238E27FC236}">
              <a16:creationId xmlns:a16="http://schemas.microsoft.com/office/drawing/2014/main" id="{00000000-0008-0000-0F00-00006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4" name="BExCZE19XEJSNCUJ5WNOBW1G7SJV">
          <a:extLst>
            <a:ext uri="{FF2B5EF4-FFF2-40B4-BE49-F238E27FC236}">
              <a16:creationId xmlns:a16="http://schemas.microsoft.com/office/drawing/2014/main" id="{00000000-0008-0000-0F00-00007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5" name="BExEQFAMIZ2L4OCWFLVJ5OSNW3FR">
          <a:extLst>
            <a:ext uri="{FF2B5EF4-FFF2-40B4-BE49-F238E27FC236}">
              <a16:creationId xmlns:a16="http://schemas.microsoft.com/office/drawing/2014/main" id="{00000000-0008-0000-0F00-00007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6" name="BExS5XJH42YFJ9C3IVA8HNIE5L6M">
          <a:extLst>
            <a:ext uri="{FF2B5EF4-FFF2-40B4-BE49-F238E27FC236}">
              <a16:creationId xmlns:a16="http://schemas.microsoft.com/office/drawing/2014/main" id="{00000000-0008-0000-0F00-00007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7" name="BExVVXJ0MS44XHZ5FRN9T06BWANK">
          <a:extLst>
            <a:ext uri="{FF2B5EF4-FFF2-40B4-BE49-F238E27FC236}">
              <a16:creationId xmlns:a16="http://schemas.microsoft.com/office/drawing/2014/main" id="{00000000-0008-0000-0F00-00007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8" name="BExAXD64YO5K66HFU564IW611FYB">
          <a:extLst>
            <a:ext uri="{FF2B5EF4-FFF2-40B4-BE49-F238E27FC236}">
              <a16:creationId xmlns:a16="http://schemas.microsoft.com/office/drawing/2014/main" id="{00000000-0008-0000-0F00-00007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09" name="BExZROR5QH4CRXACSPB031IW6DBF">
          <a:extLst>
            <a:ext uri="{FF2B5EF4-FFF2-40B4-BE49-F238E27FC236}">
              <a16:creationId xmlns:a16="http://schemas.microsoft.com/office/drawing/2014/main" id="{00000000-0008-0000-0F00-00007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0" name="BExW5Q9YWNZOV61XIPTVZ6DG4WC3">
          <a:extLst>
            <a:ext uri="{FF2B5EF4-FFF2-40B4-BE49-F238E27FC236}">
              <a16:creationId xmlns:a16="http://schemas.microsoft.com/office/drawing/2014/main" id="{00000000-0008-0000-0F00-00007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1" name="BExU234APSPWEF7WYAJWDD5FR41E">
          <a:extLst>
            <a:ext uri="{FF2B5EF4-FFF2-40B4-BE49-F238E27FC236}">
              <a16:creationId xmlns:a16="http://schemas.microsoft.com/office/drawing/2014/main" id="{00000000-0008-0000-0F00-00007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2" name="BEx9J972VG349UJL0BFKQNRFBPIK">
          <a:extLst>
            <a:ext uri="{FF2B5EF4-FFF2-40B4-BE49-F238E27FC236}">
              <a16:creationId xmlns:a16="http://schemas.microsoft.com/office/drawing/2014/main" id="{00000000-0008-0000-0F00-00007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13" name="BExEOG45NR1NDWFVLSHVPW96LDDG">
          <a:extLst>
            <a:ext uri="{FF2B5EF4-FFF2-40B4-BE49-F238E27FC236}">
              <a16:creationId xmlns:a16="http://schemas.microsoft.com/office/drawing/2014/main" id="{00000000-0008-0000-0F00-00007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14" name="BExMG8GOJE7HUD4TBW1BVZQ79U6D">
          <a:extLst>
            <a:ext uri="{FF2B5EF4-FFF2-40B4-BE49-F238E27FC236}">
              <a16:creationId xmlns:a16="http://schemas.microsoft.com/office/drawing/2014/main" id="{00000000-0008-0000-0F00-00007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5" name="BExUD845W29O393MP8XHSBRARPM8">
          <a:extLst>
            <a:ext uri="{FF2B5EF4-FFF2-40B4-BE49-F238E27FC236}">
              <a16:creationId xmlns:a16="http://schemas.microsoft.com/office/drawing/2014/main" id="{00000000-0008-0000-0F00-00007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6" name="BEx1PXJYA0EPVKMIZ3OX22NE6SPN">
          <a:extLst>
            <a:ext uri="{FF2B5EF4-FFF2-40B4-BE49-F238E27FC236}">
              <a16:creationId xmlns:a16="http://schemas.microsoft.com/office/drawing/2014/main" id="{00000000-0008-0000-0F00-00007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7" name="BExMJQXJ8DDD25EZMRVLMBSDATIO">
          <a:extLst>
            <a:ext uri="{FF2B5EF4-FFF2-40B4-BE49-F238E27FC236}">
              <a16:creationId xmlns:a16="http://schemas.microsoft.com/office/drawing/2014/main" id="{00000000-0008-0000-0F00-00007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8" name="BExCZE19XEJSNCUJ5WNOBW1G7SJV">
          <a:extLst>
            <a:ext uri="{FF2B5EF4-FFF2-40B4-BE49-F238E27FC236}">
              <a16:creationId xmlns:a16="http://schemas.microsoft.com/office/drawing/2014/main" id="{00000000-0008-0000-0F00-00007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19" name="BExEQFAMIZ2L4OCWFLVJ5OSNW3FR">
          <a:extLst>
            <a:ext uri="{FF2B5EF4-FFF2-40B4-BE49-F238E27FC236}">
              <a16:creationId xmlns:a16="http://schemas.microsoft.com/office/drawing/2014/main" id="{00000000-0008-0000-0F00-00007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0" name="BExS5XJH42YFJ9C3IVA8HNIE5L6M">
          <a:extLst>
            <a:ext uri="{FF2B5EF4-FFF2-40B4-BE49-F238E27FC236}">
              <a16:creationId xmlns:a16="http://schemas.microsoft.com/office/drawing/2014/main" id="{00000000-0008-0000-0F00-00008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1" name="BExVVXJ0MS44XHZ5FRN9T06BWANK">
          <a:extLst>
            <a:ext uri="{FF2B5EF4-FFF2-40B4-BE49-F238E27FC236}">
              <a16:creationId xmlns:a16="http://schemas.microsoft.com/office/drawing/2014/main" id="{00000000-0008-0000-0F00-00008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2" name="BExAXD64YO5K66HFU564IW611FYB">
          <a:extLst>
            <a:ext uri="{FF2B5EF4-FFF2-40B4-BE49-F238E27FC236}">
              <a16:creationId xmlns:a16="http://schemas.microsoft.com/office/drawing/2014/main" id="{00000000-0008-0000-0F00-00008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3" name="BExZROR5QH4CRXACSPB031IW6DBF">
          <a:extLst>
            <a:ext uri="{FF2B5EF4-FFF2-40B4-BE49-F238E27FC236}">
              <a16:creationId xmlns:a16="http://schemas.microsoft.com/office/drawing/2014/main" id="{00000000-0008-0000-0F00-00008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4" name="BExW5Q9YWNZOV61XIPTVZ6DG4WC3">
          <a:extLst>
            <a:ext uri="{FF2B5EF4-FFF2-40B4-BE49-F238E27FC236}">
              <a16:creationId xmlns:a16="http://schemas.microsoft.com/office/drawing/2014/main" id="{00000000-0008-0000-0F00-00008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5" name="BExU234APSPWEF7WYAJWDD5FR41E">
          <a:extLst>
            <a:ext uri="{FF2B5EF4-FFF2-40B4-BE49-F238E27FC236}">
              <a16:creationId xmlns:a16="http://schemas.microsoft.com/office/drawing/2014/main" id="{00000000-0008-0000-0F00-00008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6" name="BEx9J972VG349UJL0BFKQNRFBPIK">
          <a:extLst>
            <a:ext uri="{FF2B5EF4-FFF2-40B4-BE49-F238E27FC236}">
              <a16:creationId xmlns:a16="http://schemas.microsoft.com/office/drawing/2014/main" id="{00000000-0008-0000-0F00-00008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27" name="BExEOG45NR1NDWFVLSHVPW96LDDG">
          <a:extLst>
            <a:ext uri="{FF2B5EF4-FFF2-40B4-BE49-F238E27FC236}">
              <a16:creationId xmlns:a16="http://schemas.microsoft.com/office/drawing/2014/main" id="{00000000-0008-0000-0F00-00008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28" name="BExMG8GOJE7HUD4TBW1BVZQ79U6D">
          <a:extLst>
            <a:ext uri="{FF2B5EF4-FFF2-40B4-BE49-F238E27FC236}">
              <a16:creationId xmlns:a16="http://schemas.microsoft.com/office/drawing/2014/main" id="{00000000-0008-0000-0F00-00008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29" name="BExUD845W29O393MP8XHSBRARPM8">
          <a:extLst>
            <a:ext uri="{FF2B5EF4-FFF2-40B4-BE49-F238E27FC236}">
              <a16:creationId xmlns:a16="http://schemas.microsoft.com/office/drawing/2014/main" id="{00000000-0008-0000-0F00-00008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0" name="BEx1PXJYA0EPVKMIZ3OX22NE6SPN">
          <a:extLst>
            <a:ext uri="{FF2B5EF4-FFF2-40B4-BE49-F238E27FC236}">
              <a16:creationId xmlns:a16="http://schemas.microsoft.com/office/drawing/2014/main" id="{00000000-0008-0000-0F00-00008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1" name="BExMJQXJ8DDD25EZMRVLMBSDATIO">
          <a:extLst>
            <a:ext uri="{FF2B5EF4-FFF2-40B4-BE49-F238E27FC236}">
              <a16:creationId xmlns:a16="http://schemas.microsoft.com/office/drawing/2014/main" id="{00000000-0008-0000-0F00-00008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2" name="BExCZE19XEJSNCUJ5WNOBW1G7SJV">
          <a:extLst>
            <a:ext uri="{FF2B5EF4-FFF2-40B4-BE49-F238E27FC236}">
              <a16:creationId xmlns:a16="http://schemas.microsoft.com/office/drawing/2014/main" id="{00000000-0008-0000-0F00-00008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3" name="BExEQFAMIZ2L4OCWFLVJ5OSNW3FR">
          <a:extLst>
            <a:ext uri="{FF2B5EF4-FFF2-40B4-BE49-F238E27FC236}">
              <a16:creationId xmlns:a16="http://schemas.microsoft.com/office/drawing/2014/main" id="{00000000-0008-0000-0F00-00008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4" name="BExS5XJH42YFJ9C3IVA8HNIE5L6M">
          <a:extLst>
            <a:ext uri="{FF2B5EF4-FFF2-40B4-BE49-F238E27FC236}">
              <a16:creationId xmlns:a16="http://schemas.microsoft.com/office/drawing/2014/main" id="{00000000-0008-0000-0F00-00008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5" name="BExVVXJ0MS44XHZ5FRN9T06BWANK">
          <a:extLst>
            <a:ext uri="{FF2B5EF4-FFF2-40B4-BE49-F238E27FC236}">
              <a16:creationId xmlns:a16="http://schemas.microsoft.com/office/drawing/2014/main" id="{00000000-0008-0000-0F00-00008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6" name="BExAXD64YO5K66HFU564IW611FYB">
          <a:extLst>
            <a:ext uri="{FF2B5EF4-FFF2-40B4-BE49-F238E27FC236}">
              <a16:creationId xmlns:a16="http://schemas.microsoft.com/office/drawing/2014/main" id="{00000000-0008-0000-0F00-00009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7" name="BExZROR5QH4CRXACSPB031IW6DBF">
          <a:extLst>
            <a:ext uri="{FF2B5EF4-FFF2-40B4-BE49-F238E27FC236}">
              <a16:creationId xmlns:a16="http://schemas.microsoft.com/office/drawing/2014/main" id="{00000000-0008-0000-0F00-00009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8" name="BExW5Q9YWNZOV61XIPTVZ6DG4WC3">
          <a:extLst>
            <a:ext uri="{FF2B5EF4-FFF2-40B4-BE49-F238E27FC236}">
              <a16:creationId xmlns:a16="http://schemas.microsoft.com/office/drawing/2014/main" id="{00000000-0008-0000-0F00-00009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39" name="BExU234APSPWEF7WYAJWDD5FR41E">
          <a:extLst>
            <a:ext uri="{FF2B5EF4-FFF2-40B4-BE49-F238E27FC236}">
              <a16:creationId xmlns:a16="http://schemas.microsoft.com/office/drawing/2014/main" id="{00000000-0008-0000-0F00-00009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0" name="BEx9J972VG349UJL0BFKQNRFBPIK">
          <a:extLst>
            <a:ext uri="{FF2B5EF4-FFF2-40B4-BE49-F238E27FC236}">
              <a16:creationId xmlns:a16="http://schemas.microsoft.com/office/drawing/2014/main" id="{00000000-0008-0000-0F00-00009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41" name="BExEOG45NR1NDWFVLSHVPW96LDDG">
          <a:extLst>
            <a:ext uri="{FF2B5EF4-FFF2-40B4-BE49-F238E27FC236}">
              <a16:creationId xmlns:a16="http://schemas.microsoft.com/office/drawing/2014/main" id="{00000000-0008-0000-0F00-00009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42" name="BExMG8GOJE7HUD4TBW1BVZQ79U6D">
          <a:extLst>
            <a:ext uri="{FF2B5EF4-FFF2-40B4-BE49-F238E27FC236}">
              <a16:creationId xmlns:a16="http://schemas.microsoft.com/office/drawing/2014/main" id="{00000000-0008-0000-0F00-00009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3" name="BExUD845W29O393MP8XHSBRARPM8">
          <a:extLst>
            <a:ext uri="{FF2B5EF4-FFF2-40B4-BE49-F238E27FC236}">
              <a16:creationId xmlns:a16="http://schemas.microsoft.com/office/drawing/2014/main" id="{00000000-0008-0000-0F00-00009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4" name="BEx1PXJYA0EPVKMIZ3OX22NE6SPN">
          <a:extLst>
            <a:ext uri="{FF2B5EF4-FFF2-40B4-BE49-F238E27FC236}">
              <a16:creationId xmlns:a16="http://schemas.microsoft.com/office/drawing/2014/main" id="{00000000-0008-0000-0F00-00009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5" name="BExMJQXJ8DDD25EZMRVLMBSDATIO">
          <a:extLst>
            <a:ext uri="{FF2B5EF4-FFF2-40B4-BE49-F238E27FC236}">
              <a16:creationId xmlns:a16="http://schemas.microsoft.com/office/drawing/2014/main" id="{00000000-0008-0000-0F00-00009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6" name="BExCZE19XEJSNCUJ5WNOBW1G7SJV">
          <a:extLst>
            <a:ext uri="{FF2B5EF4-FFF2-40B4-BE49-F238E27FC236}">
              <a16:creationId xmlns:a16="http://schemas.microsoft.com/office/drawing/2014/main" id="{00000000-0008-0000-0F00-00009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7" name="BExEQFAMIZ2L4OCWFLVJ5OSNW3FR">
          <a:extLst>
            <a:ext uri="{FF2B5EF4-FFF2-40B4-BE49-F238E27FC236}">
              <a16:creationId xmlns:a16="http://schemas.microsoft.com/office/drawing/2014/main" id="{00000000-0008-0000-0F00-00009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8" name="BExS5XJH42YFJ9C3IVA8HNIE5L6M">
          <a:extLst>
            <a:ext uri="{FF2B5EF4-FFF2-40B4-BE49-F238E27FC236}">
              <a16:creationId xmlns:a16="http://schemas.microsoft.com/office/drawing/2014/main" id="{00000000-0008-0000-0F00-00009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49" name="BExVVXJ0MS44XHZ5FRN9T06BWANK">
          <a:extLst>
            <a:ext uri="{FF2B5EF4-FFF2-40B4-BE49-F238E27FC236}">
              <a16:creationId xmlns:a16="http://schemas.microsoft.com/office/drawing/2014/main" id="{00000000-0008-0000-0F00-00009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0" name="BExAXD64YO5K66HFU564IW611FYB">
          <a:extLst>
            <a:ext uri="{FF2B5EF4-FFF2-40B4-BE49-F238E27FC236}">
              <a16:creationId xmlns:a16="http://schemas.microsoft.com/office/drawing/2014/main" id="{00000000-0008-0000-0F00-00009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1" name="BExZROR5QH4CRXACSPB031IW6DBF">
          <a:extLst>
            <a:ext uri="{FF2B5EF4-FFF2-40B4-BE49-F238E27FC236}">
              <a16:creationId xmlns:a16="http://schemas.microsoft.com/office/drawing/2014/main" id="{00000000-0008-0000-0F00-00009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2" name="BExW5Q9YWNZOV61XIPTVZ6DG4WC3">
          <a:extLst>
            <a:ext uri="{FF2B5EF4-FFF2-40B4-BE49-F238E27FC236}">
              <a16:creationId xmlns:a16="http://schemas.microsoft.com/office/drawing/2014/main" id="{00000000-0008-0000-0F00-0000A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3" name="BExU234APSPWEF7WYAJWDD5FR41E">
          <a:extLst>
            <a:ext uri="{FF2B5EF4-FFF2-40B4-BE49-F238E27FC236}">
              <a16:creationId xmlns:a16="http://schemas.microsoft.com/office/drawing/2014/main" id="{00000000-0008-0000-0F00-0000A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4" name="BEx9J972VG349UJL0BFKQNRFBPIK">
          <a:extLst>
            <a:ext uri="{FF2B5EF4-FFF2-40B4-BE49-F238E27FC236}">
              <a16:creationId xmlns:a16="http://schemas.microsoft.com/office/drawing/2014/main" id="{00000000-0008-0000-0F00-0000A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55" name="BExEOG45NR1NDWFVLSHVPW96LDDG">
          <a:extLst>
            <a:ext uri="{FF2B5EF4-FFF2-40B4-BE49-F238E27FC236}">
              <a16:creationId xmlns:a16="http://schemas.microsoft.com/office/drawing/2014/main" id="{00000000-0008-0000-0F00-0000A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19050</xdr:colOff>
      <xdr:row>16</xdr:row>
      <xdr:rowOff>0</xdr:rowOff>
    </xdr:from>
    <xdr:ext cx="50800" cy="50800"/>
    <xdr:pic>
      <xdr:nvPicPr>
        <xdr:cNvPr id="1956" name="BExMG8GOJE7HUD4TBW1BVZQ79U6D">
          <a:extLst>
            <a:ext uri="{FF2B5EF4-FFF2-40B4-BE49-F238E27FC236}">
              <a16:creationId xmlns:a16="http://schemas.microsoft.com/office/drawing/2014/main" id="{00000000-0008-0000-0F00-0000A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550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7" name="BExUD845W29O393MP8XHSBRARPM8">
          <a:extLst>
            <a:ext uri="{FF2B5EF4-FFF2-40B4-BE49-F238E27FC236}">
              <a16:creationId xmlns:a16="http://schemas.microsoft.com/office/drawing/2014/main" id="{00000000-0008-0000-0F00-0000A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8" name="BEx1PXJYA0EPVKMIZ3OX22NE6SPN">
          <a:extLst>
            <a:ext uri="{FF2B5EF4-FFF2-40B4-BE49-F238E27FC236}">
              <a16:creationId xmlns:a16="http://schemas.microsoft.com/office/drawing/2014/main" id="{00000000-0008-0000-0F00-0000A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59" name="BExMJQXJ8DDD25EZMRVLMBSDATIO">
          <a:extLst>
            <a:ext uri="{FF2B5EF4-FFF2-40B4-BE49-F238E27FC236}">
              <a16:creationId xmlns:a16="http://schemas.microsoft.com/office/drawing/2014/main" id="{00000000-0008-0000-0F00-0000A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0" name="BExCZE19XEJSNCUJ5WNOBW1G7SJV">
          <a:extLst>
            <a:ext uri="{FF2B5EF4-FFF2-40B4-BE49-F238E27FC236}">
              <a16:creationId xmlns:a16="http://schemas.microsoft.com/office/drawing/2014/main" id="{00000000-0008-0000-0F00-0000A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1" name="BExEQFAMIZ2L4OCWFLVJ5OSNW3FR">
          <a:extLst>
            <a:ext uri="{FF2B5EF4-FFF2-40B4-BE49-F238E27FC236}">
              <a16:creationId xmlns:a16="http://schemas.microsoft.com/office/drawing/2014/main" id="{00000000-0008-0000-0F00-0000A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2" name="BExS5XJH42YFJ9C3IVA8HNIE5L6M">
          <a:extLst>
            <a:ext uri="{FF2B5EF4-FFF2-40B4-BE49-F238E27FC236}">
              <a16:creationId xmlns:a16="http://schemas.microsoft.com/office/drawing/2014/main" id="{00000000-0008-0000-0F00-0000A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3" name="BExVVXJ0MS44XHZ5FRN9T06BWANK">
          <a:extLst>
            <a:ext uri="{FF2B5EF4-FFF2-40B4-BE49-F238E27FC236}">
              <a16:creationId xmlns:a16="http://schemas.microsoft.com/office/drawing/2014/main" id="{00000000-0008-0000-0F00-0000A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4" name="BExAXD64YO5K66HFU564IW611FYB">
          <a:extLst>
            <a:ext uri="{FF2B5EF4-FFF2-40B4-BE49-F238E27FC236}">
              <a16:creationId xmlns:a16="http://schemas.microsoft.com/office/drawing/2014/main" id="{00000000-0008-0000-0F00-0000A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5" name="BExZROR5QH4CRXACSPB031IW6DBF">
          <a:extLst>
            <a:ext uri="{FF2B5EF4-FFF2-40B4-BE49-F238E27FC236}">
              <a16:creationId xmlns:a16="http://schemas.microsoft.com/office/drawing/2014/main" id="{00000000-0008-0000-0F00-0000A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6" name="BExW5Q9YWNZOV61XIPTVZ6DG4WC3">
          <a:extLst>
            <a:ext uri="{FF2B5EF4-FFF2-40B4-BE49-F238E27FC236}">
              <a16:creationId xmlns:a16="http://schemas.microsoft.com/office/drawing/2014/main" id="{00000000-0008-0000-0F00-0000A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7" name="BExU234APSPWEF7WYAJWDD5FR41E">
          <a:extLst>
            <a:ext uri="{FF2B5EF4-FFF2-40B4-BE49-F238E27FC236}">
              <a16:creationId xmlns:a16="http://schemas.microsoft.com/office/drawing/2014/main" id="{00000000-0008-0000-0F00-0000A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8" name="BEx9J972VG349UJL0BFKQNRFBPIK">
          <a:extLst>
            <a:ext uri="{FF2B5EF4-FFF2-40B4-BE49-F238E27FC236}">
              <a16:creationId xmlns:a16="http://schemas.microsoft.com/office/drawing/2014/main" id="{00000000-0008-0000-0F00-0000B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69" name="BEx7GZN0B3ODYCH9MAGNOOXDPJP6">
          <a:extLst>
            <a:ext uri="{FF2B5EF4-FFF2-40B4-BE49-F238E27FC236}">
              <a16:creationId xmlns:a16="http://schemas.microsoft.com/office/drawing/2014/main" id="{00000000-0008-0000-0F00-0000B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0" name="BExEUTU6UL9R25YPHQHOXSBGMBKB">
          <a:extLst>
            <a:ext uri="{FF2B5EF4-FFF2-40B4-BE49-F238E27FC236}">
              <a16:creationId xmlns:a16="http://schemas.microsoft.com/office/drawing/2014/main" id="{00000000-0008-0000-0F00-0000B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1" name="BExKLGHGD5SQRQJH0MMO1W1UBKYA">
          <a:extLst>
            <a:ext uri="{FF2B5EF4-FFF2-40B4-BE49-F238E27FC236}">
              <a16:creationId xmlns:a16="http://schemas.microsoft.com/office/drawing/2014/main" id="{00000000-0008-0000-0F00-0000B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2" name="BEx5GO29N5HCESUBQKNZ0C3O5Y9I">
          <a:extLst>
            <a:ext uri="{FF2B5EF4-FFF2-40B4-BE49-F238E27FC236}">
              <a16:creationId xmlns:a16="http://schemas.microsoft.com/office/drawing/2014/main" id="{00000000-0008-0000-0F00-0000B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3" name="BEx7CCEJRSW8TM774E11GATI6AEJ">
          <a:extLst>
            <a:ext uri="{FF2B5EF4-FFF2-40B4-BE49-F238E27FC236}">
              <a16:creationId xmlns:a16="http://schemas.microsoft.com/office/drawing/2014/main" id="{00000000-0008-0000-0F00-0000B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3</xdr:col>
      <xdr:colOff>22225</xdr:colOff>
      <xdr:row>16</xdr:row>
      <xdr:rowOff>0</xdr:rowOff>
    </xdr:from>
    <xdr:ext cx="50800" cy="50800"/>
    <xdr:pic>
      <xdr:nvPicPr>
        <xdr:cNvPr id="1974" name="BExIRVTCL7RAWMVURHWEEKWXI99N">
          <a:extLst>
            <a:ext uri="{FF2B5EF4-FFF2-40B4-BE49-F238E27FC236}">
              <a16:creationId xmlns:a16="http://schemas.microsoft.com/office/drawing/2014/main" id="{00000000-0008-0000-0F00-0000B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77800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>
      <xdr:nvPicPr>
        <xdr:cNvPr id="1975" name="BEx5O457Y00Z1M1PDO47Y1JKASX6">
          <a:extLst>
            <a:ext uri="{FF2B5EF4-FFF2-40B4-BE49-F238E27FC236}">
              <a16:creationId xmlns:a16="http://schemas.microsoft.com/office/drawing/2014/main" id="{00000000-0008-0000-0F00-0000B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>
      <xdr:nvPicPr>
        <xdr:cNvPr id="1976" name="BEx1MA4YPLJ09YEP0FDV1TN1AN1V">
          <a:extLst>
            <a:ext uri="{FF2B5EF4-FFF2-40B4-BE49-F238E27FC236}">
              <a16:creationId xmlns:a16="http://schemas.microsoft.com/office/drawing/2014/main" id="{00000000-0008-0000-0F00-0000B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15</xdr:row>
      <xdr:rowOff>12700</xdr:rowOff>
    </xdr:from>
    <xdr:to>
      <xdr:col>2</xdr:col>
      <xdr:colOff>82550</xdr:colOff>
      <xdr:row>15</xdr:row>
      <xdr:rowOff>63500</xdr:rowOff>
    </xdr:to>
    <xdr:pic>
      <xdr:nvPicPr>
        <xdr:cNvPr id="1977" name="BExMR70I329ZDZAPYIAO5U2CTKGW">
          <a:extLst>
            <a:ext uri="{FF2B5EF4-FFF2-40B4-BE49-F238E27FC236}">
              <a16:creationId xmlns:a16="http://schemas.microsoft.com/office/drawing/2014/main" id="{00000000-0008-0000-0F00-0000B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31750</xdr:colOff>
      <xdr:row>15</xdr:row>
      <xdr:rowOff>88900</xdr:rowOff>
    </xdr:from>
    <xdr:to>
      <xdr:col>2</xdr:col>
      <xdr:colOff>82550</xdr:colOff>
      <xdr:row>15</xdr:row>
      <xdr:rowOff>139700</xdr:rowOff>
    </xdr:to>
    <xdr:pic>
      <xdr:nvPicPr>
        <xdr:cNvPr id="1978" name="BEx5DL689KJ3TALA7OEPXCQP7WCK">
          <a:extLst>
            <a:ext uri="{FF2B5EF4-FFF2-40B4-BE49-F238E27FC236}">
              <a16:creationId xmlns:a16="http://schemas.microsoft.com/office/drawing/2014/main" id="{00000000-0008-0000-0F00-0000B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81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</xdr:colOff>
      <xdr:row>15</xdr:row>
      <xdr:rowOff>12700</xdr:rowOff>
    </xdr:from>
    <xdr:to>
      <xdr:col>3</xdr:col>
      <xdr:colOff>73025</xdr:colOff>
      <xdr:row>15</xdr:row>
      <xdr:rowOff>63500</xdr:rowOff>
    </xdr:to>
    <xdr:pic>
      <xdr:nvPicPr>
        <xdr:cNvPr id="1979" name="BExY25FTUC4XJTV85MM17RNYZQUE">
          <a:extLst>
            <a:ext uri="{FF2B5EF4-FFF2-40B4-BE49-F238E27FC236}">
              <a16:creationId xmlns:a16="http://schemas.microsoft.com/office/drawing/2014/main" id="{00000000-0008-0000-0F00-0000B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22225</xdr:colOff>
      <xdr:row>15</xdr:row>
      <xdr:rowOff>88900</xdr:rowOff>
    </xdr:from>
    <xdr:to>
      <xdr:col>3</xdr:col>
      <xdr:colOff>73025</xdr:colOff>
      <xdr:row>15</xdr:row>
      <xdr:rowOff>139700</xdr:rowOff>
    </xdr:to>
    <xdr:pic>
      <xdr:nvPicPr>
        <xdr:cNvPr id="1980" name="BExIYSEXZQE3PQPEYNCZLUMH8JYF">
          <a:extLst>
            <a:ext uri="{FF2B5EF4-FFF2-40B4-BE49-F238E27FC236}">
              <a16:creationId xmlns:a16="http://schemas.microsoft.com/office/drawing/2014/main" id="{00000000-0008-0000-0F00-0000B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57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15</xdr:row>
      <xdr:rowOff>12700</xdr:rowOff>
    </xdr:from>
    <xdr:to>
      <xdr:col>4</xdr:col>
      <xdr:colOff>76200</xdr:colOff>
      <xdr:row>15</xdr:row>
      <xdr:rowOff>63500</xdr:rowOff>
    </xdr:to>
    <xdr:pic>
      <xdr:nvPicPr>
        <xdr:cNvPr id="1981" name="BExXT8WV16M3ULEXQSISDX1F9AHB">
          <a:extLst>
            <a:ext uri="{FF2B5EF4-FFF2-40B4-BE49-F238E27FC236}">
              <a16:creationId xmlns:a16="http://schemas.microsoft.com/office/drawing/2014/main" id="{00000000-0008-0000-0F00-0000B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25400</xdr:colOff>
      <xdr:row>15</xdr:row>
      <xdr:rowOff>88900</xdr:rowOff>
    </xdr:from>
    <xdr:to>
      <xdr:col>4</xdr:col>
      <xdr:colOff>76200</xdr:colOff>
      <xdr:row>15</xdr:row>
      <xdr:rowOff>139700</xdr:rowOff>
    </xdr:to>
    <xdr:pic>
      <xdr:nvPicPr>
        <xdr:cNvPr id="1982" name="BExIO1YAF7P22ZEZSVLNVZ9DE7YF">
          <a:extLst>
            <a:ext uri="{FF2B5EF4-FFF2-40B4-BE49-F238E27FC236}">
              <a16:creationId xmlns:a16="http://schemas.microsoft.com/office/drawing/2014/main" id="{00000000-0008-0000-0F00-0000B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15</xdr:row>
      <xdr:rowOff>12700</xdr:rowOff>
    </xdr:from>
    <xdr:to>
      <xdr:col>5</xdr:col>
      <xdr:colOff>69850</xdr:colOff>
      <xdr:row>15</xdr:row>
      <xdr:rowOff>63500</xdr:rowOff>
    </xdr:to>
    <xdr:pic>
      <xdr:nvPicPr>
        <xdr:cNvPr id="1983" name="BEx1TXUX6BLMZVN955F0EKLS5VUL">
          <a:extLst>
            <a:ext uri="{FF2B5EF4-FFF2-40B4-BE49-F238E27FC236}">
              <a16:creationId xmlns:a16="http://schemas.microsoft.com/office/drawing/2014/main" id="{00000000-0008-0000-0F00-0000B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19050</xdr:colOff>
      <xdr:row>15</xdr:row>
      <xdr:rowOff>88900</xdr:rowOff>
    </xdr:from>
    <xdr:to>
      <xdr:col>5</xdr:col>
      <xdr:colOff>69850</xdr:colOff>
      <xdr:row>15</xdr:row>
      <xdr:rowOff>139700</xdr:rowOff>
    </xdr:to>
    <xdr:pic>
      <xdr:nvPicPr>
        <xdr:cNvPr id="1984" name="BExF2G7IO29B4EQSWGBK1CSF3P32">
          <a:extLst>
            <a:ext uri="{FF2B5EF4-FFF2-40B4-BE49-F238E27FC236}">
              <a16:creationId xmlns:a16="http://schemas.microsoft.com/office/drawing/2014/main" id="{00000000-0008-0000-0F00-0000C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5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>
      <xdr:nvPicPr>
        <xdr:cNvPr id="1985" name="BExON5P2MG1TNE8CY763WJD8HHV3">
          <a:extLst>
            <a:ext uri="{FF2B5EF4-FFF2-40B4-BE49-F238E27FC236}">
              <a16:creationId xmlns:a16="http://schemas.microsoft.com/office/drawing/2014/main" id="{00000000-0008-0000-0F00-0000C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>
      <xdr:nvPicPr>
        <xdr:cNvPr id="1986" name="BExS8Q8MQBORERNU0V2FYT7F6PA5">
          <a:extLst>
            <a:ext uri="{FF2B5EF4-FFF2-40B4-BE49-F238E27FC236}">
              <a16:creationId xmlns:a16="http://schemas.microsoft.com/office/drawing/2014/main" id="{00000000-0008-0000-0F00-0000C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45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12700</xdr:rowOff>
    </xdr:from>
    <xdr:to>
      <xdr:col>7</xdr:col>
      <xdr:colOff>79375</xdr:colOff>
      <xdr:row>15</xdr:row>
      <xdr:rowOff>63500</xdr:rowOff>
    </xdr:to>
    <xdr:pic>
      <xdr:nvPicPr>
        <xdr:cNvPr id="1987" name="BExKNZLCZB07QVY4GJZJNTQ4LG3Q">
          <a:extLst>
            <a:ext uri="{FF2B5EF4-FFF2-40B4-BE49-F238E27FC236}">
              <a16:creationId xmlns:a16="http://schemas.microsoft.com/office/drawing/2014/main" id="{00000000-0008-0000-0F00-0000C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15</xdr:row>
      <xdr:rowOff>88900</xdr:rowOff>
    </xdr:from>
    <xdr:to>
      <xdr:col>7</xdr:col>
      <xdr:colOff>79375</xdr:colOff>
      <xdr:row>15</xdr:row>
      <xdr:rowOff>139700</xdr:rowOff>
    </xdr:to>
    <xdr:pic>
      <xdr:nvPicPr>
        <xdr:cNvPr id="1988" name="BExKGTJSTPWA6PFOCC59Q9T3HIPZ">
          <a:extLst>
            <a:ext uri="{FF2B5EF4-FFF2-40B4-BE49-F238E27FC236}">
              <a16:creationId xmlns:a16="http://schemas.microsoft.com/office/drawing/2014/main" id="{00000000-0008-0000-0F00-0000C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187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15</xdr:row>
      <xdr:rowOff>12700</xdr:rowOff>
    </xdr:from>
    <xdr:to>
      <xdr:col>8</xdr:col>
      <xdr:colOff>82550</xdr:colOff>
      <xdr:row>15</xdr:row>
      <xdr:rowOff>63500</xdr:rowOff>
    </xdr:to>
    <xdr:pic>
      <xdr:nvPicPr>
        <xdr:cNvPr id="1989" name="BExXT1V8T0H1I5H5DH8THGX9DZ75">
          <a:extLst>
            <a:ext uri="{FF2B5EF4-FFF2-40B4-BE49-F238E27FC236}">
              <a16:creationId xmlns:a16="http://schemas.microsoft.com/office/drawing/2014/main" id="{00000000-0008-0000-0F00-0000C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15</xdr:row>
      <xdr:rowOff>88900</xdr:rowOff>
    </xdr:from>
    <xdr:to>
      <xdr:col>8</xdr:col>
      <xdr:colOff>82550</xdr:colOff>
      <xdr:row>15</xdr:row>
      <xdr:rowOff>139700</xdr:rowOff>
    </xdr:to>
    <xdr:pic>
      <xdr:nvPicPr>
        <xdr:cNvPr id="1990" name="BExZRP7FK15ZZS43FIE5P9H6HLEB">
          <a:extLst>
            <a:ext uri="{FF2B5EF4-FFF2-40B4-BE49-F238E27FC236}">
              <a16:creationId xmlns:a16="http://schemas.microsoft.com/office/drawing/2014/main" id="{00000000-0008-0000-0F00-0000C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850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15</xdr:row>
      <xdr:rowOff>12700</xdr:rowOff>
    </xdr:from>
    <xdr:to>
      <xdr:col>9</xdr:col>
      <xdr:colOff>73025</xdr:colOff>
      <xdr:row>15</xdr:row>
      <xdr:rowOff>63500</xdr:rowOff>
    </xdr:to>
    <xdr:pic>
      <xdr:nvPicPr>
        <xdr:cNvPr id="1991" name="BExD1SHVDKR01LK875G5G0PK9043">
          <a:extLst>
            <a:ext uri="{FF2B5EF4-FFF2-40B4-BE49-F238E27FC236}">
              <a16:creationId xmlns:a16="http://schemas.microsoft.com/office/drawing/2014/main" id="{00000000-0008-0000-0F00-0000C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129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22225</xdr:colOff>
      <xdr:row>15</xdr:row>
      <xdr:rowOff>88900</xdr:rowOff>
    </xdr:from>
    <xdr:to>
      <xdr:col>9</xdr:col>
      <xdr:colOff>73025</xdr:colOff>
      <xdr:row>15</xdr:row>
      <xdr:rowOff>139700</xdr:rowOff>
    </xdr:to>
    <xdr:pic>
      <xdr:nvPicPr>
        <xdr:cNvPr id="1992" name="BExZV12XGY9M4TX303YJBAMLOC5B">
          <a:extLst>
            <a:ext uri="{FF2B5EF4-FFF2-40B4-BE49-F238E27FC236}">
              <a16:creationId xmlns:a16="http://schemas.microsoft.com/office/drawing/2014/main" id="{00000000-0008-0000-0F00-0000C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325" y="16891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>
      <xdr:nvPicPr>
        <xdr:cNvPr id="1993" name="BExKI1B37AT1EK0E075HNB1GYX4Q">
          <a:extLst>
            <a:ext uri="{FF2B5EF4-FFF2-40B4-BE49-F238E27FC236}">
              <a16:creationId xmlns:a16="http://schemas.microsoft.com/office/drawing/2014/main" id="{00000000-0008-0000-0F00-0000C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>
      <xdr:nvPicPr>
        <xdr:cNvPr id="1994" name="BEx5D256385VTAJID38DDSCKGHI2">
          <a:extLst>
            <a:ext uri="{FF2B5EF4-FFF2-40B4-BE49-F238E27FC236}">
              <a16:creationId xmlns:a16="http://schemas.microsoft.com/office/drawing/2014/main" id="{00000000-0008-0000-0F00-0000C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14</xdr:row>
      <xdr:rowOff>19050</xdr:rowOff>
    </xdr:from>
    <xdr:to>
      <xdr:col>11</xdr:col>
      <xdr:colOff>73025</xdr:colOff>
      <xdr:row>14</xdr:row>
      <xdr:rowOff>69850</xdr:rowOff>
    </xdr:to>
    <xdr:pic>
      <xdr:nvPicPr>
        <xdr:cNvPr id="1995" name="BEx3EIPETHRI7WP92A6NQYXL01JQ">
          <a:extLst>
            <a:ext uri="{FF2B5EF4-FFF2-40B4-BE49-F238E27FC236}">
              <a16:creationId xmlns:a16="http://schemas.microsoft.com/office/drawing/2014/main" id="{00000000-0008-0000-0F00-0000C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14</xdr:row>
      <xdr:rowOff>95250</xdr:rowOff>
    </xdr:from>
    <xdr:to>
      <xdr:col>11</xdr:col>
      <xdr:colOff>73025</xdr:colOff>
      <xdr:row>14</xdr:row>
      <xdr:rowOff>146050</xdr:rowOff>
    </xdr:to>
    <xdr:pic>
      <xdr:nvPicPr>
        <xdr:cNvPr id="1996" name="BExBBNAX0ODB2ZH69RM1SDBTGQ28">
          <a:extLst>
            <a:ext uri="{FF2B5EF4-FFF2-40B4-BE49-F238E27FC236}">
              <a16:creationId xmlns:a16="http://schemas.microsoft.com/office/drawing/2014/main" id="{00000000-0008-0000-0F00-0000C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22225</xdr:colOff>
      <xdr:row>15</xdr:row>
      <xdr:rowOff>19050</xdr:rowOff>
    </xdr:from>
    <xdr:to>
      <xdr:col>10</xdr:col>
      <xdr:colOff>73025</xdr:colOff>
      <xdr:row>15</xdr:row>
      <xdr:rowOff>69850</xdr:rowOff>
    </xdr:to>
    <xdr:pic>
      <xdr:nvPicPr>
        <xdr:cNvPr id="1997" name="BExXX4F667MSKZ3NU2XWZPTEBO0H">
          <a:extLst>
            <a:ext uri="{FF2B5EF4-FFF2-40B4-BE49-F238E27FC236}">
              <a16:creationId xmlns:a16="http://schemas.microsoft.com/office/drawing/2014/main" id="{00000000-0008-0000-0F00-0000C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22225</xdr:colOff>
      <xdr:row>15</xdr:row>
      <xdr:rowOff>95250</xdr:rowOff>
    </xdr:from>
    <xdr:to>
      <xdr:col>10</xdr:col>
      <xdr:colOff>73025</xdr:colOff>
      <xdr:row>15</xdr:row>
      <xdr:rowOff>146050</xdr:rowOff>
    </xdr:to>
    <xdr:pic>
      <xdr:nvPicPr>
        <xdr:cNvPr id="1998" name="BEx1J3Y9TCQJ7ZYQA4H5L0OI5P2Y">
          <a:extLst>
            <a:ext uri="{FF2B5EF4-FFF2-40B4-BE49-F238E27FC236}">
              <a16:creationId xmlns:a16="http://schemas.microsoft.com/office/drawing/2014/main" id="{00000000-0008-0000-0F00-0000C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22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15</xdr:row>
      <xdr:rowOff>19050</xdr:rowOff>
    </xdr:from>
    <xdr:to>
      <xdr:col>11</xdr:col>
      <xdr:colOff>73025</xdr:colOff>
      <xdr:row>15</xdr:row>
      <xdr:rowOff>69850</xdr:rowOff>
    </xdr:to>
    <xdr:pic>
      <xdr:nvPicPr>
        <xdr:cNvPr id="1999" name="BEx3C4OSR9FO5OKJ63LFH1WOL7GD">
          <a:extLst>
            <a:ext uri="{FF2B5EF4-FFF2-40B4-BE49-F238E27FC236}">
              <a16:creationId xmlns:a16="http://schemas.microsoft.com/office/drawing/2014/main" id="{00000000-0008-0000-0F00-0000C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15</xdr:row>
      <xdr:rowOff>95250</xdr:rowOff>
    </xdr:from>
    <xdr:to>
      <xdr:col>11</xdr:col>
      <xdr:colOff>73025</xdr:colOff>
      <xdr:row>15</xdr:row>
      <xdr:rowOff>146050</xdr:rowOff>
    </xdr:to>
    <xdr:pic>
      <xdr:nvPicPr>
        <xdr:cNvPr id="2000" name="BExU2GR5I2968ESLU6FLZ0PQ18RX">
          <a:extLst>
            <a:ext uri="{FF2B5EF4-FFF2-40B4-BE49-F238E27FC236}">
              <a16:creationId xmlns:a16="http://schemas.microsoft.com/office/drawing/2014/main" id="{00000000-0008-0000-0F00-0000D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01" name="BExOA8EVXAO6XRNH81H4S38MRVX0">
          <a:extLst>
            <a:ext uri="{FF2B5EF4-FFF2-40B4-BE49-F238E27FC236}">
              <a16:creationId xmlns:a16="http://schemas.microsoft.com/office/drawing/2014/main" id="{00000000-0008-0000-0F00-0000D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02" name="BEx3QOPRBURS41UZD3RJ8Q4IU6UU">
          <a:extLst>
            <a:ext uri="{FF2B5EF4-FFF2-40B4-BE49-F238E27FC236}">
              <a16:creationId xmlns:a16="http://schemas.microsoft.com/office/drawing/2014/main" id="{00000000-0008-0000-0F00-0000D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03" name="BEx1VINHOVWSER73BXXR2WHHP65I">
          <a:extLst>
            <a:ext uri="{FF2B5EF4-FFF2-40B4-BE49-F238E27FC236}">
              <a16:creationId xmlns:a16="http://schemas.microsoft.com/office/drawing/2014/main" id="{00000000-0008-0000-0F00-0000D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04" name="BExU1YX85UQ0HGG5KKV1XFH9PNI7">
          <a:extLst>
            <a:ext uri="{FF2B5EF4-FFF2-40B4-BE49-F238E27FC236}">
              <a16:creationId xmlns:a16="http://schemas.microsoft.com/office/drawing/2014/main" id="{00000000-0008-0000-0F00-0000D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05" name="BEx5EOQHQB5E7A8DPSS2J8ILNWCA">
          <a:extLst>
            <a:ext uri="{FF2B5EF4-FFF2-40B4-BE49-F238E27FC236}">
              <a16:creationId xmlns:a16="http://schemas.microsoft.com/office/drawing/2014/main" id="{00000000-0008-0000-0F00-0000D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06" name="BExBBBGTFA11XRTTVZOG43ZT78P4">
          <a:extLst>
            <a:ext uri="{FF2B5EF4-FFF2-40B4-BE49-F238E27FC236}">
              <a16:creationId xmlns:a16="http://schemas.microsoft.com/office/drawing/2014/main" id="{00000000-0008-0000-0F00-0000D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07" name="BExKLCAF164W5GR8S02Y0IYS0ONB">
          <a:extLst>
            <a:ext uri="{FF2B5EF4-FFF2-40B4-BE49-F238E27FC236}">
              <a16:creationId xmlns:a16="http://schemas.microsoft.com/office/drawing/2014/main" id="{00000000-0008-0000-0F00-0000D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08" name="BExD45GO4D1543RURCRE2M847PIU">
          <a:extLst>
            <a:ext uri="{FF2B5EF4-FFF2-40B4-BE49-F238E27FC236}">
              <a16:creationId xmlns:a16="http://schemas.microsoft.com/office/drawing/2014/main" id="{00000000-0008-0000-0F00-0000D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09" name="BExU98K9O1NRYYVM733HAU5KJG3O">
          <a:extLst>
            <a:ext uri="{FF2B5EF4-FFF2-40B4-BE49-F238E27FC236}">
              <a16:creationId xmlns:a16="http://schemas.microsoft.com/office/drawing/2014/main" id="{00000000-0008-0000-0F00-0000D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10" name="BEx5HG8IGA9CE3SGCP2432L4312P">
          <a:extLst>
            <a:ext uri="{FF2B5EF4-FFF2-40B4-BE49-F238E27FC236}">
              <a16:creationId xmlns:a16="http://schemas.microsoft.com/office/drawing/2014/main" id="{00000000-0008-0000-0F00-0000D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11" name="BExGNUF8Y5SMX7XOSGYG7KO0UDO1">
          <a:extLst>
            <a:ext uri="{FF2B5EF4-FFF2-40B4-BE49-F238E27FC236}">
              <a16:creationId xmlns:a16="http://schemas.microsoft.com/office/drawing/2014/main" id="{00000000-0008-0000-0F00-0000D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12" name="BExF502GR6RUGI6J66X2CY5LAHJR">
          <a:extLst>
            <a:ext uri="{FF2B5EF4-FFF2-40B4-BE49-F238E27FC236}">
              <a16:creationId xmlns:a16="http://schemas.microsoft.com/office/drawing/2014/main" id="{00000000-0008-0000-0F00-0000D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13" name="BEx9GFAK1QYUPJONZWWBTLNOHPNQ">
          <a:extLst>
            <a:ext uri="{FF2B5EF4-FFF2-40B4-BE49-F238E27FC236}">
              <a16:creationId xmlns:a16="http://schemas.microsoft.com/office/drawing/2014/main" id="{00000000-0008-0000-0F00-0000D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14" name="BExVSBLXOMA3AAV57L9J2SD1F5SO">
          <a:extLst>
            <a:ext uri="{FF2B5EF4-FFF2-40B4-BE49-F238E27FC236}">
              <a16:creationId xmlns:a16="http://schemas.microsoft.com/office/drawing/2014/main" id="{00000000-0008-0000-0F00-0000D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15" name="BExU5PSESZOZQPKFU51J5I06M9M4">
          <a:extLst>
            <a:ext uri="{FF2B5EF4-FFF2-40B4-BE49-F238E27FC236}">
              <a16:creationId xmlns:a16="http://schemas.microsoft.com/office/drawing/2014/main" id="{00000000-0008-0000-0F00-0000D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16" name="BEx9BPII7FRLDJR6N28HTOHQI9WC">
          <a:extLst>
            <a:ext uri="{FF2B5EF4-FFF2-40B4-BE49-F238E27FC236}">
              <a16:creationId xmlns:a16="http://schemas.microsoft.com/office/drawing/2014/main" id="{00000000-0008-0000-0F00-0000E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17" name="BEx91CE13I4UGC0J6F0WQM8P8TGA">
          <a:extLst>
            <a:ext uri="{FF2B5EF4-FFF2-40B4-BE49-F238E27FC236}">
              <a16:creationId xmlns:a16="http://schemas.microsoft.com/office/drawing/2014/main" id="{00000000-0008-0000-0F00-0000E1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18" name="BExXROF346KTLHUQ0OHDL7355YVU">
          <a:extLst>
            <a:ext uri="{FF2B5EF4-FFF2-40B4-BE49-F238E27FC236}">
              <a16:creationId xmlns:a16="http://schemas.microsoft.com/office/drawing/2014/main" id="{00000000-0008-0000-0F00-0000E2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19" name="BEx94KZ02B8O4RIZ91XUCTL61CQ9">
          <a:extLst>
            <a:ext uri="{FF2B5EF4-FFF2-40B4-BE49-F238E27FC236}">
              <a16:creationId xmlns:a16="http://schemas.microsoft.com/office/drawing/2014/main" id="{00000000-0008-0000-0F00-0000E3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20" name="BExETTPYH8PTMA091GQ9SPH9KWSG">
          <a:extLst>
            <a:ext uri="{FF2B5EF4-FFF2-40B4-BE49-F238E27FC236}">
              <a16:creationId xmlns:a16="http://schemas.microsoft.com/office/drawing/2014/main" id="{00000000-0008-0000-0F00-0000E4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21" name="BExD14O71RSLDPZZZWFANLJ3B2FU">
          <a:extLst>
            <a:ext uri="{FF2B5EF4-FFF2-40B4-BE49-F238E27FC236}">
              <a16:creationId xmlns:a16="http://schemas.microsoft.com/office/drawing/2014/main" id="{00000000-0008-0000-0F00-0000E5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22" name="BExY2UGOQD5FIIQ2CJFCOBNEKR35">
          <a:extLst>
            <a:ext uri="{FF2B5EF4-FFF2-40B4-BE49-F238E27FC236}">
              <a16:creationId xmlns:a16="http://schemas.microsoft.com/office/drawing/2014/main" id="{00000000-0008-0000-0F00-0000E6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15</xdr:row>
      <xdr:rowOff>19050</xdr:rowOff>
    </xdr:from>
    <xdr:to>
      <xdr:col>11</xdr:col>
      <xdr:colOff>79375</xdr:colOff>
      <xdr:row>15</xdr:row>
      <xdr:rowOff>69850</xdr:rowOff>
    </xdr:to>
    <xdr:pic>
      <xdr:nvPicPr>
        <xdr:cNvPr id="2023" name="BEx74ALG9GUVJKQ49X912LOWJ87U">
          <a:extLst>
            <a:ext uri="{FF2B5EF4-FFF2-40B4-BE49-F238E27FC236}">
              <a16:creationId xmlns:a16="http://schemas.microsoft.com/office/drawing/2014/main" id="{00000000-0008-0000-0F00-0000E7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28575</xdr:colOff>
      <xdr:row>15</xdr:row>
      <xdr:rowOff>95250</xdr:rowOff>
    </xdr:from>
    <xdr:to>
      <xdr:col>11</xdr:col>
      <xdr:colOff>79375</xdr:colOff>
      <xdr:row>15</xdr:row>
      <xdr:rowOff>146050</xdr:rowOff>
    </xdr:to>
    <xdr:pic>
      <xdr:nvPicPr>
        <xdr:cNvPr id="2024" name="BEx5JARMCGDNEWCW5F0E7ZZE5E0I">
          <a:extLst>
            <a:ext uri="{FF2B5EF4-FFF2-40B4-BE49-F238E27FC236}">
              <a16:creationId xmlns:a16="http://schemas.microsoft.com/office/drawing/2014/main" id="{00000000-0008-0000-0F00-0000E8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137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25" name="BEx915SNDB3GANMSAQTYXHD3HIUI">
          <a:extLst>
            <a:ext uri="{FF2B5EF4-FFF2-40B4-BE49-F238E27FC236}">
              <a16:creationId xmlns:a16="http://schemas.microsoft.com/office/drawing/2014/main" id="{00000000-0008-0000-0F00-0000E9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26" name="BExOIM23YJ0ZW14VWKS0OQIG6PWL">
          <a:extLst>
            <a:ext uri="{FF2B5EF4-FFF2-40B4-BE49-F238E27FC236}">
              <a16:creationId xmlns:a16="http://schemas.microsoft.com/office/drawing/2014/main" id="{00000000-0008-0000-0F00-0000EA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15</xdr:row>
      <xdr:rowOff>19050</xdr:rowOff>
    </xdr:from>
    <xdr:to>
      <xdr:col>11</xdr:col>
      <xdr:colOff>73025</xdr:colOff>
      <xdr:row>15</xdr:row>
      <xdr:rowOff>69850</xdr:rowOff>
    </xdr:to>
    <xdr:pic>
      <xdr:nvPicPr>
        <xdr:cNvPr id="2027" name="BEx3PYN1QO0VCMRJR0JNR3OWZWPN">
          <a:extLst>
            <a:ext uri="{FF2B5EF4-FFF2-40B4-BE49-F238E27FC236}">
              <a16:creationId xmlns:a16="http://schemas.microsoft.com/office/drawing/2014/main" id="{00000000-0008-0000-0F00-0000EB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15</xdr:row>
      <xdr:rowOff>95250</xdr:rowOff>
    </xdr:from>
    <xdr:to>
      <xdr:col>11</xdr:col>
      <xdr:colOff>73025</xdr:colOff>
      <xdr:row>15</xdr:row>
      <xdr:rowOff>146050</xdr:rowOff>
    </xdr:to>
    <xdr:pic>
      <xdr:nvPicPr>
        <xdr:cNvPr id="2028" name="BEx753O06UFWX9YG2T1SGSS8H96J">
          <a:extLst>
            <a:ext uri="{FF2B5EF4-FFF2-40B4-BE49-F238E27FC236}">
              <a16:creationId xmlns:a16="http://schemas.microsoft.com/office/drawing/2014/main" id="{00000000-0008-0000-0F00-0000EC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19050</xdr:rowOff>
    </xdr:from>
    <xdr:to>
      <xdr:col>10</xdr:col>
      <xdr:colOff>76200</xdr:colOff>
      <xdr:row>15</xdr:row>
      <xdr:rowOff>69850</xdr:rowOff>
    </xdr:to>
    <xdr:pic>
      <xdr:nvPicPr>
        <xdr:cNvPr id="2029" name="BExKI1B37AT1EK0E075HNB1GYX4Q">
          <a:extLst>
            <a:ext uri="{FF2B5EF4-FFF2-40B4-BE49-F238E27FC236}">
              <a16:creationId xmlns:a16="http://schemas.microsoft.com/office/drawing/2014/main" id="{00000000-0008-0000-0F00-0000ED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15</xdr:row>
      <xdr:rowOff>95250</xdr:rowOff>
    </xdr:from>
    <xdr:to>
      <xdr:col>10</xdr:col>
      <xdr:colOff>76200</xdr:colOff>
      <xdr:row>15</xdr:row>
      <xdr:rowOff>146050</xdr:rowOff>
    </xdr:to>
    <xdr:pic>
      <xdr:nvPicPr>
        <xdr:cNvPr id="2030" name="BEx5D256385VTAJID38DDSCKGHI2">
          <a:extLst>
            <a:ext uri="{FF2B5EF4-FFF2-40B4-BE49-F238E27FC236}">
              <a16:creationId xmlns:a16="http://schemas.microsoft.com/office/drawing/2014/main" id="{00000000-0008-0000-0F00-0000EE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0" y="139065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22225</xdr:colOff>
      <xdr:row>15</xdr:row>
      <xdr:rowOff>19050</xdr:rowOff>
    </xdr:from>
    <xdr:to>
      <xdr:col>11</xdr:col>
      <xdr:colOff>73025</xdr:colOff>
      <xdr:row>15</xdr:row>
      <xdr:rowOff>69850</xdr:rowOff>
    </xdr:to>
    <xdr:pic>
      <xdr:nvPicPr>
        <xdr:cNvPr id="2031" name="BEx3EIPETHRI7WP92A6NQYXL01JQ">
          <a:extLst>
            <a:ext uri="{FF2B5EF4-FFF2-40B4-BE49-F238E27FC236}">
              <a16:creationId xmlns:a16="http://schemas.microsoft.com/office/drawing/2014/main" id="{00000000-0008-0000-0F00-0000EF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144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22225</xdr:colOff>
      <xdr:row>15</xdr:row>
      <xdr:rowOff>95250</xdr:rowOff>
    </xdr:from>
    <xdr:to>
      <xdr:col>11</xdr:col>
      <xdr:colOff>73025</xdr:colOff>
      <xdr:row>15</xdr:row>
      <xdr:rowOff>146050</xdr:rowOff>
    </xdr:to>
    <xdr:pic>
      <xdr:nvPicPr>
        <xdr:cNvPr id="2032" name="BExBBNAX0ODB2ZH69RM1SDBTGQ28">
          <a:extLst>
            <a:ext uri="{FF2B5EF4-FFF2-40B4-BE49-F238E27FC236}">
              <a16:creationId xmlns:a16="http://schemas.microsoft.com/office/drawing/2014/main" id="{00000000-0008-0000-0F00-0000F007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5025" y="1390650"/>
          <a:ext cx="50800" cy="50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0</xdr:row>
      <xdr:rowOff>0</xdr:rowOff>
    </xdr:from>
    <xdr:to>
      <xdr:col>6</xdr:col>
      <xdr:colOff>581025</xdr:colOff>
      <xdr:row>4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0"/>
          <a:ext cx="2124075" cy="904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3825" cy="123825"/>
    <xdr:pic>
      <xdr:nvPicPr>
        <xdr:cNvPr id="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3" name="BEx973S463FCQVJ7QDFBUIU0WJ3F" descr="ZQTVYL8DCSADVT0QMRXFLU0TR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4" name="BExRZO0PLWWMCLGRH7EH6UXYWGAJ" descr="9D4GQ34QB727H10MA3SSAR2R9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5" name="BExBDP6HNAAJUM39SE5G2C8BKNRQ" descr="1TM64TL2QIMYV7WYSV2VLGXY4" hidden="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6" name="BExQEGJP61DL2NZY6LMBHBZ0J5YT" descr="D6ZNRZJ7EX4GZT9RO8LE0C905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8" name="BEx5FXJGJOT93D0J2IRJ3985IUMI" hidden="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>
      <xdr:nvPicPr>
        <xdr:cNvPr id="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10" name="BExS8T38WLC2R738ZC7BDJQAKJAJ" descr="MRI962L5PB0E0YWXCIBN82VJH" hidden="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2" name="BExQEXXHA3EEXR44LT6RKCDWM6ZT" hidden="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1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>
      <xdr:nvPicPr>
        <xdr:cNvPr id="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5" name="BEx1QZGQZBAWJ8591VXEIPUOVS7X" descr="MEW27CPIFG44B7E7HEQUUF5QF" hidden="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7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8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9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1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2" name="BExOPRCR0UW7TKXSV5WDTL348FGL" descr="S9JM17GP1802LHN4GT14BJYIC" hidden="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3" name="BEx5OESAY2W8SEGI3TSB65EHJ04B" descr="9CN2Y88X8WYV1HWZG1QILY9BK" hidden="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4001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3825" cy="123825"/>
    <xdr:pic>
      <xdr:nvPicPr>
        <xdr:cNvPr id="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3" name="BEx973S463FCQVJ7QDFBUIU0WJ3F" descr="ZQTVYL8DCSADVT0QMRXFLU0TR" hidden="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4" name="BExRZO0PLWWMCLGRH7EH6UXYWGAJ" descr="9D4GQ34QB727H10MA3SSAR2R9" hidden="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5" name="BExBDP6HNAAJUM39SE5G2C8BKNRQ" descr="1TM64TL2QIMYV7WYSV2VLGXY4" hidden="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6" name="BExQEGJP61DL2NZY6LMBHBZ0J5YT" descr="D6ZNRZJ7EX4GZT9RO8LE0C905" hidden="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8" name="BEx5FXJGJOT93D0J2IRJ3985IUMI" hidden="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>
      <xdr:nvPicPr>
        <xdr:cNvPr id="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10" name="BExS8T38WLC2R738ZC7BDJQAKJAJ" descr="MRI962L5PB0E0YWXCIBN82VJH" hidden="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2" name="BExQEXXHA3EEXR44LT6RKCDWM6ZT" hidden="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0</xdr:row>
      <xdr:rowOff>0</xdr:rowOff>
    </xdr:from>
    <xdr:ext cx="123825" cy="123825"/>
    <xdr:pic>
      <xdr:nvPicPr>
        <xdr:cNvPr id="1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0</xdr:row>
      <xdr:rowOff>0</xdr:rowOff>
    </xdr:from>
    <xdr:ext cx="123825" cy="123825"/>
    <xdr:pic>
      <xdr:nvPicPr>
        <xdr:cNvPr id="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5" name="BEx1QZGQZBAWJ8591VXEIPUOVS7X" descr="MEW27CPIFG44B7E7HEQUUF5QF" hidden="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7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18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9525</xdr:rowOff>
    </xdr:from>
    <xdr:ext cx="123825" cy="123825"/>
    <xdr:pic>
      <xdr:nvPicPr>
        <xdr:cNvPr id="19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1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2" name="BExOPRCR0UW7TKXSV5WDTL348FGL" descr="S9JM17GP1802LHN4GT14BJYIC" hidden="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3" name="BEx5OESAY2W8SEGI3TSB65EHJ04B" descr="9CN2Y88X8WYV1HWZG1QILY9BK" hidden="1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0</xdr:row>
      <xdr:rowOff>0</xdr:rowOff>
    </xdr:from>
    <xdr:ext cx="123825" cy="123825"/>
    <xdr:pic>
      <xdr:nvPicPr>
        <xdr:cNvPr id="2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716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n Harkins" refreshedDate="43473.514368402779" createdVersion="4" refreshedVersion="4" minRefreshableVersion="3" recordCount="1372" xr:uid="{00000000-000A-0000-FFFF-FFFF00000000}">
  <cacheSource type="worksheet">
    <worksheetSource ref="B16:L1388" sheet="Canadian Digital"/>
  </cacheSource>
  <cacheFields count="11">
    <cacheField name="Fiscal year/period" numFmtId="0">
      <sharedItems/>
    </cacheField>
    <cacheField name="JVA: Deal parent num" numFmtId="0">
      <sharedItems/>
    </cacheField>
    <cacheField name="JVA: Deal sub number" numFmtId="0">
      <sharedItems/>
    </cacheField>
    <cacheField name="Artist" numFmtId="0">
      <sharedItems count="20">
        <s v="Allen Tate"/>
        <s v="KAYE"/>
        <s v="Cloud Control"/>
        <s v="Hey Champ"/>
        <s v="Alpine"/>
        <s v="We Are Augustines"/>
        <s v="White Arrows"/>
        <s v="Augustines"/>
        <s v="The So So Glos"/>
        <s v="Brite Futures"/>
        <s v="Young Buffalo"/>
        <s v="My Goodness"/>
        <s v="CHAPPO"/>
        <s v="Fences"/>
        <s v="Kuroma"/>
        <s v="Glint"/>
        <s v="Patrick Higgins"/>
        <s v="Simon Doom"/>
        <s v="Tim Oxton"/>
        <s v="Clint Mansell"/>
      </sharedItems>
    </cacheField>
    <cacheField name="UPC" numFmtId="0">
      <sharedItems/>
    </cacheField>
    <cacheField name="Album" numFmtId="0">
      <sharedItems count="86">
        <s v="Wrapped Up"/>
        <s v="Sleepwalker"/>
        <s v="YDNF (Young Dumb Numb Fun)"/>
        <s v="Being Alone"/>
        <s v="Don't Choke"/>
        <s v="HONEY"/>
        <s v="UUU"/>
        <s v="Parakeeter"/>
        <s v="Cheshire Kitten"/>
        <s v="Bamboo"/>
        <s v="Dream Cave"/>
        <s v="Bliss Release"/>
        <s v="Rainbow City"/>
        <s v="Zone"/>
        <s v="Zone (This Is How It Feels)"/>
        <s v="Spotify Sessions"/>
        <s v="Deezer Session"/>
        <s v="AU"/>
        <s v="Panopticon"/>
        <s v="Star"/>
        <s v="Anything At All"/>
        <s v="A Is For Alpine"/>
        <s v="Yuck"/>
        <s v="Foolish"/>
        <s v="9341004028692"/>
        <s v="Rise Ye Sunken Ships"/>
        <s v="Dry Land Is Not A Myth"/>
        <s v="602537006120"/>
        <s v="602537028337"/>
        <s v="In Bardo"/>
        <s v="I Want A Taste"/>
        <s v="We Can't Ever Die"/>
        <s v="Augustines"/>
        <s v="Nothing To Lose But Your Head"/>
        <s v="Cruel City"/>
        <s v="Now You Are Free"/>
        <s v="Weary Eyes"/>
        <s v="Tourism / Terrorism"/>
        <s v="The So So Glos"/>
        <s v="Blowout"/>
        <s v="Low Back Chain Shift"/>
        <s v="Kamikaze"/>
        <s v="A.D.D. Life"/>
        <s v="Dancing Industry"/>
        <s v="Missionary"/>
        <s v="Black And Blue"/>
        <s v="Dark Past"/>
        <s v="Young Buffalo"/>
        <s v="House"/>
        <s v="Sykia"/>
        <s v="My Place"/>
        <s v="No Idea"/>
        <s v="Islands"/>
        <s v="Scavengers"/>
        <s v="Elevators"/>
        <s v="Check Your Bones"/>
        <s v="Shiver + Shake"/>
        <s v="Cold Feet Killer"/>
        <s v="DO IT"/>
        <s v="White Noise"/>
        <s v="Cry On Me"/>
        <s v="Celebrate"/>
        <s v="Future Former Self"/>
        <s v="Hang On"/>
        <s v="To The Tall Trembling Trees"/>
        <s v="Buffalo Feet"/>
        <s v="Pale Paper"/>
        <s v="20+Centuries"/>
        <s v="The Dark Horse Rides Again"/>
        <s v="A Day With No Disaster"/>
        <s v="Perfect Girl"/>
        <s v="Kuromarama"/>
        <s v="Love Is On The Way"/>
        <s v="Inverter"/>
        <s v="Introvert"/>
        <s v="Extrovert"/>
        <s v="Girl Crush"/>
        <s v="Get Out The Way"/>
        <s v="Daydreamers"/>
        <s v="As You Are"/>
        <s v="Babyman"/>
        <s v="I Feel Unloved"/>
        <s v="Lucifer The Light Bearer"/>
        <s v="Polly"/>
        <s v="Free In Deed"/>
        <s v="The New Radical"/>
      </sharedItems>
    </cacheField>
    <cacheField name="ISRC" numFmtId="0">
      <sharedItems/>
    </cacheField>
    <cacheField name="Song" numFmtId="0">
      <sharedItems/>
    </cacheField>
    <cacheField name="Product Type" numFmtId="0">
      <sharedItems/>
    </cacheField>
    <cacheField name="Net_x000d_Sales" numFmtId="0">
      <sharedItems containsString="0" containsBlank="1" containsNumber="1" minValue="0.01" maxValue="43.28"/>
    </cacheField>
    <cacheField name="Net_x000d_Quantity" numFmtId="3">
      <sharedItems containsSemiMixedTypes="0" containsString="0" containsNumber="1" containsInteger="1" minValue="1" maxValue="89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n Harkins" refreshedDate="43473.514373611113" createdVersion="4" refreshedVersion="4" minRefreshableVersion="3" recordCount="210" xr:uid="{00000000-000A-0000-FFFF-FFFF01000000}">
  <cacheSource type="worksheet">
    <worksheetSource ref="A3:G213" sheet="Digital Expense"/>
  </cacheSource>
  <cacheFields count="7">
    <cacheField name="Label" numFmtId="0">
      <sharedItems/>
    </cacheField>
    <cacheField name="Artist" numFmtId="0">
      <sharedItems count="19">
        <s v="Allen Tate"/>
        <s v="KAYE"/>
        <s v="Cloud Control"/>
        <s v="Hey Champ"/>
        <s v="Alpine"/>
        <s v="We Are Augustines"/>
        <s v="White Arrows"/>
        <s v="Imaginary Cities"/>
        <s v="Augustines"/>
        <s v="The So So Glos"/>
        <s v="Brite Futures"/>
        <s v="Young Buffalo"/>
        <s v="My Goodness"/>
        <s v="CHAPPO"/>
        <s v="Fences"/>
        <s v="Kuroma"/>
        <s v="Young Empires"/>
        <s v="Glint"/>
        <s v="Clint Mansell"/>
      </sharedItems>
    </cacheField>
    <cacheField name="UPC code" numFmtId="0">
      <sharedItems/>
    </cacheField>
    <cacheField name="Album Title" numFmtId="0">
      <sharedItems count="50">
        <s v="Sleepwalker"/>
        <s v="HONEY"/>
        <s v="Cheshire Kitten"/>
        <s v="Dream Cave"/>
        <s v="Bliss Release"/>
        <s v="Rainbow City"/>
        <s v="Zone"/>
        <s v="Zone (This Is How It Feels)"/>
        <s v="Panopticon"/>
        <s v="Anything At All"/>
        <s v="A Is For Alpine"/>
        <s v="Yuck"/>
        <s v="Foolish"/>
        <s v="Rise Ye Sunken Ships"/>
        <s v="Dry Land Is Not A Myth"/>
        <s v="In Bardo"/>
        <s v="Leave It Alone"/>
        <s v="I Want A Taste"/>
        <s v="We Can't Ever Die"/>
        <s v="Temporary Resident"/>
        <s v="Fall Of Romance"/>
        <s v="Augustines"/>
        <s v="Tourism / Terrorism"/>
        <s v="The So So Glos"/>
        <s v="Blowout"/>
        <s v="Kamikaze"/>
        <s v="A.D.D. Life"/>
        <s v="Dancing Industry"/>
        <s v="Black And Blue"/>
        <s v="Dark Past"/>
        <s v="House"/>
        <s v="Islands"/>
        <s v="Scavengers"/>
        <s v="Check Your Bones"/>
        <s v="Shiver + Shake"/>
        <s v="Cold Feet Killer"/>
        <s v="DO IT"/>
        <s v="Celebrate"/>
        <s v="Future Former Self"/>
        <s v="Hang On"/>
        <s v="To The Tall Trembling Trees"/>
        <s v="Kuromarama"/>
        <s v="Wake All My Youth"/>
        <s v="The Gates"/>
        <s v="Uncover Your Eyes"/>
        <s v="So Cruel"/>
        <s v="Inverter"/>
        <s v="Introvert"/>
        <s v="Extrovert"/>
        <s v="The New Radical"/>
      </sharedItems>
    </cacheField>
    <cacheField name="ISRC Code" numFmtId="0">
      <sharedItems/>
    </cacheField>
    <cacheField name="Track Title" numFmtId="0">
      <sharedItems/>
    </cacheField>
    <cacheField name="Digital" numFmtId="166">
      <sharedItems containsSemiMixedTypes="0" containsString="0" containsNumber="1" minValue="0.01" maxValue="3.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n Harkins" refreshedDate="43473.514375347222" createdVersion="4" refreshedVersion="4" minRefreshableVersion="3" recordCount="79" xr:uid="{00000000-000A-0000-FFFF-FFFF02000000}">
  <cacheSource type="worksheet">
    <worksheetSource ref="A3:H82" sheet="Sound Exchange"/>
  </cacheSource>
  <cacheFields count="8">
    <cacheField name="Label" numFmtId="0">
      <sharedItems/>
    </cacheField>
    <cacheField name="Artist" numFmtId="0">
      <sharedItems count="15">
        <s v="KAYE"/>
        <s v="Cloud Control"/>
        <s v="Hey Champ"/>
        <s v="Alpine"/>
        <s v="We Are Augustines"/>
        <s v="White Arrows"/>
        <s v="Imaginary Cities"/>
        <s v="Augustines"/>
        <s v="The So So Glos"/>
        <s v="Young Buffalo"/>
        <s v="My Goodness"/>
        <s v="CHAPPO"/>
        <s v="Fences"/>
        <s v="Young Empires"/>
        <s v="Glint"/>
      </sharedItems>
    </cacheField>
    <cacheField name="UPC code" numFmtId="0">
      <sharedItems/>
    </cacheField>
    <cacheField name="Album Title" numFmtId="0">
      <sharedItems count="30">
        <s v="HONEY"/>
        <s v="Dream Cave"/>
        <s v="Bliss Release"/>
        <s v="Rainbow City"/>
        <s v="Zone (This Is How It Feels)"/>
        <s v="Star"/>
        <s v="Anything At All"/>
        <s v="A Is For Alpine"/>
        <s v="Yuck"/>
        <s v="Foolish"/>
        <s v="Rise Ye Sunken Ships"/>
        <s v="Dry Land Is Not A Myth"/>
        <s v="In Bardo"/>
        <s v="We Can't Ever Die"/>
        <s v="Temporary Resident"/>
        <s v="Fall Of Romance"/>
        <s v="Augustines"/>
        <s v="Cruel City"/>
        <s v="Blowout"/>
        <s v="My Place"/>
        <s v="Islands"/>
        <s v="Check Your Bones"/>
        <s v="Shiver + Shake"/>
        <s v="Cold Feet Killer"/>
        <s v="DO IT"/>
        <s v="Celebrate"/>
        <s v="To The Tall Trembling Trees"/>
        <s v="Wake All My Youth"/>
        <s v="The Gates"/>
        <s v="Inverter"/>
      </sharedItems>
    </cacheField>
    <cacheField name="ISRC Code" numFmtId="0">
      <sharedItems/>
    </cacheField>
    <cacheField name="Track Title" numFmtId="0">
      <sharedItems/>
    </cacheField>
    <cacheField name="_x000d_Digital" numFmtId="166">
      <sharedItems containsString="0" containsBlank="1" containsNumber="1" minValue="0.01" maxValue="1.4"/>
    </cacheField>
    <cacheField name="_x000d_Licence" numFmtId="166">
      <sharedItems containsString="0" containsBlank="1" containsNumber="1" minValue="0.01" maxValue="283.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n Harkins" refreshedDate="43473.514379513887" createdVersion="4" refreshedVersion="4" minRefreshableVersion="3" recordCount="12" xr:uid="{00000000-000A-0000-FFFF-FFFF04000000}">
  <cacheSource type="worksheet">
    <worksheetSource name="Table2"/>
  </cacheSource>
  <cacheFields count="20">
    <cacheField name="Source" numFmtId="0">
      <sharedItems/>
    </cacheField>
    <cacheField name="Cost Detail" numFmtId="0">
      <sharedItems/>
    </cacheField>
    <cacheField name="Cost Detail Description" numFmtId="0">
      <sharedItems/>
    </cacheField>
    <cacheField name="Datasource Type" numFmtId="0">
      <sharedItems/>
    </cacheField>
    <cacheField name="Label" numFmtId="0">
      <sharedItems/>
    </cacheField>
    <cacheField name="Label Description" numFmtId="0">
      <sharedItems/>
    </cacheField>
    <cacheField name="UPC" numFmtId="0">
      <sharedItems/>
    </cacheField>
    <cacheField name="UPC Description" numFmtId="0">
      <sharedItems count="10">
        <s v="Kuromarama"/>
        <s v="Sleepwalker"/>
        <s v="The Dark Horse Rides Again"/>
        <s v="DO IT"/>
        <s v="Zone"/>
        <s v="Scavengers"/>
        <s v="Kamikaze"/>
        <s v="Inverter"/>
        <s v="Yuck"/>
        <s v="Wake All My Youth"/>
      </sharedItems>
    </cacheField>
    <cacheField name="Artist" numFmtId="0">
      <sharedItems count="9">
        <s v="Kuroma"/>
        <s v="Allen Tate"/>
        <s v="CHAPPO"/>
        <s v="Cloud Control"/>
        <s v="My Goodness"/>
        <s v="The So So Glos"/>
        <s v="Glint"/>
        <s v="Alpine"/>
        <s v="Young Empires"/>
      </sharedItems>
    </cacheField>
    <cacheField name="Product Type" numFmtId="0">
      <sharedItems/>
    </cacheField>
    <cacheField name="Product Type Description" numFmtId="0">
      <sharedItems/>
    </cacheField>
    <cacheField name="Exploitation" numFmtId="0">
      <sharedItems/>
    </cacheField>
    <cacheField name="Exploitation Description" numFmtId="0">
      <sharedItems/>
    </cacheField>
    <cacheField name="Cost Element" numFmtId="0">
      <sharedItems/>
    </cacheField>
    <cacheField name="Cost Element Description" numFmtId="0">
      <sharedItems/>
    </cacheField>
    <cacheField name="HFM Custom1" numFmtId="0">
      <sharedItems/>
    </cacheField>
    <cacheField name="HFM Custom2" numFmtId="0">
      <sharedItems/>
    </cacheField>
    <cacheField name="HFM Custom Desc" numFmtId="0">
      <sharedItems/>
    </cacheField>
    <cacheField name="Amount" numFmtId="166">
      <sharedItems containsSemiMixedTypes="0" containsString="0" containsNumber="1" minValue="0.35" maxValue="10.15"/>
    </cacheField>
    <cacheField name="Note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72">
  <r>
    <s v="OCT 2018"/>
    <s v="CAROLINE"/>
    <s v="VOTIVMUSIC"/>
    <x v="0"/>
    <s v="85156300693"/>
    <x v="0"/>
    <s v="USC5Q1600021"/>
    <s v="Wrapped Up"/>
    <s v="Digital Online Aud track Stream"/>
    <n v="0.01"/>
    <n v="4"/>
  </r>
  <r>
    <s v="OCT 2018"/>
    <s v="CAROLINE"/>
    <s v="VOTIVMUSIC"/>
    <x v="0"/>
    <s v="85156300693"/>
    <x v="0"/>
    <s v="USC5Q1600021"/>
    <s v="Wrapped Up"/>
    <s v="Audio Track Stream Portable - Subscr"/>
    <n v="0.09"/>
    <n v="20"/>
  </r>
  <r>
    <s v="OCT 2018"/>
    <s v="CAROLINE"/>
    <s v="VOTIVMUSIC"/>
    <x v="0"/>
    <s v="85156300693"/>
    <x v="0"/>
    <s v="USC5Q1600021"/>
    <s v="Wrapped Up"/>
    <s v="Telco Breakage - Audio Subscr"/>
    <n v="0.01"/>
    <n v="2"/>
  </r>
  <r>
    <s v="OCT 2018"/>
    <s v="CAROLINE"/>
    <s v="VOTIVMUSIC"/>
    <x v="0"/>
    <s v="851563006752"/>
    <x v="1"/>
    <s v="USC5Q1600018"/>
    <s v="Aliens"/>
    <s v="Digital Online Aud track Stream"/>
    <n v="0.01"/>
    <n v="9"/>
  </r>
  <r>
    <s v="OCT 2018"/>
    <s v="CAROLINE"/>
    <s v="VOTIVMUSIC"/>
    <x v="0"/>
    <s v="851563006752"/>
    <x v="1"/>
    <s v="USC5Q1600018"/>
    <s v="Aliens"/>
    <s v="Digital Online Vid track Stream"/>
    <m/>
    <n v="1"/>
  </r>
  <r>
    <s v="OCT 2018"/>
    <s v="CAROLINE"/>
    <s v="VOTIVMUSIC"/>
    <x v="0"/>
    <s v="851563006752"/>
    <x v="1"/>
    <s v="USC5Q1600018"/>
    <s v="Aliens"/>
    <s v="Audio Track Stream Portable - Subscr"/>
    <n v="0.21"/>
    <n v="39"/>
  </r>
  <r>
    <s v="OCT 2018"/>
    <s v="CAROLINE"/>
    <s v="VOTIVMUSIC"/>
    <x v="0"/>
    <s v="851563006752"/>
    <x v="1"/>
    <s v="USC5Q1600018"/>
    <s v="Aliens"/>
    <s v="Telco Breakage - Audio Subscr"/>
    <n v="0.01"/>
    <n v="2"/>
  </r>
  <r>
    <s v="OCT 2018"/>
    <s v="CAROLINE"/>
    <s v="VOTIVMUSIC"/>
    <x v="0"/>
    <s v="851563006752"/>
    <x v="1"/>
    <s v="USC5Q1600019"/>
    <s v="Being Alone"/>
    <s v="Digital Online Aud track Stream"/>
    <n v="0.04"/>
    <n v="26"/>
  </r>
  <r>
    <s v="OCT 2018"/>
    <s v="CAROLINE"/>
    <s v="VOTIVMUSIC"/>
    <x v="0"/>
    <s v="851563006752"/>
    <x v="1"/>
    <s v="USC5Q1600019"/>
    <s v="Being Alone"/>
    <s v="Digital Online Vid track Stream"/>
    <m/>
    <n v="2"/>
  </r>
  <r>
    <s v="OCT 2018"/>
    <s v="CAROLINE"/>
    <s v="VOTIVMUSIC"/>
    <x v="0"/>
    <s v="851563006752"/>
    <x v="1"/>
    <s v="USC5Q1600019"/>
    <s v="Being Alone"/>
    <s v="Audio Track Stream Portable - Subscr"/>
    <n v="0.11"/>
    <n v="24"/>
  </r>
  <r>
    <s v="OCT 2018"/>
    <s v="CAROLINE"/>
    <s v="VOTIVMUSIC"/>
    <x v="0"/>
    <s v="851563006752"/>
    <x v="1"/>
    <s v="USC5Q1600019"/>
    <s v="Being Alone"/>
    <s v="Telco Breakage - Audio Subscr"/>
    <n v="0.01"/>
    <n v="2"/>
  </r>
  <r>
    <s v="OCT 2018"/>
    <s v="CAROLINE"/>
    <s v="VOTIVMUSIC"/>
    <x v="0"/>
    <s v="851563006752"/>
    <x v="1"/>
    <s v="USC5Q1600020"/>
    <s v="CPH"/>
    <s v="Digital Online Aud track Stream"/>
    <n v="0.01"/>
    <n v="6"/>
  </r>
  <r>
    <s v="OCT 2018"/>
    <s v="CAROLINE"/>
    <s v="VOTIVMUSIC"/>
    <x v="0"/>
    <s v="851563006752"/>
    <x v="1"/>
    <s v="USC5Q1600020"/>
    <s v="CPH"/>
    <s v="Digital Online Vid track Stream"/>
    <m/>
    <n v="1"/>
  </r>
  <r>
    <s v="OCT 2018"/>
    <s v="CAROLINE"/>
    <s v="VOTIVMUSIC"/>
    <x v="0"/>
    <s v="851563006752"/>
    <x v="1"/>
    <s v="USC5Q1600020"/>
    <s v="CPH"/>
    <s v="Audio Track Stream Portable - Subscr"/>
    <n v="0.04"/>
    <n v="8"/>
  </r>
  <r>
    <s v="OCT 2018"/>
    <s v="CAROLINE"/>
    <s v="VOTIVMUSIC"/>
    <x v="0"/>
    <s v="851563006752"/>
    <x v="1"/>
    <s v="USC5Q1600020"/>
    <s v="CPH"/>
    <s v="Telco Breakage - Audio Subscr"/>
    <m/>
    <n v="1"/>
  </r>
  <r>
    <s v="OCT 2018"/>
    <s v="CAROLINE"/>
    <s v="VOTIVMUSIC"/>
    <x v="0"/>
    <s v="851563006752"/>
    <x v="1"/>
    <s v="USC5Q1600021"/>
    <s v="Wrapped Up"/>
    <s v="Digital Online Aud track Stream"/>
    <n v="0.02"/>
    <n v="16"/>
  </r>
  <r>
    <s v="OCT 2018"/>
    <s v="CAROLINE"/>
    <s v="VOTIVMUSIC"/>
    <x v="0"/>
    <s v="851563006752"/>
    <x v="1"/>
    <s v="USC5Q1600021"/>
    <s v="Wrapped Up"/>
    <s v="Digital Online Vid track Stream"/>
    <m/>
    <n v="1"/>
  </r>
  <r>
    <s v="OCT 2018"/>
    <s v="CAROLINE"/>
    <s v="VOTIVMUSIC"/>
    <x v="0"/>
    <s v="851563006752"/>
    <x v="1"/>
    <s v="USC5Q1600021"/>
    <s v="Wrapped Up"/>
    <s v="User Generated Content Stream Track"/>
    <m/>
    <n v="1"/>
  </r>
  <r>
    <s v="OCT 2018"/>
    <s v="CAROLINE"/>
    <s v="VOTIVMUSIC"/>
    <x v="0"/>
    <s v="851563006752"/>
    <x v="1"/>
    <s v="USC5Q1600021"/>
    <s v="Wrapped Up"/>
    <s v="Audio Track Stream Portable - Subscr"/>
    <n v="0.57999999999999996"/>
    <n v="119"/>
  </r>
  <r>
    <s v="OCT 2018"/>
    <s v="CAROLINE"/>
    <s v="VOTIVMUSIC"/>
    <x v="0"/>
    <s v="851563006752"/>
    <x v="1"/>
    <s v="USC5Q1600021"/>
    <s v="Wrapped Up"/>
    <s v="Telco Breakage - Audio Subscr"/>
    <n v="0.05"/>
    <n v="2"/>
  </r>
  <r>
    <s v="OCT 2018"/>
    <s v="CAROLINE"/>
    <s v="VOTIVMUSIC"/>
    <x v="0"/>
    <s v="851563006752"/>
    <x v="1"/>
    <s v="USC5Q1600022"/>
    <s v="Don't Choke"/>
    <s v="Digital Online Aud track Stream"/>
    <n v="0.02"/>
    <n v="15"/>
  </r>
  <r>
    <s v="OCT 2018"/>
    <s v="CAROLINE"/>
    <s v="VOTIVMUSIC"/>
    <x v="0"/>
    <s v="851563006752"/>
    <x v="1"/>
    <s v="USC5Q1600022"/>
    <s v="Don't Choke"/>
    <s v="Audio Track Stream Portable - Subscr"/>
    <n v="0.17"/>
    <n v="31"/>
  </r>
  <r>
    <s v="OCT 2018"/>
    <s v="CAROLINE"/>
    <s v="VOTIVMUSIC"/>
    <x v="0"/>
    <s v="851563006752"/>
    <x v="1"/>
    <s v="USC5Q1600022"/>
    <s v="Don't Choke"/>
    <s v="Telco Breakage - Audio Subscr"/>
    <m/>
    <n v="1"/>
  </r>
  <r>
    <s v="OCT 2018"/>
    <s v="CAROLINE"/>
    <s v="VOTIVMUSIC"/>
    <x v="0"/>
    <s v="851563006752"/>
    <x v="1"/>
    <s v="USC5Q1600023"/>
    <s v="Keeping You Awake"/>
    <s v="Digital Online Aud track Stream"/>
    <n v="0.02"/>
    <n v="13"/>
  </r>
  <r>
    <s v="OCT 2018"/>
    <s v="CAROLINE"/>
    <s v="VOTIVMUSIC"/>
    <x v="0"/>
    <s v="851563006752"/>
    <x v="1"/>
    <s v="USC5Q1600023"/>
    <s v="Keeping You Awake"/>
    <s v="Digital Online Vid track Stream"/>
    <m/>
    <n v="1"/>
  </r>
  <r>
    <s v="OCT 2018"/>
    <s v="CAROLINE"/>
    <s v="VOTIVMUSIC"/>
    <x v="0"/>
    <s v="851563006752"/>
    <x v="1"/>
    <s v="USC5Q1600023"/>
    <s v="Keeping You Awake"/>
    <s v="Audio Track Stream Portable - Subscr"/>
    <n v="0.37"/>
    <n v="67"/>
  </r>
  <r>
    <s v="OCT 2018"/>
    <s v="CAROLINE"/>
    <s v="VOTIVMUSIC"/>
    <x v="0"/>
    <s v="851563006752"/>
    <x v="1"/>
    <s v="USC5Q1600023"/>
    <s v="Keeping You Awake"/>
    <s v="Audio Cloud Services - Subscr"/>
    <m/>
    <n v="1"/>
  </r>
  <r>
    <s v="OCT 2018"/>
    <s v="CAROLINE"/>
    <s v="VOTIVMUSIC"/>
    <x v="0"/>
    <s v="851563006752"/>
    <x v="1"/>
    <s v="USC5Q1600023"/>
    <s v="Keeping You Awake"/>
    <s v="Telco Breakage - Audio Subscr"/>
    <n v="0.06"/>
    <n v="2"/>
  </r>
  <r>
    <s v="OCT 2018"/>
    <s v="CAROLINE"/>
    <s v="VOTIVMUSIC"/>
    <x v="0"/>
    <s v="851563006752"/>
    <x v="1"/>
    <s v="USC5Q1600024"/>
    <s v="I Don't Think About It"/>
    <s v="Digital Online Aud track Stream"/>
    <n v="0.02"/>
    <n v="13"/>
  </r>
  <r>
    <s v="OCT 2018"/>
    <s v="CAROLINE"/>
    <s v="VOTIVMUSIC"/>
    <x v="0"/>
    <s v="851563006752"/>
    <x v="1"/>
    <s v="USC5Q1600024"/>
    <s v="I Don't Think About It"/>
    <s v="Digital Online Vid track Stream"/>
    <m/>
    <n v="1"/>
  </r>
  <r>
    <s v="OCT 2018"/>
    <s v="CAROLINE"/>
    <s v="VOTIVMUSIC"/>
    <x v="0"/>
    <s v="851563006752"/>
    <x v="1"/>
    <s v="USC5Q1600024"/>
    <s v="I Don't Think About It"/>
    <s v="Audio Track Stream Portable - Subscr"/>
    <n v="0.06"/>
    <n v="13"/>
  </r>
  <r>
    <s v="OCT 2018"/>
    <s v="CAROLINE"/>
    <s v="VOTIVMUSIC"/>
    <x v="0"/>
    <s v="851563006752"/>
    <x v="1"/>
    <s v="USC5Q1600025"/>
    <s v="YDNF (Young Dumb Numb Fun)"/>
    <s v="Digital Online Aud track Stream"/>
    <n v="0.03"/>
    <n v="21"/>
  </r>
  <r>
    <s v="OCT 2018"/>
    <s v="CAROLINE"/>
    <s v="VOTIVMUSIC"/>
    <x v="0"/>
    <s v="851563006752"/>
    <x v="1"/>
    <s v="USC5Q1600025"/>
    <s v="YDNF (Young Dumb Numb Fun)"/>
    <s v="Audio Track Stream Portable - Subscr"/>
    <n v="0.18"/>
    <n v="36"/>
  </r>
  <r>
    <s v="OCT 2018"/>
    <s v="CAROLINE"/>
    <s v="VOTIVMUSIC"/>
    <x v="0"/>
    <s v="851563006752"/>
    <x v="1"/>
    <s v="USC5Q1600025"/>
    <s v="YDNF (Young Dumb Numb Fun)"/>
    <s v="Telco Breakage - Audio Subscr"/>
    <n v="0.02"/>
    <n v="2"/>
  </r>
  <r>
    <s v="OCT 2018"/>
    <s v="CAROLINE"/>
    <s v="VOTIVMUSIC"/>
    <x v="0"/>
    <s v="851563006752"/>
    <x v="1"/>
    <s v="USC5Q1600026"/>
    <s v="At Ease"/>
    <s v="Digital Online Aud track Stream"/>
    <m/>
    <n v="3"/>
  </r>
  <r>
    <s v="OCT 2018"/>
    <s v="CAROLINE"/>
    <s v="VOTIVMUSIC"/>
    <x v="0"/>
    <s v="851563006752"/>
    <x v="1"/>
    <s v="USC5Q1600026"/>
    <s v="At Ease"/>
    <s v="Audio Track Stream Portable - Subscr"/>
    <n v="0.09"/>
    <n v="16"/>
  </r>
  <r>
    <s v="OCT 2018"/>
    <s v="CAROLINE"/>
    <s v="VOTIVMUSIC"/>
    <x v="0"/>
    <s v="851563006837"/>
    <x v="2"/>
    <s v="USC5Q1600025"/>
    <s v="YDNF (Young Dumb Numb Fun)"/>
    <s v="Digital Online Aud track Stream"/>
    <m/>
    <n v="2"/>
  </r>
  <r>
    <s v="OCT 2018"/>
    <s v="CAROLINE"/>
    <s v="VOTIVMUSIC"/>
    <x v="0"/>
    <s v="851563006837"/>
    <x v="2"/>
    <s v="USC5Q1600025"/>
    <s v="YDNF (Young Dumb Numb Fun)"/>
    <s v="Telco Breakage - Audio Subscr"/>
    <n v="0.01"/>
    <n v="1"/>
  </r>
  <r>
    <s v="OCT 2018"/>
    <s v="CAROLINE"/>
    <s v="VOTIVMUSIC"/>
    <x v="0"/>
    <s v="851563006882"/>
    <x v="3"/>
    <s v="USC5Q1600019"/>
    <s v="Being Alone"/>
    <s v="Digital Online Aud track Stream"/>
    <n v="0.01"/>
    <n v="4"/>
  </r>
  <r>
    <s v="OCT 2018"/>
    <s v="CAROLINE"/>
    <s v="VOTIVMUSIC"/>
    <x v="0"/>
    <s v="851563006882"/>
    <x v="3"/>
    <s v="USC5Q1600019"/>
    <s v="Being Alone"/>
    <s v="Audio Track Stream Portable - Subscr"/>
    <n v="0.02"/>
    <n v="5"/>
  </r>
  <r>
    <s v="OCT 2018"/>
    <s v="CAROLINE"/>
    <s v="VOTIVMUSIC"/>
    <x v="0"/>
    <s v="851857007137"/>
    <x v="4"/>
    <s v="USC5Q1690008"/>
    <s v="Don't Choke"/>
    <s v="Digital Online Vid track Stream"/>
    <n v="0.01"/>
    <n v="3"/>
  </r>
  <r>
    <s v="OCT 2018"/>
    <s v="CAROLINE"/>
    <s v="VOTIVMUSIC"/>
    <x v="1"/>
    <s v="851563006622"/>
    <x v="5"/>
    <s v="USC5Q1600013"/>
    <s v="UUU"/>
    <s v="Digital Online Aud track Stream"/>
    <m/>
    <n v="3"/>
  </r>
  <r>
    <s v="OCT 2018"/>
    <s v="CAROLINE"/>
    <s v="VOTIVMUSIC"/>
    <x v="1"/>
    <s v="851563006622"/>
    <x v="5"/>
    <s v="USC5Q1600013"/>
    <s v="UUU"/>
    <s v="Audio Track Stream Portable - Subscr"/>
    <n v="0.13"/>
    <n v="26"/>
  </r>
  <r>
    <s v="OCT 2018"/>
    <s v="CAROLINE"/>
    <s v="VOTIVMUSIC"/>
    <x v="1"/>
    <s v="851563006622"/>
    <x v="5"/>
    <s v="USC5Q1600013"/>
    <s v="UUU"/>
    <s v="Audio Cloud Services - Subscr"/>
    <m/>
    <n v="4"/>
  </r>
  <r>
    <s v="OCT 2018"/>
    <s v="CAROLINE"/>
    <s v="VOTIVMUSIC"/>
    <x v="1"/>
    <s v="851563006622"/>
    <x v="5"/>
    <s v="USC5Q1600013"/>
    <s v="UUU"/>
    <s v="Telco Breakage - Audio Subscr"/>
    <n v="0.01"/>
    <n v="1"/>
  </r>
  <r>
    <s v="OCT 2018"/>
    <s v="CAROLINE"/>
    <s v="VOTIVMUSIC"/>
    <x v="1"/>
    <s v="851563006622"/>
    <x v="5"/>
    <s v="USC5Q1600014"/>
    <s v="Honey"/>
    <s v="Digital Online Aud track Stream"/>
    <m/>
    <n v="17"/>
  </r>
  <r>
    <s v="OCT 2018"/>
    <s v="CAROLINE"/>
    <s v="VOTIVMUSIC"/>
    <x v="1"/>
    <s v="851563006622"/>
    <x v="5"/>
    <s v="USC5Q1600014"/>
    <s v="Honey"/>
    <s v="Audio Track Stream Portable - Subscr"/>
    <n v="0.32"/>
    <n v="50"/>
  </r>
  <r>
    <s v="OCT 2018"/>
    <s v="CAROLINE"/>
    <s v="VOTIVMUSIC"/>
    <x v="1"/>
    <s v="851563006622"/>
    <x v="5"/>
    <s v="USC5Q1600014"/>
    <s v="Honey"/>
    <s v="Audio Cloud Services - Subscr"/>
    <m/>
    <n v="6"/>
  </r>
  <r>
    <s v="OCT 2018"/>
    <s v="CAROLINE"/>
    <s v="VOTIVMUSIC"/>
    <x v="1"/>
    <s v="851563006622"/>
    <x v="5"/>
    <s v="USC5Q1600014"/>
    <s v="Honey"/>
    <s v="Telco Breakage - Audio Subscr"/>
    <n v="0.02"/>
    <n v="1"/>
  </r>
  <r>
    <s v="OCT 2018"/>
    <s v="CAROLINE"/>
    <s v="VOTIVMUSIC"/>
    <x v="1"/>
    <s v="851563006622"/>
    <x v="5"/>
    <s v="USC5Q1600015"/>
    <s v="Carry You"/>
    <s v="Digital Online Aud track Stream"/>
    <m/>
    <n v="3"/>
  </r>
  <r>
    <s v="OCT 2018"/>
    <s v="CAROLINE"/>
    <s v="VOTIVMUSIC"/>
    <x v="1"/>
    <s v="851563006622"/>
    <x v="5"/>
    <s v="USC5Q1600015"/>
    <s v="Carry You"/>
    <s v="Audio Track Stream Portable - Subscr"/>
    <n v="0.03"/>
    <n v="4"/>
  </r>
  <r>
    <s v="OCT 2018"/>
    <s v="CAROLINE"/>
    <s v="VOTIVMUSIC"/>
    <x v="1"/>
    <s v="851563006622"/>
    <x v="5"/>
    <s v="USC5Q1600015"/>
    <s v="Carry You"/>
    <s v="Audio Cloud Services - Subscr"/>
    <m/>
    <n v="2"/>
  </r>
  <r>
    <s v="OCT 2018"/>
    <s v="CAROLINE"/>
    <s v="VOTIVMUSIC"/>
    <x v="1"/>
    <s v="851563006622"/>
    <x v="5"/>
    <s v="USC5Q1600015"/>
    <s v="Carry You"/>
    <s v="Telco Breakage - Audio Subscr"/>
    <n v="0.02"/>
    <n v="1"/>
  </r>
  <r>
    <s v="OCT 2018"/>
    <s v="CAROLINE"/>
    <s v="VOTIVMUSIC"/>
    <x v="1"/>
    <s v="851563006622"/>
    <x v="5"/>
    <s v="USC5Q1600016"/>
    <s v="Armies"/>
    <s v="Digital Online Aud track Stream"/>
    <m/>
    <n v="3"/>
  </r>
  <r>
    <s v="OCT 2018"/>
    <s v="CAROLINE"/>
    <s v="VOTIVMUSIC"/>
    <x v="1"/>
    <s v="851563006622"/>
    <x v="5"/>
    <s v="USC5Q1600016"/>
    <s v="Armies"/>
    <s v="Audio Track Stream Portable - Subscr"/>
    <n v="0.11"/>
    <n v="24"/>
  </r>
  <r>
    <s v="OCT 2018"/>
    <s v="CAROLINE"/>
    <s v="VOTIVMUSIC"/>
    <x v="1"/>
    <s v="851563006622"/>
    <x v="5"/>
    <s v="USC5Q1600016"/>
    <s v="Armies"/>
    <s v="Audio Cloud Services - Subscr"/>
    <m/>
    <n v="1"/>
  </r>
  <r>
    <s v="OCT 2018"/>
    <s v="CAROLINE"/>
    <s v="VOTIVMUSIC"/>
    <x v="1"/>
    <s v="851563006622"/>
    <x v="5"/>
    <s v="USC5Q1600016"/>
    <s v="Armies"/>
    <s v="Telco Breakage - Audio Subscr"/>
    <n v="0.02"/>
    <n v="1"/>
  </r>
  <r>
    <s v="OCT 2018"/>
    <s v="CAROLINE"/>
    <s v="VOTIVMUSIC"/>
    <x v="1"/>
    <s v="851563006622"/>
    <x v="5"/>
    <s v="USC5Q1600017"/>
    <s v="Porcelain"/>
    <s v="Digital Online Aud track Stream"/>
    <m/>
    <n v="3"/>
  </r>
  <r>
    <s v="OCT 2018"/>
    <s v="CAROLINE"/>
    <s v="VOTIVMUSIC"/>
    <x v="1"/>
    <s v="851563006622"/>
    <x v="5"/>
    <s v="USC5Q1600017"/>
    <s v="Porcelain"/>
    <s v="Audio Track Stream Portable - Subscr"/>
    <n v="0.03"/>
    <n v="8"/>
  </r>
  <r>
    <s v="OCT 2018"/>
    <s v="CAROLINE"/>
    <s v="VOTIVMUSIC"/>
    <x v="1"/>
    <s v="851563006622"/>
    <x v="5"/>
    <s v="USC5Q1600017"/>
    <s v="Porcelain"/>
    <s v="Telco Breakage - Audio Subscr"/>
    <n v="0.02"/>
    <n v="1"/>
  </r>
  <r>
    <s v="OCT 2018"/>
    <s v="CAROLINE"/>
    <s v="VOTIVMUSIC"/>
    <x v="1"/>
    <s v="851563006639"/>
    <x v="5"/>
    <s v="USC5Q1600014"/>
    <s v="Honey"/>
    <s v="Digital Online Aud track Stream"/>
    <n v="0.04"/>
    <n v="31"/>
  </r>
  <r>
    <s v="OCT 2018"/>
    <s v="CAROLINE"/>
    <s v="VOTIVMUSIC"/>
    <x v="1"/>
    <s v="851563006639"/>
    <x v="5"/>
    <s v="USC5Q1600014"/>
    <s v="Honey"/>
    <s v="Audio Track Stream Portable - Subscr"/>
    <n v="0.73"/>
    <n v="163"/>
  </r>
  <r>
    <s v="OCT 2018"/>
    <s v="CAROLINE"/>
    <s v="VOTIVMUSIC"/>
    <x v="1"/>
    <s v="851563006639"/>
    <x v="5"/>
    <s v="USC5Q1600014"/>
    <s v="Honey"/>
    <s v="Digital Allocations Streams (Audio)"/>
    <n v="0.02"/>
    <n v="1"/>
  </r>
  <r>
    <s v="OCT 2018"/>
    <s v="CAROLINE"/>
    <s v="VOTIVMUSIC"/>
    <x v="1"/>
    <s v="851563006639"/>
    <x v="5"/>
    <s v="USC5Q1600014"/>
    <s v="Honey"/>
    <s v="Telco Breakage - Audio Subscr"/>
    <n v="0.06"/>
    <n v="2"/>
  </r>
  <r>
    <s v="OCT 2018"/>
    <s v="CAROLINE"/>
    <s v="VOTIVMUSIC"/>
    <x v="1"/>
    <s v="851563006660"/>
    <x v="5"/>
    <s v="USC5Q1690003"/>
    <s v="Honey (Official Video)"/>
    <s v="Digital Online Vid track Stream"/>
    <n v="0.05"/>
    <n v="21"/>
  </r>
  <r>
    <s v="OCT 2018"/>
    <s v="CAROLINE"/>
    <s v="VOTIVMUSIC"/>
    <x v="1"/>
    <s v="851563006806"/>
    <x v="6"/>
    <s v="USC5Q1690004"/>
    <s v="UUU"/>
    <s v="Digital Online Vid track Stream"/>
    <n v="0.03"/>
    <n v="12"/>
  </r>
  <r>
    <s v="OCT 2018"/>
    <s v="CAROLINE"/>
    <s v="VOTIVMUSIC"/>
    <x v="1"/>
    <s v="851563006875"/>
    <x v="6"/>
    <s v="USC5Q1600013"/>
    <s v="UUU"/>
    <s v="Digital Online Aud track Stream"/>
    <n v="0.01"/>
    <n v="10"/>
  </r>
  <r>
    <s v="OCT 2018"/>
    <s v="CAROLINE"/>
    <s v="VOTIVMUSIC"/>
    <x v="1"/>
    <s v="851563006875"/>
    <x v="6"/>
    <s v="USC5Q1600013"/>
    <s v="UUU"/>
    <s v="Audio Track Stream Portable - Subscr"/>
    <n v="0.27"/>
    <n v="53"/>
  </r>
  <r>
    <s v="OCT 2018"/>
    <s v="CAROLINE"/>
    <s v="VOTIVMUSIC"/>
    <x v="1"/>
    <s v="851563006875"/>
    <x v="6"/>
    <s v="USC5Q1600013"/>
    <s v="UUU"/>
    <s v="Telco Breakage - Audio Subscr"/>
    <n v="0.01"/>
    <n v="1"/>
  </r>
  <r>
    <s v="OCT 2018"/>
    <s v="CAROLINE"/>
    <s v="VOTIVMUSIC"/>
    <x v="1"/>
    <s v="851857007182"/>
    <x v="7"/>
    <s v="USC5Q1600052"/>
    <s v="Parakeeter"/>
    <s v="Digital Online Aud track Stream"/>
    <m/>
    <n v="3"/>
  </r>
  <r>
    <s v="OCT 2018"/>
    <s v="CAROLINE"/>
    <s v="VOTIVMUSIC"/>
    <x v="1"/>
    <s v="851857007182"/>
    <x v="7"/>
    <s v="USC5Q1600052"/>
    <s v="Parakeeter"/>
    <s v="User Generated Content Stream Track"/>
    <m/>
    <n v="2"/>
  </r>
  <r>
    <s v="OCT 2018"/>
    <s v="CAROLINE"/>
    <s v="VOTIVMUSIC"/>
    <x v="1"/>
    <s v="851857007182"/>
    <x v="7"/>
    <s v="USC5Q1600052"/>
    <s v="Parakeeter"/>
    <s v="Audio Track Stream Portable - Subscr"/>
    <n v="0.02"/>
    <n v="4"/>
  </r>
  <r>
    <s v="OCT 2018"/>
    <s v="CAROLINE"/>
    <s v="VOTIVMUSIC"/>
    <x v="1"/>
    <s v="851857007182"/>
    <x v="7"/>
    <s v="USC5Q1600052"/>
    <s v="Parakeeter"/>
    <s v="Audio Track Stream Webcast Portable - Su"/>
    <n v="0.01"/>
    <n v="1"/>
  </r>
  <r>
    <s v="OCT 2018"/>
    <s v="CAROLINE"/>
    <s v="VOTIVMUSIC"/>
    <x v="1"/>
    <s v="851857007342"/>
    <x v="8"/>
    <s v="USC5Q1700027"/>
    <s v="Cheshire Kitten"/>
    <s v="Digital Online Aud track Stream"/>
    <n v="0.02"/>
    <n v="15"/>
  </r>
  <r>
    <s v="OCT 2018"/>
    <s v="CAROLINE"/>
    <s v="VOTIVMUSIC"/>
    <x v="1"/>
    <s v="851857007342"/>
    <x v="8"/>
    <s v="USC5Q1700027"/>
    <s v="Cheshire Kitten"/>
    <s v="Audio Track Stream Webcast"/>
    <m/>
    <n v="1"/>
  </r>
  <r>
    <s v="OCT 2018"/>
    <s v="CAROLINE"/>
    <s v="VOTIVMUSIC"/>
    <x v="1"/>
    <s v="851857007342"/>
    <x v="8"/>
    <s v="USC5Q1700027"/>
    <s v="Cheshire Kitten"/>
    <s v="Audio Track Stream Portable - Subscr"/>
    <n v="0.1"/>
    <n v="22"/>
  </r>
  <r>
    <s v="OCT 2018"/>
    <s v="CAROLINE"/>
    <s v="VOTIVMUSIC"/>
    <x v="1"/>
    <s v="851857007342"/>
    <x v="8"/>
    <s v="USC5Q1700027"/>
    <s v="Cheshire Kitten"/>
    <s v="Telco Breakage - Audio Subscr"/>
    <n v="0.18"/>
    <n v="2"/>
  </r>
  <r>
    <s v="OCT 2018"/>
    <s v="CAROLINE"/>
    <s v="VOTIVMUSIC"/>
    <x v="1"/>
    <s v="851857007427"/>
    <x v="8"/>
    <s v="USC5Q1790002"/>
    <s v="Cheshire Kitten"/>
    <s v="Digital Online Vid track Stream"/>
    <n v="0.02"/>
    <n v="10"/>
  </r>
  <r>
    <s v="OCT 2018"/>
    <s v="CAROLINE"/>
    <s v="VOTIVMUSIC"/>
    <x v="1"/>
    <s v="851857007441"/>
    <x v="9"/>
    <s v="USC5Q1700040"/>
    <s v="Bamboo"/>
    <s v="Digital Online Aud track Stream"/>
    <n v="0.01"/>
    <n v="7"/>
  </r>
  <r>
    <s v="OCT 2018"/>
    <s v="CAROLINE"/>
    <s v="VOTIVMUSIC"/>
    <x v="1"/>
    <s v="851857007441"/>
    <x v="9"/>
    <s v="USC5Q1700040"/>
    <s v="Bamboo"/>
    <s v="Audio Track Stream Portable - Subscr"/>
    <n v="0.04"/>
    <n v="9"/>
  </r>
  <r>
    <s v="OCT 2018"/>
    <s v="CAROLINE"/>
    <s v="VOTIVMUSIC"/>
    <x v="2"/>
    <s v="75679950949"/>
    <x v="10"/>
    <s v="AULI01386960"/>
    <s v="Scream Rave"/>
    <s v="Digital Online Aud track Stream"/>
    <n v="0.01"/>
    <n v="8"/>
  </r>
  <r>
    <s v="OCT 2018"/>
    <s v="CAROLINE"/>
    <s v="VOTIVMUSIC"/>
    <x v="2"/>
    <s v="75679950949"/>
    <x v="10"/>
    <s v="AULI01386960"/>
    <s v="Scream Rave"/>
    <s v="Digital Online Vid track Stream"/>
    <m/>
    <n v="1"/>
  </r>
  <r>
    <s v="OCT 2018"/>
    <s v="CAROLINE"/>
    <s v="VOTIVMUSIC"/>
    <x v="2"/>
    <s v="75679950949"/>
    <x v="10"/>
    <s v="AULI01386960"/>
    <s v="Scream Rave"/>
    <s v="Audio Track Stream Portable - Subscr"/>
    <n v="0.89"/>
    <n v="166"/>
  </r>
  <r>
    <s v="OCT 2018"/>
    <s v="CAROLINE"/>
    <s v="VOTIVMUSIC"/>
    <x v="2"/>
    <s v="75679950949"/>
    <x v="10"/>
    <s v="AULI01386960"/>
    <s v="Scream Rave"/>
    <s v="Audio Cloud Services - Subscr"/>
    <m/>
    <n v="4"/>
  </r>
  <r>
    <s v="OCT 2018"/>
    <s v="CAROLINE"/>
    <s v="VOTIVMUSIC"/>
    <x v="2"/>
    <s v="75679950949"/>
    <x v="10"/>
    <s v="AULI01386960"/>
    <s v="Scream Rave"/>
    <s v="Telco Breakage - Audio Subscr"/>
    <n v="0.02"/>
    <n v="2"/>
  </r>
  <r>
    <s v="OCT 2018"/>
    <s v="CAROLINE"/>
    <s v="VOTIVMUSIC"/>
    <x v="2"/>
    <s v="75679950949"/>
    <x v="10"/>
    <s v="AULI01386970"/>
    <s v="Promises"/>
    <s v="Digital Online Aud track Stream"/>
    <n v="0.08"/>
    <n v="60"/>
  </r>
  <r>
    <s v="OCT 2018"/>
    <s v="CAROLINE"/>
    <s v="VOTIVMUSIC"/>
    <x v="2"/>
    <s v="75679950949"/>
    <x v="10"/>
    <s v="AULI01386970"/>
    <s v="Promises"/>
    <s v="Audio Track Stream Webcast Portable"/>
    <m/>
    <n v="1"/>
  </r>
  <r>
    <s v="OCT 2018"/>
    <s v="CAROLINE"/>
    <s v="VOTIVMUSIC"/>
    <x v="2"/>
    <s v="75679950949"/>
    <x v="10"/>
    <s v="AULI01386970"/>
    <s v="Promises"/>
    <s v="Audio Track Stream Portable - Subscr"/>
    <n v="3.49"/>
    <n v="624"/>
  </r>
  <r>
    <s v="OCT 2018"/>
    <s v="CAROLINE"/>
    <s v="VOTIVMUSIC"/>
    <x v="2"/>
    <s v="75679950949"/>
    <x v="10"/>
    <s v="AULI01386970"/>
    <s v="Promises"/>
    <s v="Audio Cloud Services - Subscr"/>
    <n v="0.01"/>
    <n v="12"/>
  </r>
  <r>
    <s v="OCT 2018"/>
    <s v="CAROLINE"/>
    <s v="VOTIVMUSIC"/>
    <x v="2"/>
    <s v="75679950949"/>
    <x v="10"/>
    <s v="AULI01386970"/>
    <s v="Promises"/>
    <s v="Telco Breakage - Audio Subscr"/>
    <n v="0.14000000000000001"/>
    <n v="2"/>
  </r>
  <r>
    <s v="OCT 2018"/>
    <s v="CAROLINE"/>
    <s v="VOTIVMUSIC"/>
    <x v="2"/>
    <s v="75679950949"/>
    <x v="10"/>
    <s v="AULI01386980"/>
    <s v="Moonrabbit"/>
    <s v="Digital Online Aud track Stream"/>
    <n v="0.01"/>
    <n v="10"/>
  </r>
  <r>
    <s v="OCT 2018"/>
    <s v="CAROLINE"/>
    <s v="VOTIVMUSIC"/>
    <x v="2"/>
    <s v="75679950949"/>
    <x v="10"/>
    <s v="AULI01386980"/>
    <s v="Moonrabbit"/>
    <s v="Audio Track Stream Portable - Subscr"/>
    <n v="1.0900000000000001"/>
    <n v="207"/>
  </r>
  <r>
    <s v="OCT 2018"/>
    <s v="CAROLINE"/>
    <s v="VOTIVMUSIC"/>
    <x v="2"/>
    <s v="75679950949"/>
    <x v="10"/>
    <s v="AULI01386980"/>
    <s v="Moonrabbit"/>
    <s v="Audio Cloud Services - Subscr"/>
    <m/>
    <n v="6"/>
  </r>
  <r>
    <s v="OCT 2018"/>
    <s v="CAROLINE"/>
    <s v="VOTIVMUSIC"/>
    <x v="2"/>
    <s v="75679950949"/>
    <x v="10"/>
    <s v="AULI01386980"/>
    <s v="Moonrabbit"/>
    <s v="Telco Breakage - Audio Subscr"/>
    <n v="0.03"/>
    <n v="2"/>
  </r>
  <r>
    <s v="OCT 2018"/>
    <s v="CAROLINE"/>
    <s v="VOTIVMUSIC"/>
    <x v="2"/>
    <s v="75679950949"/>
    <x v="10"/>
    <s v="AULI01386990"/>
    <s v="Island Living"/>
    <s v="Digital Online Aud track Stream"/>
    <n v="0.01"/>
    <n v="5"/>
  </r>
  <r>
    <s v="OCT 2018"/>
    <s v="CAROLINE"/>
    <s v="VOTIVMUSIC"/>
    <x v="2"/>
    <s v="75679950949"/>
    <x v="10"/>
    <s v="AULI01386990"/>
    <s v="Island Living"/>
    <s v="Audio Track Stream Portable - Subscr"/>
    <n v="0.86"/>
    <n v="153"/>
  </r>
  <r>
    <s v="OCT 2018"/>
    <s v="CAROLINE"/>
    <s v="VOTIVMUSIC"/>
    <x v="2"/>
    <s v="75679950949"/>
    <x v="10"/>
    <s v="AULI01386990"/>
    <s v="Island Living"/>
    <s v="Audio Cloud Services - Subscr"/>
    <m/>
    <n v="3"/>
  </r>
  <r>
    <s v="OCT 2018"/>
    <s v="CAROLINE"/>
    <s v="VOTIVMUSIC"/>
    <x v="2"/>
    <s v="75679950949"/>
    <x v="10"/>
    <s v="AULI01386990"/>
    <s v="Island Living"/>
    <s v="Telco Breakage - Audio Subscr"/>
    <n v="0.05"/>
    <n v="2"/>
  </r>
  <r>
    <s v="OCT 2018"/>
    <s v="CAROLINE"/>
    <s v="VOTIVMUSIC"/>
    <x v="2"/>
    <s v="75679950949"/>
    <x v="10"/>
    <s v="AULI01387000"/>
    <s v="Dojo Rising"/>
    <s v="Digital Online Aud track Stream"/>
    <n v="0.1"/>
    <n v="75"/>
  </r>
  <r>
    <s v="OCT 2018"/>
    <s v="CAROLINE"/>
    <s v="VOTIVMUSIC"/>
    <x v="2"/>
    <s v="75679950949"/>
    <x v="10"/>
    <s v="AULI01387000"/>
    <s v="Dojo Rising"/>
    <s v="Audio Track Stream Portable - Subscr"/>
    <n v="6.49"/>
    <n v="1144"/>
  </r>
  <r>
    <s v="OCT 2018"/>
    <s v="CAROLINE"/>
    <s v="VOTIVMUSIC"/>
    <x v="2"/>
    <s v="75679950949"/>
    <x v="10"/>
    <s v="AULI01387000"/>
    <s v="Dojo Rising"/>
    <s v="Audio Cloud Services - Subscr"/>
    <n v="0.01"/>
    <n v="13"/>
  </r>
  <r>
    <s v="OCT 2018"/>
    <s v="CAROLINE"/>
    <s v="VOTIVMUSIC"/>
    <x v="2"/>
    <s v="75679950949"/>
    <x v="10"/>
    <s v="AULI01387000"/>
    <s v="Dojo Rising"/>
    <s v="Telco Breakage - Audio Subscr"/>
    <n v="0.16"/>
    <n v="2"/>
  </r>
  <r>
    <s v="OCT 2018"/>
    <s v="CAROLINE"/>
    <s v="VOTIVMUSIC"/>
    <x v="2"/>
    <s v="75679950949"/>
    <x v="10"/>
    <s v="AULI01387010"/>
    <s v="Scar"/>
    <s v="Digital Online Aud track Permanent"/>
    <n v="0.91"/>
    <n v="1"/>
  </r>
  <r>
    <s v="OCT 2018"/>
    <s v="CAROLINE"/>
    <s v="VOTIVMUSIC"/>
    <x v="2"/>
    <s v="75679950949"/>
    <x v="10"/>
    <s v="AULI01387010"/>
    <s v="Scar"/>
    <s v="Digital Online Aud track Stream"/>
    <n v="0.08"/>
    <n v="57"/>
  </r>
  <r>
    <s v="OCT 2018"/>
    <s v="CAROLINE"/>
    <s v="VOTIVMUSIC"/>
    <x v="2"/>
    <s v="75679950949"/>
    <x v="10"/>
    <s v="AULI01387010"/>
    <s v="Scar"/>
    <s v="Digital Online Vid track Stream"/>
    <m/>
    <n v="2"/>
  </r>
  <r>
    <s v="OCT 2018"/>
    <s v="CAROLINE"/>
    <s v="VOTIVMUSIC"/>
    <x v="2"/>
    <s v="75679950949"/>
    <x v="10"/>
    <s v="AULI01387010"/>
    <s v="Scar"/>
    <s v="Audio Track Stream Portable - Subscr"/>
    <n v="3.81"/>
    <n v="699"/>
  </r>
  <r>
    <s v="OCT 2018"/>
    <s v="CAROLINE"/>
    <s v="VOTIVMUSIC"/>
    <x v="2"/>
    <s v="75679950949"/>
    <x v="10"/>
    <s v="AULI01387010"/>
    <s v="Scar"/>
    <s v="Audio Cloud Services - Subscr"/>
    <n v="0.01"/>
    <n v="11"/>
  </r>
  <r>
    <s v="OCT 2018"/>
    <s v="CAROLINE"/>
    <s v="VOTIVMUSIC"/>
    <x v="2"/>
    <s v="75679950949"/>
    <x v="10"/>
    <s v="AULI01387010"/>
    <s v="Scar"/>
    <s v="Telco Breakage - Audio Subscr"/>
    <n v="0.18"/>
    <n v="2"/>
  </r>
  <r>
    <s v="OCT 2018"/>
    <s v="CAROLINE"/>
    <s v="VOTIVMUSIC"/>
    <x v="2"/>
    <s v="75679950949"/>
    <x v="10"/>
    <s v="AULI01387020"/>
    <s v="Happy Birthday"/>
    <s v="Digital Online Aud track Stream"/>
    <n v="0.01"/>
    <n v="6"/>
  </r>
  <r>
    <s v="OCT 2018"/>
    <s v="CAROLINE"/>
    <s v="VOTIVMUSIC"/>
    <x v="2"/>
    <s v="75679950949"/>
    <x v="10"/>
    <s v="AULI01387020"/>
    <s v="Happy Birthday"/>
    <s v="Audio Track Stream Portable - Subscr"/>
    <n v="1.19"/>
    <n v="210"/>
  </r>
  <r>
    <s v="OCT 2018"/>
    <s v="CAROLINE"/>
    <s v="VOTIVMUSIC"/>
    <x v="2"/>
    <s v="75679950949"/>
    <x v="10"/>
    <s v="AULI01387020"/>
    <s v="Happy Birthday"/>
    <s v="Audio Cloud Services - Subscr"/>
    <m/>
    <n v="4"/>
  </r>
  <r>
    <s v="OCT 2018"/>
    <s v="CAROLINE"/>
    <s v="VOTIVMUSIC"/>
    <x v="2"/>
    <s v="75679950949"/>
    <x v="10"/>
    <s v="AULI01387020"/>
    <s v="Happy Birthday"/>
    <s v="Telco Breakage - Audio Subscr"/>
    <n v="0.03"/>
    <n v="2"/>
  </r>
  <r>
    <s v="OCT 2018"/>
    <s v="CAROLINE"/>
    <s v="VOTIVMUSIC"/>
    <x v="2"/>
    <s v="75679950949"/>
    <x v="10"/>
    <s v="AULI01387030"/>
    <s v="Ice Age Heatwave"/>
    <s v="Digital Online Aud track Stream"/>
    <n v="0.01"/>
    <n v="6"/>
  </r>
  <r>
    <s v="OCT 2018"/>
    <s v="CAROLINE"/>
    <s v="VOTIVMUSIC"/>
    <x v="2"/>
    <s v="75679950949"/>
    <x v="10"/>
    <s v="AULI01387030"/>
    <s v="Ice Age Heatwave"/>
    <s v="Audio Track Stream Portable - Subscr"/>
    <n v="0.71"/>
    <n v="130"/>
  </r>
  <r>
    <s v="OCT 2018"/>
    <s v="CAROLINE"/>
    <s v="VOTIVMUSIC"/>
    <x v="2"/>
    <s v="75679950949"/>
    <x v="10"/>
    <s v="AULI01387030"/>
    <s v="Ice Age Heatwave"/>
    <s v="Audio Cloud Services - Subscr"/>
    <m/>
    <n v="3"/>
  </r>
  <r>
    <s v="OCT 2018"/>
    <s v="CAROLINE"/>
    <s v="VOTIVMUSIC"/>
    <x v="2"/>
    <s v="75679950949"/>
    <x v="10"/>
    <s v="AULI01387030"/>
    <s v="Ice Age Heatwave"/>
    <s v="Telco Breakage - Audio Subscr"/>
    <n v="0.03"/>
    <n v="2"/>
  </r>
  <r>
    <s v="OCT 2018"/>
    <s v="CAROLINE"/>
    <s v="VOTIVMUSIC"/>
    <x v="2"/>
    <s v="75679950949"/>
    <x v="10"/>
    <s v="AULI01387040"/>
    <s v="The Smoke, The Feeling"/>
    <s v="Digital Online Aud track Stream"/>
    <n v="0.03"/>
    <n v="23"/>
  </r>
  <r>
    <s v="OCT 2018"/>
    <s v="CAROLINE"/>
    <s v="VOTIVMUSIC"/>
    <x v="2"/>
    <s v="75679950949"/>
    <x v="10"/>
    <s v="AULI01387040"/>
    <s v="The Smoke, The Feeling"/>
    <s v="Digital Online Vid track Stream"/>
    <m/>
    <n v="1"/>
  </r>
  <r>
    <s v="OCT 2018"/>
    <s v="CAROLINE"/>
    <s v="VOTIVMUSIC"/>
    <x v="2"/>
    <s v="75679950949"/>
    <x v="10"/>
    <s v="AULI01387040"/>
    <s v="The Smoke, The Feeling"/>
    <s v="Audio Track Stream Portable - Subscr"/>
    <n v="0.94"/>
    <n v="167"/>
  </r>
  <r>
    <s v="OCT 2018"/>
    <s v="CAROLINE"/>
    <s v="VOTIVMUSIC"/>
    <x v="2"/>
    <s v="75679950949"/>
    <x v="10"/>
    <s v="AULI01387040"/>
    <s v="The Smoke, The Feeling"/>
    <s v="Audio Cloud Services - Subscr"/>
    <m/>
    <n v="2"/>
  </r>
  <r>
    <s v="OCT 2018"/>
    <s v="CAROLINE"/>
    <s v="VOTIVMUSIC"/>
    <x v="2"/>
    <s v="75679950949"/>
    <x v="10"/>
    <s v="AULI01387040"/>
    <s v="The Smoke, The Feeling"/>
    <s v="Telco Breakage - Audio Subscr"/>
    <n v="0.04"/>
    <n v="2"/>
  </r>
  <r>
    <s v="OCT 2018"/>
    <s v="CAROLINE"/>
    <s v="VOTIVMUSIC"/>
    <x v="2"/>
    <s v="75679950949"/>
    <x v="10"/>
    <s v="AULI01387050"/>
    <s v="Tombstone"/>
    <s v="Digital Online Aud track Stream"/>
    <n v="0.02"/>
    <n v="11"/>
  </r>
  <r>
    <s v="OCT 2018"/>
    <s v="CAROLINE"/>
    <s v="VOTIVMUSIC"/>
    <x v="2"/>
    <s v="75679950949"/>
    <x v="10"/>
    <s v="AULI01387050"/>
    <s v="Tombstone"/>
    <s v="Audio Track Stream Portable - Subscr"/>
    <n v="0.67"/>
    <n v="120"/>
  </r>
  <r>
    <s v="OCT 2018"/>
    <s v="CAROLINE"/>
    <s v="VOTIVMUSIC"/>
    <x v="2"/>
    <s v="75679950949"/>
    <x v="10"/>
    <s v="AULI01387050"/>
    <s v="Tombstone"/>
    <s v="Audio Cloud Services - Subscr"/>
    <m/>
    <n v="2"/>
  </r>
  <r>
    <s v="OCT 2018"/>
    <s v="CAROLINE"/>
    <s v="VOTIVMUSIC"/>
    <x v="2"/>
    <s v="75679950949"/>
    <x v="10"/>
    <s v="AULI01387050"/>
    <s v="Tombstone"/>
    <s v="Telco Breakage - Audio Subscr"/>
    <n v="0.03"/>
    <n v="2"/>
  </r>
  <r>
    <s v="OCT 2018"/>
    <s v="CAROLINE"/>
    <s v="VOTIVMUSIC"/>
    <x v="2"/>
    <s v="75679950949"/>
    <x v="10"/>
    <s v="AULI01387060"/>
    <s v="Dream Cave"/>
    <s v="Digital Online Aud track Stream"/>
    <n v="0.75"/>
    <n v="543"/>
  </r>
  <r>
    <s v="OCT 2018"/>
    <s v="CAROLINE"/>
    <s v="VOTIVMUSIC"/>
    <x v="2"/>
    <s v="75679950949"/>
    <x v="10"/>
    <s v="AULI01387060"/>
    <s v="Dream Cave"/>
    <s v="Digital Online Vid track Stream"/>
    <n v="0.01"/>
    <n v="5"/>
  </r>
  <r>
    <s v="OCT 2018"/>
    <s v="CAROLINE"/>
    <s v="VOTIVMUSIC"/>
    <x v="2"/>
    <s v="75679950949"/>
    <x v="10"/>
    <s v="AULI01387060"/>
    <s v="Dream Cave"/>
    <s v="Audio Track Stream Portable - Subscr"/>
    <n v="29.06"/>
    <n v="6061"/>
  </r>
  <r>
    <s v="OCT 2018"/>
    <s v="CAROLINE"/>
    <s v="VOTIVMUSIC"/>
    <x v="2"/>
    <s v="75679950949"/>
    <x v="10"/>
    <s v="AULI01387060"/>
    <s v="Dream Cave"/>
    <s v="Audio Cloud Services - Subscr"/>
    <m/>
    <n v="6"/>
  </r>
  <r>
    <s v="OCT 2018"/>
    <s v="CAROLINE"/>
    <s v="VOTIVMUSIC"/>
    <x v="2"/>
    <s v="75679950949"/>
    <x v="10"/>
    <s v="AULI01387060"/>
    <s v="Dream Cave"/>
    <s v="Telco Breakage - Audio Subscr"/>
    <n v="0.5"/>
    <n v="2"/>
  </r>
  <r>
    <s v="OCT 2018"/>
    <s v="CAROLINE"/>
    <s v="VOTIVMUSIC"/>
    <x v="2"/>
    <s v="75679965417"/>
    <x v="11"/>
    <s v="AULI01070880"/>
    <s v="Meditation Song # 2 (Why, Oh Why)"/>
    <s v="Digital Online Aud track Stream"/>
    <n v="0.01"/>
    <n v="6"/>
  </r>
  <r>
    <s v="OCT 2018"/>
    <s v="CAROLINE"/>
    <s v="VOTIVMUSIC"/>
    <x v="2"/>
    <s v="75679965417"/>
    <x v="11"/>
    <s v="AULI01070880"/>
    <s v="Meditation Song # 2 (Why, Oh Why)"/>
    <s v="Digital Online Vid track Stream"/>
    <m/>
    <n v="1"/>
  </r>
  <r>
    <s v="OCT 2018"/>
    <s v="CAROLINE"/>
    <s v="VOTIVMUSIC"/>
    <x v="2"/>
    <s v="75679965417"/>
    <x v="11"/>
    <s v="AULI01070880"/>
    <s v="Meditation Song # 2 (Why, Oh Why)"/>
    <s v="Audio Track Stream Portable - Subscr"/>
    <n v="0.65"/>
    <n v="118"/>
  </r>
  <r>
    <s v="OCT 2018"/>
    <s v="CAROLINE"/>
    <s v="VOTIVMUSIC"/>
    <x v="2"/>
    <s v="75679965417"/>
    <x v="11"/>
    <s v="AULI01070880"/>
    <s v="Meditation Song # 2 (Why, Oh Why)"/>
    <s v="Audio Cloud Services - Subscr"/>
    <m/>
    <n v="4"/>
  </r>
  <r>
    <s v="OCT 2018"/>
    <s v="CAROLINE"/>
    <s v="VOTIVMUSIC"/>
    <x v="2"/>
    <s v="75679965417"/>
    <x v="11"/>
    <s v="AULI01070880"/>
    <s v="Meditation Song # 2 (Why, Oh Why)"/>
    <s v="Telco Breakage - Audio Subscr"/>
    <n v="0.02"/>
    <n v="2"/>
  </r>
  <r>
    <s v="OCT 2018"/>
    <s v="CAROLINE"/>
    <s v="VOTIVMUSIC"/>
    <x v="2"/>
    <s v="75679965417"/>
    <x v="11"/>
    <s v="AULI01070890"/>
    <s v="There's Nothing In The Water We Can't Fight"/>
    <s v="Digital Online Aud track Stream"/>
    <n v="0.13"/>
    <n v="91"/>
  </r>
  <r>
    <s v="OCT 2018"/>
    <s v="CAROLINE"/>
    <s v="VOTIVMUSIC"/>
    <x v="2"/>
    <s v="75679965417"/>
    <x v="11"/>
    <s v="AULI01070890"/>
    <s v="There's Nothing In The Water We Can't Fight"/>
    <s v="Audio Track Stream Portable - Subscr"/>
    <n v="2.95"/>
    <n v="560"/>
  </r>
  <r>
    <s v="OCT 2018"/>
    <s v="CAROLINE"/>
    <s v="VOTIVMUSIC"/>
    <x v="2"/>
    <s v="75679965417"/>
    <x v="11"/>
    <s v="AULI01070890"/>
    <s v="There's Nothing In The Water We Can't Fight"/>
    <s v="Audio Cloud Services - Subscr"/>
    <n v="0.01"/>
    <n v="9"/>
  </r>
  <r>
    <s v="OCT 2018"/>
    <s v="CAROLINE"/>
    <s v="VOTIVMUSIC"/>
    <x v="2"/>
    <s v="75679965417"/>
    <x v="11"/>
    <s v="AULI01070890"/>
    <s v="There's Nothing In The Water We Can't Fight"/>
    <s v="Telco Breakage - Audio Subscr"/>
    <n v="7.0000000000000007E-2"/>
    <n v="2"/>
  </r>
  <r>
    <s v="OCT 2018"/>
    <s v="CAROLINE"/>
    <s v="VOTIVMUSIC"/>
    <x v="2"/>
    <s v="75679965417"/>
    <x v="11"/>
    <s v="AULI01070910"/>
    <s v="Ghost Story"/>
    <s v="Digital Online Aud track Stream"/>
    <n v="0.01"/>
    <n v="4"/>
  </r>
  <r>
    <s v="OCT 2018"/>
    <s v="CAROLINE"/>
    <s v="VOTIVMUSIC"/>
    <x v="2"/>
    <s v="75679965417"/>
    <x v="11"/>
    <s v="AULI01070910"/>
    <s v="Ghost Story"/>
    <s v="Digital Online Vid track Stream"/>
    <n v="0.03"/>
    <n v="1"/>
  </r>
  <r>
    <s v="OCT 2018"/>
    <s v="CAROLINE"/>
    <s v="VOTIVMUSIC"/>
    <x v="2"/>
    <s v="75679965417"/>
    <x v="11"/>
    <s v="AULI01070910"/>
    <s v="Ghost Story"/>
    <s v="Audio Track Stream Portable - Subscr"/>
    <n v="0.5"/>
    <n v="98"/>
  </r>
  <r>
    <s v="OCT 2018"/>
    <s v="CAROLINE"/>
    <s v="VOTIVMUSIC"/>
    <x v="2"/>
    <s v="75679965417"/>
    <x v="11"/>
    <s v="AULI01070910"/>
    <s v="Ghost Story"/>
    <s v="Audio Cloud Services - Subscr"/>
    <m/>
    <n v="2"/>
  </r>
  <r>
    <s v="OCT 2018"/>
    <s v="CAROLINE"/>
    <s v="VOTIVMUSIC"/>
    <x v="2"/>
    <s v="75679965417"/>
    <x v="11"/>
    <s v="AULI01070910"/>
    <s v="Ghost Story"/>
    <s v="Telco Breakage - Audio Subscr"/>
    <n v="0.02"/>
    <n v="2"/>
  </r>
  <r>
    <s v="OCT 2018"/>
    <s v="CAROLINE"/>
    <s v="VOTIVMUSIC"/>
    <x v="2"/>
    <s v="75679965417"/>
    <x v="11"/>
    <s v="AULI01070920"/>
    <s v="The Rolling Stones"/>
    <s v="Digital Online Aud track Stream"/>
    <n v="0.01"/>
    <n v="4"/>
  </r>
  <r>
    <s v="OCT 2018"/>
    <s v="CAROLINE"/>
    <s v="VOTIVMUSIC"/>
    <x v="2"/>
    <s v="75679965417"/>
    <x v="11"/>
    <s v="AULI01070920"/>
    <s v="The Rolling Stones"/>
    <s v="Digital Online Vid track Stream"/>
    <m/>
    <n v="3"/>
  </r>
  <r>
    <s v="OCT 2018"/>
    <s v="CAROLINE"/>
    <s v="VOTIVMUSIC"/>
    <x v="2"/>
    <s v="75679965417"/>
    <x v="11"/>
    <s v="AULI01070920"/>
    <s v="The Rolling Stones"/>
    <s v="Audio Track Stream Portable - Subscr"/>
    <n v="0.41"/>
    <n v="63"/>
  </r>
  <r>
    <s v="OCT 2018"/>
    <s v="CAROLINE"/>
    <s v="VOTIVMUSIC"/>
    <x v="2"/>
    <s v="75679965417"/>
    <x v="11"/>
    <s v="AULI01070920"/>
    <s v="The Rolling Stones"/>
    <s v="Audio Cloud Services - Subscr"/>
    <m/>
    <n v="3"/>
  </r>
  <r>
    <s v="OCT 2018"/>
    <s v="CAROLINE"/>
    <s v="VOTIVMUSIC"/>
    <x v="2"/>
    <s v="75679965417"/>
    <x v="11"/>
    <s v="AULI01070920"/>
    <s v="The Rolling Stones"/>
    <s v="Telco Breakage - Audio Subscr"/>
    <n v="0.02"/>
    <n v="2"/>
  </r>
  <r>
    <s v="OCT 2018"/>
    <s v="CAROLINE"/>
    <s v="VOTIVMUSIC"/>
    <x v="2"/>
    <s v="75679965417"/>
    <x v="11"/>
    <s v="AULI01070930"/>
    <s v="Just For Now"/>
    <s v="Digital Online Aud track Stream"/>
    <n v="0.05"/>
    <n v="34"/>
  </r>
  <r>
    <s v="OCT 2018"/>
    <s v="CAROLINE"/>
    <s v="VOTIVMUSIC"/>
    <x v="2"/>
    <s v="75679965417"/>
    <x v="11"/>
    <s v="AULI01070930"/>
    <s v="Just For Now"/>
    <s v="Digital Online Vid track Stream"/>
    <n v="0.02"/>
    <n v="2"/>
  </r>
  <r>
    <s v="OCT 2018"/>
    <s v="CAROLINE"/>
    <s v="VOTIVMUSIC"/>
    <x v="2"/>
    <s v="75679965417"/>
    <x v="11"/>
    <s v="AULI01070930"/>
    <s v="Just For Now"/>
    <s v="Audio Track Stream Portable - Subscr"/>
    <n v="3.55"/>
    <n v="642"/>
  </r>
  <r>
    <s v="OCT 2018"/>
    <s v="CAROLINE"/>
    <s v="VOTIVMUSIC"/>
    <x v="2"/>
    <s v="75679965417"/>
    <x v="11"/>
    <s v="AULI01070930"/>
    <s v="Just For Now"/>
    <s v="Audio Cloud Services - Subscr"/>
    <n v="0.02"/>
    <n v="37"/>
  </r>
  <r>
    <s v="OCT 2018"/>
    <s v="CAROLINE"/>
    <s v="VOTIVMUSIC"/>
    <x v="2"/>
    <s v="75679965417"/>
    <x v="11"/>
    <s v="AULI01070930"/>
    <s v="Just For Now"/>
    <s v="Telco Breakage - Audio Subscr"/>
    <n v="0.06"/>
    <n v="2"/>
  </r>
  <r>
    <s v="OCT 2018"/>
    <s v="CAROLINE"/>
    <s v="VOTIVMUSIC"/>
    <x v="2"/>
    <s v="75679965417"/>
    <x v="11"/>
    <s v="AULI01070940"/>
    <s v="Hollow Drums"/>
    <s v="Digital Online Aud track Stream"/>
    <n v="0.01"/>
    <n v="5"/>
  </r>
  <r>
    <s v="OCT 2018"/>
    <s v="CAROLINE"/>
    <s v="VOTIVMUSIC"/>
    <x v="2"/>
    <s v="75679965417"/>
    <x v="11"/>
    <s v="AULI01070940"/>
    <s v="Hollow Drums"/>
    <s v="Digital Online Vid track Stream"/>
    <n v="0.01"/>
    <n v="1"/>
  </r>
  <r>
    <s v="OCT 2018"/>
    <s v="CAROLINE"/>
    <s v="VOTIVMUSIC"/>
    <x v="2"/>
    <s v="75679965417"/>
    <x v="11"/>
    <s v="AULI01070940"/>
    <s v="Hollow Drums"/>
    <s v="Audio Track Stream Portable - Subscr"/>
    <n v="0.59"/>
    <n v="103"/>
  </r>
  <r>
    <s v="OCT 2018"/>
    <s v="CAROLINE"/>
    <s v="VOTIVMUSIC"/>
    <x v="2"/>
    <s v="75679965417"/>
    <x v="11"/>
    <s v="AULI01070940"/>
    <s v="Hollow Drums"/>
    <s v="Audio Cloud Services - Subscr"/>
    <m/>
    <n v="3"/>
  </r>
  <r>
    <s v="OCT 2018"/>
    <s v="CAROLINE"/>
    <s v="VOTIVMUSIC"/>
    <x v="2"/>
    <s v="75679965417"/>
    <x v="11"/>
    <s v="AULI01070940"/>
    <s v="Hollow Drums"/>
    <s v="Telco Breakage - Audio Subscr"/>
    <n v="0.01"/>
    <n v="2"/>
  </r>
  <r>
    <s v="OCT 2018"/>
    <s v="CAROLINE"/>
    <s v="VOTIVMUSIC"/>
    <x v="2"/>
    <s v="75679965417"/>
    <x v="11"/>
    <s v="AULI01070950"/>
    <s v="Gold Canary"/>
    <s v="Digital Online Aud track Stream"/>
    <n v="0.08"/>
    <n v="60"/>
  </r>
  <r>
    <s v="OCT 2018"/>
    <s v="CAROLINE"/>
    <s v="VOTIVMUSIC"/>
    <x v="2"/>
    <s v="75679965417"/>
    <x v="11"/>
    <s v="AULI01070950"/>
    <s v="Gold Canary"/>
    <s v="Audio Track Stream Portable - Subscr"/>
    <n v="2.76"/>
    <n v="542"/>
  </r>
  <r>
    <s v="OCT 2018"/>
    <s v="CAROLINE"/>
    <s v="VOTIVMUSIC"/>
    <x v="2"/>
    <s v="75679965417"/>
    <x v="11"/>
    <s v="AULI01070950"/>
    <s v="Gold Canary"/>
    <s v="Audio Cloud Services - Subscr"/>
    <m/>
    <n v="4"/>
  </r>
  <r>
    <s v="OCT 2018"/>
    <s v="CAROLINE"/>
    <s v="VOTIVMUSIC"/>
    <x v="2"/>
    <s v="75679965417"/>
    <x v="11"/>
    <s v="AULI01070950"/>
    <s v="Gold Canary"/>
    <s v="Telco Breakage - Audio Subscr"/>
    <n v="0.04"/>
    <n v="2"/>
  </r>
  <r>
    <s v="OCT 2018"/>
    <s v="CAROLINE"/>
    <s v="VOTIVMUSIC"/>
    <x v="2"/>
    <s v="75679965417"/>
    <x v="11"/>
    <s v="AULI01070960"/>
    <s v="This Is What I Said"/>
    <s v="Digital Online Aud track Stream"/>
    <n v="0.01"/>
    <n v="4"/>
  </r>
  <r>
    <s v="OCT 2018"/>
    <s v="CAROLINE"/>
    <s v="VOTIVMUSIC"/>
    <x v="2"/>
    <s v="75679965417"/>
    <x v="11"/>
    <s v="AULI01070960"/>
    <s v="This Is What I Said"/>
    <s v="Digital Online Vid track Stream"/>
    <m/>
    <n v="1"/>
  </r>
  <r>
    <s v="OCT 2018"/>
    <s v="CAROLINE"/>
    <s v="VOTIVMUSIC"/>
    <x v="2"/>
    <s v="75679965417"/>
    <x v="11"/>
    <s v="AULI01070960"/>
    <s v="This Is What I Said"/>
    <s v="Audio Track Stream Portable - Subscr"/>
    <n v="0.54"/>
    <n v="93"/>
  </r>
  <r>
    <s v="OCT 2018"/>
    <s v="CAROLINE"/>
    <s v="VOTIVMUSIC"/>
    <x v="2"/>
    <s v="75679965417"/>
    <x v="11"/>
    <s v="AULI01070960"/>
    <s v="This Is What I Said"/>
    <s v="Audio Cloud Services - Subscr"/>
    <m/>
    <n v="3"/>
  </r>
  <r>
    <s v="OCT 2018"/>
    <s v="CAROLINE"/>
    <s v="VOTIVMUSIC"/>
    <x v="2"/>
    <s v="75679965417"/>
    <x v="11"/>
    <s v="AULI01070960"/>
    <s v="This Is What I Said"/>
    <s v="Telco Breakage - Audio Subscr"/>
    <n v="0.01"/>
    <n v="1"/>
  </r>
  <r>
    <s v="OCT 2018"/>
    <s v="CAROLINE"/>
    <s v="VOTIVMUSIC"/>
    <x v="2"/>
    <s v="75679965417"/>
    <x v="11"/>
    <s v="AULI01176350"/>
    <s v="My Fear #1"/>
    <s v="Digital Online Aud track Stream"/>
    <n v="0.02"/>
    <n v="11"/>
  </r>
  <r>
    <s v="OCT 2018"/>
    <s v="CAROLINE"/>
    <s v="VOTIVMUSIC"/>
    <x v="2"/>
    <s v="75679965417"/>
    <x v="11"/>
    <s v="AULI01176350"/>
    <s v="My Fear #1"/>
    <s v="Digital Online Vid track Stream"/>
    <m/>
    <n v="1"/>
  </r>
  <r>
    <s v="OCT 2018"/>
    <s v="CAROLINE"/>
    <s v="VOTIVMUSIC"/>
    <x v="2"/>
    <s v="75679965417"/>
    <x v="11"/>
    <s v="AULI01176350"/>
    <s v="My Fear #1"/>
    <s v="Audio Track Stream Portable - Subscr"/>
    <n v="0.68"/>
    <n v="127"/>
  </r>
  <r>
    <s v="OCT 2018"/>
    <s v="CAROLINE"/>
    <s v="VOTIVMUSIC"/>
    <x v="2"/>
    <s v="75679965417"/>
    <x v="11"/>
    <s v="AULI01176350"/>
    <s v="My Fear #1"/>
    <s v="Audio Cloud Services - Subscr"/>
    <m/>
    <n v="1"/>
  </r>
  <r>
    <s v="OCT 2018"/>
    <s v="CAROLINE"/>
    <s v="VOTIVMUSIC"/>
    <x v="2"/>
    <s v="75679965417"/>
    <x v="11"/>
    <s v="AULI01176350"/>
    <s v="My Fear #1"/>
    <s v="Telco Breakage - Audio Subscr"/>
    <n v="0.02"/>
    <n v="2"/>
  </r>
  <r>
    <s v="OCT 2018"/>
    <s v="CAROLINE"/>
    <s v="VOTIVMUSIC"/>
    <x v="2"/>
    <s v="75679965417"/>
    <x v="11"/>
    <s v="GBZUZ1000002"/>
    <s v="Death Cloud"/>
    <s v="Digital Online Aud track Stream"/>
    <m/>
    <n v="2"/>
  </r>
  <r>
    <s v="OCT 2018"/>
    <s v="CAROLINE"/>
    <s v="VOTIVMUSIC"/>
    <x v="2"/>
    <s v="75679965417"/>
    <x v="11"/>
    <s v="GBZUZ1000002"/>
    <s v="Death Cloud"/>
    <s v="Audio Track Stream Portable - Subscr"/>
    <n v="0.28999999999999998"/>
    <n v="51"/>
  </r>
  <r>
    <s v="OCT 2018"/>
    <s v="CAROLINE"/>
    <s v="VOTIVMUSIC"/>
    <x v="2"/>
    <s v="75679965417"/>
    <x v="11"/>
    <s v="GBZUZ1000002"/>
    <s v="Death Cloud"/>
    <s v="Audio Cloud Services - Subscr"/>
    <m/>
    <n v="2"/>
  </r>
  <r>
    <s v="OCT 2018"/>
    <s v="CAROLINE"/>
    <s v="VOTIVMUSIC"/>
    <x v="2"/>
    <s v="75679965417"/>
    <x v="11"/>
    <s v="GBZUZ1000002"/>
    <s v="Death Cloud"/>
    <s v="Telco Breakage - Audio Subscr"/>
    <n v="0.01"/>
    <n v="2"/>
  </r>
  <r>
    <s v="OCT 2018"/>
    <s v="CAROLINE"/>
    <s v="VOTIVMUSIC"/>
    <x v="2"/>
    <s v="851857007328"/>
    <x v="12"/>
    <s v="AULI01710600"/>
    <s v="Rainbow City"/>
    <s v="Digital Online Aud track Stream"/>
    <n v="0.03"/>
    <n v="19"/>
  </r>
  <r>
    <s v="OCT 2018"/>
    <s v="CAROLINE"/>
    <s v="VOTIVMUSIC"/>
    <x v="2"/>
    <s v="851857007328"/>
    <x v="12"/>
    <s v="AULI01710600"/>
    <s v="Rainbow City"/>
    <s v="Digital Online Vid track Stream"/>
    <m/>
    <n v="1"/>
  </r>
  <r>
    <s v="OCT 2018"/>
    <s v="CAROLINE"/>
    <s v="VOTIVMUSIC"/>
    <x v="2"/>
    <s v="851857007328"/>
    <x v="12"/>
    <s v="AULI01710600"/>
    <s v="Rainbow City"/>
    <s v="User Generated Content Stream Track"/>
    <m/>
    <n v="13"/>
  </r>
  <r>
    <s v="OCT 2018"/>
    <s v="CAROLINE"/>
    <s v="VOTIVMUSIC"/>
    <x v="2"/>
    <s v="851857007328"/>
    <x v="12"/>
    <s v="AULI01710600"/>
    <s v="Rainbow City"/>
    <s v="Audio Track Stream Portable - Subscr"/>
    <n v="0.72"/>
    <n v="90"/>
  </r>
  <r>
    <s v="OCT 2018"/>
    <s v="CAROLINE"/>
    <s v="VOTIVMUSIC"/>
    <x v="2"/>
    <s v="851857007328"/>
    <x v="12"/>
    <s v="AULI01710600"/>
    <s v="Rainbow City"/>
    <s v="User Generated Content Stream - Subscr"/>
    <n v="0.01"/>
    <n v="1"/>
  </r>
  <r>
    <s v="OCT 2018"/>
    <s v="CAROLINE"/>
    <s v="VOTIVMUSIC"/>
    <x v="2"/>
    <s v="851857007328"/>
    <x v="12"/>
    <s v="AULI01710600"/>
    <s v="Rainbow City"/>
    <s v="Telco Breakage - Audio Subscr"/>
    <n v="0.08"/>
    <n v="2"/>
  </r>
  <r>
    <s v="OCT 2018"/>
    <s v="CAROLINE"/>
    <s v="VOTIVMUSIC"/>
    <x v="2"/>
    <s v="851857007359"/>
    <x v="13"/>
    <s v="AULI01710600"/>
    <s v="Rainbow City"/>
    <s v="Digital Online Aud track Stream"/>
    <n v="0.11"/>
    <n v="78"/>
  </r>
  <r>
    <s v="OCT 2018"/>
    <s v="CAROLINE"/>
    <s v="VOTIVMUSIC"/>
    <x v="2"/>
    <s v="851857007359"/>
    <x v="13"/>
    <s v="AULI01710600"/>
    <s v="Rainbow City"/>
    <s v="Audio Track Stream Portable - Subscr"/>
    <n v="3.9"/>
    <n v="759"/>
  </r>
  <r>
    <s v="OCT 2018"/>
    <s v="CAROLINE"/>
    <s v="VOTIVMUSIC"/>
    <x v="2"/>
    <s v="851857007359"/>
    <x v="13"/>
    <s v="AULI01710600"/>
    <s v="Rainbow City"/>
    <s v="Telco Breakage - Audio Subscr"/>
    <n v="0.28999999999999998"/>
    <n v="2"/>
  </r>
  <r>
    <s v="OCT 2018"/>
    <s v="CAROLINE"/>
    <s v="VOTIVMUSIC"/>
    <x v="2"/>
    <s v="851857007359"/>
    <x v="13"/>
    <s v="AULI01711600"/>
    <s v="Lights On The Chrome"/>
    <s v="Digital Online Aud track Stream"/>
    <n v="0.03"/>
    <n v="24"/>
  </r>
  <r>
    <s v="OCT 2018"/>
    <s v="CAROLINE"/>
    <s v="VOTIVMUSIC"/>
    <x v="2"/>
    <s v="851857007359"/>
    <x v="13"/>
    <s v="AULI01711600"/>
    <s v="Lights On The Chrome"/>
    <s v="Digital Online Vid track Stream"/>
    <n v="0.01"/>
    <n v="1"/>
  </r>
  <r>
    <s v="OCT 2018"/>
    <s v="CAROLINE"/>
    <s v="VOTIVMUSIC"/>
    <x v="2"/>
    <s v="851857007359"/>
    <x v="13"/>
    <s v="AULI01711600"/>
    <s v="Lights On The Chrome"/>
    <s v="Audio Track Stream Portable - Subscr"/>
    <n v="0.85"/>
    <n v="163"/>
  </r>
  <r>
    <s v="OCT 2018"/>
    <s v="CAROLINE"/>
    <s v="VOTIVMUSIC"/>
    <x v="2"/>
    <s v="851857007359"/>
    <x v="13"/>
    <s v="AULI01711600"/>
    <s v="Lights On The Chrome"/>
    <s v="Telco Breakage - Audio Subscr"/>
    <n v="0.11"/>
    <n v="2"/>
  </r>
  <r>
    <s v="OCT 2018"/>
    <s v="CAROLINE"/>
    <s v="VOTIVMUSIC"/>
    <x v="2"/>
    <s v="851857007359"/>
    <x v="13"/>
    <s v="AULI01711610"/>
    <s v="Zone (This Is How It Feels)"/>
    <s v="Digital Online Aud track Stream"/>
    <n v="0.05"/>
    <n v="37"/>
  </r>
  <r>
    <s v="OCT 2018"/>
    <s v="CAROLINE"/>
    <s v="VOTIVMUSIC"/>
    <x v="2"/>
    <s v="851857007359"/>
    <x v="13"/>
    <s v="AULI01711610"/>
    <s v="Zone (This Is How It Feels)"/>
    <s v="Audio Track Stream Portable - Subscr"/>
    <n v="1.24"/>
    <n v="240"/>
  </r>
  <r>
    <s v="OCT 2018"/>
    <s v="CAROLINE"/>
    <s v="VOTIVMUSIC"/>
    <x v="2"/>
    <s v="851857007359"/>
    <x v="13"/>
    <s v="AULI01711610"/>
    <s v="Zone (This Is How It Feels)"/>
    <s v="Telco Breakage - Audio Subscr"/>
    <n v="0.24"/>
    <n v="2"/>
  </r>
  <r>
    <s v="OCT 2018"/>
    <s v="CAROLINE"/>
    <s v="VOTIVMUSIC"/>
    <x v="2"/>
    <s v="851857007359"/>
    <x v="13"/>
    <s v="AULI01711620"/>
    <s v="Treetops"/>
    <s v="Digital Online Aud track Stream"/>
    <n v="0.14000000000000001"/>
    <n v="105"/>
  </r>
  <r>
    <s v="OCT 2018"/>
    <s v="CAROLINE"/>
    <s v="VOTIVMUSIC"/>
    <x v="2"/>
    <s v="851857007359"/>
    <x v="13"/>
    <s v="AULI01711620"/>
    <s v="Treetops"/>
    <s v="Audio Track Stream Portable - Subscr"/>
    <n v="3.21"/>
    <n v="638"/>
  </r>
  <r>
    <s v="OCT 2018"/>
    <s v="CAROLINE"/>
    <s v="VOTIVMUSIC"/>
    <x v="2"/>
    <s v="851857007359"/>
    <x v="13"/>
    <s v="AULI01711620"/>
    <s v="Treetops"/>
    <s v="Audio Cloud Services - Subscr"/>
    <m/>
    <n v="6"/>
  </r>
  <r>
    <s v="OCT 2018"/>
    <s v="CAROLINE"/>
    <s v="VOTIVMUSIC"/>
    <x v="2"/>
    <s v="851857007359"/>
    <x v="13"/>
    <s v="AULI01711620"/>
    <s v="Treetops"/>
    <s v="Telco Breakage - Audio Subscr"/>
    <n v="0.15"/>
    <n v="2"/>
  </r>
  <r>
    <s v="OCT 2018"/>
    <s v="CAROLINE"/>
    <s v="VOTIVMUSIC"/>
    <x v="2"/>
    <s v="851857007359"/>
    <x v="13"/>
    <s v="AULI01711640"/>
    <s v="Panopticon"/>
    <s v="Digital Online Aud track Stream"/>
    <n v="3.64"/>
    <n v="2674"/>
  </r>
  <r>
    <s v="OCT 2018"/>
    <s v="CAROLINE"/>
    <s v="VOTIVMUSIC"/>
    <x v="2"/>
    <s v="851857007359"/>
    <x v="13"/>
    <s v="AULI01711640"/>
    <s v="Panopticon"/>
    <s v="Digital Online Vid track Stream"/>
    <m/>
    <n v="2"/>
  </r>
  <r>
    <s v="OCT 2018"/>
    <s v="CAROLINE"/>
    <s v="VOTIVMUSIC"/>
    <x v="2"/>
    <s v="851857007359"/>
    <x v="13"/>
    <s v="AULI01711640"/>
    <s v="Panopticon"/>
    <s v="User Generated Content Stream Track"/>
    <m/>
    <n v="1"/>
  </r>
  <r>
    <s v="OCT 2018"/>
    <s v="CAROLINE"/>
    <s v="VOTIVMUSIC"/>
    <x v="2"/>
    <s v="851857007359"/>
    <x v="13"/>
    <s v="AULI01711640"/>
    <s v="Panopticon"/>
    <s v="Audio Track Stream Portable - Subscr"/>
    <n v="43.28"/>
    <n v="8900"/>
  </r>
  <r>
    <s v="OCT 2018"/>
    <s v="CAROLINE"/>
    <s v="VOTIVMUSIC"/>
    <x v="2"/>
    <s v="851857007359"/>
    <x v="13"/>
    <s v="AULI01711640"/>
    <s v="Panopticon"/>
    <s v="Telco Breakage - Audio Subscr"/>
    <n v="1.98"/>
    <n v="2"/>
  </r>
  <r>
    <s v="OCT 2018"/>
    <s v="CAROLINE"/>
    <s v="VOTIVMUSIC"/>
    <x v="2"/>
    <s v="851857007359"/>
    <x v="13"/>
    <s v="AULI01711650"/>
    <s v="Goldfish"/>
    <s v="Digital Online Aud track Stream"/>
    <n v="0.02"/>
    <n v="16"/>
  </r>
  <r>
    <s v="OCT 2018"/>
    <s v="CAROLINE"/>
    <s v="VOTIVMUSIC"/>
    <x v="2"/>
    <s v="851857007359"/>
    <x v="13"/>
    <s v="AULI01711650"/>
    <s v="Goldfish"/>
    <s v="Digital Online Vid track Stream"/>
    <n v="0.01"/>
    <n v="1"/>
  </r>
  <r>
    <s v="OCT 2018"/>
    <s v="CAROLINE"/>
    <s v="VOTIVMUSIC"/>
    <x v="2"/>
    <s v="851857007359"/>
    <x v="13"/>
    <s v="AULI01711650"/>
    <s v="Goldfish"/>
    <s v="Audio Track Stream Portable - Subscr"/>
    <n v="0.5"/>
    <n v="103"/>
  </r>
  <r>
    <s v="OCT 2018"/>
    <s v="CAROLINE"/>
    <s v="VOTIVMUSIC"/>
    <x v="2"/>
    <s v="851857007359"/>
    <x v="13"/>
    <s v="AULI01711650"/>
    <s v="Goldfish"/>
    <s v="Telco Breakage - Audio Subscr"/>
    <n v="0.09"/>
    <n v="2"/>
  </r>
  <r>
    <s v="OCT 2018"/>
    <s v="CAROLINE"/>
    <s v="VOTIVMUSIC"/>
    <x v="2"/>
    <s v="851857007359"/>
    <x v="13"/>
    <s v="AULI01711660"/>
    <s v="Mum's Spaghetti"/>
    <s v="Digital Online Aud track Stream"/>
    <n v="0.02"/>
    <n v="15"/>
  </r>
  <r>
    <s v="OCT 2018"/>
    <s v="CAROLINE"/>
    <s v="VOTIVMUSIC"/>
    <x v="2"/>
    <s v="851857007359"/>
    <x v="13"/>
    <s v="AULI01711660"/>
    <s v="Mum's Spaghetti"/>
    <s v="Digital Online Vid track Stream"/>
    <n v="0.01"/>
    <n v="3"/>
  </r>
  <r>
    <s v="OCT 2018"/>
    <s v="CAROLINE"/>
    <s v="VOTIVMUSIC"/>
    <x v="2"/>
    <s v="851857007359"/>
    <x v="13"/>
    <s v="AULI01711660"/>
    <s v="Mum's Spaghetti"/>
    <s v="Audio Track Stream Portable - Subscr"/>
    <n v="0.49"/>
    <n v="92"/>
  </r>
  <r>
    <s v="OCT 2018"/>
    <s v="CAROLINE"/>
    <s v="VOTIVMUSIC"/>
    <x v="2"/>
    <s v="851857007359"/>
    <x v="13"/>
    <s v="AULI01711660"/>
    <s v="Mum's Spaghetti"/>
    <s v="Telco Breakage - Audio Subscr"/>
    <n v="0.08"/>
    <n v="2"/>
  </r>
  <r>
    <s v="OCT 2018"/>
    <s v="CAROLINE"/>
    <s v="VOTIVMUSIC"/>
    <x v="2"/>
    <s v="851857007359"/>
    <x v="13"/>
    <s v="AULI01711670"/>
    <s v="Lacuna"/>
    <s v="Digital Online Aud track Stream"/>
    <n v="0.01"/>
    <n v="10"/>
  </r>
  <r>
    <s v="OCT 2018"/>
    <s v="CAROLINE"/>
    <s v="VOTIVMUSIC"/>
    <x v="2"/>
    <s v="851857007359"/>
    <x v="13"/>
    <s v="AULI01711670"/>
    <s v="Lacuna"/>
    <s v="Digital Online Vid track Stream"/>
    <m/>
    <n v="1"/>
  </r>
  <r>
    <s v="OCT 2018"/>
    <s v="CAROLINE"/>
    <s v="VOTIVMUSIC"/>
    <x v="2"/>
    <s v="851857007359"/>
    <x v="13"/>
    <s v="AULI01711670"/>
    <s v="Lacuna"/>
    <s v="Audio Track Stream Portable - Subscr"/>
    <n v="0.49"/>
    <n v="96"/>
  </r>
  <r>
    <s v="OCT 2018"/>
    <s v="CAROLINE"/>
    <s v="VOTIVMUSIC"/>
    <x v="2"/>
    <s v="851857007359"/>
    <x v="13"/>
    <s v="AULI01711670"/>
    <s v="Lacuna"/>
    <s v="Telco Breakage - Audio Subscr"/>
    <n v="7.0000000000000007E-2"/>
    <n v="2"/>
  </r>
  <r>
    <s v="OCT 2018"/>
    <s v="CAROLINE"/>
    <s v="VOTIVMUSIC"/>
    <x v="2"/>
    <s v="851857007359"/>
    <x v="13"/>
    <s v="AULI01711680"/>
    <s v="Summer Rave"/>
    <s v="Digital Online Aud track Stream"/>
    <n v="0.05"/>
    <n v="39"/>
  </r>
  <r>
    <s v="OCT 2018"/>
    <s v="CAROLINE"/>
    <s v="VOTIVMUSIC"/>
    <x v="2"/>
    <s v="851857007359"/>
    <x v="13"/>
    <s v="AULI01711680"/>
    <s v="Summer Rave"/>
    <s v="Digital Online Vid track Stream"/>
    <n v="0.01"/>
    <n v="1"/>
  </r>
  <r>
    <s v="OCT 2018"/>
    <s v="CAROLINE"/>
    <s v="VOTIVMUSIC"/>
    <x v="2"/>
    <s v="851857007359"/>
    <x v="13"/>
    <s v="AULI01711680"/>
    <s v="Summer Rave"/>
    <s v="Audio Track Stream Portable - Subscr"/>
    <n v="1.03"/>
    <n v="215"/>
  </r>
  <r>
    <s v="OCT 2018"/>
    <s v="CAROLINE"/>
    <s v="VOTIVMUSIC"/>
    <x v="2"/>
    <s v="851857007359"/>
    <x v="13"/>
    <s v="AULI01711680"/>
    <s v="Summer Rave"/>
    <s v="Telco Breakage - Audio Subscr"/>
    <n v="0.08"/>
    <n v="2"/>
  </r>
  <r>
    <s v="OCT 2018"/>
    <s v="CAROLINE"/>
    <s v="VOTIVMUSIC"/>
    <x v="2"/>
    <s v="851857007359"/>
    <x v="13"/>
    <s v="AULI01711690"/>
    <s v="Find Me In The Water"/>
    <s v="Digital Online Aud track Stream"/>
    <n v="0.01"/>
    <n v="7"/>
  </r>
  <r>
    <s v="OCT 2018"/>
    <s v="CAROLINE"/>
    <s v="VOTIVMUSIC"/>
    <x v="2"/>
    <s v="851857007359"/>
    <x v="13"/>
    <s v="AULI01711690"/>
    <s v="Find Me In The Water"/>
    <s v="Digital Online Vid track Stream"/>
    <m/>
    <n v="2"/>
  </r>
  <r>
    <s v="OCT 2018"/>
    <s v="CAROLINE"/>
    <s v="VOTIVMUSIC"/>
    <x v="2"/>
    <s v="851857007359"/>
    <x v="13"/>
    <s v="AULI01711690"/>
    <s v="Find Me In The Water"/>
    <s v="Audio Track Stream Portable - Subscr"/>
    <n v="0.53"/>
    <n v="103"/>
  </r>
  <r>
    <s v="OCT 2018"/>
    <s v="CAROLINE"/>
    <s v="VOTIVMUSIC"/>
    <x v="2"/>
    <s v="851857007359"/>
    <x v="13"/>
    <s v="AULI01711690"/>
    <s v="Find Me In The Water"/>
    <s v="Telco Breakage - Audio Subscr"/>
    <n v="0.09"/>
    <n v="2"/>
  </r>
  <r>
    <s v="OCT 2018"/>
    <s v="CAROLINE"/>
    <s v="VOTIVMUSIC"/>
    <x v="2"/>
    <s v="851857007373"/>
    <x v="14"/>
    <s v="AULI01711610"/>
    <s v="Zone (This Is How It Feels)"/>
    <s v="Digital Online Aud track Stream"/>
    <m/>
    <n v="3"/>
  </r>
  <r>
    <s v="OCT 2018"/>
    <s v="CAROLINE"/>
    <s v="VOTIVMUSIC"/>
    <x v="2"/>
    <s v="851857007373"/>
    <x v="14"/>
    <s v="AULI01711610"/>
    <s v="Zone (This Is How It Feels)"/>
    <s v="Audio Track Stream Portable - Subscr"/>
    <n v="7.0000000000000007E-2"/>
    <n v="15"/>
  </r>
  <r>
    <s v="OCT 2018"/>
    <s v="CAROLINE"/>
    <s v="VOTIVMUSIC"/>
    <x v="2"/>
    <s v="851857007373"/>
    <x v="14"/>
    <s v="AULI01711610"/>
    <s v="Zone (This Is How It Feels)"/>
    <s v="Telco Breakage - Audio Subscr"/>
    <n v="0.03"/>
    <n v="2"/>
  </r>
  <r>
    <s v="OCT 2018"/>
    <s v="CAROLINE"/>
    <s v="VOTIVMUSIC"/>
    <x v="2"/>
    <s v="857235002329"/>
    <x v="15"/>
    <s v="AULI01496360"/>
    <s v="Dojo Rising"/>
    <s v="Digital Online Aud track Stream"/>
    <n v="0.01"/>
    <n v="7"/>
  </r>
  <r>
    <s v="OCT 2018"/>
    <s v="CAROLINE"/>
    <s v="VOTIVMUSIC"/>
    <x v="2"/>
    <s v="857235002329"/>
    <x v="15"/>
    <s v="AULI01496360"/>
    <s v="Dojo Rising"/>
    <s v="Audio Track Stream Portable - Subscr"/>
    <n v="0.17"/>
    <n v="38"/>
  </r>
  <r>
    <s v="OCT 2018"/>
    <s v="CAROLINE"/>
    <s v="VOTIVMUSIC"/>
    <x v="2"/>
    <s v="857235002329"/>
    <x v="15"/>
    <s v="AULI01496360"/>
    <s v="Dojo Rising"/>
    <s v="Telco Breakage - Audio Subscr"/>
    <n v="0.01"/>
    <n v="1"/>
  </r>
  <r>
    <s v="OCT 2018"/>
    <s v="CAROLINE"/>
    <s v="VOTIVMUSIC"/>
    <x v="2"/>
    <s v="857235002329"/>
    <x v="15"/>
    <s v="AULI01496370"/>
    <s v="Scar"/>
    <s v="Digital Online Aud track Stream"/>
    <n v="0.01"/>
    <n v="6"/>
  </r>
  <r>
    <s v="OCT 2018"/>
    <s v="CAROLINE"/>
    <s v="VOTIVMUSIC"/>
    <x v="2"/>
    <s v="857235002329"/>
    <x v="15"/>
    <s v="AULI01496370"/>
    <s v="Scar"/>
    <s v="Audio Track Stream Portable - Subscr"/>
    <n v="0.09"/>
    <n v="20"/>
  </r>
  <r>
    <s v="OCT 2018"/>
    <s v="CAROLINE"/>
    <s v="VOTIVMUSIC"/>
    <x v="2"/>
    <s v="857235002329"/>
    <x v="15"/>
    <s v="AULI01496370"/>
    <s v="Scar"/>
    <s v="Telco Breakage - Audio Subscr"/>
    <m/>
    <n v="1"/>
  </r>
  <r>
    <s v="OCT 2018"/>
    <s v="CAROLINE"/>
    <s v="VOTIVMUSIC"/>
    <x v="2"/>
    <s v="857235002329"/>
    <x v="15"/>
    <s v="AULI01496380"/>
    <s v="Happy Birthday"/>
    <s v="Digital Online Aud track Stream"/>
    <m/>
    <n v="2"/>
  </r>
  <r>
    <s v="OCT 2018"/>
    <s v="CAROLINE"/>
    <s v="VOTIVMUSIC"/>
    <x v="2"/>
    <s v="857235002329"/>
    <x v="15"/>
    <s v="AULI01496380"/>
    <s v="Happy Birthday"/>
    <s v="Audio Track Stream Portable - Subscr"/>
    <n v="0.06"/>
    <n v="12"/>
  </r>
  <r>
    <s v="OCT 2018"/>
    <s v="CAROLINE"/>
    <s v="VOTIVMUSIC"/>
    <x v="2"/>
    <s v="857235002329"/>
    <x v="15"/>
    <s v="AULI01496390"/>
    <s v="Gold Canary"/>
    <s v="Digital Online Aud track Stream"/>
    <n v="0.01"/>
    <n v="5"/>
  </r>
  <r>
    <s v="OCT 2018"/>
    <s v="CAROLINE"/>
    <s v="VOTIVMUSIC"/>
    <x v="2"/>
    <s v="857235002329"/>
    <x v="15"/>
    <s v="AULI01496390"/>
    <s v="Gold Canary"/>
    <s v="Audio Track Stream Portable - Subscr"/>
    <n v="0.03"/>
    <n v="7"/>
  </r>
  <r>
    <s v="OCT 2018"/>
    <s v="CAROLINE"/>
    <s v="VOTIVMUSIC"/>
    <x v="2"/>
    <s v="857235002329"/>
    <x v="15"/>
    <s v="AULI01496400"/>
    <s v="Promises"/>
    <s v="Digital Online Aud track Stream"/>
    <m/>
    <n v="2"/>
  </r>
  <r>
    <s v="OCT 2018"/>
    <s v="CAROLINE"/>
    <s v="VOTIVMUSIC"/>
    <x v="2"/>
    <s v="857235002329"/>
    <x v="15"/>
    <s v="AULI01496400"/>
    <s v="Promises"/>
    <s v="Audio Track Stream Portable - Subscr"/>
    <n v="0.05"/>
    <n v="11"/>
  </r>
  <r>
    <s v="OCT 2018"/>
    <s v="CAROLINE"/>
    <s v="VOTIVMUSIC"/>
    <x v="2"/>
    <s v="857235002329"/>
    <x v="15"/>
    <s v="AULI01496410"/>
    <s v="Dream Cave"/>
    <s v="Digital Online Aud track Stream"/>
    <n v="0.01"/>
    <n v="5"/>
  </r>
  <r>
    <s v="OCT 2018"/>
    <s v="CAROLINE"/>
    <s v="VOTIVMUSIC"/>
    <x v="2"/>
    <s v="857235002329"/>
    <x v="15"/>
    <s v="AULI01496410"/>
    <s v="Dream Cave"/>
    <s v="Audio Track Stream Portable - Subscr"/>
    <n v="0.11"/>
    <n v="25"/>
  </r>
  <r>
    <s v="OCT 2018"/>
    <s v="CAROLINE"/>
    <s v="VOTIVMUSIC"/>
    <x v="2"/>
    <s v="5050954415981"/>
    <x v="16"/>
    <s v="GBZUZ1400220"/>
    <s v="Dojo Rising"/>
    <s v="User Generated Content Stream Track"/>
    <m/>
    <n v="2"/>
  </r>
  <r>
    <s v="OCT 2018"/>
    <s v="CAROLINE"/>
    <s v="VOTIVMUSIC"/>
    <x v="2"/>
    <s v="5050954415981"/>
    <x v="16"/>
    <s v="GBZUZ1400221"/>
    <s v="Promises"/>
    <s v="User Generated Content Stream Track"/>
    <m/>
    <n v="2"/>
  </r>
  <r>
    <s v="OCT 2018"/>
    <s v="CAROLINE"/>
    <s v="VOTIVMUSIC"/>
    <x v="2"/>
    <s v="5050954415981"/>
    <x v="16"/>
    <s v="GBZUZ1400222"/>
    <s v="Scar"/>
    <s v="User Generated Content Stream Track"/>
    <m/>
    <n v="2"/>
  </r>
  <r>
    <s v="OCT 2018"/>
    <s v="CAROLINE"/>
    <s v="VOTIVMUSIC"/>
    <x v="2"/>
    <s v="5050954415981"/>
    <x v="16"/>
    <s v="GBZUZ1400222"/>
    <s v="Scar"/>
    <s v="Audio Track Stream Portable - Subscr"/>
    <n v="0.01"/>
    <n v="1"/>
  </r>
  <r>
    <s v="OCT 2018"/>
    <s v="CAROLINE"/>
    <s v="VOTIVMUSIC"/>
    <x v="2"/>
    <s v="5050954415981"/>
    <x v="16"/>
    <s v="GBZUZ1400223"/>
    <s v="The Smoke, The Feeling"/>
    <s v="Audio Track Stream Webcast Portable"/>
    <m/>
    <n v="1"/>
  </r>
  <r>
    <s v="OCT 2018"/>
    <s v="CAROLINE"/>
    <s v="VOTIVMUSIC"/>
    <x v="2"/>
    <s v="5050954415981"/>
    <x v="16"/>
    <s v="GBZUZ1400223"/>
    <s v="The Smoke, The Feeling"/>
    <s v="User Generated Content Stream Track"/>
    <m/>
    <n v="2"/>
  </r>
  <r>
    <s v="OCT 2018"/>
    <s v="CAROLINE"/>
    <s v="VOTIVMUSIC"/>
    <x v="2"/>
    <s v="9341004007475"/>
    <x v="17"/>
    <s v="AULI01070880"/>
    <s v="Meditation Song # 2 (Why, Oh Why)"/>
    <s v="Digital Online Aud track Stream"/>
    <m/>
    <n v="2"/>
  </r>
  <r>
    <s v="OCT 2018"/>
    <s v="CAROLINE"/>
    <s v="VOTIVMUSIC"/>
    <x v="2"/>
    <s v="9341004007475"/>
    <x v="17"/>
    <s v="AULI01070890"/>
    <s v="There's Nothing In The Water We Can't Fight"/>
    <s v="Digital Online Aud track Stream"/>
    <n v="7.0000000000000007E-2"/>
    <n v="35"/>
  </r>
  <r>
    <s v="OCT 2018"/>
    <s v="CAROLINE"/>
    <s v="VOTIVMUSIC"/>
    <x v="2"/>
    <s v="9341004007475"/>
    <x v="17"/>
    <s v="AULI01070960"/>
    <s v="This Is What I Said"/>
    <s v="Digital Online Aud track Stream"/>
    <n v="0.01"/>
    <n v="4"/>
  </r>
  <r>
    <s v="OCT 2018"/>
    <s v="CAROLINE"/>
    <s v="VOTIVMUSIC"/>
    <x v="2"/>
    <s v="9341004058309"/>
    <x v="18"/>
    <s v="AULI01816580"/>
    <s v="Panopticon"/>
    <s v="Digital Online Aud track Permanent"/>
    <n v="0.91"/>
    <n v="1"/>
  </r>
  <r>
    <s v="OCT 2018"/>
    <s v="CAROLINE"/>
    <s v="VOTIVMUSIC"/>
    <x v="2"/>
    <s v="9341004058309"/>
    <x v="18"/>
    <s v="AULI01816580"/>
    <s v="Panopticon"/>
    <s v="Digital Online Aud track Stream"/>
    <n v="0.02"/>
    <n v="11"/>
  </r>
  <r>
    <s v="OCT 2018"/>
    <s v="CAROLINE"/>
    <s v="VOTIVMUSIC"/>
    <x v="2"/>
    <s v="9341004058309"/>
    <x v="18"/>
    <s v="AULI01816580"/>
    <s v="Panopticon"/>
    <s v="Digital Online Vid track Stream"/>
    <m/>
    <n v="1"/>
  </r>
  <r>
    <s v="OCT 2018"/>
    <s v="CAROLINE"/>
    <s v="VOTIVMUSIC"/>
    <x v="2"/>
    <s v="9341004058309"/>
    <x v="18"/>
    <s v="AULI01816580"/>
    <s v="Panopticon"/>
    <s v="Audio Track Stream Portable - Subscr"/>
    <n v="28.2"/>
    <n v="3855"/>
  </r>
  <r>
    <s v="OCT 2018"/>
    <s v="CAROLINE"/>
    <s v="VOTIVMUSIC"/>
    <x v="2"/>
    <s v="9341004058309"/>
    <x v="18"/>
    <s v="AULI01816580"/>
    <s v="Panopticon"/>
    <s v="Audio Cloud Services - Subscr"/>
    <m/>
    <n v="2"/>
  </r>
  <r>
    <s v="OCT 2018"/>
    <s v="CAROLINE"/>
    <s v="VOTIVMUSIC"/>
    <x v="3"/>
    <s v="75679965448"/>
    <x v="19"/>
    <s v="USC5Q1000001"/>
    <s v="Shake"/>
    <s v="Digital Online Aud track Stream"/>
    <m/>
    <n v="1"/>
  </r>
  <r>
    <s v="OCT 2018"/>
    <s v="CAROLINE"/>
    <s v="VOTIVMUSIC"/>
    <x v="3"/>
    <s v="75679965448"/>
    <x v="19"/>
    <s v="USC5Q1000001"/>
    <s v="Shake"/>
    <s v="Audio Track Stream Portable - Subscr"/>
    <n v="0.15"/>
    <n v="31"/>
  </r>
  <r>
    <s v="OCT 2018"/>
    <s v="CAROLINE"/>
    <s v="VOTIVMUSIC"/>
    <x v="3"/>
    <s v="75679965448"/>
    <x v="19"/>
    <s v="USC5Q1000001"/>
    <s v="Shake"/>
    <s v="Audio Cloud Services - Subscr"/>
    <m/>
    <n v="1"/>
  </r>
  <r>
    <s v="OCT 2018"/>
    <s v="CAROLINE"/>
    <s v="VOTIVMUSIC"/>
    <x v="3"/>
    <s v="75679965448"/>
    <x v="19"/>
    <s v="USC5Q1000001"/>
    <s v="Shake"/>
    <s v="Telco Breakage - Audio Subscr"/>
    <m/>
    <n v="1"/>
  </r>
  <r>
    <s v="OCT 2018"/>
    <s v="CAROLINE"/>
    <s v="VOTIVMUSIC"/>
    <x v="3"/>
    <s v="75679965448"/>
    <x v="19"/>
    <s v="USC5Q1000002"/>
    <s v="Word=War"/>
    <s v="Audio Track Stream Portable - Subscr"/>
    <n v="0.02"/>
    <n v="4"/>
  </r>
  <r>
    <s v="OCT 2018"/>
    <s v="CAROLINE"/>
    <s v="VOTIVMUSIC"/>
    <x v="3"/>
    <s v="75679965448"/>
    <x v="19"/>
    <s v="USC5Q1000003"/>
    <s v="Cold Dust Girl"/>
    <s v="Digital Online Aud track Stream"/>
    <n v="0.11"/>
    <n v="73"/>
  </r>
  <r>
    <s v="OCT 2018"/>
    <s v="CAROLINE"/>
    <s v="VOTIVMUSIC"/>
    <x v="3"/>
    <s v="75679965448"/>
    <x v="19"/>
    <s v="USC5Q1000003"/>
    <s v="Cold Dust Girl"/>
    <s v="Audio Track Stream Portable - Subscr"/>
    <n v="2.27"/>
    <n v="422"/>
  </r>
  <r>
    <s v="OCT 2018"/>
    <s v="CAROLINE"/>
    <s v="VOTIVMUSIC"/>
    <x v="3"/>
    <s v="75679965448"/>
    <x v="19"/>
    <s v="USC5Q1000003"/>
    <s v="Cold Dust Girl"/>
    <s v="Audio Cloud Services - Subscr"/>
    <n v="0.01"/>
    <n v="9"/>
  </r>
  <r>
    <s v="OCT 2018"/>
    <s v="CAROLINE"/>
    <s v="VOTIVMUSIC"/>
    <x v="3"/>
    <s v="75679965448"/>
    <x v="19"/>
    <s v="USC5Q1000003"/>
    <s v="Cold Dust Girl"/>
    <s v="Telco Breakage - Audio Subscr"/>
    <n v="0.04"/>
    <n v="2"/>
  </r>
  <r>
    <s v="OCT 2018"/>
    <s v="CAROLINE"/>
    <s v="VOTIVMUSIC"/>
    <x v="3"/>
    <s v="75679965448"/>
    <x v="19"/>
    <s v="USC5Q1000004"/>
    <s v="Artificial Man"/>
    <s v="Digital Online Aud track Stream"/>
    <m/>
    <n v="2"/>
  </r>
  <r>
    <s v="OCT 2018"/>
    <s v="CAROLINE"/>
    <s v="VOTIVMUSIC"/>
    <x v="3"/>
    <s v="75679965448"/>
    <x v="19"/>
    <s v="USC5Q1000004"/>
    <s v="Artificial Man"/>
    <s v="Audio Track Stream Portable - Subscr"/>
    <n v="0.04"/>
    <n v="11"/>
  </r>
  <r>
    <s v="OCT 2018"/>
    <s v="CAROLINE"/>
    <s v="VOTIVMUSIC"/>
    <x v="3"/>
    <s v="75679965448"/>
    <x v="19"/>
    <s v="USC5Q1000005"/>
    <s v="No Future"/>
    <s v="Digital Online Aud track Stream"/>
    <m/>
    <n v="3"/>
  </r>
  <r>
    <s v="OCT 2018"/>
    <s v="CAROLINE"/>
    <s v="VOTIVMUSIC"/>
    <x v="3"/>
    <s v="75679965448"/>
    <x v="19"/>
    <s v="USC5Q1000005"/>
    <s v="No Future"/>
    <s v="Audio Track Stream Portable - Subscr"/>
    <n v="0.15"/>
    <n v="22"/>
  </r>
  <r>
    <s v="OCT 2018"/>
    <s v="CAROLINE"/>
    <s v="VOTIVMUSIC"/>
    <x v="3"/>
    <s v="75679965448"/>
    <x v="19"/>
    <s v="USC5Q1000005"/>
    <s v="No Future"/>
    <s v="Audio Cloud Services - Subscr"/>
    <m/>
    <n v="1"/>
  </r>
  <r>
    <s v="OCT 2018"/>
    <s v="CAROLINE"/>
    <s v="VOTIVMUSIC"/>
    <x v="3"/>
    <s v="75679965448"/>
    <x v="19"/>
    <s v="USC5Q1000006"/>
    <s v="Neverest"/>
    <s v="Digital Online Aud track Stream"/>
    <m/>
    <n v="1"/>
  </r>
  <r>
    <s v="OCT 2018"/>
    <s v="CAROLINE"/>
    <s v="VOTIVMUSIC"/>
    <x v="3"/>
    <s v="75679965448"/>
    <x v="19"/>
    <s v="USC5Q1000006"/>
    <s v="Neverest"/>
    <s v="Audio Track Stream Portable - Subscr"/>
    <n v="7.0000000000000007E-2"/>
    <n v="10"/>
  </r>
  <r>
    <s v="OCT 2018"/>
    <s v="CAROLINE"/>
    <s v="VOTIVMUSIC"/>
    <x v="3"/>
    <s v="75679965448"/>
    <x v="19"/>
    <s v="USC5Q1000006"/>
    <s v="Neverest"/>
    <s v="Audio Cloud Services - Subscr"/>
    <m/>
    <n v="1"/>
  </r>
  <r>
    <s v="OCT 2018"/>
    <s v="CAROLINE"/>
    <s v="VOTIVMUSIC"/>
    <x v="3"/>
    <s v="75679965448"/>
    <x v="19"/>
    <s v="USC5Q1000007"/>
    <s v="Star"/>
    <s v="Audio Track Stream Portable - Subscr"/>
    <n v="0.02"/>
    <n v="5"/>
  </r>
  <r>
    <s v="OCT 2018"/>
    <s v="CAROLINE"/>
    <s v="VOTIVMUSIC"/>
    <x v="3"/>
    <s v="75679965448"/>
    <x v="19"/>
    <s v="USC5Q1000007"/>
    <s v="Star"/>
    <s v="Audio Cloud Services - Subscr"/>
    <m/>
    <n v="1"/>
  </r>
  <r>
    <s v="OCT 2018"/>
    <s v="CAROLINE"/>
    <s v="VOTIVMUSIC"/>
    <x v="3"/>
    <s v="75679965448"/>
    <x v="19"/>
    <s v="USC5Q1000008"/>
    <s v="So American"/>
    <s v="Audio Track Stream Portable - Subscr"/>
    <n v="0.02"/>
    <n v="3"/>
  </r>
  <r>
    <s v="OCT 2018"/>
    <s v="CAROLINE"/>
    <s v="VOTIVMUSIC"/>
    <x v="3"/>
    <s v="75679965448"/>
    <x v="19"/>
    <s v="USC5Q1000009"/>
    <s v="Face Control"/>
    <s v="Audio Track Stream Portable - Subscr"/>
    <n v="0.13"/>
    <n v="19"/>
  </r>
  <r>
    <s v="OCT 2018"/>
    <s v="CAROLINE"/>
    <s v="VOTIVMUSIC"/>
    <x v="3"/>
    <s v="75679965448"/>
    <x v="19"/>
    <s v="USC5Q1000009"/>
    <s v="Face Control"/>
    <s v="Audio Cloud Services - Subscr"/>
    <m/>
    <n v="2"/>
  </r>
  <r>
    <s v="OCT 2018"/>
    <s v="CAROLINE"/>
    <s v="VOTIVMUSIC"/>
    <x v="3"/>
    <s v="75679965448"/>
    <x v="19"/>
    <s v="USC5Q1000010"/>
    <s v="Steampunk Camelot"/>
    <s v="Digital Online Aud track Stream"/>
    <m/>
    <n v="1"/>
  </r>
  <r>
    <s v="OCT 2018"/>
    <s v="CAROLINE"/>
    <s v="VOTIVMUSIC"/>
    <x v="3"/>
    <s v="75679965448"/>
    <x v="19"/>
    <s v="USC5Q1000010"/>
    <s v="Steampunk Camelot"/>
    <s v="Audio Track Stream Portable - Subscr"/>
    <n v="0.02"/>
    <n v="2"/>
  </r>
  <r>
    <s v="OCT 2018"/>
    <s v="CAROLINE"/>
    <s v="VOTIVMUSIC"/>
    <x v="3"/>
    <s v="859705941404"/>
    <x v="20"/>
    <s v="USC5Q1100001"/>
    <s v="Anything At All"/>
    <s v="Audio Track Stream Portable - Subscr"/>
    <n v="0.12"/>
    <n v="19"/>
  </r>
  <r>
    <s v="OCT 2018"/>
    <s v="CAROLINE"/>
    <s v="VOTIVMUSIC"/>
    <x v="3"/>
    <s v="859705941404"/>
    <x v="20"/>
    <s v="USC5Q1100001"/>
    <s v="Anything At All"/>
    <s v="Audio Cloud Services - Subscr"/>
    <m/>
    <n v="1"/>
  </r>
  <r>
    <s v="OCT 2018"/>
    <s v="CAROLINE"/>
    <s v="VOTIVMUSIC"/>
    <x v="3"/>
    <s v="859705941404"/>
    <x v="20"/>
    <s v="USC5Q1100002"/>
    <s v="Stereode"/>
    <s v="Audio Track Stream Portable - Subscr"/>
    <n v="0.04"/>
    <n v="9"/>
  </r>
  <r>
    <s v="OCT 2018"/>
    <s v="CAROLINE"/>
    <s v="VOTIVMUSIC"/>
    <x v="3"/>
    <s v="859705941404"/>
    <x v="20"/>
    <s v="USC5Q1100002"/>
    <s v="Stereode"/>
    <s v="Audio Cloud Services - Subscr"/>
    <m/>
    <n v="1"/>
  </r>
  <r>
    <s v="OCT 2018"/>
    <s v="CAROLINE"/>
    <s v="VOTIVMUSIC"/>
    <x v="3"/>
    <s v="859705941404"/>
    <x v="20"/>
    <s v="USC5Q1100002"/>
    <s v="Stereode"/>
    <s v="Telco Breakage - Audio Subscr"/>
    <m/>
    <n v="1"/>
  </r>
  <r>
    <s v="OCT 2018"/>
    <s v="CAROLINE"/>
    <s v="VOTIVMUSIC"/>
    <x v="3"/>
    <s v="859705941404"/>
    <x v="20"/>
    <s v="USC5Q1100003"/>
    <s v="Silver City"/>
    <s v="Digital Online Aud track Stream"/>
    <n v="0.18"/>
    <n v="127"/>
  </r>
  <r>
    <s v="OCT 2018"/>
    <s v="CAROLINE"/>
    <s v="VOTIVMUSIC"/>
    <x v="3"/>
    <s v="859705941404"/>
    <x v="20"/>
    <s v="USC5Q1100003"/>
    <s v="Silver City"/>
    <s v="Audio Track Stream Portable - Subscr"/>
    <n v="2.92"/>
    <n v="565"/>
  </r>
  <r>
    <s v="OCT 2018"/>
    <s v="CAROLINE"/>
    <s v="VOTIVMUSIC"/>
    <x v="3"/>
    <s v="859705941404"/>
    <x v="20"/>
    <s v="USC5Q1100003"/>
    <s v="Silver City"/>
    <s v="Audio Cloud Services - Subscr"/>
    <m/>
    <n v="1"/>
  </r>
  <r>
    <s v="OCT 2018"/>
    <s v="CAROLINE"/>
    <s v="VOTIVMUSIC"/>
    <x v="3"/>
    <s v="859705941404"/>
    <x v="20"/>
    <s v="USC5Q1100003"/>
    <s v="Silver City"/>
    <s v="Telco Breakage - Audio Subscr"/>
    <n v="7.0000000000000007E-2"/>
    <n v="2"/>
  </r>
  <r>
    <s v="OCT 2018"/>
    <s v="CAROLINE"/>
    <s v="VOTIVMUSIC"/>
    <x v="3"/>
    <s v="859705941404"/>
    <x v="20"/>
    <s v="USC5Q1100004"/>
    <s v="Cold Dust Girl"/>
    <s v="Digital Online Aud track Stream"/>
    <n v="0.02"/>
    <n v="12"/>
  </r>
  <r>
    <s v="OCT 2018"/>
    <s v="CAROLINE"/>
    <s v="VOTIVMUSIC"/>
    <x v="3"/>
    <s v="859705941404"/>
    <x v="20"/>
    <s v="USC5Q1100004"/>
    <s v="Cold Dust Girl"/>
    <s v="Digital Online Vid track Stream"/>
    <n v="0.01"/>
    <n v="7"/>
  </r>
  <r>
    <s v="OCT 2018"/>
    <s v="CAROLINE"/>
    <s v="VOTIVMUSIC"/>
    <x v="3"/>
    <s v="859705941404"/>
    <x v="20"/>
    <s v="USC5Q1100004"/>
    <s v="Cold Dust Girl"/>
    <s v="Audio Track Stream Portable - Subscr"/>
    <n v="0.71"/>
    <n v="118"/>
  </r>
  <r>
    <s v="OCT 2018"/>
    <s v="CAROLINE"/>
    <s v="VOTIVMUSIC"/>
    <x v="3"/>
    <s v="859705941404"/>
    <x v="20"/>
    <s v="USC5Q1100004"/>
    <s v="Cold Dust Girl"/>
    <s v="Audio Cloud Services - Subscr"/>
    <m/>
    <n v="10"/>
  </r>
  <r>
    <s v="OCT 2018"/>
    <s v="CAROLINE"/>
    <s v="VOTIVMUSIC"/>
    <x v="3"/>
    <s v="859705941404"/>
    <x v="20"/>
    <s v="USC5Q1100004"/>
    <s v="Cold Dust Girl"/>
    <s v="Telco Breakage - Audio Subscr"/>
    <n v="0.01"/>
    <n v="2"/>
  </r>
  <r>
    <s v="OCT 2018"/>
    <s v="CAROLINE"/>
    <s v="VOTIVMUSIC"/>
    <x v="4"/>
    <s v="75679956316"/>
    <x v="21"/>
    <s v="AULI01282600"/>
    <s v="Lovers 1"/>
    <s v="Digital Online Aud track Stream"/>
    <n v="0.01"/>
    <n v="6"/>
  </r>
  <r>
    <s v="OCT 2018"/>
    <s v="CAROLINE"/>
    <s v="VOTIVMUSIC"/>
    <x v="4"/>
    <s v="75679956316"/>
    <x v="21"/>
    <s v="AULI01282600"/>
    <s v="Lovers 1"/>
    <s v="Digital Online Vid track Stream"/>
    <m/>
    <n v="4"/>
  </r>
  <r>
    <s v="OCT 2018"/>
    <s v="CAROLINE"/>
    <s v="VOTIVMUSIC"/>
    <x v="4"/>
    <s v="75679956316"/>
    <x v="21"/>
    <s v="AULI01282600"/>
    <s v="Lovers 1"/>
    <s v="Audio Track Stream Portable - Subscr"/>
    <n v="1.05"/>
    <n v="185"/>
  </r>
  <r>
    <s v="OCT 2018"/>
    <s v="CAROLINE"/>
    <s v="VOTIVMUSIC"/>
    <x v="4"/>
    <s v="75679956316"/>
    <x v="21"/>
    <s v="AULI01282600"/>
    <s v="Lovers 1"/>
    <s v="Audio Cloud Services - Subscr"/>
    <m/>
    <n v="6"/>
  </r>
  <r>
    <s v="OCT 2018"/>
    <s v="CAROLINE"/>
    <s v="VOTIVMUSIC"/>
    <x v="4"/>
    <s v="75679956316"/>
    <x v="21"/>
    <s v="AULI01282600"/>
    <s v="Lovers 1"/>
    <s v="Telco Breakage - Audio Subscr"/>
    <n v="0.03"/>
    <n v="2"/>
  </r>
  <r>
    <s v="OCT 2018"/>
    <s v="CAROLINE"/>
    <s v="VOTIVMUSIC"/>
    <x v="4"/>
    <s v="75679956316"/>
    <x v="21"/>
    <s v="AULI01282610"/>
    <s v="Lovers 2"/>
    <s v="Digital Online Aud track Stream"/>
    <n v="0.02"/>
    <n v="18"/>
  </r>
  <r>
    <s v="OCT 2018"/>
    <s v="CAROLINE"/>
    <s v="VOTIVMUSIC"/>
    <x v="4"/>
    <s v="75679956316"/>
    <x v="21"/>
    <s v="AULI01282610"/>
    <s v="Lovers 2"/>
    <s v="Digital Online Vid track Stream"/>
    <m/>
    <n v="4"/>
  </r>
  <r>
    <s v="OCT 2018"/>
    <s v="CAROLINE"/>
    <s v="VOTIVMUSIC"/>
    <x v="4"/>
    <s v="75679956316"/>
    <x v="21"/>
    <s v="AULI01282610"/>
    <s v="Lovers 2"/>
    <s v="Audio Track Stream Portable - Subscr"/>
    <n v="1.66"/>
    <n v="288"/>
  </r>
  <r>
    <s v="OCT 2018"/>
    <s v="CAROLINE"/>
    <s v="VOTIVMUSIC"/>
    <x v="4"/>
    <s v="75679956316"/>
    <x v="21"/>
    <s v="AULI01282610"/>
    <s v="Lovers 2"/>
    <s v="Audio Cloud Services - Subscr"/>
    <n v="0.01"/>
    <n v="9"/>
  </r>
  <r>
    <s v="OCT 2018"/>
    <s v="CAROLINE"/>
    <s v="VOTIVMUSIC"/>
    <x v="4"/>
    <s v="75679956316"/>
    <x v="21"/>
    <s v="AULI01282610"/>
    <s v="Lovers 2"/>
    <s v="Telco Breakage - Audio Subscr"/>
    <n v="0.04"/>
    <n v="1"/>
  </r>
  <r>
    <s v="OCT 2018"/>
    <s v="CAROLINE"/>
    <s v="VOTIVMUSIC"/>
    <x v="4"/>
    <s v="75679956316"/>
    <x v="21"/>
    <s v="AULI01282620"/>
    <s v="Hands"/>
    <s v="Digital Online Aud track Permanent"/>
    <n v="2.73"/>
    <n v="3"/>
  </r>
  <r>
    <s v="OCT 2018"/>
    <s v="CAROLINE"/>
    <s v="VOTIVMUSIC"/>
    <x v="4"/>
    <s v="75679956316"/>
    <x v="21"/>
    <s v="AULI01282620"/>
    <s v="Hands"/>
    <s v="Digital Online Aud track Stream"/>
    <n v="0.17"/>
    <n v="119"/>
  </r>
  <r>
    <s v="OCT 2018"/>
    <s v="CAROLINE"/>
    <s v="VOTIVMUSIC"/>
    <x v="4"/>
    <s v="75679956316"/>
    <x v="21"/>
    <s v="AULI01282620"/>
    <s v="Hands"/>
    <s v="Digital Online Vid track Stream"/>
    <n v="0.02"/>
    <n v="10"/>
  </r>
  <r>
    <s v="OCT 2018"/>
    <s v="CAROLINE"/>
    <s v="VOTIVMUSIC"/>
    <x v="4"/>
    <s v="75679956316"/>
    <x v="21"/>
    <s v="AULI01282620"/>
    <s v="Hands"/>
    <s v="Audio Track Stream Webcast"/>
    <m/>
    <n v="1"/>
  </r>
  <r>
    <s v="OCT 2018"/>
    <s v="CAROLINE"/>
    <s v="VOTIVMUSIC"/>
    <x v="4"/>
    <s v="75679956316"/>
    <x v="21"/>
    <s v="AULI01282620"/>
    <s v="Hands"/>
    <s v="Audio Track Stream Portable - Subscr"/>
    <n v="8.6300000000000008"/>
    <n v="1483"/>
  </r>
  <r>
    <s v="OCT 2018"/>
    <s v="CAROLINE"/>
    <s v="VOTIVMUSIC"/>
    <x v="4"/>
    <s v="75679956316"/>
    <x v="21"/>
    <s v="AULI01282620"/>
    <s v="Hands"/>
    <s v="Audio Cloud Services - Subscr"/>
    <n v="0.02"/>
    <n v="25"/>
  </r>
  <r>
    <s v="OCT 2018"/>
    <s v="CAROLINE"/>
    <s v="VOTIVMUSIC"/>
    <x v="4"/>
    <s v="75679956316"/>
    <x v="21"/>
    <s v="AULI01282620"/>
    <s v="Hands"/>
    <s v="Telco Breakage - Audio Subscr"/>
    <n v="0.11"/>
    <n v="2"/>
  </r>
  <r>
    <s v="OCT 2018"/>
    <s v="CAROLINE"/>
    <s v="VOTIVMUSIC"/>
    <x v="4"/>
    <s v="75679956316"/>
    <x v="21"/>
    <s v="AULI01282630"/>
    <s v="Villages"/>
    <s v="Digital Online Aud track Stream"/>
    <n v="0.06"/>
    <n v="42"/>
  </r>
  <r>
    <s v="OCT 2018"/>
    <s v="CAROLINE"/>
    <s v="VOTIVMUSIC"/>
    <x v="4"/>
    <s v="75679956316"/>
    <x v="21"/>
    <s v="AULI01282630"/>
    <s v="Villages"/>
    <s v="Digital Online Vid track Stream"/>
    <n v="0.03"/>
    <n v="12"/>
  </r>
  <r>
    <s v="OCT 2018"/>
    <s v="CAROLINE"/>
    <s v="VOTIVMUSIC"/>
    <x v="4"/>
    <s v="75679956316"/>
    <x v="21"/>
    <s v="AULI01282630"/>
    <s v="Villages"/>
    <s v="Audio Track Stream Webcast"/>
    <m/>
    <n v="1"/>
  </r>
  <r>
    <s v="OCT 2018"/>
    <s v="CAROLINE"/>
    <s v="VOTIVMUSIC"/>
    <x v="4"/>
    <s v="75679956316"/>
    <x v="21"/>
    <s v="AULI01282630"/>
    <s v="Villages"/>
    <s v="Audio Track Stream Portable - Subscr"/>
    <n v="4.1900000000000004"/>
    <n v="729"/>
  </r>
  <r>
    <s v="OCT 2018"/>
    <s v="CAROLINE"/>
    <s v="VOTIVMUSIC"/>
    <x v="4"/>
    <s v="75679956316"/>
    <x v="21"/>
    <s v="AULI01282630"/>
    <s v="Villages"/>
    <s v="Audio Cloud Services - Subscr"/>
    <n v="0.01"/>
    <n v="11"/>
  </r>
  <r>
    <s v="OCT 2018"/>
    <s v="CAROLINE"/>
    <s v="VOTIVMUSIC"/>
    <x v="4"/>
    <s v="75679956316"/>
    <x v="21"/>
    <s v="AULI01282630"/>
    <s v="Villages"/>
    <s v="Telco Breakage - Audio Subscr"/>
    <n v="0.05"/>
    <n v="2"/>
  </r>
  <r>
    <s v="OCT 2018"/>
    <s v="CAROLINE"/>
    <s v="VOTIVMUSIC"/>
    <x v="4"/>
    <s v="75679956316"/>
    <x v="21"/>
    <s v="AULI01282640"/>
    <s v="Softsides"/>
    <s v="Digital Online Aud track Stream"/>
    <n v="0.01"/>
    <n v="9"/>
  </r>
  <r>
    <s v="OCT 2018"/>
    <s v="CAROLINE"/>
    <s v="VOTIVMUSIC"/>
    <x v="4"/>
    <s v="75679956316"/>
    <x v="21"/>
    <s v="AULI01282640"/>
    <s v="Softsides"/>
    <s v="Digital Online Vid track Stream"/>
    <m/>
    <n v="3"/>
  </r>
  <r>
    <s v="OCT 2018"/>
    <s v="CAROLINE"/>
    <s v="VOTIVMUSIC"/>
    <x v="4"/>
    <s v="75679956316"/>
    <x v="21"/>
    <s v="AULI01282640"/>
    <s v="Softsides"/>
    <s v="Audio Track Stream Portable - Subscr"/>
    <n v="0.96"/>
    <n v="161"/>
  </r>
  <r>
    <s v="OCT 2018"/>
    <s v="CAROLINE"/>
    <s v="VOTIVMUSIC"/>
    <x v="4"/>
    <s v="75679956316"/>
    <x v="21"/>
    <s v="AULI01282640"/>
    <s v="Softsides"/>
    <s v="Audio Cloud Services - Subscr"/>
    <m/>
    <n v="4"/>
  </r>
  <r>
    <s v="OCT 2018"/>
    <s v="CAROLINE"/>
    <s v="VOTIVMUSIC"/>
    <x v="4"/>
    <s v="75679956316"/>
    <x v="21"/>
    <s v="AULI01282640"/>
    <s v="Softsides"/>
    <s v="Telco Breakage - Audio Subscr"/>
    <m/>
    <n v="1"/>
  </r>
  <r>
    <s v="OCT 2018"/>
    <s v="CAROLINE"/>
    <s v="VOTIVMUSIC"/>
    <x v="4"/>
    <s v="75679956316"/>
    <x v="21"/>
    <s v="AULI01282650"/>
    <s v="Seeing Red"/>
    <s v="Digital Online Aud track Stream"/>
    <n v="0.01"/>
    <n v="6"/>
  </r>
  <r>
    <s v="OCT 2018"/>
    <s v="CAROLINE"/>
    <s v="VOTIVMUSIC"/>
    <x v="4"/>
    <s v="75679956316"/>
    <x v="21"/>
    <s v="AULI01282650"/>
    <s v="Seeing Red"/>
    <s v="Digital Online Vid track Stream"/>
    <m/>
    <n v="3"/>
  </r>
  <r>
    <s v="OCT 2018"/>
    <s v="CAROLINE"/>
    <s v="VOTIVMUSIC"/>
    <x v="4"/>
    <s v="75679956316"/>
    <x v="21"/>
    <s v="AULI01282650"/>
    <s v="Seeing Red"/>
    <s v="Audio Track Stream Portable - Subscr"/>
    <n v="2.37"/>
    <n v="418"/>
  </r>
  <r>
    <s v="OCT 2018"/>
    <s v="CAROLINE"/>
    <s v="VOTIVMUSIC"/>
    <x v="4"/>
    <s v="75679956316"/>
    <x v="21"/>
    <s v="AULI01282650"/>
    <s v="Seeing Red"/>
    <s v="Audio Cloud Services - Subscr"/>
    <m/>
    <n v="6"/>
  </r>
  <r>
    <s v="OCT 2018"/>
    <s v="CAROLINE"/>
    <s v="VOTIVMUSIC"/>
    <x v="4"/>
    <s v="75679956316"/>
    <x v="21"/>
    <s v="AULI01282650"/>
    <s v="Seeing Red"/>
    <s v="Telco Breakage - Audio Subscr"/>
    <n v="0.01"/>
    <n v="1"/>
  </r>
  <r>
    <s v="OCT 2018"/>
    <s v="CAROLINE"/>
    <s v="VOTIVMUSIC"/>
    <x v="4"/>
    <s v="75679956316"/>
    <x v="21"/>
    <s v="AULI01282660"/>
    <s v="Gasoline"/>
    <s v="Digital Online Aud track Permanent"/>
    <n v="1.82"/>
    <n v="2"/>
  </r>
  <r>
    <s v="OCT 2018"/>
    <s v="CAROLINE"/>
    <s v="VOTIVMUSIC"/>
    <x v="4"/>
    <s v="75679956316"/>
    <x v="21"/>
    <s v="AULI01282660"/>
    <s v="Gasoline"/>
    <s v="Digital Online Aud track Stream"/>
    <n v="0.44"/>
    <n v="290"/>
  </r>
  <r>
    <s v="OCT 2018"/>
    <s v="CAROLINE"/>
    <s v="VOTIVMUSIC"/>
    <x v="4"/>
    <s v="75679956316"/>
    <x v="21"/>
    <s v="AULI01282660"/>
    <s v="Gasoline"/>
    <s v="Digital Online Vid track Stream"/>
    <m/>
    <n v="5"/>
  </r>
  <r>
    <s v="OCT 2018"/>
    <s v="CAROLINE"/>
    <s v="VOTIVMUSIC"/>
    <x v="4"/>
    <s v="75679956316"/>
    <x v="21"/>
    <s v="AULI01282660"/>
    <s v="Gasoline"/>
    <s v="Digital Online Aud track Stream - Subscr"/>
    <n v="0.02"/>
    <n v="2"/>
  </r>
  <r>
    <s v="OCT 2018"/>
    <s v="CAROLINE"/>
    <s v="VOTIVMUSIC"/>
    <x v="4"/>
    <s v="75679956316"/>
    <x v="21"/>
    <s v="AULI01282660"/>
    <s v="Gasoline"/>
    <s v="Audio Track Stream Webcast"/>
    <n v="0.01"/>
    <n v="45"/>
  </r>
  <r>
    <s v="OCT 2018"/>
    <s v="CAROLINE"/>
    <s v="VOTIVMUSIC"/>
    <x v="4"/>
    <s v="75679956316"/>
    <x v="21"/>
    <s v="AULI01282660"/>
    <s v="Gasoline"/>
    <s v="Audio Track Stream Webcast Portable"/>
    <n v="0.01"/>
    <n v="40"/>
  </r>
  <r>
    <s v="OCT 2018"/>
    <s v="CAROLINE"/>
    <s v="VOTIVMUSIC"/>
    <x v="4"/>
    <s v="75679956316"/>
    <x v="21"/>
    <s v="AULI01282660"/>
    <s v="Gasoline"/>
    <s v="Audio Track Stream Portable - Subscr"/>
    <n v="12.91"/>
    <n v="2370"/>
  </r>
  <r>
    <s v="OCT 2018"/>
    <s v="CAROLINE"/>
    <s v="VOTIVMUSIC"/>
    <x v="4"/>
    <s v="75679956316"/>
    <x v="21"/>
    <s v="AULI01282660"/>
    <s v="Gasoline"/>
    <s v="Audio Track Stream Webcast - Subscr"/>
    <n v="0.5"/>
    <n v="72"/>
  </r>
  <r>
    <s v="OCT 2018"/>
    <s v="CAROLINE"/>
    <s v="VOTIVMUSIC"/>
    <x v="4"/>
    <s v="75679956316"/>
    <x v="21"/>
    <s v="AULI01282660"/>
    <s v="Gasoline"/>
    <s v="Audio Track Stream Webcast Portable - Su"/>
    <n v="0.35"/>
    <n v="46"/>
  </r>
  <r>
    <s v="OCT 2018"/>
    <s v="CAROLINE"/>
    <s v="VOTIVMUSIC"/>
    <x v="4"/>
    <s v="75679956316"/>
    <x v="21"/>
    <s v="AULI01282660"/>
    <s v="Gasoline"/>
    <s v="Audio Cloud Services - Subscr"/>
    <n v="0.03"/>
    <n v="45"/>
  </r>
  <r>
    <s v="OCT 2018"/>
    <s v="CAROLINE"/>
    <s v="VOTIVMUSIC"/>
    <x v="4"/>
    <s v="75679956316"/>
    <x v="21"/>
    <s v="AULI01282660"/>
    <s v="Gasoline"/>
    <s v="Digital Aud track Stream -Subscr LtdCat"/>
    <n v="0.06"/>
    <n v="2"/>
  </r>
  <r>
    <s v="OCT 2018"/>
    <s v="CAROLINE"/>
    <s v="VOTIVMUSIC"/>
    <x v="4"/>
    <s v="75679956316"/>
    <x v="21"/>
    <s v="AULI01282660"/>
    <s v="Gasoline"/>
    <s v="Telco Breakage - Audio Subscr"/>
    <n v="0.38"/>
    <n v="2"/>
  </r>
  <r>
    <s v="OCT 2018"/>
    <s v="CAROLINE"/>
    <s v="VOTIVMUSIC"/>
    <x v="4"/>
    <s v="75679956316"/>
    <x v="21"/>
    <s v="AULI01282670"/>
    <s v="Too Safe"/>
    <s v="Digital Online Aud track Stream"/>
    <n v="0.01"/>
    <n v="9"/>
  </r>
  <r>
    <s v="OCT 2018"/>
    <s v="CAROLINE"/>
    <s v="VOTIVMUSIC"/>
    <x v="4"/>
    <s v="75679956316"/>
    <x v="21"/>
    <s v="AULI01282670"/>
    <s v="Too Safe"/>
    <s v="Digital Online Vid track Stream"/>
    <n v="0.01"/>
    <n v="5"/>
  </r>
  <r>
    <s v="OCT 2018"/>
    <s v="CAROLINE"/>
    <s v="VOTIVMUSIC"/>
    <x v="4"/>
    <s v="75679956316"/>
    <x v="21"/>
    <s v="AULI01282670"/>
    <s v="Too Safe"/>
    <s v="Audio Track Stream Portable - Subscr"/>
    <n v="0.93"/>
    <n v="173"/>
  </r>
  <r>
    <s v="OCT 2018"/>
    <s v="CAROLINE"/>
    <s v="VOTIVMUSIC"/>
    <x v="4"/>
    <s v="75679956316"/>
    <x v="21"/>
    <s v="AULI01282670"/>
    <s v="Too Safe"/>
    <s v="Audio Cloud Services - Subscr"/>
    <n v="0.01"/>
    <n v="9"/>
  </r>
  <r>
    <s v="OCT 2018"/>
    <s v="CAROLINE"/>
    <s v="VOTIVMUSIC"/>
    <x v="4"/>
    <s v="75679956316"/>
    <x v="21"/>
    <s v="AULI01282670"/>
    <s v="Too Safe"/>
    <s v="Telco Breakage - Audio Subscr"/>
    <n v="0.01"/>
    <n v="1"/>
  </r>
  <r>
    <s v="OCT 2018"/>
    <s v="CAROLINE"/>
    <s v="VOTIVMUSIC"/>
    <x v="4"/>
    <s v="75679956316"/>
    <x v="21"/>
    <s v="AULI01282680"/>
    <s v="In The Wild"/>
    <s v="Digital Online Aud track Stream"/>
    <m/>
    <n v="3"/>
  </r>
  <r>
    <s v="OCT 2018"/>
    <s v="CAROLINE"/>
    <s v="VOTIVMUSIC"/>
    <x v="4"/>
    <s v="75679956316"/>
    <x v="21"/>
    <s v="AULI01282680"/>
    <s v="In The Wild"/>
    <s v="Digital Online Vid track Stream"/>
    <m/>
    <n v="4"/>
  </r>
  <r>
    <s v="OCT 2018"/>
    <s v="CAROLINE"/>
    <s v="VOTIVMUSIC"/>
    <x v="4"/>
    <s v="75679956316"/>
    <x v="21"/>
    <s v="AULI01282680"/>
    <s v="In The Wild"/>
    <s v="Audio Track Stream Webcast"/>
    <m/>
    <n v="2"/>
  </r>
  <r>
    <s v="OCT 2018"/>
    <s v="CAROLINE"/>
    <s v="VOTIVMUSIC"/>
    <x v="4"/>
    <s v="75679956316"/>
    <x v="21"/>
    <s v="AULI01282680"/>
    <s v="In The Wild"/>
    <s v="Audio Track Stream Webcast Portable"/>
    <m/>
    <n v="9"/>
  </r>
  <r>
    <s v="OCT 2018"/>
    <s v="CAROLINE"/>
    <s v="VOTIVMUSIC"/>
    <x v="4"/>
    <s v="75679956316"/>
    <x v="21"/>
    <s v="AULI01282680"/>
    <s v="In The Wild"/>
    <s v="Audio Track Stream Portable - Subscr"/>
    <n v="0.63"/>
    <n v="114"/>
  </r>
  <r>
    <s v="OCT 2018"/>
    <s v="CAROLINE"/>
    <s v="VOTIVMUSIC"/>
    <x v="4"/>
    <s v="75679956316"/>
    <x v="21"/>
    <s v="AULI01282680"/>
    <s v="In The Wild"/>
    <s v="Audio Track Stream Webcast - Subscr"/>
    <n v="0.04"/>
    <n v="8"/>
  </r>
  <r>
    <s v="OCT 2018"/>
    <s v="CAROLINE"/>
    <s v="VOTIVMUSIC"/>
    <x v="4"/>
    <s v="75679956316"/>
    <x v="21"/>
    <s v="AULI01282680"/>
    <s v="In The Wild"/>
    <s v="Audio Track Stream Webcast Portable - Su"/>
    <n v="0.03"/>
    <n v="4"/>
  </r>
  <r>
    <s v="OCT 2018"/>
    <s v="CAROLINE"/>
    <s v="VOTIVMUSIC"/>
    <x v="4"/>
    <s v="75679956316"/>
    <x v="21"/>
    <s v="AULI01282680"/>
    <s v="In The Wild"/>
    <s v="Audio Cloud Services - Subscr"/>
    <m/>
    <n v="6"/>
  </r>
  <r>
    <s v="OCT 2018"/>
    <s v="CAROLINE"/>
    <s v="VOTIVMUSIC"/>
    <x v="4"/>
    <s v="75679956316"/>
    <x v="21"/>
    <s v="AULI01282680"/>
    <s v="In The Wild"/>
    <s v="Telco Breakage - Audio Subscr"/>
    <n v="0.02"/>
    <n v="1"/>
  </r>
  <r>
    <s v="OCT 2018"/>
    <s v="CAROLINE"/>
    <s v="VOTIVMUSIC"/>
    <x v="4"/>
    <s v="75679956316"/>
    <x v="21"/>
    <s v="AULI01282690"/>
    <s v="The Vigour"/>
    <s v="Digital Online Aud track Stream"/>
    <m/>
    <n v="2"/>
  </r>
  <r>
    <s v="OCT 2018"/>
    <s v="CAROLINE"/>
    <s v="VOTIVMUSIC"/>
    <x v="4"/>
    <s v="75679956316"/>
    <x v="21"/>
    <s v="AULI01282690"/>
    <s v="The Vigour"/>
    <s v="Digital Online Vid track Stream"/>
    <m/>
    <n v="2"/>
  </r>
  <r>
    <s v="OCT 2018"/>
    <s v="CAROLINE"/>
    <s v="VOTIVMUSIC"/>
    <x v="4"/>
    <s v="75679956316"/>
    <x v="21"/>
    <s v="AULI01282690"/>
    <s v="The Vigour"/>
    <s v="Audio Track Stream Portable - Subscr"/>
    <n v="0.56000000000000005"/>
    <n v="103"/>
  </r>
  <r>
    <s v="OCT 2018"/>
    <s v="CAROLINE"/>
    <s v="VOTIVMUSIC"/>
    <x v="4"/>
    <s v="75679956316"/>
    <x v="21"/>
    <s v="AULI01282690"/>
    <s v="The Vigour"/>
    <s v="Audio Cloud Services - Subscr"/>
    <m/>
    <n v="7"/>
  </r>
  <r>
    <s v="OCT 2018"/>
    <s v="CAROLINE"/>
    <s v="VOTIVMUSIC"/>
    <x v="4"/>
    <s v="75679956316"/>
    <x v="21"/>
    <s v="AULI01282690"/>
    <s v="The Vigour"/>
    <s v="Telco Breakage - Audio Subscr"/>
    <m/>
    <n v="1"/>
  </r>
  <r>
    <s v="OCT 2018"/>
    <s v="CAROLINE"/>
    <s v="VOTIVMUSIC"/>
    <x v="4"/>
    <s v="75679956316"/>
    <x v="21"/>
    <s v="AULI01282700"/>
    <s v="Multiplication"/>
    <s v="Digital Online Aud track Stream"/>
    <n v="0.01"/>
    <n v="9"/>
  </r>
  <r>
    <s v="OCT 2018"/>
    <s v="CAROLINE"/>
    <s v="VOTIVMUSIC"/>
    <x v="4"/>
    <s v="75679956316"/>
    <x v="21"/>
    <s v="AULI01282700"/>
    <s v="Multiplication"/>
    <s v="Digital Online Vid track Stream"/>
    <m/>
    <n v="2"/>
  </r>
  <r>
    <s v="OCT 2018"/>
    <s v="CAROLINE"/>
    <s v="VOTIVMUSIC"/>
    <x v="4"/>
    <s v="75679956316"/>
    <x v="21"/>
    <s v="AULI01282700"/>
    <s v="Multiplication"/>
    <s v="Audio Track Stream Portable - Subscr"/>
    <n v="0.56000000000000005"/>
    <n v="101"/>
  </r>
  <r>
    <s v="OCT 2018"/>
    <s v="CAROLINE"/>
    <s v="VOTIVMUSIC"/>
    <x v="4"/>
    <s v="75679956316"/>
    <x v="21"/>
    <s v="AULI01282700"/>
    <s v="Multiplication"/>
    <s v="Audio Cloud Services - Subscr"/>
    <m/>
    <n v="4"/>
  </r>
  <r>
    <s v="OCT 2018"/>
    <s v="CAROLINE"/>
    <s v="VOTIVMUSIC"/>
    <x v="4"/>
    <s v="75679956316"/>
    <x v="21"/>
    <s v="AULI01282700"/>
    <s v="Multiplication"/>
    <s v="Telco Breakage - Audio Subscr"/>
    <m/>
    <n v="1"/>
  </r>
  <r>
    <s v="OCT 2018"/>
    <s v="CAROLINE"/>
    <s v="VOTIVMUSIC"/>
    <x v="4"/>
    <s v="75679956316"/>
    <x v="21"/>
    <s v="AULI01283220"/>
    <s v="All For One"/>
    <s v="Digital Online Aud track Stream"/>
    <n v="0.02"/>
    <n v="12"/>
  </r>
  <r>
    <s v="OCT 2018"/>
    <s v="CAROLINE"/>
    <s v="VOTIVMUSIC"/>
    <x v="4"/>
    <s v="75679956316"/>
    <x v="21"/>
    <s v="AULI01283220"/>
    <s v="All For One"/>
    <s v="Digital Online Vid track Stream"/>
    <m/>
    <n v="3"/>
  </r>
  <r>
    <s v="OCT 2018"/>
    <s v="CAROLINE"/>
    <s v="VOTIVMUSIC"/>
    <x v="4"/>
    <s v="75679956316"/>
    <x v="21"/>
    <s v="AULI01283220"/>
    <s v="All For One"/>
    <s v="Audio Track Stream Webcast Portable"/>
    <m/>
    <n v="1"/>
  </r>
  <r>
    <s v="OCT 2018"/>
    <s v="CAROLINE"/>
    <s v="VOTIVMUSIC"/>
    <x v="4"/>
    <s v="75679956316"/>
    <x v="21"/>
    <s v="AULI01283220"/>
    <s v="All For One"/>
    <s v="Audio Track Stream Portable - Subscr"/>
    <n v="1.31"/>
    <n v="222"/>
  </r>
  <r>
    <s v="OCT 2018"/>
    <s v="CAROLINE"/>
    <s v="VOTIVMUSIC"/>
    <x v="4"/>
    <s v="75679956316"/>
    <x v="21"/>
    <s v="AULI01283220"/>
    <s v="All For One"/>
    <s v="Audio Cloud Services - Subscr"/>
    <m/>
    <n v="6"/>
  </r>
  <r>
    <s v="OCT 2018"/>
    <s v="CAROLINE"/>
    <s v="VOTIVMUSIC"/>
    <x v="4"/>
    <s v="75679956316"/>
    <x v="21"/>
    <s v="AULI01283220"/>
    <s v="All For One"/>
    <s v="Telco Breakage - Audio Subscr"/>
    <m/>
    <n v="1"/>
  </r>
  <r>
    <s v="OCT 2018"/>
    <s v="CAROLINE"/>
    <s v="VOTIVMUSIC"/>
    <x v="4"/>
    <s v="75679956316"/>
    <x v="21"/>
    <s v="#"/>
    <s v="Not assigned"/>
    <s v="Digital Online Aud album Permanent"/>
    <n v="7"/>
    <n v="1"/>
  </r>
  <r>
    <s v="OCT 2018"/>
    <s v="CAROLINE"/>
    <s v="VOTIVMUSIC"/>
    <x v="4"/>
    <s v="851563006028"/>
    <x v="22"/>
    <s v="AULI01599310"/>
    <s v="Come On"/>
    <s v="User Generated Content Stream Track"/>
    <m/>
    <n v="2"/>
  </r>
  <r>
    <s v="OCT 2018"/>
    <s v="CAROLINE"/>
    <s v="VOTIVMUSIC"/>
    <x v="4"/>
    <s v="851563006028"/>
    <x v="22"/>
    <s v="AULI01599310"/>
    <s v="Come On"/>
    <s v="Audio Track Stream Portable - Subscr"/>
    <n v="0.33"/>
    <n v="48"/>
  </r>
  <r>
    <s v="OCT 2018"/>
    <s v="CAROLINE"/>
    <s v="VOTIVMUSIC"/>
    <x v="4"/>
    <s v="851563006028"/>
    <x v="22"/>
    <s v="AULI01599310"/>
    <s v="Come On"/>
    <s v="Audio Cloud Services - Subscr"/>
    <m/>
    <n v="6"/>
  </r>
  <r>
    <s v="OCT 2018"/>
    <s v="CAROLINE"/>
    <s v="VOTIVMUSIC"/>
    <x v="4"/>
    <s v="851563006028"/>
    <x v="22"/>
    <s v="AULI01599320"/>
    <s v="Foolish"/>
    <s v="Digital Online Aud track Permanent"/>
    <n v="1.82"/>
    <n v="2"/>
  </r>
  <r>
    <s v="OCT 2018"/>
    <s v="CAROLINE"/>
    <s v="VOTIVMUSIC"/>
    <x v="4"/>
    <s v="851563006028"/>
    <x v="22"/>
    <s v="AULI01599320"/>
    <s v="Foolish"/>
    <s v="Digital Online Aud track Stream"/>
    <n v="0.01"/>
    <n v="4"/>
  </r>
  <r>
    <s v="OCT 2018"/>
    <s v="CAROLINE"/>
    <s v="VOTIVMUSIC"/>
    <x v="4"/>
    <s v="851563006028"/>
    <x v="22"/>
    <s v="AULI01599320"/>
    <s v="Foolish"/>
    <s v="Audio Track Stream Portable - Subscr"/>
    <n v="2.97"/>
    <n v="428"/>
  </r>
  <r>
    <s v="OCT 2018"/>
    <s v="CAROLINE"/>
    <s v="VOTIVMUSIC"/>
    <x v="4"/>
    <s v="851563006028"/>
    <x v="22"/>
    <s v="AULI01599320"/>
    <s v="Foolish"/>
    <s v="Audio Cloud Services - Subscr"/>
    <n v="0.04"/>
    <n v="59"/>
  </r>
  <r>
    <s v="OCT 2018"/>
    <s v="CAROLINE"/>
    <s v="VOTIVMUSIC"/>
    <x v="4"/>
    <s v="851563006028"/>
    <x v="22"/>
    <s v="AULI01599320"/>
    <s v="Foolish"/>
    <s v="Digital Aud track Stream -Subscr LtdCat"/>
    <n v="0.06"/>
    <n v="2"/>
  </r>
  <r>
    <s v="OCT 2018"/>
    <s v="CAROLINE"/>
    <s v="VOTIVMUSIC"/>
    <x v="4"/>
    <s v="851563006028"/>
    <x v="22"/>
    <s v="AULI01599330"/>
    <s v="Crunches"/>
    <s v="User Generated Content Stream Track"/>
    <m/>
    <n v="7"/>
  </r>
  <r>
    <s v="OCT 2018"/>
    <s v="CAROLINE"/>
    <s v="VOTIVMUSIC"/>
    <x v="4"/>
    <s v="851563006028"/>
    <x v="22"/>
    <s v="AULI01599330"/>
    <s v="Crunches"/>
    <s v="Audio Track Stream Portable - Subscr"/>
    <n v="0.32"/>
    <n v="44"/>
  </r>
  <r>
    <s v="OCT 2018"/>
    <s v="CAROLINE"/>
    <s v="VOTIVMUSIC"/>
    <x v="4"/>
    <s v="851563006028"/>
    <x v="22"/>
    <s v="AULI01599330"/>
    <s v="Crunches"/>
    <s v="Audio Cloud Services - Subscr"/>
    <n v="0.01"/>
    <n v="8"/>
  </r>
  <r>
    <s v="OCT 2018"/>
    <s v="CAROLINE"/>
    <s v="VOTIVMUSIC"/>
    <x v="4"/>
    <s v="851563006028"/>
    <x v="22"/>
    <s v="AULI01599340"/>
    <s v="Shot Fox"/>
    <s v="User Generated Content Stream Track"/>
    <m/>
    <n v="1"/>
  </r>
  <r>
    <s v="OCT 2018"/>
    <s v="CAROLINE"/>
    <s v="VOTIVMUSIC"/>
    <x v="4"/>
    <s v="851563006028"/>
    <x v="22"/>
    <s v="AULI01599340"/>
    <s v="Shot Fox"/>
    <s v="Audio Track Stream Portable - Subscr"/>
    <n v="0.37"/>
    <n v="58"/>
  </r>
  <r>
    <s v="OCT 2018"/>
    <s v="CAROLINE"/>
    <s v="VOTIVMUSIC"/>
    <x v="4"/>
    <s v="851563006028"/>
    <x v="22"/>
    <s v="AULI01599340"/>
    <s v="Shot Fox"/>
    <s v="Audio Cloud Services - Subscr"/>
    <m/>
    <n v="4"/>
  </r>
  <r>
    <s v="OCT 2018"/>
    <s v="CAROLINE"/>
    <s v="VOTIVMUSIC"/>
    <x v="4"/>
    <s v="851563006028"/>
    <x v="22"/>
    <s v="AULI01599350"/>
    <s v="Damn Baby"/>
    <s v="User Generated Content Stream Track"/>
    <m/>
    <n v="10"/>
  </r>
  <r>
    <s v="OCT 2018"/>
    <s v="CAROLINE"/>
    <s v="VOTIVMUSIC"/>
    <x v="4"/>
    <s v="851563006028"/>
    <x v="22"/>
    <s v="AULI01599350"/>
    <s v="Damn Baby"/>
    <s v="Audio Track Stream Portable - Subscr"/>
    <n v="0.48"/>
    <n v="71"/>
  </r>
  <r>
    <s v="OCT 2018"/>
    <s v="CAROLINE"/>
    <s v="VOTIVMUSIC"/>
    <x v="4"/>
    <s v="851563006028"/>
    <x v="22"/>
    <s v="AULI01599350"/>
    <s v="Damn Baby"/>
    <s v="Audio Cloud Services - Subscr"/>
    <n v="0.01"/>
    <n v="8"/>
  </r>
  <r>
    <s v="OCT 2018"/>
    <s v="CAROLINE"/>
    <s v="VOTIVMUSIC"/>
    <x v="4"/>
    <s v="851563006028"/>
    <x v="22"/>
    <s v="AULI01599360"/>
    <s v="Jellyfish"/>
    <s v="User Generated Content Stream Track"/>
    <m/>
    <n v="1"/>
  </r>
  <r>
    <s v="OCT 2018"/>
    <s v="CAROLINE"/>
    <s v="VOTIVMUSIC"/>
    <x v="4"/>
    <s v="851563006028"/>
    <x v="22"/>
    <s v="AULI01599360"/>
    <s v="Jellyfish"/>
    <s v="Audio Track Stream Portable - Subscr"/>
    <n v="17.899999999999999"/>
    <n v="2432"/>
  </r>
  <r>
    <s v="OCT 2018"/>
    <s v="CAROLINE"/>
    <s v="VOTIVMUSIC"/>
    <x v="4"/>
    <s v="851563006028"/>
    <x v="22"/>
    <s v="AULI01599360"/>
    <s v="Jellyfish"/>
    <s v="Audio Cloud Services - Subscr"/>
    <m/>
    <n v="5"/>
  </r>
  <r>
    <s v="OCT 2018"/>
    <s v="CAROLINE"/>
    <s v="VOTIVMUSIC"/>
    <x v="4"/>
    <s v="851563006028"/>
    <x v="22"/>
    <s v="AULI01599370"/>
    <s v="Up For Air"/>
    <s v="User Generated Content Stream Track"/>
    <m/>
    <n v="5"/>
  </r>
  <r>
    <s v="OCT 2018"/>
    <s v="CAROLINE"/>
    <s v="VOTIVMUSIC"/>
    <x v="4"/>
    <s v="851563006028"/>
    <x v="22"/>
    <s v="AULI01599370"/>
    <s v="Up For Air"/>
    <s v="Audio Track Stream Portable - Subscr"/>
    <n v="0.78"/>
    <n v="109"/>
  </r>
  <r>
    <s v="OCT 2018"/>
    <s v="CAROLINE"/>
    <s v="VOTIVMUSIC"/>
    <x v="4"/>
    <s v="851563006028"/>
    <x v="22"/>
    <s v="AULI01599370"/>
    <s v="Up For Air"/>
    <s v="Audio Cloud Services - Subscr"/>
    <n v="0.01"/>
    <n v="8"/>
  </r>
  <r>
    <s v="OCT 2018"/>
    <s v="CAROLINE"/>
    <s v="VOTIVMUSIC"/>
    <x v="4"/>
    <s v="851563006028"/>
    <x v="22"/>
    <s v="AULI01599380"/>
    <s v="Much More"/>
    <s v="User Generated Content Stream Track"/>
    <m/>
    <n v="1"/>
  </r>
  <r>
    <s v="OCT 2018"/>
    <s v="CAROLINE"/>
    <s v="VOTIVMUSIC"/>
    <x v="4"/>
    <s v="851563006028"/>
    <x v="22"/>
    <s v="AULI01599380"/>
    <s v="Much More"/>
    <s v="Audio Track Stream Portable - Subscr"/>
    <n v="0.32"/>
    <n v="44"/>
  </r>
  <r>
    <s v="OCT 2018"/>
    <s v="CAROLINE"/>
    <s v="VOTIVMUSIC"/>
    <x v="4"/>
    <s v="851563006028"/>
    <x v="22"/>
    <s v="AULI01599380"/>
    <s v="Much More"/>
    <s v="Audio Cloud Services - Subscr"/>
    <m/>
    <n v="5"/>
  </r>
  <r>
    <s v="OCT 2018"/>
    <s v="CAROLINE"/>
    <s v="VOTIVMUSIC"/>
    <x v="4"/>
    <s v="851563006028"/>
    <x v="22"/>
    <s v="AULI01599390"/>
    <s v="Need Not Be"/>
    <s v="User Generated Content Stream Track"/>
    <m/>
    <n v="1"/>
  </r>
  <r>
    <s v="OCT 2018"/>
    <s v="CAROLINE"/>
    <s v="VOTIVMUSIC"/>
    <x v="4"/>
    <s v="851563006028"/>
    <x v="22"/>
    <s v="AULI01599390"/>
    <s v="Need Not Be"/>
    <s v="Audio Track Stream Portable - Subscr"/>
    <n v="0.36"/>
    <n v="47"/>
  </r>
  <r>
    <s v="OCT 2018"/>
    <s v="CAROLINE"/>
    <s v="VOTIVMUSIC"/>
    <x v="4"/>
    <s v="851563006028"/>
    <x v="22"/>
    <s v="AULI01599390"/>
    <s v="Need Not Be"/>
    <s v="Audio Cloud Services - Subscr"/>
    <m/>
    <n v="7"/>
  </r>
  <r>
    <s v="OCT 2018"/>
    <s v="CAROLINE"/>
    <s v="VOTIVMUSIC"/>
    <x v="4"/>
    <s v="851563006028"/>
    <x v="22"/>
    <s v="AULI01599400"/>
    <s v="Standing Not Sleeping"/>
    <s v="Audio Track Stream Portable - Subscr"/>
    <n v="0.23"/>
    <n v="33"/>
  </r>
  <r>
    <s v="OCT 2018"/>
    <s v="CAROLINE"/>
    <s v="VOTIVMUSIC"/>
    <x v="4"/>
    <s v="851563006028"/>
    <x v="22"/>
    <s v="AULI01599400"/>
    <s v="Standing Not Sleeping"/>
    <s v="Audio Cloud Services - Subscr"/>
    <m/>
    <n v="4"/>
  </r>
  <r>
    <s v="OCT 2018"/>
    <s v="CAROLINE"/>
    <s v="VOTIVMUSIC"/>
    <x v="4"/>
    <s v="851563006028"/>
    <x v="22"/>
    <s v="#"/>
    <s v="Not assigned"/>
    <s v="Digital Online Aud album Permanent"/>
    <n v="7"/>
    <n v="1"/>
  </r>
  <r>
    <s v="OCT 2018"/>
    <s v="CAROLINE"/>
    <s v="VOTIVMUSIC"/>
    <x v="4"/>
    <s v="851563006035"/>
    <x v="22"/>
    <s v="AULI01599310"/>
    <s v="Come On"/>
    <s v="Digital Online Aud track Stream"/>
    <n v="0.01"/>
    <n v="7"/>
  </r>
  <r>
    <s v="OCT 2018"/>
    <s v="CAROLINE"/>
    <s v="VOTIVMUSIC"/>
    <x v="4"/>
    <s v="851563006035"/>
    <x v="22"/>
    <s v="AULI01599310"/>
    <s v="Come On"/>
    <s v="Audio Track Stream Portable - Subscr"/>
    <n v="0.28000000000000003"/>
    <n v="61"/>
  </r>
  <r>
    <s v="OCT 2018"/>
    <s v="CAROLINE"/>
    <s v="VOTIVMUSIC"/>
    <x v="4"/>
    <s v="851563006035"/>
    <x v="22"/>
    <s v="AULI01599310"/>
    <s v="Come On"/>
    <s v="Telco Breakage - Audio Subscr"/>
    <n v="0.01"/>
    <n v="2"/>
  </r>
  <r>
    <s v="OCT 2018"/>
    <s v="CAROLINE"/>
    <s v="VOTIVMUSIC"/>
    <x v="4"/>
    <s v="851563006035"/>
    <x v="22"/>
    <s v="AULI01599320"/>
    <s v="Foolish"/>
    <s v="Telco Breakage - Audio Subscr"/>
    <n v="0.45"/>
    <n v="2"/>
  </r>
  <r>
    <s v="OCT 2018"/>
    <s v="CAROLINE"/>
    <s v="VOTIVMUSIC"/>
    <x v="4"/>
    <s v="851563006035"/>
    <x v="22"/>
    <s v="AULI01599330"/>
    <s v="Crunches"/>
    <s v="Digital Online Aud track Stream"/>
    <n v="0.02"/>
    <n v="17"/>
  </r>
  <r>
    <s v="OCT 2018"/>
    <s v="CAROLINE"/>
    <s v="VOTIVMUSIC"/>
    <x v="4"/>
    <s v="851563006035"/>
    <x v="22"/>
    <s v="AULI01599330"/>
    <s v="Crunches"/>
    <s v="Audio Track Stream Portable - Subscr"/>
    <n v="0.7"/>
    <n v="144"/>
  </r>
  <r>
    <s v="OCT 2018"/>
    <s v="CAROLINE"/>
    <s v="VOTIVMUSIC"/>
    <x v="4"/>
    <s v="851563006035"/>
    <x v="22"/>
    <s v="AULI01599330"/>
    <s v="Crunches"/>
    <s v="Telco Breakage - Audio Subscr"/>
    <n v="0.03"/>
    <n v="2"/>
  </r>
  <r>
    <s v="OCT 2018"/>
    <s v="CAROLINE"/>
    <s v="VOTIVMUSIC"/>
    <x v="4"/>
    <s v="851563006035"/>
    <x v="22"/>
    <s v="AULI01599340"/>
    <s v="Shot Fox"/>
    <s v="Digital Online Aud track Stream"/>
    <n v="0.01"/>
    <n v="6"/>
  </r>
  <r>
    <s v="OCT 2018"/>
    <s v="CAROLINE"/>
    <s v="VOTIVMUSIC"/>
    <x v="4"/>
    <s v="851563006035"/>
    <x v="22"/>
    <s v="AULI01599340"/>
    <s v="Shot Fox"/>
    <s v="Digital Online Vid track Stream"/>
    <m/>
    <n v="1"/>
  </r>
  <r>
    <s v="OCT 2018"/>
    <s v="CAROLINE"/>
    <s v="VOTIVMUSIC"/>
    <x v="4"/>
    <s v="851563006035"/>
    <x v="22"/>
    <s v="AULI01599340"/>
    <s v="Shot Fox"/>
    <s v="Audio Track Stream Portable - Subscr"/>
    <n v="0.55000000000000004"/>
    <n v="106"/>
  </r>
  <r>
    <s v="OCT 2018"/>
    <s v="CAROLINE"/>
    <s v="VOTIVMUSIC"/>
    <x v="4"/>
    <s v="851563006035"/>
    <x v="22"/>
    <s v="AULI01599340"/>
    <s v="Shot Fox"/>
    <s v="Telco Breakage - Audio Subscr"/>
    <n v="0.03"/>
    <n v="2"/>
  </r>
  <r>
    <s v="OCT 2018"/>
    <s v="CAROLINE"/>
    <s v="VOTIVMUSIC"/>
    <x v="4"/>
    <s v="851563006035"/>
    <x v="22"/>
    <s v="AULI01599350"/>
    <s v="Damn Baby"/>
    <s v="Digital Online Aud track Stream"/>
    <n v="0.03"/>
    <n v="22"/>
  </r>
  <r>
    <s v="OCT 2018"/>
    <s v="CAROLINE"/>
    <s v="VOTIVMUSIC"/>
    <x v="4"/>
    <s v="851563006035"/>
    <x v="22"/>
    <s v="AULI01599350"/>
    <s v="Damn Baby"/>
    <s v="Digital Online Vid track Stream"/>
    <m/>
    <n v="1"/>
  </r>
  <r>
    <s v="OCT 2018"/>
    <s v="CAROLINE"/>
    <s v="VOTIVMUSIC"/>
    <x v="4"/>
    <s v="851563006035"/>
    <x v="22"/>
    <s v="AULI01599350"/>
    <s v="Damn Baby"/>
    <s v="Audio Track Stream Portable - Subscr"/>
    <n v="1.0900000000000001"/>
    <n v="233"/>
  </r>
  <r>
    <s v="OCT 2018"/>
    <s v="CAROLINE"/>
    <s v="VOTIVMUSIC"/>
    <x v="4"/>
    <s v="851563006035"/>
    <x v="22"/>
    <s v="AULI01599350"/>
    <s v="Damn Baby"/>
    <s v="Telco Breakage - Audio Subscr"/>
    <n v="0.06"/>
    <n v="2"/>
  </r>
  <r>
    <s v="OCT 2018"/>
    <s v="CAROLINE"/>
    <s v="VOTIVMUSIC"/>
    <x v="4"/>
    <s v="851563006035"/>
    <x v="22"/>
    <s v="AULI01599360"/>
    <s v="Jellyfish"/>
    <s v="Digital Online Aud track Stream"/>
    <n v="0.02"/>
    <n v="12"/>
  </r>
  <r>
    <s v="OCT 2018"/>
    <s v="CAROLINE"/>
    <s v="VOTIVMUSIC"/>
    <x v="4"/>
    <s v="851563006035"/>
    <x v="22"/>
    <s v="AULI01599360"/>
    <s v="Jellyfish"/>
    <s v="Digital Online Vid track Stream"/>
    <m/>
    <n v="1"/>
  </r>
  <r>
    <s v="OCT 2018"/>
    <s v="CAROLINE"/>
    <s v="VOTIVMUSIC"/>
    <x v="4"/>
    <s v="851563006035"/>
    <x v="22"/>
    <s v="AULI01599360"/>
    <s v="Jellyfish"/>
    <s v="Audio Track Stream Portable - Subscr"/>
    <n v="0.73"/>
    <n v="144"/>
  </r>
  <r>
    <s v="OCT 2018"/>
    <s v="CAROLINE"/>
    <s v="VOTIVMUSIC"/>
    <x v="4"/>
    <s v="851563006035"/>
    <x v="22"/>
    <s v="AULI01599360"/>
    <s v="Jellyfish"/>
    <s v="Audio Track Stream Webcast Portable - Su"/>
    <n v="0.01"/>
    <n v="1"/>
  </r>
  <r>
    <s v="OCT 2018"/>
    <s v="CAROLINE"/>
    <s v="VOTIVMUSIC"/>
    <x v="4"/>
    <s v="851563006035"/>
    <x v="22"/>
    <s v="AULI01599360"/>
    <s v="Jellyfish"/>
    <s v="Telco Breakage - Audio Subscr"/>
    <n v="0.04"/>
    <n v="2"/>
  </r>
  <r>
    <s v="OCT 2018"/>
    <s v="CAROLINE"/>
    <s v="VOTIVMUSIC"/>
    <x v="4"/>
    <s v="851563006035"/>
    <x v="22"/>
    <s v="AULI01599370"/>
    <s v="Up For Air"/>
    <s v="Digital Online Aud track Stream"/>
    <n v="0.01"/>
    <n v="7"/>
  </r>
  <r>
    <s v="OCT 2018"/>
    <s v="CAROLINE"/>
    <s v="VOTIVMUSIC"/>
    <x v="4"/>
    <s v="851563006035"/>
    <x v="22"/>
    <s v="AULI01599370"/>
    <s v="Up For Air"/>
    <s v="Audio Track Stream Portable - Subscr"/>
    <n v="0.52"/>
    <n v="97"/>
  </r>
  <r>
    <s v="OCT 2018"/>
    <s v="CAROLINE"/>
    <s v="VOTIVMUSIC"/>
    <x v="4"/>
    <s v="851563006035"/>
    <x v="22"/>
    <s v="AULI01599370"/>
    <s v="Up For Air"/>
    <s v="Telco Breakage - Audio Subscr"/>
    <n v="0.02"/>
    <n v="2"/>
  </r>
  <r>
    <s v="OCT 2018"/>
    <s v="CAROLINE"/>
    <s v="VOTIVMUSIC"/>
    <x v="4"/>
    <s v="851563006035"/>
    <x v="22"/>
    <s v="AULI01599380"/>
    <s v="Much More"/>
    <s v="Digital Online Aud track Stream"/>
    <n v="0.01"/>
    <n v="4"/>
  </r>
  <r>
    <s v="OCT 2018"/>
    <s v="CAROLINE"/>
    <s v="VOTIVMUSIC"/>
    <x v="4"/>
    <s v="851563006035"/>
    <x v="22"/>
    <s v="AULI01599380"/>
    <s v="Much More"/>
    <s v="Audio Track Stream Portable - Subscr"/>
    <n v="0.24"/>
    <n v="52"/>
  </r>
  <r>
    <s v="OCT 2018"/>
    <s v="CAROLINE"/>
    <s v="VOTIVMUSIC"/>
    <x v="4"/>
    <s v="851563006035"/>
    <x v="22"/>
    <s v="AULI01599380"/>
    <s v="Much More"/>
    <s v="Telco Breakage - Audio Subscr"/>
    <n v="0.01"/>
    <n v="1"/>
  </r>
  <r>
    <s v="OCT 2018"/>
    <s v="CAROLINE"/>
    <s v="VOTIVMUSIC"/>
    <x v="4"/>
    <s v="851563006035"/>
    <x v="22"/>
    <s v="AULI01599390"/>
    <s v="Need Not Be"/>
    <s v="Digital Online Aud track Stream"/>
    <n v="0.01"/>
    <n v="4"/>
  </r>
  <r>
    <s v="OCT 2018"/>
    <s v="CAROLINE"/>
    <s v="VOTIVMUSIC"/>
    <x v="4"/>
    <s v="851563006035"/>
    <x v="22"/>
    <s v="AULI01599390"/>
    <s v="Need Not Be"/>
    <s v="Audio Track Stream Portable - Subscr"/>
    <n v="0.33"/>
    <n v="69"/>
  </r>
  <r>
    <s v="OCT 2018"/>
    <s v="CAROLINE"/>
    <s v="VOTIVMUSIC"/>
    <x v="4"/>
    <s v="851563006035"/>
    <x v="22"/>
    <s v="AULI01599390"/>
    <s v="Need Not Be"/>
    <s v="Telco Breakage - Audio Subscr"/>
    <n v="0.01"/>
    <n v="1"/>
  </r>
  <r>
    <s v="OCT 2018"/>
    <s v="CAROLINE"/>
    <s v="VOTIVMUSIC"/>
    <x v="4"/>
    <s v="851563006035"/>
    <x v="22"/>
    <s v="AULI01599400"/>
    <s v="Standing Not Sleeping"/>
    <s v="Digital Online Aud track Stream"/>
    <n v="0.02"/>
    <n v="11"/>
  </r>
  <r>
    <s v="OCT 2018"/>
    <s v="CAROLINE"/>
    <s v="VOTIVMUSIC"/>
    <x v="4"/>
    <s v="851563006035"/>
    <x v="22"/>
    <s v="AULI01599400"/>
    <s v="Standing Not Sleeping"/>
    <s v="Audio Track Stream Webcast Portable"/>
    <m/>
    <n v="1"/>
  </r>
  <r>
    <s v="OCT 2018"/>
    <s v="CAROLINE"/>
    <s v="VOTIVMUSIC"/>
    <x v="4"/>
    <s v="851563006035"/>
    <x v="22"/>
    <s v="AULI01599400"/>
    <s v="Standing Not Sleeping"/>
    <s v="Audio Track Stream Portable - Subscr"/>
    <n v="0.25"/>
    <n v="56"/>
  </r>
  <r>
    <s v="OCT 2018"/>
    <s v="CAROLINE"/>
    <s v="VOTIVMUSIC"/>
    <x v="4"/>
    <s v="851563006035"/>
    <x v="22"/>
    <s v="AULI01599400"/>
    <s v="Standing Not Sleeping"/>
    <s v="Telco Breakage - Audio Subscr"/>
    <n v="0.01"/>
    <n v="1"/>
  </r>
  <r>
    <s v="OCT 2018"/>
    <s v="CAROLINE"/>
    <s v="VOTIVMUSIC"/>
    <x v="4"/>
    <s v="851563006141"/>
    <x v="23"/>
    <s v="AULI01599320"/>
    <s v="Foolish"/>
    <s v="Telco Breakage - Audio Subscr"/>
    <n v="0.03"/>
    <n v="2"/>
  </r>
  <r>
    <s v="OCT 2018"/>
    <s v="CAROLINE"/>
    <s v="VOTIVMUSIC"/>
    <x v="4"/>
    <s v="851563006158"/>
    <x v="23"/>
    <s v="AULI01599320"/>
    <s v="Foolish"/>
    <s v="Audio Cloud Services - Subscr"/>
    <m/>
    <n v="1"/>
  </r>
  <r>
    <s v="OCT 2018"/>
    <s v="CAROLINE"/>
    <s v="VOTIVMUSIC"/>
    <x v="4"/>
    <s v="9341004028692"/>
    <x v="24"/>
    <s v="AULI01599350"/>
    <s v="Damn Baby"/>
    <s v="Digital Online Aud track Stream"/>
    <n v="0.01"/>
    <n v="6"/>
  </r>
  <r>
    <s v="OCT 2018"/>
    <s v="CAROLINE"/>
    <s v="VOTIVMUSIC"/>
    <x v="4"/>
    <s v="9341004028692"/>
    <x v="24"/>
    <s v="AULI01599350"/>
    <s v="Damn Baby"/>
    <s v="Audio Track Stream Portable - Subscr"/>
    <n v="0.05"/>
    <n v="3"/>
  </r>
  <r>
    <s v="OCT 2018"/>
    <s v="CAROLINE"/>
    <s v="VOTIVMUSIC"/>
    <x v="4"/>
    <s v="9341004028692"/>
    <x v="24"/>
    <s v="AULI01599350"/>
    <s v="Damn Baby"/>
    <s v="Digital Aud track Stream -Subscr LtdCat"/>
    <n v="0.03"/>
    <n v="1"/>
  </r>
  <r>
    <s v="OCT 2018"/>
    <s v="CAROLINE"/>
    <s v="VOTIVMUSIC"/>
    <x v="5"/>
    <s v="75679967336"/>
    <x v="25"/>
    <s v="GBW7D1100002"/>
    <s v="Augustine"/>
    <s v="Digital Online Aud track Stream"/>
    <n v="0.02"/>
    <n v="17"/>
  </r>
  <r>
    <s v="OCT 2018"/>
    <s v="CAROLINE"/>
    <s v="VOTIVMUSIC"/>
    <x v="5"/>
    <s v="75679967336"/>
    <x v="25"/>
    <s v="GBW7D1100002"/>
    <s v="Augustine"/>
    <s v="User Generated Content Stream Track"/>
    <m/>
    <n v="11"/>
  </r>
  <r>
    <s v="OCT 2018"/>
    <s v="CAROLINE"/>
    <s v="VOTIVMUSIC"/>
    <x v="5"/>
    <s v="75679967336"/>
    <x v="25"/>
    <s v="GBW7D1100002"/>
    <s v="Augustine"/>
    <s v="Audio Track Stream Portable - Subscr"/>
    <n v="2.58"/>
    <n v="434"/>
  </r>
  <r>
    <s v="OCT 2018"/>
    <s v="CAROLINE"/>
    <s v="VOTIVMUSIC"/>
    <x v="5"/>
    <s v="75679967336"/>
    <x v="25"/>
    <s v="GBW7D1100002"/>
    <s v="Augustine"/>
    <s v="Audio Track Stream Webcast Portable - Su"/>
    <n v="0.01"/>
    <n v="1"/>
  </r>
  <r>
    <s v="OCT 2018"/>
    <s v="CAROLINE"/>
    <s v="VOTIVMUSIC"/>
    <x v="5"/>
    <s v="75679967336"/>
    <x v="25"/>
    <s v="GBW7D1100002"/>
    <s v="Augustine"/>
    <s v="Audio Cloud Services - Subscr"/>
    <n v="0.01"/>
    <n v="21"/>
  </r>
  <r>
    <s v="OCT 2018"/>
    <s v="CAROLINE"/>
    <s v="VOTIVMUSIC"/>
    <x v="5"/>
    <s v="75679967336"/>
    <x v="25"/>
    <s v="GBW7D1100002"/>
    <s v="Augustine"/>
    <s v="Telco Breakage - Audio Subscr"/>
    <n v="0.01"/>
    <n v="2"/>
  </r>
  <r>
    <s v="OCT 2018"/>
    <s v="CAROLINE"/>
    <s v="VOTIVMUSIC"/>
    <x v="5"/>
    <s v="75679967336"/>
    <x v="25"/>
    <s v="GBW7D1100003"/>
    <s v="Headlong Into The Abyss"/>
    <s v="Digital Online Aud track Stream"/>
    <n v="0.01"/>
    <n v="8"/>
  </r>
  <r>
    <s v="OCT 2018"/>
    <s v="CAROLINE"/>
    <s v="VOTIVMUSIC"/>
    <x v="5"/>
    <s v="75679967336"/>
    <x v="25"/>
    <s v="GBW7D1100003"/>
    <s v="Headlong Into The Abyss"/>
    <s v="Digital Online Vid track Stream"/>
    <m/>
    <n v="1"/>
  </r>
  <r>
    <s v="OCT 2018"/>
    <s v="CAROLINE"/>
    <s v="VOTIVMUSIC"/>
    <x v="5"/>
    <s v="75679967336"/>
    <x v="25"/>
    <s v="GBW7D1100003"/>
    <s v="Headlong Into The Abyss"/>
    <s v="Audio Track Stream Webcast"/>
    <m/>
    <n v="1"/>
  </r>
  <r>
    <s v="OCT 2018"/>
    <s v="CAROLINE"/>
    <s v="VOTIVMUSIC"/>
    <x v="5"/>
    <s v="75679967336"/>
    <x v="25"/>
    <s v="GBW7D1100003"/>
    <s v="Headlong Into The Abyss"/>
    <s v="Audio Track Stream Webcast Portable"/>
    <m/>
    <n v="8"/>
  </r>
  <r>
    <s v="OCT 2018"/>
    <s v="CAROLINE"/>
    <s v="VOTIVMUSIC"/>
    <x v="5"/>
    <s v="75679967336"/>
    <x v="25"/>
    <s v="GBW7D1100003"/>
    <s v="Headlong Into The Abyss"/>
    <s v="User Generated Content Stream Track"/>
    <m/>
    <n v="21"/>
  </r>
  <r>
    <s v="OCT 2018"/>
    <s v="CAROLINE"/>
    <s v="VOTIVMUSIC"/>
    <x v="5"/>
    <s v="75679967336"/>
    <x v="25"/>
    <s v="GBW7D1100003"/>
    <s v="Headlong Into The Abyss"/>
    <s v="Audio Track Stream Portable - Subscr"/>
    <n v="1.88"/>
    <n v="299"/>
  </r>
  <r>
    <s v="OCT 2018"/>
    <s v="CAROLINE"/>
    <s v="VOTIVMUSIC"/>
    <x v="5"/>
    <s v="75679967336"/>
    <x v="25"/>
    <s v="GBW7D1100003"/>
    <s v="Headlong Into The Abyss"/>
    <s v="User Generated Content Stream - Subscr"/>
    <n v="0.01"/>
    <n v="1"/>
  </r>
  <r>
    <s v="OCT 2018"/>
    <s v="CAROLINE"/>
    <s v="VOTIVMUSIC"/>
    <x v="5"/>
    <s v="75679967336"/>
    <x v="25"/>
    <s v="GBW7D1100003"/>
    <s v="Headlong Into The Abyss"/>
    <s v="Audio Track Stream Webcast - Subscr"/>
    <m/>
    <n v="1"/>
  </r>
  <r>
    <s v="OCT 2018"/>
    <s v="CAROLINE"/>
    <s v="VOTIVMUSIC"/>
    <x v="5"/>
    <s v="75679967336"/>
    <x v="25"/>
    <s v="GBW7D1100003"/>
    <s v="Headlong Into The Abyss"/>
    <s v="Audio Track Stream Webcast Portable - Su"/>
    <n v="0.02"/>
    <n v="2"/>
  </r>
  <r>
    <s v="OCT 2018"/>
    <s v="CAROLINE"/>
    <s v="VOTIVMUSIC"/>
    <x v="5"/>
    <s v="75679967336"/>
    <x v="25"/>
    <s v="GBW7D1100003"/>
    <s v="Headlong Into The Abyss"/>
    <s v="Audio Cloud Services - Subscr"/>
    <n v="0.02"/>
    <n v="36"/>
  </r>
  <r>
    <s v="OCT 2018"/>
    <s v="CAROLINE"/>
    <s v="VOTIVMUSIC"/>
    <x v="5"/>
    <s v="75679967336"/>
    <x v="25"/>
    <s v="GBW7D1100003"/>
    <s v="Headlong Into The Abyss"/>
    <s v="Telco Breakage - Audio Subscr"/>
    <n v="0.02"/>
    <n v="2"/>
  </r>
  <r>
    <s v="OCT 2018"/>
    <s v="CAROLINE"/>
    <s v="VOTIVMUSIC"/>
    <x v="5"/>
    <s v="75679967336"/>
    <x v="25"/>
    <s v="GBW7D1100004"/>
    <s v="Book Of James"/>
    <s v="Digital Online Aud track Stream"/>
    <n v="0.03"/>
    <n v="22"/>
  </r>
  <r>
    <s v="OCT 2018"/>
    <s v="CAROLINE"/>
    <s v="VOTIVMUSIC"/>
    <x v="5"/>
    <s v="75679967336"/>
    <x v="25"/>
    <s v="GBW7D1100004"/>
    <s v="Book Of James"/>
    <s v="Audio Track Stream Webcast"/>
    <m/>
    <n v="2"/>
  </r>
  <r>
    <s v="OCT 2018"/>
    <s v="CAROLINE"/>
    <s v="VOTIVMUSIC"/>
    <x v="5"/>
    <s v="75679967336"/>
    <x v="25"/>
    <s v="GBW7D1100004"/>
    <s v="Book Of James"/>
    <s v="Audio Track Stream Webcast Portable"/>
    <m/>
    <n v="12"/>
  </r>
  <r>
    <s v="OCT 2018"/>
    <s v="CAROLINE"/>
    <s v="VOTIVMUSIC"/>
    <x v="5"/>
    <s v="75679967336"/>
    <x v="25"/>
    <s v="GBW7D1100004"/>
    <s v="Book Of James"/>
    <s v="User Generated Content Stream Track"/>
    <m/>
    <n v="11"/>
  </r>
  <r>
    <s v="OCT 2018"/>
    <s v="CAROLINE"/>
    <s v="VOTIVMUSIC"/>
    <x v="5"/>
    <s v="75679967336"/>
    <x v="25"/>
    <s v="GBW7D1100004"/>
    <s v="Book Of James"/>
    <s v="Audio Track Stream Portable - Subscr"/>
    <n v="2.78"/>
    <n v="486"/>
  </r>
  <r>
    <s v="OCT 2018"/>
    <s v="CAROLINE"/>
    <s v="VOTIVMUSIC"/>
    <x v="5"/>
    <s v="75679967336"/>
    <x v="25"/>
    <s v="GBW7D1100004"/>
    <s v="Book Of James"/>
    <s v="Audio Track Stream Webcast - Subscr"/>
    <n v="0.02"/>
    <n v="4"/>
  </r>
  <r>
    <s v="OCT 2018"/>
    <s v="CAROLINE"/>
    <s v="VOTIVMUSIC"/>
    <x v="5"/>
    <s v="75679967336"/>
    <x v="25"/>
    <s v="GBW7D1100004"/>
    <s v="Book Of James"/>
    <s v="Audio Track Stream Webcast Portable - Su"/>
    <n v="0.01"/>
    <n v="1"/>
  </r>
  <r>
    <s v="OCT 2018"/>
    <s v="CAROLINE"/>
    <s v="VOTIVMUSIC"/>
    <x v="5"/>
    <s v="75679967336"/>
    <x v="25"/>
    <s v="GBW7D1100004"/>
    <s v="Book Of James"/>
    <s v="Audio Cloud Services - Subscr"/>
    <n v="0.02"/>
    <n v="25"/>
  </r>
  <r>
    <s v="OCT 2018"/>
    <s v="CAROLINE"/>
    <s v="VOTIVMUSIC"/>
    <x v="5"/>
    <s v="75679967336"/>
    <x v="25"/>
    <s v="GBW7D1100004"/>
    <s v="Book Of James"/>
    <s v="Telco Breakage - Audio Subscr"/>
    <n v="0.08"/>
    <n v="2"/>
  </r>
  <r>
    <s v="OCT 2018"/>
    <s v="CAROLINE"/>
    <s v="VOTIVMUSIC"/>
    <x v="5"/>
    <s v="75679967336"/>
    <x v="25"/>
    <s v="GBW7D1100005"/>
    <s v="East Los Angeles"/>
    <s v="Digital Online Aud track Stream"/>
    <n v="0.01"/>
    <n v="6"/>
  </r>
  <r>
    <s v="OCT 2018"/>
    <s v="CAROLINE"/>
    <s v="VOTIVMUSIC"/>
    <x v="5"/>
    <s v="75679967336"/>
    <x v="25"/>
    <s v="GBW7D1100005"/>
    <s v="East Los Angeles"/>
    <s v="Digital Online Vid track Stream"/>
    <m/>
    <n v="1"/>
  </r>
  <r>
    <s v="OCT 2018"/>
    <s v="CAROLINE"/>
    <s v="VOTIVMUSIC"/>
    <x v="5"/>
    <s v="75679967336"/>
    <x v="25"/>
    <s v="GBW7D1100005"/>
    <s v="East Los Angeles"/>
    <s v="User Generated Content Stream Track"/>
    <m/>
    <n v="3"/>
  </r>
  <r>
    <s v="OCT 2018"/>
    <s v="CAROLINE"/>
    <s v="VOTIVMUSIC"/>
    <x v="5"/>
    <s v="75679967336"/>
    <x v="25"/>
    <s v="GBW7D1100005"/>
    <s v="East Los Angeles"/>
    <s v="Audio Track Stream Portable - Subscr"/>
    <n v="1.23"/>
    <n v="208"/>
  </r>
  <r>
    <s v="OCT 2018"/>
    <s v="CAROLINE"/>
    <s v="VOTIVMUSIC"/>
    <x v="5"/>
    <s v="75679967336"/>
    <x v="25"/>
    <s v="GBW7D1100005"/>
    <s v="East Los Angeles"/>
    <s v="Audio Cloud Services - Subscr"/>
    <n v="0.01"/>
    <n v="12"/>
  </r>
  <r>
    <s v="OCT 2018"/>
    <s v="CAROLINE"/>
    <s v="VOTIVMUSIC"/>
    <x v="5"/>
    <s v="75679967336"/>
    <x v="25"/>
    <s v="GBW7D1100005"/>
    <s v="East Los Angeles"/>
    <s v="Telco Breakage - Audio Subscr"/>
    <m/>
    <n v="1"/>
  </r>
  <r>
    <s v="OCT 2018"/>
    <s v="CAROLINE"/>
    <s v="VOTIVMUSIC"/>
    <x v="5"/>
    <s v="75679967336"/>
    <x v="25"/>
    <s v="GBW7D1100006"/>
    <s v="Juarez"/>
    <s v="Digital Online Aud track Stream"/>
    <n v="0.02"/>
    <n v="13"/>
  </r>
  <r>
    <s v="OCT 2018"/>
    <s v="CAROLINE"/>
    <s v="VOTIVMUSIC"/>
    <x v="5"/>
    <s v="75679967336"/>
    <x v="25"/>
    <s v="GBW7D1100006"/>
    <s v="Juarez"/>
    <s v="Audio Track Stream Portable - Subscr"/>
    <n v="1.81"/>
    <n v="307"/>
  </r>
  <r>
    <s v="OCT 2018"/>
    <s v="CAROLINE"/>
    <s v="VOTIVMUSIC"/>
    <x v="5"/>
    <s v="75679967336"/>
    <x v="25"/>
    <s v="GBW7D1100006"/>
    <s v="Juarez"/>
    <s v="Audio Cloud Services - Subscr"/>
    <n v="0.01"/>
    <n v="19"/>
  </r>
  <r>
    <s v="OCT 2018"/>
    <s v="CAROLINE"/>
    <s v="VOTIVMUSIC"/>
    <x v="5"/>
    <s v="75679967336"/>
    <x v="25"/>
    <s v="GBW7D1100006"/>
    <s v="Juarez"/>
    <s v="Telco Breakage - Audio Subscr"/>
    <n v="0.03"/>
    <n v="2"/>
  </r>
  <r>
    <s v="OCT 2018"/>
    <s v="CAROLINE"/>
    <s v="VOTIVMUSIC"/>
    <x v="5"/>
    <s v="75679967336"/>
    <x v="25"/>
    <s v="GBW7D1100007"/>
    <s v="Philadelphia (The City Of Brotherly Love)"/>
    <s v="Digital Online Aud track Stream"/>
    <n v="0.01"/>
    <n v="5"/>
  </r>
  <r>
    <s v="OCT 2018"/>
    <s v="CAROLINE"/>
    <s v="VOTIVMUSIC"/>
    <x v="5"/>
    <s v="75679967336"/>
    <x v="25"/>
    <s v="GBW7D1100007"/>
    <s v="Philadelphia (The City Of Brotherly Love)"/>
    <s v="User Generated Content Stream Track"/>
    <m/>
    <n v="3"/>
  </r>
  <r>
    <s v="OCT 2018"/>
    <s v="CAROLINE"/>
    <s v="VOTIVMUSIC"/>
    <x v="5"/>
    <s v="75679967336"/>
    <x v="25"/>
    <s v="GBW7D1100007"/>
    <s v="Philadelphia (The City Of Brotherly Love)"/>
    <s v="Audio Track Stream Portable - Subscr"/>
    <n v="1.02"/>
    <n v="172"/>
  </r>
  <r>
    <s v="OCT 2018"/>
    <s v="CAROLINE"/>
    <s v="VOTIVMUSIC"/>
    <x v="5"/>
    <s v="75679967336"/>
    <x v="25"/>
    <s v="GBW7D1100007"/>
    <s v="Philadelphia (The City Of Brotherly Love)"/>
    <s v="Audio Cloud Services - Subscr"/>
    <n v="0.01"/>
    <n v="19"/>
  </r>
  <r>
    <s v="OCT 2018"/>
    <s v="CAROLINE"/>
    <s v="VOTIVMUSIC"/>
    <x v="5"/>
    <s v="75679967336"/>
    <x v="25"/>
    <s v="GBW7D1100007"/>
    <s v="Philadelphia (The City Of Brotherly Love)"/>
    <s v="Telco Breakage - Audio Subscr"/>
    <n v="0.01"/>
    <n v="1"/>
  </r>
  <r>
    <s v="OCT 2018"/>
    <s v="CAROLINE"/>
    <s v="VOTIVMUSIC"/>
    <x v="5"/>
    <s v="75679967336"/>
    <x v="25"/>
    <s v="GBW7D1100008"/>
    <s v="New Drink For The Old Drunk"/>
    <s v="Digital Online Aud track Stream"/>
    <n v="0.01"/>
    <n v="10"/>
  </r>
  <r>
    <s v="OCT 2018"/>
    <s v="CAROLINE"/>
    <s v="VOTIVMUSIC"/>
    <x v="5"/>
    <s v="75679967336"/>
    <x v="25"/>
    <s v="GBW7D1100008"/>
    <s v="New Drink For The Old Drunk"/>
    <s v="User Generated Content Stream Track"/>
    <m/>
    <n v="5"/>
  </r>
  <r>
    <s v="OCT 2018"/>
    <s v="CAROLINE"/>
    <s v="VOTIVMUSIC"/>
    <x v="5"/>
    <s v="75679967336"/>
    <x v="25"/>
    <s v="GBW7D1100008"/>
    <s v="New Drink For The Old Drunk"/>
    <s v="Audio Track Stream Portable - Subscr"/>
    <n v="1.0900000000000001"/>
    <n v="193"/>
  </r>
  <r>
    <s v="OCT 2018"/>
    <s v="CAROLINE"/>
    <s v="VOTIVMUSIC"/>
    <x v="5"/>
    <s v="75679967336"/>
    <x v="25"/>
    <s v="GBW7D1100008"/>
    <s v="New Drink For The Old Drunk"/>
    <s v="Audio Cloud Services - Subscr"/>
    <n v="0.01"/>
    <n v="23"/>
  </r>
  <r>
    <s v="OCT 2018"/>
    <s v="CAROLINE"/>
    <s v="VOTIVMUSIC"/>
    <x v="5"/>
    <s v="75679967336"/>
    <x v="25"/>
    <s v="GBW7D1100008"/>
    <s v="New Drink For The Old Drunk"/>
    <s v="Telco Breakage - Audio Subscr"/>
    <n v="0.01"/>
    <n v="2"/>
  </r>
  <r>
    <s v="OCT 2018"/>
    <s v="CAROLINE"/>
    <s v="VOTIVMUSIC"/>
    <x v="5"/>
    <s v="75679967336"/>
    <x v="25"/>
    <s v="GBW7D1100009"/>
    <s v="Patton State Hospital"/>
    <s v="Digital Online Aud track Stream"/>
    <n v="0.01"/>
    <n v="5"/>
  </r>
  <r>
    <s v="OCT 2018"/>
    <s v="CAROLINE"/>
    <s v="VOTIVMUSIC"/>
    <x v="5"/>
    <s v="75679967336"/>
    <x v="25"/>
    <s v="GBW7D1100009"/>
    <s v="Patton State Hospital"/>
    <s v="Audio Track Stream Portable - Subscr"/>
    <n v="1"/>
    <n v="165"/>
  </r>
  <r>
    <s v="OCT 2018"/>
    <s v="CAROLINE"/>
    <s v="VOTIVMUSIC"/>
    <x v="5"/>
    <s v="75679967336"/>
    <x v="25"/>
    <s v="GBW7D1100009"/>
    <s v="Patton State Hospital"/>
    <s v="Audio Cloud Services - Subscr"/>
    <n v="0.01"/>
    <n v="21"/>
  </r>
  <r>
    <s v="OCT 2018"/>
    <s v="CAROLINE"/>
    <s v="VOTIVMUSIC"/>
    <x v="5"/>
    <s v="75679967336"/>
    <x v="25"/>
    <s v="GBW7D1100009"/>
    <s v="Patton State Hospital"/>
    <s v="Telco Breakage - Audio Subscr"/>
    <m/>
    <n v="1"/>
  </r>
  <r>
    <s v="OCT 2018"/>
    <s v="CAROLINE"/>
    <s v="VOTIVMUSIC"/>
    <x v="5"/>
    <s v="75679967336"/>
    <x v="25"/>
    <s v="GBW7D1100010"/>
    <s v="Strange Days"/>
    <s v="Digital Online Aud track Stream"/>
    <n v="0.01"/>
    <n v="8"/>
  </r>
  <r>
    <s v="OCT 2018"/>
    <s v="CAROLINE"/>
    <s v="VOTIVMUSIC"/>
    <x v="5"/>
    <s v="75679967336"/>
    <x v="25"/>
    <s v="GBW7D1100010"/>
    <s v="Strange Days"/>
    <s v="Digital Online Vid track Stream"/>
    <n v="0.04"/>
    <n v="1"/>
  </r>
  <r>
    <s v="OCT 2018"/>
    <s v="CAROLINE"/>
    <s v="VOTIVMUSIC"/>
    <x v="5"/>
    <s v="75679967336"/>
    <x v="25"/>
    <s v="GBW7D1100010"/>
    <s v="Strange Days"/>
    <s v="User Generated Content Stream Track"/>
    <m/>
    <n v="11"/>
  </r>
  <r>
    <s v="OCT 2018"/>
    <s v="CAROLINE"/>
    <s v="VOTIVMUSIC"/>
    <x v="5"/>
    <s v="75679967336"/>
    <x v="25"/>
    <s v="GBW7D1100010"/>
    <s v="Strange Days"/>
    <s v="Audio Track Stream Portable - Subscr"/>
    <n v="1.65"/>
    <n v="271"/>
  </r>
  <r>
    <s v="OCT 2018"/>
    <s v="CAROLINE"/>
    <s v="VOTIVMUSIC"/>
    <x v="5"/>
    <s v="75679967336"/>
    <x v="25"/>
    <s v="GBW7D1100010"/>
    <s v="Strange Days"/>
    <s v="Audio Cloud Services - Subscr"/>
    <n v="0.01"/>
    <n v="12"/>
  </r>
  <r>
    <s v="OCT 2018"/>
    <s v="CAROLINE"/>
    <s v="VOTIVMUSIC"/>
    <x v="5"/>
    <s v="75679967336"/>
    <x v="25"/>
    <s v="GBW7D1100010"/>
    <s v="Strange Days"/>
    <s v="Telco Breakage - Audio Subscr"/>
    <m/>
    <n v="1"/>
  </r>
  <r>
    <s v="OCT 2018"/>
    <s v="CAROLINE"/>
    <s v="VOTIVMUSIC"/>
    <x v="5"/>
    <s v="75679967336"/>
    <x v="25"/>
    <s v="GBW7D1100011"/>
    <s v="Barrel Of Leaves"/>
    <s v="Digital Online Aud track Stream"/>
    <n v="0.01"/>
    <n v="8"/>
  </r>
  <r>
    <s v="OCT 2018"/>
    <s v="CAROLINE"/>
    <s v="VOTIVMUSIC"/>
    <x v="5"/>
    <s v="75679967336"/>
    <x v="25"/>
    <s v="GBW7D1100011"/>
    <s v="Barrel Of Leaves"/>
    <s v="Audio Track Stream Webcast"/>
    <m/>
    <n v="1"/>
  </r>
  <r>
    <s v="OCT 2018"/>
    <s v="CAROLINE"/>
    <s v="VOTIVMUSIC"/>
    <x v="5"/>
    <s v="75679967336"/>
    <x v="25"/>
    <s v="GBW7D1100011"/>
    <s v="Barrel Of Leaves"/>
    <s v="User Generated Content Stream Track"/>
    <m/>
    <n v="4"/>
  </r>
  <r>
    <s v="OCT 2018"/>
    <s v="CAROLINE"/>
    <s v="VOTIVMUSIC"/>
    <x v="5"/>
    <s v="75679967336"/>
    <x v="25"/>
    <s v="GBW7D1100011"/>
    <s v="Barrel Of Leaves"/>
    <s v="Audio Track Stream Portable - Subscr"/>
    <n v="0.96"/>
    <n v="172"/>
  </r>
  <r>
    <s v="OCT 2018"/>
    <s v="CAROLINE"/>
    <s v="VOTIVMUSIC"/>
    <x v="5"/>
    <s v="75679967336"/>
    <x v="25"/>
    <s v="GBW7D1100011"/>
    <s v="Barrel Of Leaves"/>
    <s v="Audio Cloud Services - Subscr"/>
    <n v="0.01"/>
    <n v="12"/>
  </r>
  <r>
    <s v="OCT 2018"/>
    <s v="CAROLINE"/>
    <s v="VOTIVMUSIC"/>
    <x v="5"/>
    <s v="75679967336"/>
    <x v="25"/>
    <s v="GBW7D1100011"/>
    <s v="Barrel Of Leaves"/>
    <s v="Telco Breakage - Audio Subscr"/>
    <m/>
    <n v="1"/>
  </r>
  <r>
    <s v="OCT 2018"/>
    <s v="CAROLINE"/>
    <s v="VOTIVMUSIC"/>
    <x v="5"/>
    <s v="75679967336"/>
    <x v="25"/>
    <s v="GBW7D1100012"/>
    <s v="The Instrumental"/>
    <s v="Digital Online Aud track Stream"/>
    <n v="0.01"/>
    <n v="5"/>
  </r>
  <r>
    <s v="OCT 2018"/>
    <s v="CAROLINE"/>
    <s v="VOTIVMUSIC"/>
    <x v="5"/>
    <s v="75679967336"/>
    <x v="25"/>
    <s v="GBW7D1100012"/>
    <s v="The Instrumental"/>
    <s v="User Generated Content Stream Track"/>
    <m/>
    <n v="6"/>
  </r>
  <r>
    <s v="OCT 2018"/>
    <s v="CAROLINE"/>
    <s v="VOTIVMUSIC"/>
    <x v="5"/>
    <s v="75679967336"/>
    <x v="25"/>
    <s v="GBW7D1100012"/>
    <s v="The Instrumental"/>
    <s v="Audio Track Stream Portable - Subscr"/>
    <n v="0.71"/>
    <n v="117"/>
  </r>
  <r>
    <s v="OCT 2018"/>
    <s v="CAROLINE"/>
    <s v="VOTIVMUSIC"/>
    <x v="5"/>
    <s v="75679967336"/>
    <x v="25"/>
    <s v="GBW7D1100012"/>
    <s v="The Instrumental"/>
    <s v="Audio Track Stream Webcast Portable - Su"/>
    <n v="0.01"/>
    <n v="1"/>
  </r>
  <r>
    <s v="OCT 2018"/>
    <s v="CAROLINE"/>
    <s v="VOTIVMUSIC"/>
    <x v="5"/>
    <s v="75679967336"/>
    <x v="25"/>
    <s v="GBW7D1100012"/>
    <s v="The Instrumental"/>
    <s v="Audio Cloud Services - Subscr"/>
    <n v="0.01"/>
    <n v="13"/>
  </r>
  <r>
    <s v="OCT 2018"/>
    <s v="CAROLINE"/>
    <s v="VOTIVMUSIC"/>
    <x v="5"/>
    <s v="75679967336"/>
    <x v="25"/>
    <s v="GBW7D1100014"/>
    <s v="Chapel Song"/>
    <s v="Digital Online Aud track Permanent"/>
    <n v="2.73"/>
    <n v="3"/>
  </r>
  <r>
    <s v="OCT 2018"/>
    <s v="CAROLINE"/>
    <s v="VOTIVMUSIC"/>
    <x v="5"/>
    <s v="75679967336"/>
    <x v="25"/>
    <s v="GBW7D1100014"/>
    <s v="Chapel Song"/>
    <s v="Digital Online Aud track Stream"/>
    <n v="0.56000000000000005"/>
    <n v="395"/>
  </r>
  <r>
    <s v="OCT 2018"/>
    <s v="CAROLINE"/>
    <s v="VOTIVMUSIC"/>
    <x v="5"/>
    <s v="75679967336"/>
    <x v="25"/>
    <s v="GBW7D1100014"/>
    <s v="Chapel Song"/>
    <s v="User Generated Content Stream Track"/>
    <n v="0.57999999999999996"/>
    <n v="425"/>
  </r>
  <r>
    <s v="OCT 2018"/>
    <s v="CAROLINE"/>
    <s v="VOTIVMUSIC"/>
    <x v="5"/>
    <s v="75679967336"/>
    <x v="25"/>
    <s v="GBW7D1100014"/>
    <s v="Chapel Song"/>
    <s v="Audio Track Stream Portable - Subscr"/>
    <n v="23.45"/>
    <n v="4221"/>
  </r>
  <r>
    <s v="OCT 2018"/>
    <s v="CAROLINE"/>
    <s v="VOTIVMUSIC"/>
    <x v="5"/>
    <s v="75679967336"/>
    <x v="25"/>
    <s v="GBW7D1100014"/>
    <s v="Chapel Song"/>
    <s v="User Generated Content Stream - Subscr"/>
    <n v="0.09"/>
    <n v="9"/>
  </r>
  <r>
    <s v="OCT 2018"/>
    <s v="CAROLINE"/>
    <s v="VOTIVMUSIC"/>
    <x v="5"/>
    <s v="75679967336"/>
    <x v="25"/>
    <s v="GBW7D1100014"/>
    <s v="Chapel Song"/>
    <s v="Audio Cloud Services - Subscr"/>
    <n v="0.09"/>
    <n v="143"/>
  </r>
  <r>
    <s v="OCT 2018"/>
    <s v="CAROLINE"/>
    <s v="VOTIVMUSIC"/>
    <x v="5"/>
    <s v="75679967336"/>
    <x v="25"/>
    <s v="GBW7D1100014"/>
    <s v="Chapel Song"/>
    <s v="Telco Breakage - Audio Subscr"/>
    <n v="0.73"/>
    <n v="2"/>
  </r>
  <r>
    <s v="OCT 2018"/>
    <s v="CAROLINE"/>
    <s v="VOTIVMUSIC"/>
    <x v="5"/>
    <s v="75679967336"/>
    <x v="25"/>
    <s v="#"/>
    <s v="Not assigned"/>
    <s v="Digital Online Aud album Permanent"/>
    <n v="7"/>
    <n v="1"/>
  </r>
  <r>
    <s v="OCT 2018"/>
    <s v="CAROLINE"/>
    <s v="VOTIVMUSIC"/>
    <x v="6"/>
    <s v="75679962980"/>
    <x v="26"/>
    <s v="USC5Q1200006"/>
    <s v="Coming Or Going"/>
    <s v="Digital Online Aud track Permanent"/>
    <n v="0.91"/>
    <n v="1"/>
  </r>
  <r>
    <s v="OCT 2018"/>
    <s v="CAROLINE"/>
    <s v="VOTIVMUSIC"/>
    <x v="6"/>
    <s v="75679962980"/>
    <x v="26"/>
    <s v="USC5Q1200006"/>
    <s v="Coming Or Going"/>
    <s v="Digital Online Aud track Stream"/>
    <n v="0.13"/>
    <n v="96"/>
  </r>
  <r>
    <s v="OCT 2018"/>
    <s v="CAROLINE"/>
    <s v="VOTIVMUSIC"/>
    <x v="6"/>
    <s v="75679962980"/>
    <x v="26"/>
    <s v="USC5Q1200006"/>
    <s v="Coming Or Going"/>
    <s v="Audio Track Stream Portable - Subscr"/>
    <n v="3.94"/>
    <n v="685"/>
  </r>
  <r>
    <s v="OCT 2018"/>
    <s v="CAROLINE"/>
    <s v="VOTIVMUSIC"/>
    <x v="6"/>
    <s v="75679962980"/>
    <x v="26"/>
    <s v="USC5Q1200006"/>
    <s v="Coming Or Going"/>
    <s v="Audio Cloud Services - Subscr"/>
    <n v="0.01"/>
    <n v="15"/>
  </r>
  <r>
    <s v="OCT 2018"/>
    <s v="CAROLINE"/>
    <s v="VOTIVMUSIC"/>
    <x v="6"/>
    <s v="75679962980"/>
    <x v="26"/>
    <s v="USC5Q1200006"/>
    <s v="Coming Or Going"/>
    <s v="Telco Breakage - Audio Subscr"/>
    <n v="0.28999999999999998"/>
    <n v="2"/>
  </r>
  <r>
    <s v="OCT 2018"/>
    <s v="CAROLINE"/>
    <s v="VOTIVMUSIC"/>
    <x v="6"/>
    <s v="75679962980"/>
    <x v="26"/>
    <s v="USC5Q1200007"/>
    <s v="Fireworks Of The Sea"/>
    <s v="Audio Track Stream Portable - Subscr"/>
    <n v="0.09"/>
    <n v="16"/>
  </r>
  <r>
    <s v="OCT 2018"/>
    <s v="CAROLINE"/>
    <s v="VOTIVMUSIC"/>
    <x v="6"/>
    <s v="75679962980"/>
    <x v="26"/>
    <s v="USC5Q1200007"/>
    <s v="Fireworks Of The Sea"/>
    <s v="Audio Cloud Services - Subscr"/>
    <m/>
    <n v="4"/>
  </r>
  <r>
    <s v="OCT 2018"/>
    <s v="CAROLINE"/>
    <s v="VOTIVMUSIC"/>
    <x v="6"/>
    <s v="75679962980"/>
    <x v="26"/>
    <s v="USC5Q1200007"/>
    <s v="Fireworks Of The Sea"/>
    <s v="Telco Breakage - Audio Subscr"/>
    <m/>
    <n v="1"/>
  </r>
  <r>
    <s v="OCT 2018"/>
    <s v="CAROLINE"/>
    <s v="VOTIVMUSIC"/>
    <x v="6"/>
    <s v="75679962980"/>
    <x v="26"/>
    <s v="USC5Q1200008"/>
    <s v="Roll Forever"/>
    <s v="Digital Online Aud track Stream"/>
    <m/>
    <n v="3"/>
  </r>
  <r>
    <s v="OCT 2018"/>
    <s v="CAROLINE"/>
    <s v="VOTIVMUSIC"/>
    <x v="6"/>
    <s v="75679962980"/>
    <x v="26"/>
    <s v="USC5Q1200008"/>
    <s v="Roll Forever"/>
    <s v="Audio Track Stream Webcast"/>
    <m/>
    <n v="1"/>
  </r>
  <r>
    <s v="OCT 2018"/>
    <s v="CAROLINE"/>
    <s v="VOTIVMUSIC"/>
    <x v="6"/>
    <s v="75679962980"/>
    <x v="26"/>
    <s v="USC5Q1200008"/>
    <s v="Roll Forever"/>
    <s v="Audio Track Stream Portable - Subscr"/>
    <n v="0.08"/>
    <n v="15"/>
  </r>
  <r>
    <s v="OCT 2018"/>
    <s v="CAROLINE"/>
    <s v="VOTIVMUSIC"/>
    <x v="6"/>
    <s v="75679962980"/>
    <x v="26"/>
    <s v="USC5Q1200008"/>
    <s v="Roll Forever"/>
    <s v="Telco Breakage - Audio Subscr"/>
    <n v="0.01"/>
    <n v="1"/>
  </r>
  <r>
    <s v="OCT 2018"/>
    <s v="CAROLINE"/>
    <s v="VOTIVMUSIC"/>
    <x v="6"/>
    <s v="75679962980"/>
    <x v="26"/>
    <s v="USC5Q1200009"/>
    <s v="I Can Go"/>
    <s v="Digital Online Aud track Stream"/>
    <n v="0.01"/>
    <n v="8"/>
  </r>
  <r>
    <s v="OCT 2018"/>
    <s v="CAROLINE"/>
    <s v="VOTIVMUSIC"/>
    <x v="6"/>
    <s v="75679962980"/>
    <x v="26"/>
    <s v="USC5Q1200009"/>
    <s v="I Can Go"/>
    <s v="Audio Track Stream Portable - Subscr"/>
    <n v="0.51"/>
    <n v="88"/>
  </r>
  <r>
    <s v="OCT 2018"/>
    <s v="CAROLINE"/>
    <s v="VOTIVMUSIC"/>
    <x v="6"/>
    <s v="75679962980"/>
    <x v="26"/>
    <s v="USC5Q1200009"/>
    <s v="I Can Go"/>
    <s v="Audio Cloud Services - Subscr"/>
    <m/>
    <n v="1"/>
  </r>
  <r>
    <s v="OCT 2018"/>
    <s v="CAROLINE"/>
    <s v="VOTIVMUSIC"/>
    <x v="6"/>
    <s v="75679962980"/>
    <x v="26"/>
    <s v="USC5Q1200009"/>
    <s v="I Can Go"/>
    <s v="Telco Breakage - Audio Subscr"/>
    <m/>
    <n v="1"/>
  </r>
  <r>
    <s v="OCT 2018"/>
    <s v="CAROLINE"/>
    <s v="VOTIVMUSIC"/>
    <x v="6"/>
    <s v="75679962980"/>
    <x v="26"/>
    <s v="USC5Q1200010"/>
    <s v="Golden"/>
    <s v="Audio Track Stream Portable - Subscr"/>
    <n v="0.1"/>
    <n v="17"/>
  </r>
  <r>
    <s v="OCT 2018"/>
    <s v="CAROLINE"/>
    <s v="VOTIVMUSIC"/>
    <x v="6"/>
    <s v="75679962980"/>
    <x v="26"/>
    <s v="USC5Q1200010"/>
    <s v="Golden"/>
    <s v="Audio Track Stream Webcast Portable - Su"/>
    <n v="0.01"/>
    <n v="1"/>
  </r>
  <r>
    <s v="OCT 2018"/>
    <s v="CAROLINE"/>
    <s v="VOTIVMUSIC"/>
    <x v="6"/>
    <s v="75679962980"/>
    <x v="26"/>
    <s v="USC5Q1200010"/>
    <s v="Golden"/>
    <s v="Audio Cloud Services - Subscr"/>
    <m/>
    <n v="1"/>
  </r>
  <r>
    <s v="OCT 2018"/>
    <s v="CAROLINE"/>
    <s v="VOTIVMUSIC"/>
    <x v="6"/>
    <s v="75679962980"/>
    <x v="26"/>
    <s v="USC5Q1200010"/>
    <s v="Golden"/>
    <s v="Telco Breakage - Audio Subscr"/>
    <n v="0.01"/>
    <n v="1"/>
  </r>
  <r>
    <s v="OCT 2018"/>
    <s v="CAROLINE"/>
    <s v="VOTIVMUSIC"/>
    <x v="6"/>
    <s v="75679962980"/>
    <x v="26"/>
    <s v="USC5Q1200011"/>
    <s v="Little Birds"/>
    <s v="Digital Online Aud track Stream"/>
    <m/>
    <n v="3"/>
  </r>
  <r>
    <s v="OCT 2018"/>
    <s v="CAROLINE"/>
    <s v="VOTIVMUSIC"/>
    <x v="6"/>
    <s v="75679962980"/>
    <x v="26"/>
    <s v="USC5Q1200011"/>
    <s v="Little Birds"/>
    <s v="Audio Track Stream Portable - Subscr"/>
    <n v="0.13"/>
    <n v="22"/>
  </r>
  <r>
    <s v="OCT 2018"/>
    <s v="CAROLINE"/>
    <s v="VOTIVMUSIC"/>
    <x v="6"/>
    <s v="75679962980"/>
    <x v="26"/>
    <s v="USC5Q1200011"/>
    <s v="Little Birds"/>
    <s v="Audio Cloud Services - Subscr"/>
    <m/>
    <n v="4"/>
  </r>
  <r>
    <s v="OCT 2018"/>
    <s v="CAROLINE"/>
    <s v="VOTIVMUSIC"/>
    <x v="6"/>
    <s v="75679962980"/>
    <x v="26"/>
    <s v="USC5Q1200012"/>
    <s v="Sail On"/>
    <s v="Digital Online Aud track Stream"/>
    <m/>
    <n v="1"/>
  </r>
  <r>
    <s v="OCT 2018"/>
    <s v="CAROLINE"/>
    <s v="VOTIVMUSIC"/>
    <x v="6"/>
    <s v="75679962980"/>
    <x v="26"/>
    <s v="USC5Q1200012"/>
    <s v="Sail On"/>
    <s v="Audio Track Stream Portable - Subscr"/>
    <n v="0.19"/>
    <n v="31"/>
  </r>
  <r>
    <s v="OCT 2018"/>
    <s v="CAROLINE"/>
    <s v="VOTIVMUSIC"/>
    <x v="6"/>
    <s v="75679962980"/>
    <x v="26"/>
    <s v="USC5Q1200012"/>
    <s v="Sail On"/>
    <s v="Audio Cloud Services - Subscr"/>
    <m/>
    <n v="1"/>
  </r>
  <r>
    <s v="OCT 2018"/>
    <s v="CAROLINE"/>
    <s v="VOTIVMUSIC"/>
    <x v="6"/>
    <s v="75679962980"/>
    <x v="26"/>
    <s v="USC5Q1200012"/>
    <s v="Sail On"/>
    <s v="Telco Breakage - Audio Subscr"/>
    <n v="0.01"/>
    <n v="1"/>
  </r>
  <r>
    <s v="OCT 2018"/>
    <s v="CAROLINE"/>
    <s v="VOTIVMUSIC"/>
    <x v="6"/>
    <s v="75679962980"/>
    <x v="26"/>
    <s v="USC5Q1200013"/>
    <s v="Getting Lost"/>
    <s v="Digital Online Aud track Stream"/>
    <n v="0.01"/>
    <n v="7"/>
  </r>
  <r>
    <s v="OCT 2018"/>
    <s v="CAROLINE"/>
    <s v="VOTIVMUSIC"/>
    <x v="6"/>
    <s v="75679962980"/>
    <x v="26"/>
    <s v="USC5Q1200013"/>
    <s v="Getting Lost"/>
    <s v="Audio Track Stream Portable - Subscr"/>
    <n v="0.05"/>
    <n v="7"/>
  </r>
  <r>
    <s v="OCT 2018"/>
    <s v="CAROLINE"/>
    <s v="VOTIVMUSIC"/>
    <x v="6"/>
    <s v="75679962980"/>
    <x v="26"/>
    <s v="USC5Q1200013"/>
    <s v="Getting Lost"/>
    <s v="Audio Cloud Services - Subscr"/>
    <m/>
    <n v="2"/>
  </r>
  <r>
    <s v="OCT 2018"/>
    <s v="CAROLINE"/>
    <s v="VOTIVMUSIC"/>
    <x v="6"/>
    <s v="75679962980"/>
    <x v="26"/>
    <s v="USC5Q1200014"/>
    <s v="Settle Down"/>
    <s v="Audio Track Stream Portable - Subscr"/>
    <n v="0.28999999999999998"/>
    <n v="49"/>
  </r>
  <r>
    <s v="OCT 2018"/>
    <s v="CAROLINE"/>
    <s v="VOTIVMUSIC"/>
    <x v="6"/>
    <s v="75679962980"/>
    <x v="26"/>
    <s v="USC5Q1200014"/>
    <s v="Settle Down"/>
    <s v="Audio Cloud Services - Subscr"/>
    <m/>
    <n v="2"/>
  </r>
  <r>
    <s v="OCT 2018"/>
    <s v="CAROLINE"/>
    <s v="VOTIVMUSIC"/>
    <x v="6"/>
    <s v="75679962980"/>
    <x v="26"/>
    <s v="USQY51114673"/>
    <s v="Get Gone"/>
    <s v="Digital Online Aud track Stream"/>
    <n v="0.02"/>
    <n v="17"/>
  </r>
  <r>
    <s v="OCT 2018"/>
    <s v="CAROLINE"/>
    <s v="VOTIVMUSIC"/>
    <x v="6"/>
    <s v="75679962980"/>
    <x v="26"/>
    <s v="USQY51114673"/>
    <s v="Get Gone"/>
    <s v="Audio Track Stream Webcast"/>
    <m/>
    <n v="1"/>
  </r>
  <r>
    <s v="OCT 2018"/>
    <s v="CAROLINE"/>
    <s v="VOTIVMUSIC"/>
    <x v="6"/>
    <s v="75679962980"/>
    <x v="26"/>
    <s v="USQY51114673"/>
    <s v="Get Gone"/>
    <s v="Audio Track Stream Portable - Subscr"/>
    <n v="0.6"/>
    <n v="110"/>
  </r>
  <r>
    <s v="OCT 2018"/>
    <s v="CAROLINE"/>
    <s v="VOTIVMUSIC"/>
    <x v="6"/>
    <s v="75679962980"/>
    <x v="26"/>
    <s v="USQY51114673"/>
    <s v="Get Gone"/>
    <s v="Audio Cloud Services - Subscr"/>
    <m/>
    <n v="4"/>
  </r>
  <r>
    <s v="OCT 2018"/>
    <s v="CAROLINE"/>
    <s v="VOTIVMUSIC"/>
    <x v="6"/>
    <s v="75679962980"/>
    <x v="26"/>
    <s v="USQY51114673"/>
    <s v="Get Gone"/>
    <s v="Telco Breakage - Audio Subscr"/>
    <n v="0.01"/>
    <n v="2"/>
  </r>
  <r>
    <s v="OCT 2018"/>
    <s v="CAROLINE"/>
    <s v="VOTIVMUSIC"/>
    <x v="6"/>
    <s v="602537006120"/>
    <x v="27"/>
    <s v="USC5Q1200006"/>
    <s v="Coming Or Going"/>
    <s v="User Generated Content Stream Track"/>
    <n v="0.06"/>
    <n v="45"/>
  </r>
  <r>
    <s v="OCT 2018"/>
    <s v="CAROLINE"/>
    <s v="VOTIVMUSIC"/>
    <x v="6"/>
    <s v="602537006120"/>
    <x v="27"/>
    <s v="USC5Q1200006"/>
    <s v="Coming Or Going"/>
    <s v="User Generated Content Stream - Subscr"/>
    <n v="0.01"/>
    <n v="1"/>
  </r>
  <r>
    <s v="OCT 2018"/>
    <s v="CAROLINE"/>
    <s v="VOTIVMUSIC"/>
    <x v="6"/>
    <s v="602537006120"/>
    <x v="27"/>
    <s v="USC5Q1200007"/>
    <s v="Fireworks Of The Sea"/>
    <s v="User Generated Content Stream Track"/>
    <m/>
    <n v="2"/>
  </r>
  <r>
    <s v="OCT 2018"/>
    <s v="CAROLINE"/>
    <s v="VOTIVMUSIC"/>
    <x v="6"/>
    <s v="602537006120"/>
    <x v="27"/>
    <s v="USQY51114673"/>
    <s v="Get Gone"/>
    <s v="User Generated Content Stream Track"/>
    <n v="0.92"/>
    <n v="7"/>
  </r>
  <r>
    <s v="OCT 2018"/>
    <s v="CAROLINE"/>
    <s v="VOTIVMUSIC"/>
    <x v="6"/>
    <s v="602537028337"/>
    <x v="28"/>
    <s v="USC5Q1200006"/>
    <s v="Coming Or Going"/>
    <s v="Audio Track Stream Portable - Subscr"/>
    <n v="0.11"/>
    <n v="4"/>
  </r>
  <r>
    <s v="OCT 2018"/>
    <s v="CAROLINE"/>
    <s v="VOTIVMUSIC"/>
    <x v="6"/>
    <s v="602537028337"/>
    <x v="28"/>
    <s v="USC5Q1200014"/>
    <s v="Settle Down"/>
    <s v="Audio Track Stream Portable - Subscr"/>
    <n v="0.08"/>
    <n v="3"/>
  </r>
  <r>
    <s v="OCT 2018"/>
    <s v="CAROLINE"/>
    <s v="VOTIVMUSIC"/>
    <x v="6"/>
    <s v="857235002336"/>
    <x v="29"/>
    <s v="USC5Q1400014"/>
    <s v="Nobody Cares"/>
    <s v="Digital Online Aud track Stream"/>
    <n v="0.06"/>
    <n v="40"/>
  </r>
  <r>
    <s v="OCT 2018"/>
    <s v="CAROLINE"/>
    <s v="VOTIVMUSIC"/>
    <x v="6"/>
    <s v="857235002336"/>
    <x v="29"/>
    <s v="USC5Q1400014"/>
    <s v="Nobody Cares"/>
    <s v="Audio Track Stream Portable - Subscr"/>
    <n v="0.8"/>
    <n v="144"/>
  </r>
  <r>
    <s v="OCT 2018"/>
    <s v="CAROLINE"/>
    <s v="VOTIVMUSIC"/>
    <x v="6"/>
    <s v="857235002336"/>
    <x v="29"/>
    <s v="USC5Q1400014"/>
    <s v="Nobody Cares"/>
    <s v="Telco Breakage - Audio Subscr"/>
    <n v="0.05"/>
    <n v="2"/>
  </r>
  <r>
    <s v="OCT 2018"/>
    <s v="CAROLINE"/>
    <s v="VOTIVMUSIC"/>
    <x v="6"/>
    <s v="857235002336"/>
    <x v="29"/>
    <s v="USC5Q1400015"/>
    <s v="Can't Stop Now"/>
    <s v="Digital Online Aud track Stream"/>
    <n v="0.13"/>
    <n v="91"/>
  </r>
  <r>
    <s v="OCT 2018"/>
    <s v="CAROLINE"/>
    <s v="VOTIVMUSIC"/>
    <x v="6"/>
    <s v="857235002336"/>
    <x v="29"/>
    <s v="USC5Q1400015"/>
    <s v="Can't Stop Now"/>
    <s v="Audio Track Stream Portable - Subscr"/>
    <n v="0.97"/>
    <n v="201"/>
  </r>
  <r>
    <s v="OCT 2018"/>
    <s v="CAROLINE"/>
    <s v="VOTIVMUSIC"/>
    <x v="6"/>
    <s v="857235002336"/>
    <x v="29"/>
    <s v="USC5Q1400015"/>
    <s v="Can't Stop Now"/>
    <s v="Telco Breakage - Audio Subscr"/>
    <n v="0.05"/>
    <n v="2"/>
  </r>
  <r>
    <s v="OCT 2018"/>
    <s v="CAROLINE"/>
    <s v="VOTIVMUSIC"/>
    <x v="6"/>
    <s v="857235002336"/>
    <x v="29"/>
    <s v="USC5Q1400016"/>
    <s v="Scream"/>
    <s v="Digital Online Aud track Stream"/>
    <m/>
    <n v="1"/>
  </r>
  <r>
    <s v="OCT 2018"/>
    <s v="CAROLINE"/>
    <s v="VOTIVMUSIC"/>
    <x v="6"/>
    <s v="857235002336"/>
    <x v="29"/>
    <s v="USC5Q1400016"/>
    <s v="Scream"/>
    <s v="Audio Track Stream Portable - Subscr"/>
    <n v="0.15"/>
    <n v="34"/>
  </r>
  <r>
    <s v="OCT 2018"/>
    <s v="CAROLINE"/>
    <s v="VOTIVMUSIC"/>
    <x v="6"/>
    <s v="857235002336"/>
    <x v="29"/>
    <s v="USC5Q1400016"/>
    <s v="Scream"/>
    <s v="Telco Breakage - Audio Subscr"/>
    <m/>
    <n v="1"/>
  </r>
  <r>
    <s v="OCT 2018"/>
    <s v="CAROLINE"/>
    <s v="VOTIVMUSIC"/>
    <x v="6"/>
    <s v="857235002336"/>
    <x v="29"/>
    <s v="USC5Q1400017"/>
    <s v="Leave It Alone"/>
    <s v="Digital Online Aud track Stream"/>
    <m/>
    <n v="2"/>
  </r>
  <r>
    <s v="OCT 2018"/>
    <s v="CAROLINE"/>
    <s v="VOTIVMUSIC"/>
    <x v="6"/>
    <s v="857235002336"/>
    <x v="29"/>
    <s v="USC5Q1400017"/>
    <s v="Leave It Alone"/>
    <s v="Audio Track Stream Portable - Subscr"/>
    <n v="0.11"/>
    <n v="14"/>
  </r>
  <r>
    <s v="OCT 2018"/>
    <s v="CAROLINE"/>
    <s v="VOTIVMUSIC"/>
    <x v="6"/>
    <s v="857235002336"/>
    <x v="29"/>
    <s v="USC5Q1400018"/>
    <s v="Get By"/>
    <s v="Digital Online Aud track Stream"/>
    <m/>
    <n v="1"/>
  </r>
  <r>
    <s v="OCT 2018"/>
    <s v="CAROLINE"/>
    <s v="VOTIVMUSIC"/>
    <x v="6"/>
    <s v="857235002336"/>
    <x v="29"/>
    <s v="USC5Q1400018"/>
    <s v="Get By"/>
    <s v="Audio Track Stream Portable - Subscr"/>
    <n v="0.05"/>
    <n v="10"/>
  </r>
  <r>
    <s v="OCT 2018"/>
    <s v="CAROLINE"/>
    <s v="VOTIVMUSIC"/>
    <x v="6"/>
    <s v="857235002336"/>
    <x v="29"/>
    <s v="USC5Q1400018"/>
    <s v="Get By"/>
    <s v="Telco Breakage - Audio Subscr"/>
    <m/>
    <n v="1"/>
  </r>
  <r>
    <s v="OCT 2018"/>
    <s v="CAROLINE"/>
    <s v="VOTIVMUSIC"/>
    <x v="6"/>
    <s v="857235002336"/>
    <x v="29"/>
    <s v="USC5Q1400019"/>
    <s v="Chill Winston"/>
    <s v="Digital Online Aud track Stream"/>
    <m/>
    <n v="1"/>
  </r>
  <r>
    <s v="OCT 2018"/>
    <s v="CAROLINE"/>
    <s v="VOTIVMUSIC"/>
    <x v="6"/>
    <s v="857235002336"/>
    <x v="29"/>
    <s v="USC5Q1400019"/>
    <s v="Chill Winston"/>
    <s v="Audio Track Stream Portable - Subscr"/>
    <n v="0.01"/>
    <n v="2"/>
  </r>
  <r>
    <s v="OCT 2018"/>
    <s v="CAROLINE"/>
    <s v="VOTIVMUSIC"/>
    <x v="6"/>
    <s v="857235002336"/>
    <x v="29"/>
    <s v="USC5Q1400020"/>
    <s v="Devil's Chimes"/>
    <s v="Digital Online Aud track Stream"/>
    <m/>
    <n v="1"/>
  </r>
  <r>
    <s v="OCT 2018"/>
    <s v="CAROLINE"/>
    <s v="VOTIVMUSIC"/>
    <x v="6"/>
    <s v="857235002336"/>
    <x v="29"/>
    <s v="USC5Q1400020"/>
    <s v="Devil's Chimes"/>
    <s v="Audio Track Stream Portable - Subscr"/>
    <n v="0.04"/>
    <n v="9"/>
  </r>
  <r>
    <s v="OCT 2018"/>
    <s v="CAROLINE"/>
    <s v="VOTIVMUSIC"/>
    <x v="6"/>
    <s v="857235002336"/>
    <x v="29"/>
    <s v="USC5Q1400021"/>
    <s v="God Alert Pt 1"/>
    <s v="Digital Online Aud track Stream"/>
    <m/>
    <n v="1"/>
  </r>
  <r>
    <s v="OCT 2018"/>
    <s v="CAROLINE"/>
    <s v="VOTIVMUSIC"/>
    <x v="6"/>
    <s v="857235002336"/>
    <x v="29"/>
    <s v="USC5Q1400021"/>
    <s v="God Alert Pt 1"/>
    <s v="Audio Track Stream Portable - Subscr"/>
    <n v="0.05"/>
    <n v="10"/>
  </r>
  <r>
    <s v="OCT 2018"/>
    <s v="CAROLINE"/>
    <s v="VOTIVMUSIC"/>
    <x v="6"/>
    <s v="857235002336"/>
    <x v="29"/>
    <s v="USC5Q1400022"/>
    <s v="God Alert Pt 2"/>
    <s v="Digital Online Aud track Stream"/>
    <m/>
    <n v="1"/>
  </r>
  <r>
    <s v="OCT 2018"/>
    <s v="CAROLINE"/>
    <s v="VOTIVMUSIC"/>
    <x v="6"/>
    <s v="857235002336"/>
    <x v="29"/>
    <s v="USC5Q1400022"/>
    <s v="God Alert Pt 2"/>
    <s v="Audio Track Stream Portable - Subscr"/>
    <n v="0.21"/>
    <n v="37"/>
  </r>
  <r>
    <s v="OCT 2018"/>
    <s v="CAROLINE"/>
    <s v="VOTIVMUSIC"/>
    <x v="6"/>
    <s v="857235002336"/>
    <x v="29"/>
    <s v="USC5Q1400022"/>
    <s v="God Alert Pt 2"/>
    <s v="Telco Breakage - Audio Subscr"/>
    <m/>
    <n v="1"/>
  </r>
  <r>
    <s v="OCT 2018"/>
    <s v="CAROLINE"/>
    <s v="VOTIVMUSIC"/>
    <x v="6"/>
    <s v="857235002336"/>
    <x v="29"/>
    <s v="USC5Q1400034"/>
    <s v="I Want A Taste"/>
    <s v="Digital Online Aud track Stream"/>
    <n v="0.04"/>
    <n v="26"/>
  </r>
  <r>
    <s v="OCT 2018"/>
    <s v="CAROLINE"/>
    <s v="VOTIVMUSIC"/>
    <x v="6"/>
    <s v="857235002336"/>
    <x v="29"/>
    <s v="USC5Q1400034"/>
    <s v="I Want A Taste"/>
    <s v="Audio Track Stream Portable - Subscr"/>
    <n v="0.35"/>
    <n v="59"/>
  </r>
  <r>
    <s v="OCT 2018"/>
    <s v="CAROLINE"/>
    <s v="VOTIVMUSIC"/>
    <x v="6"/>
    <s v="857235002336"/>
    <x v="29"/>
    <s v="USC5Q1400048"/>
    <s v="We Can't Ever Die"/>
    <s v="Digital Online Aud track Stream"/>
    <n v="0.02"/>
    <n v="16"/>
  </r>
  <r>
    <s v="OCT 2018"/>
    <s v="CAROLINE"/>
    <s v="VOTIVMUSIC"/>
    <x v="6"/>
    <s v="857235002336"/>
    <x v="29"/>
    <s v="USC5Q1400048"/>
    <s v="We Can't Ever Die"/>
    <s v="Audio Track Stream Portable - Subscr"/>
    <n v="0.4"/>
    <n v="71"/>
  </r>
  <r>
    <s v="OCT 2018"/>
    <s v="CAROLINE"/>
    <s v="VOTIVMUSIC"/>
    <x v="6"/>
    <s v="857235002336"/>
    <x v="29"/>
    <s v="USC5Q1400048"/>
    <s v="We Can't Ever Die"/>
    <s v="Telco Breakage - Audio Subscr"/>
    <n v="0.02"/>
    <n v="2"/>
  </r>
  <r>
    <s v="OCT 2018"/>
    <s v="CAROLINE"/>
    <s v="VOTIVMUSIC"/>
    <x v="6"/>
    <s v="857235002343"/>
    <x v="29"/>
    <s v="USC5Q1400014"/>
    <s v="Nobody Cares"/>
    <s v="Audio Track Stream Portable - Subscr"/>
    <n v="0.34"/>
    <n v="42"/>
  </r>
  <r>
    <s v="OCT 2018"/>
    <s v="CAROLINE"/>
    <s v="VOTIVMUSIC"/>
    <x v="6"/>
    <s v="857235002343"/>
    <x v="29"/>
    <s v="USC5Q1400015"/>
    <s v="Can't Stop Now"/>
    <s v="Digital Online Aud track Permanent"/>
    <n v="0.91"/>
    <n v="1"/>
  </r>
  <r>
    <s v="OCT 2018"/>
    <s v="CAROLINE"/>
    <s v="VOTIVMUSIC"/>
    <x v="6"/>
    <s v="857235002343"/>
    <x v="29"/>
    <s v="USC5Q1400015"/>
    <s v="Can't Stop Now"/>
    <s v="Audio Track Stream Portable - Subscr"/>
    <n v="0.05"/>
    <n v="8"/>
  </r>
  <r>
    <s v="OCT 2018"/>
    <s v="CAROLINE"/>
    <s v="VOTIVMUSIC"/>
    <x v="6"/>
    <s v="857235002343"/>
    <x v="29"/>
    <s v="USC5Q1400016"/>
    <s v="Scream"/>
    <s v="Audio Track Stream Portable - Subscr"/>
    <n v="0.09"/>
    <n v="17"/>
  </r>
  <r>
    <s v="OCT 2018"/>
    <s v="CAROLINE"/>
    <s v="VOTIVMUSIC"/>
    <x v="6"/>
    <s v="857235002343"/>
    <x v="29"/>
    <s v="USC5Q1400017"/>
    <s v="Leave It Alone"/>
    <s v="Audio Track Stream Portable - Subscr"/>
    <n v="0.04"/>
    <n v="4"/>
  </r>
  <r>
    <s v="OCT 2018"/>
    <s v="CAROLINE"/>
    <s v="VOTIVMUSIC"/>
    <x v="6"/>
    <s v="857235002343"/>
    <x v="29"/>
    <s v="USC5Q1400017"/>
    <s v="Leave It Alone"/>
    <s v="Audio Cloud Services - Subscr"/>
    <n v="0.03"/>
    <n v="44"/>
  </r>
  <r>
    <s v="OCT 2018"/>
    <s v="CAROLINE"/>
    <s v="VOTIVMUSIC"/>
    <x v="6"/>
    <s v="857235002343"/>
    <x v="29"/>
    <s v="USC5Q1400018"/>
    <s v="Get By"/>
    <s v="Audio Track Stream Portable - Subscr"/>
    <n v="0.02"/>
    <n v="3"/>
  </r>
  <r>
    <s v="OCT 2018"/>
    <s v="CAROLINE"/>
    <s v="VOTIVMUSIC"/>
    <x v="6"/>
    <s v="857235002343"/>
    <x v="29"/>
    <s v="USC5Q1400019"/>
    <s v="Chill Winston"/>
    <s v="Audio Track Stream Portable - Subscr"/>
    <n v="0.01"/>
    <n v="1"/>
  </r>
  <r>
    <s v="OCT 2018"/>
    <s v="CAROLINE"/>
    <s v="VOTIVMUSIC"/>
    <x v="6"/>
    <s v="857235002343"/>
    <x v="29"/>
    <s v="USC5Q1400020"/>
    <s v="Devil's Chimes"/>
    <s v="Audio Track Stream Portable - Subscr"/>
    <n v="0.01"/>
    <n v="1"/>
  </r>
  <r>
    <s v="OCT 2018"/>
    <s v="CAROLINE"/>
    <s v="VOTIVMUSIC"/>
    <x v="6"/>
    <s v="857235002343"/>
    <x v="29"/>
    <s v="USC5Q1400021"/>
    <s v="God Alert Pt 1"/>
    <s v="Audio Track Stream Portable - Subscr"/>
    <n v="0.06"/>
    <n v="8"/>
  </r>
  <r>
    <s v="OCT 2018"/>
    <s v="CAROLINE"/>
    <s v="VOTIVMUSIC"/>
    <x v="6"/>
    <s v="857235002343"/>
    <x v="29"/>
    <s v="USC5Q1400022"/>
    <s v="God Alert Pt 2"/>
    <s v="User Generated Content Stream Track"/>
    <m/>
    <n v="1"/>
  </r>
  <r>
    <s v="OCT 2018"/>
    <s v="CAROLINE"/>
    <s v="VOTIVMUSIC"/>
    <x v="6"/>
    <s v="857235002343"/>
    <x v="29"/>
    <s v="USC5Q1400022"/>
    <s v="God Alert Pt 2"/>
    <s v="Audio Track Stream Portable - Subscr"/>
    <n v="0.15"/>
    <n v="21"/>
  </r>
  <r>
    <s v="OCT 2018"/>
    <s v="CAROLINE"/>
    <s v="VOTIVMUSIC"/>
    <x v="6"/>
    <s v="857235002343"/>
    <x v="29"/>
    <s v="USC5Q1400034"/>
    <s v="I Want A Taste"/>
    <s v="Audio Track Stream Portable - Subscr"/>
    <n v="0.12"/>
    <n v="29"/>
  </r>
  <r>
    <s v="OCT 2018"/>
    <s v="CAROLINE"/>
    <s v="VOTIVMUSIC"/>
    <x v="6"/>
    <s v="857235002343"/>
    <x v="29"/>
    <s v="USC5Q1400048"/>
    <s v="We Can't Ever Die"/>
    <s v="Digital Online Aud track Permanent"/>
    <n v="0.91"/>
    <n v="1"/>
  </r>
  <r>
    <s v="OCT 2018"/>
    <s v="CAROLINE"/>
    <s v="VOTIVMUSIC"/>
    <x v="6"/>
    <s v="857235002343"/>
    <x v="29"/>
    <s v="USC5Q1400048"/>
    <s v="We Can't Ever Die"/>
    <s v="Audio Track Stream Portable - Subscr"/>
    <n v="0.11"/>
    <n v="17"/>
  </r>
  <r>
    <s v="OCT 2018"/>
    <s v="CAROLINE"/>
    <s v="VOTIVMUSIC"/>
    <x v="6"/>
    <s v="857235002343"/>
    <x v="29"/>
    <s v="USC5Q1400048"/>
    <s v="We Can't Ever Die"/>
    <s v="Audio Cloud Services - Subscr"/>
    <m/>
    <n v="2"/>
  </r>
  <r>
    <s v="OCT 2018"/>
    <s v="CAROLINE"/>
    <s v="VOTIVMUSIC"/>
    <x v="6"/>
    <s v="857235002428"/>
    <x v="30"/>
    <s v="USC5Q1400034"/>
    <s v="I Want A Taste"/>
    <s v="Audio Cloud Services - Subscr"/>
    <m/>
    <n v="1"/>
  </r>
  <r>
    <s v="OCT 2018"/>
    <s v="CAROLINE"/>
    <s v="VOTIVMUSIC"/>
    <x v="6"/>
    <s v="857235002541"/>
    <x v="31"/>
    <s v="USC5Q1400048"/>
    <s v="We Can't Ever Die"/>
    <s v="Digital Online Aud track Stream"/>
    <m/>
    <n v="3"/>
  </r>
  <r>
    <s v="OCT 2018"/>
    <s v="CAROLINE"/>
    <s v="VOTIVMUSIC"/>
    <x v="6"/>
    <s v="857235002541"/>
    <x v="31"/>
    <s v="USC5Q1400048"/>
    <s v="We Can't Ever Die"/>
    <s v="User Generated Content Stream Track"/>
    <m/>
    <n v="9"/>
  </r>
  <r>
    <s v="OCT 2018"/>
    <s v="CAROLINE"/>
    <s v="VOTIVMUSIC"/>
    <x v="6"/>
    <s v="857235002541"/>
    <x v="31"/>
    <s v="USC5Q1400048"/>
    <s v="We Can't Ever Die"/>
    <s v="Audio Cloud Services - Subscr"/>
    <m/>
    <n v="4"/>
  </r>
  <r>
    <s v="OCT 2018"/>
    <s v="CAROLINE"/>
    <s v="VOTIVMUSIC"/>
    <x v="6"/>
    <s v="857235002602"/>
    <x v="29"/>
    <s v="USC5Q1400015"/>
    <s v="Can't Stop Now"/>
    <s v="Audio Track Stream Portable - Subscr"/>
    <n v="0.02"/>
    <n v="4"/>
  </r>
  <r>
    <s v="OCT 2018"/>
    <s v="CAROLINE"/>
    <s v="VOTIVMUSIC"/>
    <x v="6"/>
    <s v="857235002602"/>
    <x v="29"/>
    <s v="USC5Q1400016"/>
    <s v="Scream"/>
    <s v="Audio Track Stream Portable - Subscr"/>
    <n v="0.02"/>
    <n v="3"/>
  </r>
  <r>
    <s v="OCT 2018"/>
    <s v="CAROLINE"/>
    <s v="VOTIVMUSIC"/>
    <x v="6"/>
    <s v="857235002602"/>
    <x v="29"/>
    <s v="USC5Q1400017"/>
    <s v="Leave It Alone"/>
    <s v="Audio Track Stream Portable - Subscr"/>
    <n v="0.01"/>
    <n v="1"/>
  </r>
  <r>
    <s v="OCT 2018"/>
    <s v="CAROLINE"/>
    <s v="VOTIVMUSIC"/>
    <x v="6"/>
    <s v="857235002602"/>
    <x v="29"/>
    <s v="USC5Q1400019"/>
    <s v="Chill Winston"/>
    <s v="Audio Track Stream Portable - Subscr"/>
    <n v="0.01"/>
    <n v="1"/>
  </r>
  <r>
    <s v="OCT 2018"/>
    <s v="CAROLINE"/>
    <s v="VOTIVMUSIC"/>
    <x v="6"/>
    <s v="857235002602"/>
    <x v="29"/>
    <s v="USC5Q1400021"/>
    <s v="God Alert Pt 1"/>
    <s v="Audio Track Stream Portable - Subscr"/>
    <n v="0.01"/>
    <n v="1"/>
  </r>
  <r>
    <s v="OCT 2018"/>
    <s v="CAROLINE"/>
    <s v="VOTIVMUSIC"/>
    <x v="6"/>
    <s v="857235002602"/>
    <x v="29"/>
    <s v="USC5Q1400022"/>
    <s v="God Alert Pt 2"/>
    <s v="Audio Track Stream Portable - Subscr"/>
    <n v="0.05"/>
    <n v="9"/>
  </r>
  <r>
    <s v="OCT 2018"/>
    <s v="CAROLINE"/>
    <s v="VOTIVMUSIC"/>
    <x v="6"/>
    <s v="857235002602"/>
    <x v="29"/>
    <s v="USC5Q1400048"/>
    <s v="We Can't Ever Die"/>
    <s v="Audio Track Stream Portable - Subscr"/>
    <n v="0.21"/>
    <n v="35"/>
  </r>
  <r>
    <s v="OCT 2018"/>
    <s v="CAROLINE"/>
    <s v="VOTIVMUSIC"/>
    <x v="6"/>
    <s v="857235002664"/>
    <x v="31"/>
    <s v="USC5Q1490016"/>
    <s v="We Can't Ever Die"/>
    <s v="Digital Online Vid track Stream"/>
    <n v="0.09"/>
    <n v="35"/>
  </r>
  <r>
    <s v="OCT 2018"/>
    <s v="CAROLINE"/>
    <s v="VOTIVMUSIC"/>
    <x v="6"/>
    <s v="857235002725"/>
    <x v="31"/>
    <s v="USC5Q1400074"/>
    <s v="We Can't Ever Die"/>
    <s v="Digital Online Aud track Stream"/>
    <n v="0.09"/>
    <n v="62"/>
  </r>
  <r>
    <s v="OCT 2018"/>
    <s v="CAROLINE"/>
    <s v="VOTIVMUSIC"/>
    <x v="6"/>
    <s v="857235002725"/>
    <x v="31"/>
    <s v="USC5Q1400074"/>
    <s v="We Can't Ever Die"/>
    <s v="User Generated Content Stream Track"/>
    <m/>
    <n v="25"/>
  </r>
  <r>
    <s v="OCT 2018"/>
    <s v="CAROLINE"/>
    <s v="VOTIVMUSIC"/>
    <x v="6"/>
    <s v="857235002725"/>
    <x v="31"/>
    <s v="USC5Q1400074"/>
    <s v="We Can't Ever Die"/>
    <s v="Audio Track Stream Portable - Subscr"/>
    <n v="0.55000000000000004"/>
    <n v="117"/>
  </r>
  <r>
    <s v="OCT 2018"/>
    <s v="CAROLINE"/>
    <s v="VOTIVMUSIC"/>
    <x v="6"/>
    <s v="857235002725"/>
    <x v="31"/>
    <s v="USC5Q1400074"/>
    <s v="We Can't Ever Die"/>
    <s v="User Generated Content Stream - Subscr"/>
    <n v="0.01"/>
    <n v="1"/>
  </r>
  <r>
    <s v="OCT 2018"/>
    <s v="CAROLINE"/>
    <s v="VOTIVMUSIC"/>
    <x v="6"/>
    <s v="857235002725"/>
    <x v="31"/>
    <s v="USC5Q1400074"/>
    <s v="We Can't Ever Die"/>
    <s v="Telco Breakage - Audio Subscr"/>
    <n v="0.01"/>
    <n v="1"/>
  </r>
  <r>
    <s v="OCT 2018"/>
    <s v="CAROLINE"/>
    <s v="VOTIVMUSIC"/>
    <x v="6"/>
    <s v="857235002848"/>
    <x v="31"/>
    <s v="USC5Q1400074"/>
    <s v="We Can't Ever Die"/>
    <s v="Audio Track Stream Portable - Subscr"/>
    <n v="0.02"/>
    <n v="2"/>
  </r>
  <r>
    <s v="OCT 2018"/>
    <s v="CAROLINE"/>
    <s v="VOTIVMUSIC"/>
    <x v="6"/>
    <s v="857235002848"/>
    <x v="31"/>
    <s v="USC5Q1400076"/>
    <s v="We Can't Ever Die"/>
    <s v="Audio Track Stream Portable - Subscr"/>
    <n v="0.01"/>
    <n v="1"/>
  </r>
  <r>
    <s v="OCT 2018"/>
    <s v="CAROLINE"/>
    <s v="VOTIVMUSIC"/>
    <x v="6"/>
    <s v="857235002848"/>
    <x v="31"/>
    <s v="USC5Q1400101"/>
    <s v="We Can't Ever Die"/>
    <s v="Audio Track Stream Portable - Subscr"/>
    <n v="0.03"/>
    <n v="1"/>
  </r>
  <r>
    <s v="OCT 2018"/>
    <s v="CAROLINE"/>
    <s v="VOTIVMUSIC"/>
    <x v="6"/>
    <s v="857235002855"/>
    <x v="29"/>
    <s v="USC5Q1400074"/>
    <s v="We Can't Ever Die"/>
    <s v="Audio Track Stream Portable - Subscr"/>
    <n v="0.03"/>
    <n v="1"/>
  </r>
  <r>
    <s v="OCT 2018"/>
    <s v="CAROLINE"/>
    <s v="VOTIVMUSIC"/>
    <x v="7"/>
    <s v="602537659876"/>
    <x v="32"/>
    <s v="USC5Q1300052"/>
    <s v="Intro (I Touch Imaginary Hands)"/>
    <s v="Digital Online Aud track Stream"/>
    <m/>
    <n v="2"/>
  </r>
  <r>
    <s v="OCT 2018"/>
    <s v="CAROLINE"/>
    <s v="VOTIVMUSIC"/>
    <x v="7"/>
    <s v="602537659876"/>
    <x v="32"/>
    <s v="USC5Q1300052"/>
    <s v="Intro (I Touch Imaginary Hands)"/>
    <s v="Digital Online Vid track Stream"/>
    <m/>
    <n v="1"/>
  </r>
  <r>
    <s v="OCT 2018"/>
    <s v="CAROLINE"/>
    <s v="VOTIVMUSIC"/>
    <x v="7"/>
    <s v="602537659876"/>
    <x v="32"/>
    <s v="USC5Q1300052"/>
    <s v="Intro (I Touch Imaginary Hands)"/>
    <s v="Audio Track Stream Portable - Subscr"/>
    <n v="0.42"/>
    <n v="82"/>
  </r>
  <r>
    <s v="OCT 2018"/>
    <s v="CAROLINE"/>
    <s v="VOTIVMUSIC"/>
    <x v="7"/>
    <s v="602537659876"/>
    <x v="32"/>
    <s v="USC5Q1300052"/>
    <s v="Intro (I Touch Imaginary Hands)"/>
    <s v="Telco Breakage - Audio Subscr"/>
    <n v="0.01"/>
    <n v="1"/>
  </r>
  <r>
    <s v="OCT 2018"/>
    <s v="CAROLINE"/>
    <s v="VOTIVMUSIC"/>
    <x v="7"/>
    <s v="602537659876"/>
    <x v="32"/>
    <s v="USC5Q1300053"/>
    <s v="Cruel City"/>
    <s v="Digital Online Aud track Stream"/>
    <n v="0.13"/>
    <n v="112"/>
  </r>
  <r>
    <s v="OCT 2018"/>
    <s v="CAROLINE"/>
    <s v="VOTIVMUSIC"/>
    <x v="7"/>
    <s v="602537659876"/>
    <x v="32"/>
    <s v="USC5Q1300053"/>
    <s v="Cruel City"/>
    <s v="Digital Online Vid track Stream"/>
    <m/>
    <n v="3"/>
  </r>
  <r>
    <s v="OCT 2018"/>
    <s v="CAROLINE"/>
    <s v="VOTIVMUSIC"/>
    <x v="7"/>
    <s v="602537659876"/>
    <x v="32"/>
    <s v="USC5Q1300053"/>
    <s v="Cruel City"/>
    <s v="Audio Track Stream Webcast"/>
    <m/>
    <n v="1"/>
  </r>
  <r>
    <s v="OCT 2018"/>
    <s v="CAROLINE"/>
    <s v="VOTIVMUSIC"/>
    <x v="7"/>
    <s v="602537659876"/>
    <x v="32"/>
    <s v="USC5Q1300053"/>
    <s v="Cruel City"/>
    <s v="Audio Track Stream Webcast Portable"/>
    <m/>
    <n v="1"/>
  </r>
  <r>
    <s v="OCT 2018"/>
    <s v="CAROLINE"/>
    <s v="VOTIVMUSIC"/>
    <x v="7"/>
    <s v="602537659876"/>
    <x v="32"/>
    <s v="USC5Q1300053"/>
    <s v="Cruel City"/>
    <s v="Audio Track Stream Portable - Subscr"/>
    <n v="2.2999999999999998"/>
    <n v="469"/>
  </r>
  <r>
    <s v="OCT 2018"/>
    <s v="CAROLINE"/>
    <s v="VOTIVMUSIC"/>
    <x v="7"/>
    <s v="602537659876"/>
    <x v="32"/>
    <s v="USC5Q1300053"/>
    <s v="Cruel City"/>
    <s v="Audio Cloud Services - Subscr"/>
    <m/>
    <n v="5"/>
  </r>
  <r>
    <s v="OCT 2018"/>
    <s v="CAROLINE"/>
    <s v="VOTIVMUSIC"/>
    <x v="7"/>
    <s v="602537659876"/>
    <x v="32"/>
    <s v="USC5Q1300053"/>
    <s v="Cruel City"/>
    <s v="Telco Breakage - Audio Subscr"/>
    <n v="0.08"/>
    <n v="2"/>
  </r>
  <r>
    <s v="OCT 2018"/>
    <s v="CAROLINE"/>
    <s v="VOTIVMUSIC"/>
    <x v="7"/>
    <s v="602537659876"/>
    <x v="32"/>
    <s v="USC5Q1300054"/>
    <s v="Nothing To Lose But Your Head"/>
    <s v="Digital Online Aud track Stream"/>
    <n v="0.03"/>
    <n v="26"/>
  </r>
  <r>
    <s v="OCT 2018"/>
    <s v="CAROLINE"/>
    <s v="VOTIVMUSIC"/>
    <x v="7"/>
    <s v="602537659876"/>
    <x v="32"/>
    <s v="USC5Q1300054"/>
    <s v="Nothing To Lose But Your Head"/>
    <s v="Audio Track Stream Portable - Subscr"/>
    <n v="1.84"/>
    <n v="328"/>
  </r>
  <r>
    <s v="OCT 2018"/>
    <s v="CAROLINE"/>
    <s v="VOTIVMUSIC"/>
    <x v="7"/>
    <s v="602537659876"/>
    <x v="32"/>
    <s v="USC5Q1300054"/>
    <s v="Nothing To Lose But Your Head"/>
    <s v="Audio Cloud Services - Subscr"/>
    <m/>
    <n v="1"/>
  </r>
  <r>
    <s v="OCT 2018"/>
    <s v="CAROLINE"/>
    <s v="VOTIVMUSIC"/>
    <x v="7"/>
    <s v="602537659876"/>
    <x v="32"/>
    <s v="USC5Q1300054"/>
    <s v="Nothing To Lose But Your Head"/>
    <s v="Digital Aud track Stream -Subscr LtdCat"/>
    <n v="0.03"/>
    <n v="1"/>
  </r>
  <r>
    <s v="OCT 2018"/>
    <s v="CAROLINE"/>
    <s v="VOTIVMUSIC"/>
    <x v="7"/>
    <s v="602537659876"/>
    <x v="32"/>
    <s v="USC5Q1300054"/>
    <s v="Nothing To Lose But Your Head"/>
    <s v="Telco Breakage - Audio Subscr"/>
    <n v="0.02"/>
    <n v="2"/>
  </r>
  <r>
    <s v="OCT 2018"/>
    <s v="CAROLINE"/>
    <s v="VOTIVMUSIC"/>
    <x v="7"/>
    <s v="602537659876"/>
    <x v="32"/>
    <s v="USC5Q1300055"/>
    <s v="Weary Eyes"/>
    <s v="Digital Online Aud track Stream"/>
    <n v="0.03"/>
    <n v="22"/>
  </r>
  <r>
    <s v="OCT 2018"/>
    <s v="CAROLINE"/>
    <s v="VOTIVMUSIC"/>
    <x v="7"/>
    <s v="602537659876"/>
    <x v="32"/>
    <s v="USC5Q1300055"/>
    <s v="Weary Eyes"/>
    <s v="Digital Online Vid track Stream"/>
    <m/>
    <n v="1"/>
  </r>
  <r>
    <s v="OCT 2018"/>
    <s v="CAROLINE"/>
    <s v="VOTIVMUSIC"/>
    <x v="7"/>
    <s v="602537659876"/>
    <x v="32"/>
    <s v="USC5Q1300055"/>
    <s v="Weary Eyes"/>
    <s v="User Generated Content Stream Track"/>
    <m/>
    <n v="1"/>
  </r>
  <r>
    <s v="OCT 2018"/>
    <s v="CAROLINE"/>
    <s v="VOTIVMUSIC"/>
    <x v="7"/>
    <s v="602537659876"/>
    <x v="32"/>
    <s v="USC5Q1300055"/>
    <s v="Weary Eyes"/>
    <s v="Audio Track Stream Portable - Subscr"/>
    <n v="0.77"/>
    <n v="163"/>
  </r>
  <r>
    <s v="OCT 2018"/>
    <s v="CAROLINE"/>
    <s v="VOTIVMUSIC"/>
    <x v="7"/>
    <s v="602537659876"/>
    <x v="32"/>
    <s v="USC5Q1300055"/>
    <s v="Weary Eyes"/>
    <s v="Telco Breakage - Audio Subscr"/>
    <n v="0.02"/>
    <n v="2"/>
  </r>
  <r>
    <s v="OCT 2018"/>
    <s v="CAROLINE"/>
    <s v="VOTIVMUSIC"/>
    <x v="7"/>
    <s v="602537659876"/>
    <x v="32"/>
    <s v="USC5Q1300056"/>
    <s v="Don't You Look Back"/>
    <s v="Digital Online Aud track Stream"/>
    <n v="0.01"/>
    <n v="8"/>
  </r>
  <r>
    <s v="OCT 2018"/>
    <s v="CAROLINE"/>
    <s v="VOTIVMUSIC"/>
    <x v="7"/>
    <s v="602537659876"/>
    <x v="32"/>
    <s v="USC5Q1300056"/>
    <s v="Don't You Look Back"/>
    <s v="Digital Online Vid track Stream"/>
    <n v="0.02"/>
    <n v="1"/>
  </r>
  <r>
    <s v="OCT 2018"/>
    <s v="CAROLINE"/>
    <s v="VOTIVMUSIC"/>
    <x v="7"/>
    <s v="602537659876"/>
    <x v="32"/>
    <s v="USC5Q1300056"/>
    <s v="Don't You Look Back"/>
    <s v="User Generated Content Stream Track"/>
    <m/>
    <n v="8"/>
  </r>
  <r>
    <s v="OCT 2018"/>
    <s v="CAROLINE"/>
    <s v="VOTIVMUSIC"/>
    <x v="7"/>
    <s v="602537659876"/>
    <x v="32"/>
    <s v="USC5Q1300056"/>
    <s v="Don't You Look Back"/>
    <s v="Audio Track Stream Portable - Subscr"/>
    <n v="0.9"/>
    <n v="191"/>
  </r>
  <r>
    <s v="OCT 2018"/>
    <s v="CAROLINE"/>
    <s v="VOTIVMUSIC"/>
    <x v="7"/>
    <s v="602537659876"/>
    <x v="32"/>
    <s v="USC5Q1300056"/>
    <s v="Don't You Look Back"/>
    <s v="Audio Cloud Services - Subscr"/>
    <m/>
    <n v="10"/>
  </r>
  <r>
    <s v="OCT 2018"/>
    <s v="CAROLINE"/>
    <s v="VOTIVMUSIC"/>
    <x v="7"/>
    <s v="602537659876"/>
    <x v="32"/>
    <s v="USC5Q1300056"/>
    <s v="Don't You Look Back"/>
    <s v="Telco Breakage - Audio Subscr"/>
    <n v="0.01"/>
    <n v="1"/>
  </r>
  <r>
    <s v="OCT 2018"/>
    <s v="CAROLINE"/>
    <s v="VOTIVMUSIC"/>
    <x v="7"/>
    <s v="602537659876"/>
    <x v="32"/>
    <s v="USC5Q1300057"/>
    <s v="Walkabout"/>
    <s v="Digital Online Aud track Stream"/>
    <n v="0.12"/>
    <n v="91"/>
  </r>
  <r>
    <s v="OCT 2018"/>
    <s v="CAROLINE"/>
    <s v="VOTIVMUSIC"/>
    <x v="7"/>
    <s v="602537659876"/>
    <x v="32"/>
    <s v="USC5Q1300057"/>
    <s v="Walkabout"/>
    <s v="Digital Online Vid track Stream"/>
    <m/>
    <n v="3"/>
  </r>
  <r>
    <s v="OCT 2018"/>
    <s v="CAROLINE"/>
    <s v="VOTIVMUSIC"/>
    <x v="7"/>
    <s v="602537659876"/>
    <x v="32"/>
    <s v="USC5Q1300057"/>
    <s v="Walkabout"/>
    <s v="User Generated Content Stream Track"/>
    <n v="0.26"/>
    <n v="140"/>
  </r>
  <r>
    <s v="OCT 2018"/>
    <s v="CAROLINE"/>
    <s v="VOTIVMUSIC"/>
    <x v="7"/>
    <s v="602537659876"/>
    <x v="32"/>
    <s v="USC5Q1300057"/>
    <s v="Walkabout"/>
    <s v="Audio Track Stream Portable - Subscr"/>
    <n v="2.59"/>
    <n v="488"/>
  </r>
  <r>
    <s v="OCT 2018"/>
    <s v="CAROLINE"/>
    <s v="VOTIVMUSIC"/>
    <x v="7"/>
    <s v="602537659876"/>
    <x v="32"/>
    <s v="USC5Q1300057"/>
    <s v="Walkabout"/>
    <s v="User Generated Content Stream - Subscr"/>
    <n v="0.2"/>
    <n v="20"/>
  </r>
  <r>
    <s v="OCT 2018"/>
    <s v="CAROLINE"/>
    <s v="VOTIVMUSIC"/>
    <x v="7"/>
    <s v="602537659876"/>
    <x v="32"/>
    <s v="USC5Q1300057"/>
    <s v="Walkabout"/>
    <s v="Audio Cloud Services - Subscr"/>
    <m/>
    <n v="2"/>
  </r>
  <r>
    <s v="OCT 2018"/>
    <s v="CAROLINE"/>
    <s v="VOTIVMUSIC"/>
    <x v="7"/>
    <s v="602537659876"/>
    <x v="32"/>
    <s v="USC5Q1300057"/>
    <s v="Walkabout"/>
    <s v="Telco Breakage - Audio Subscr"/>
    <n v="0.7"/>
    <n v="2"/>
  </r>
  <r>
    <s v="OCT 2018"/>
    <s v="CAROLINE"/>
    <s v="VOTIVMUSIC"/>
    <x v="7"/>
    <s v="602537659876"/>
    <x v="32"/>
    <s v="USC5Q1300058"/>
    <s v="Kid You're On Your Own"/>
    <s v="Digital Online Aud track Stream"/>
    <n v="0.01"/>
    <n v="5"/>
  </r>
  <r>
    <s v="OCT 2018"/>
    <s v="CAROLINE"/>
    <s v="VOTIVMUSIC"/>
    <x v="7"/>
    <s v="602537659876"/>
    <x v="32"/>
    <s v="USC5Q1300058"/>
    <s v="Kid You're On Your Own"/>
    <s v="User Generated Content Stream Track"/>
    <m/>
    <n v="10"/>
  </r>
  <r>
    <s v="OCT 2018"/>
    <s v="CAROLINE"/>
    <s v="VOTIVMUSIC"/>
    <x v="7"/>
    <s v="602537659876"/>
    <x v="32"/>
    <s v="USC5Q1300058"/>
    <s v="Kid You're On Your Own"/>
    <s v="Audio Track Stream Portable - Subscr"/>
    <n v="0.44"/>
    <n v="85"/>
  </r>
  <r>
    <s v="OCT 2018"/>
    <s v="CAROLINE"/>
    <s v="VOTIVMUSIC"/>
    <x v="7"/>
    <s v="602537659876"/>
    <x v="32"/>
    <s v="USC5Q1300058"/>
    <s v="Kid You're On Your Own"/>
    <s v="Telco Breakage - Audio Subscr"/>
    <n v="0.01"/>
    <n v="1"/>
  </r>
  <r>
    <s v="OCT 2018"/>
    <s v="CAROLINE"/>
    <s v="VOTIVMUSIC"/>
    <x v="7"/>
    <s v="602537659876"/>
    <x v="32"/>
    <s v="USC5Q1300059"/>
    <s v="This Ain't Me"/>
    <s v="Digital Online Aud track Stream"/>
    <n v="0.01"/>
    <n v="4"/>
  </r>
  <r>
    <s v="OCT 2018"/>
    <s v="CAROLINE"/>
    <s v="VOTIVMUSIC"/>
    <x v="7"/>
    <s v="602537659876"/>
    <x v="32"/>
    <s v="USC5Q1300059"/>
    <s v="This Ain't Me"/>
    <s v="Audio Track Stream Webcast Portable"/>
    <m/>
    <n v="1"/>
  </r>
  <r>
    <s v="OCT 2018"/>
    <s v="CAROLINE"/>
    <s v="VOTIVMUSIC"/>
    <x v="7"/>
    <s v="602537659876"/>
    <x v="32"/>
    <s v="USC5Q1300059"/>
    <s v="This Ain't Me"/>
    <s v="User Generated Content Stream Track"/>
    <m/>
    <n v="1"/>
  </r>
  <r>
    <s v="OCT 2018"/>
    <s v="CAROLINE"/>
    <s v="VOTIVMUSIC"/>
    <x v="7"/>
    <s v="602537659876"/>
    <x v="32"/>
    <s v="USC5Q1300059"/>
    <s v="This Ain't Me"/>
    <s v="Audio Track Stream Portable - Subscr"/>
    <n v="0.39"/>
    <n v="76"/>
  </r>
  <r>
    <s v="OCT 2018"/>
    <s v="CAROLINE"/>
    <s v="VOTIVMUSIC"/>
    <x v="7"/>
    <s v="602537659876"/>
    <x v="32"/>
    <s v="USC5Q1300059"/>
    <s v="This Ain't Me"/>
    <s v="Audio Cloud Services - Subscr"/>
    <m/>
    <n v="1"/>
  </r>
  <r>
    <s v="OCT 2018"/>
    <s v="CAROLINE"/>
    <s v="VOTIVMUSIC"/>
    <x v="7"/>
    <s v="602537659876"/>
    <x v="32"/>
    <s v="USC5Q1300059"/>
    <s v="This Ain't Me"/>
    <s v="Telco Breakage - Audio Subscr"/>
    <m/>
    <n v="1"/>
  </r>
  <r>
    <s v="OCT 2018"/>
    <s v="CAROLINE"/>
    <s v="VOTIVMUSIC"/>
    <x v="7"/>
    <s v="602537659876"/>
    <x v="32"/>
    <s v="USC5Q1300060"/>
    <s v="Now You Are Free"/>
    <s v="Digital Online Aud track Stream"/>
    <n v="0.01"/>
    <n v="6"/>
  </r>
  <r>
    <s v="OCT 2018"/>
    <s v="CAROLINE"/>
    <s v="VOTIVMUSIC"/>
    <x v="7"/>
    <s v="602537659876"/>
    <x v="32"/>
    <s v="USC5Q1300060"/>
    <s v="Now You Are Free"/>
    <s v="Audio Track Stream Webcast Portable"/>
    <m/>
    <n v="1"/>
  </r>
  <r>
    <s v="OCT 2018"/>
    <s v="CAROLINE"/>
    <s v="VOTIVMUSIC"/>
    <x v="7"/>
    <s v="602537659876"/>
    <x v="32"/>
    <s v="USC5Q1300060"/>
    <s v="Now You Are Free"/>
    <s v="User Generated Content Stream Track"/>
    <n v="0.01"/>
    <n v="7"/>
  </r>
  <r>
    <s v="OCT 2018"/>
    <s v="CAROLINE"/>
    <s v="VOTIVMUSIC"/>
    <x v="7"/>
    <s v="602537659876"/>
    <x v="32"/>
    <s v="USC5Q1300060"/>
    <s v="Now You Are Free"/>
    <s v="Audio Track Stream Portable - Subscr"/>
    <n v="0.35"/>
    <n v="68"/>
  </r>
  <r>
    <s v="OCT 2018"/>
    <s v="CAROLINE"/>
    <s v="VOTIVMUSIC"/>
    <x v="7"/>
    <s v="602537659876"/>
    <x v="32"/>
    <s v="USC5Q1300060"/>
    <s v="Now You Are Free"/>
    <s v="Telco Breakage - Audio Subscr"/>
    <n v="0.01"/>
    <n v="1"/>
  </r>
  <r>
    <s v="OCT 2018"/>
    <s v="CAROLINE"/>
    <s v="VOTIVMUSIC"/>
    <x v="7"/>
    <s v="602537659876"/>
    <x v="32"/>
    <s v="USC5Q1300061"/>
    <s v="The Avenue"/>
    <s v="Digital Online Aud track Stream"/>
    <m/>
    <n v="2"/>
  </r>
  <r>
    <s v="OCT 2018"/>
    <s v="CAROLINE"/>
    <s v="VOTIVMUSIC"/>
    <x v="7"/>
    <s v="602537659876"/>
    <x v="32"/>
    <s v="USC5Q1300061"/>
    <s v="The Avenue"/>
    <s v="Audio Track Stream Portable - Subscr"/>
    <n v="0.36"/>
    <n v="69"/>
  </r>
  <r>
    <s v="OCT 2018"/>
    <s v="CAROLINE"/>
    <s v="VOTIVMUSIC"/>
    <x v="7"/>
    <s v="602537659876"/>
    <x v="32"/>
    <s v="USC5Q1300061"/>
    <s v="The Avenue"/>
    <s v="Telco Breakage - Audio Subscr"/>
    <n v="0.01"/>
    <n v="1"/>
  </r>
  <r>
    <s v="OCT 2018"/>
    <s v="CAROLINE"/>
    <s v="VOTIVMUSIC"/>
    <x v="7"/>
    <s v="602537659876"/>
    <x v="32"/>
    <s v="USC5Q1300062"/>
    <s v="Highway 1 Interlude"/>
    <s v="Digital Online Aud track Stream"/>
    <m/>
    <n v="2"/>
  </r>
  <r>
    <s v="OCT 2018"/>
    <s v="CAROLINE"/>
    <s v="VOTIVMUSIC"/>
    <x v="7"/>
    <s v="602537659876"/>
    <x v="32"/>
    <s v="USC5Q1300062"/>
    <s v="Highway 1 Interlude"/>
    <s v="Audio Track Stream Webcast Portable"/>
    <m/>
    <n v="1"/>
  </r>
  <r>
    <s v="OCT 2018"/>
    <s v="CAROLINE"/>
    <s v="VOTIVMUSIC"/>
    <x v="7"/>
    <s v="602537659876"/>
    <x v="32"/>
    <s v="USC5Q1300062"/>
    <s v="Highway 1 Interlude"/>
    <s v="Audio Track Stream Portable - Subscr"/>
    <n v="0.26"/>
    <n v="49"/>
  </r>
  <r>
    <s v="OCT 2018"/>
    <s v="CAROLINE"/>
    <s v="VOTIVMUSIC"/>
    <x v="7"/>
    <s v="602537659876"/>
    <x v="32"/>
    <s v="USC5Q1300062"/>
    <s v="Highway 1 Interlude"/>
    <s v="Audio Cloud Services - Subscr"/>
    <m/>
    <n v="1"/>
  </r>
  <r>
    <s v="OCT 2018"/>
    <s v="CAROLINE"/>
    <s v="VOTIVMUSIC"/>
    <x v="7"/>
    <s v="602537659876"/>
    <x v="32"/>
    <s v="USC5Q1300062"/>
    <s v="Highway 1 Interlude"/>
    <s v="Telco Breakage - Audio Subscr"/>
    <m/>
    <n v="1"/>
  </r>
  <r>
    <s v="OCT 2018"/>
    <s v="CAROLINE"/>
    <s v="VOTIVMUSIC"/>
    <x v="7"/>
    <s v="602537659876"/>
    <x v="32"/>
    <s v="USC5Q1300063"/>
    <s v="Hold Onto Anything"/>
    <s v="Digital Online Aud track Stream"/>
    <n v="0.01"/>
    <n v="5"/>
  </r>
  <r>
    <s v="OCT 2018"/>
    <s v="CAROLINE"/>
    <s v="VOTIVMUSIC"/>
    <x v="7"/>
    <s v="602537659876"/>
    <x v="32"/>
    <s v="USC5Q1300063"/>
    <s v="Hold Onto Anything"/>
    <s v="Audio Track Stream Webcast Portable"/>
    <n v="0.01"/>
    <n v="3"/>
  </r>
  <r>
    <s v="OCT 2018"/>
    <s v="CAROLINE"/>
    <s v="VOTIVMUSIC"/>
    <x v="7"/>
    <s v="602537659876"/>
    <x v="32"/>
    <s v="USC5Q1300063"/>
    <s v="Hold Onto Anything"/>
    <s v="User Generated Content Stream Track"/>
    <m/>
    <n v="1"/>
  </r>
  <r>
    <s v="OCT 2018"/>
    <s v="CAROLINE"/>
    <s v="VOTIVMUSIC"/>
    <x v="7"/>
    <s v="602537659876"/>
    <x v="32"/>
    <s v="USC5Q1300063"/>
    <s v="Hold Onto Anything"/>
    <s v="Audio Track Stream Portable - Subscr"/>
    <n v="0.34"/>
    <n v="62"/>
  </r>
  <r>
    <s v="OCT 2018"/>
    <s v="CAROLINE"/>
    <s v="VOTIVMUSIC"/>
    <x v="7"/>
    <s v="602537659876"/>
    <x v="32"/>
    <s v="USC5Q1300063"/>
    <s v="Hold Onto Anything"/>
    <s v="Audio Cloud Services - Subscr"/>
    <m/>
    <n v="1"/>
  </r>
  <r>
    <s v="OCT 2018"/>
    <s v="CAROLINE"/>
    <s v="VOTIVMUSIC"/>
    <x v="7"/>
    <s v="602537659876"/>
    <x v="32"/>
    <s v="USC5Q1300063"/>
    <s v="Hold Onto Anything"/>
    <s v="Telco Breakage - Audio Subscr"/>
    <n v="0.01"/>
    <n v="2"/>
  </r>
  <r>
    <s v="OCT 2018"/>
    <s v="CAROLINE"/>
    <s v="VOTIVMUSIC"/>
    <x v="7"/>
    <s v="602537659876"/>
    <x v="32"/>
    <s v="#"/>
    <s v="Not assigned"/>
    <s v="Digital Online Aud album Permanent"/>
    <n v="9.7899999999999991"/>
    <n v="1"/>
  </r>
  <r>
    <s v="OCT 2018"/>
    <s v="CAROLINE"/>
    <s v="VOTIVMUSIC"/>
    <x v="7"/>
    <s v="811790020020"/>
    <x v="32"/>
    <s v="USC5Q1300052"/>
    <s v="Intro (I Touch Imaginary Hands)"/>
    <s v="Audio Track Stream Portable - Subscr"/>
    <n v="0.43"/>
    <n v="57"/>
  </r>
  <r>
    <s v="OCT 2018"/>
    <s v="CAROLINE"/>
    <s v="VOTIVMUSIC"/>
    <x v="7"/>
    <s v="811790020020"/>
    <x v="32"/>
    <s v="USC5Q1300052"/>
    <s v="Intro (I Touch Imaginary Hands)"/>
    <s v="Audio Cloud Services - Subscr"/>
    <n v="0.02"/>
    <n v="26"/>
  </r>
  <r>
    <s v="OCT 2018"/>
    <s v="CAROLINE"/>
    <s v="VOTIVMUSIC"/>
    <x v="7"/>
    <s v="811790020020"/>
    <x v="32"/>
    <s v="USC5Q1300053"/>
    <s v="Cruel City"/>
    <s v="Audio Track Stream Portable - Subscr"/>
    <n v="1.43"/>
    <n v="204"/>
  </r>
  <r>
    <s v="OCT 2018"/>
    <s v="CAROLINE"/>
    <s v="VOTIVMUSIC"/>
    <x v="7"/>
    <s v="811790020020"/>
    <x v="32"/>
    <s v="USC5Q1300053"/>
    <s v="Cruel City"/>
    <s v="Audio Cloud Services - Subscr"/>
    <n v="0.03"/>
    <n v="50"/>
  </r>
  <r>
    <s v="OCT 2018"/>
    <s v="CAROLINE"/>
    <s v="VOTIVMUSIC"/>
    <x v="7"/>
    <s v="811790020020"/>
    <x v="32"/>
    <s v="USC5Q1300054"/>
    <s v="Nothing To Lose But Your Head"/>
    <s v="Audio Track Stream Portable - Subscr"/>
    <n v="1.21"/>
    <n v="181"/>
  </r>
  <r>
    <s v="OCT 2018"/>
    <s v="CAROLINE"/>
    <s v="VOTIVMUSIC"/>
    <x v="7"/>
    <s v="811790020020"/>
    <x v="32"/>
    <s v="USC5Q1300054"/>
    <s v="Nothing To Lose But Your Head"/>
    <s v="Audio Cloud Services - Subscr"/>
    <n v="0.03"/>
    <n v="53"/>
  </r>
  <r>
    <s v="OCT 2018"/>
    <s v="CAROLINE"/>
    <s v="VOTIVMUSIC"/>
    <x v="7"/>
    <s v="811790020020"/>
    <x v="32"/>
    <s v="USC5Q1300055"/>
    <s v="Weary Eyes"/>
    <s v="Audio Track Stream Portable - Subscr"/>
    <n v="0.82"/>
    <n v="105"/>
  </r>
  <r>
    <s v="OCT 2018"/>
    <s v="CAROLINE"/>
    <s v="VOTIVMUSIC"/>
    <x v="7"/>
    <s v="811790020020"/>
    <x v="32"/>
    <s v="USC5Q1300055"/>
    <s v="Weary Eyes"/>
    <s v="Audio Cloud Services - Subscr"/>
    <n v="0.02"/>
    <n v="35"/>
  </r>
  <r>
    <s v="OCT 2018"/>
    <s v="CAROLINE"/>
    <s v="VOTIVMUSIC"/>
    <x v="7"/>
    <s v="811790020020"/>
    <x v="32"/>
    <s v="USC5Q1300056"/>
    <s v="Don't You Look Back"/>
    <s v="Audio Track Stream Portable - Subscr"/>
    <n v="0.86"/>
    <n v="124"/>
  </r>
  <r>
    <s v="OCT 2018"/>
    <s v="CAROLINE"/>
    <s v="VOTIVMUSIC"/>
    <x v="7"/>
    <s v="811790020020"/>
    <x v="32"/>
    <s v="USC5Q1300056"/>
    <s v="Don't You Look Back"/>
    <s v="Audio Cloud Services - Subscr"/>
    <n v="0.03"/>
    <n v="44"/>
  </r>
  <r>
    <s v="OCT 2018"/>
    <s v="CAROLINE"/>
    <s v="VOTIVMUSIC"/>
    <x v="7"/>
    <s v="811790020020"/>
    <x v="32"/>
    <s v="USC5Q1300057"/>
    <s v="Walkabout"/>
    <s v="Digital Online Aud track Permanent"/>
    <n v="0.91"/>
    <n v="1"/>
  </r>
  <r>
    <s v="OCT 2018"/>
    <s v="CAROLINE"/>
    <s v="VOTIVMUSIC"/>
    <x v="7"/>
    <s v="811790020020"/>
    <x v="32"/>
    <s v="USC5Q1300057"/>
    <s v="Walkabout"/>
    <s v="Audio Track Stream Portable - Subscr"/>
    <n v="1.99"/>
    <n v="294"/>
  </r>
  <r>
    <s v="OCT 2018"/>
    <s v="CAROLINE"/>
    <s v="VOTIVMUSIC"/>
    <x v="7"/>
    <s v="811790020020"/>
    <x v="32"/>
    <s v="USC5Q1300057"/>
    <s v="Walkabout"/>
    <s v="Audio Cloud Services - Subscr"/>
    <n v="0.06"/>
    <n v="85"/>
  </r>
  <r>
    <s v="OCT 2018"/>
    <s v="CAROLINE"/>
    <s v="VOTIVMUSIC"/>
    <x v="7"/>
    <s v="811790020020"/>
    <x v="32"/>
    <s v="USC5Q1300058"/>
    <s v="Kid You're On Your Own"/>
    <s v="Audio Track Stream Portable - Subscr"/>
    <n v="0.52"/>
    <n v="67"/>
  </r>
  <r>
    <s v="OCT 2018"/>
    <s v="CAROLINE"/>
    <s v="VOTIVMUSIC"/>
    <x v="7"/>
    <s v="811790020020"/>
    <x v="32"/>
    <s v="USC5Q1300058"/>
    <s v="Kid You're On Your Own"/>
    <s v="Audio Cloud Services - Subscr"/>
    <n v="0.02"/>
    <n v="26"/>
  </r>
  <r>
    <s v="OCT 2018"/>
    <s v="CAROLINE"/>
    <s v="VOTIVMUSIC"/>
    <x v="7"/>
    <s v="811790020020"/>
    <x v="32"/>
    <s v="USC5Q1300059"/>
    <s v="This Ain't Me"/>
    <s v="Audio Track Stream Portable - Subscr"/>
    <n v="0.45"/>
    <n v="65"/>
  </r>
  <r>
    <s v="OCT 2018"/>
    <s v="CAROLINE"/>
    <s v="VOTIVMUSIC"/>
    <x v="7"/>
    <s v="811790020020"/>
    <x v="32"/>
    <s v="USC5Q1300059"/>
    <s v="This Ain't Me"/>
    <s v="Audio Cloud Services - Subscr"/>
    <n v="0.02"/>
    <n v="35"/>
  </r>
  <r>
    <s v="OCT 2018"/>
    <s v="CAROLINE"/>
    <s v="VOTIVMUSIC"/>
    <x v="7"/>
    <s v="811790020020"/>
    <x v="32"/>
    <s v="USC5Q1300060"/>
    <s v="Now You Are Free"/>
    <s v="Audio Track Stream Portable - Subscr"/>
    <n v="0.41"/>
    <n v="59"/>
  </r>
  <r>
    <s v="OCT 2018"/>
    <s v="CAROLINE"/>
    <s v="VOTIVMUSIC"/>
    <x v="7"/>
    <s v="811790020020"/>
    <x v="32"/>
    <s v="USC5Q1300060"/>
    <s v="Now You Are Free"/>
    <s v="Audio Cloud Services - Subscr"/>
    <n v="0.03"/>
    <n v="42"/>
  </r>
  <r>
    <s v="OCT 2018"/>
    <s v="CAROLINE"/>
    <s v="VOTIVMUSIC"/>
    <x v="7"/>
    <s v="811790020020"/>
    <x v="32"/>
    <s v="USC5Q1300061"/>
    <s v="The Avenue"/>
    <s v="Audio Track Stream Portable - Subscr"/>
    <n v="0.45"/>
    <n v="61"/>
  </r>
  <r>
    <s v="OCT 2018"/>
    <s v="CAROLINE"/>
    <s v="VOTIVMUSIC"/>
    <x v="7"/>
    <s v="811790020020"/>
    <x v="32"/>
    <s v="USC5Q1300061"/>
    <s v="The Avenue"/>
    <s v="Audio Cloud Services - Subscr"/>
    <n v="0.02"/>
    <n v="34"/>
  </r>
  <r>
    <s v="OCT 2018"/>
    <s v="CAROLINE"/>
    <s v="VOTIVMUSIC"/>
    <x v="7"/>
    <s v="811790020020"/>
    <x v="32"/>
    <s v="USC5Q1300062"/>
    <s v="Highway 1 Interlude"/>
    <s v="Audio Track Stream Portable - Subscr"/>
    <n v="0.28000000000000003"/>
    <n v="38"/>
  </r>
  <r>
    <s v="OCT 2018"/>
    <s v="CAROLINE"/>
    <s v="VOTIVMUSIC"/>
    <x v="7"/>
    <s v="811790020020"/>
    <x v="32"/>
    <s v="USC5Q1300062"/>
    <s v="Highway 1 Interlude"/>
    <s v="Audio Cloud Services - Subscr"/>
    <n v="0.02"/>
    <n v="26"/>
  </r>
  <r>
    <s v="OCT 2018"/>
    <s v="CAROLINE"/>
    <s v="VOTIVMUSIC"/>
    <x v="7"/>
    <s v="811790020020"/>
    <x v="32"/>
    <s v="USC5Q1300063"/>
    <s v="Hold Onto Anything"/>
    <s v="Audio Track Stream Portable - Subscr"/>
    <n v="0.38"/>
    <n v="50"/>
  </r>
  <r>
    <s v="OCT 2018"/>
    <s v="CAROLINE"/>
    <s v="VOTIVMUSIC"/>
    <x v="7"/>
    <s v="811790020020"/>
    <x v="32"/>
    <s v="USC5Q1300063"/>
    <s v="Hold Onto Anything"/>
    <s v="Audio Cloud Services - Subscr"/>
    <n v="0.01"/>
    <n v="22"/>
  </r>
  <r>
    <s v="OCT 2018"/>
    <s v="CAROLINE"/>
    <s v="VOTIVMUSIC"/>
    <x v="7"/>
    <s v="811790020020"/>
    <x v="32"/>
    <s v="#"/>
    <s v="Not assigned"/>
    <s v="Digital Online Aud album Permanent"/>
    <n v="7"/>
    <n v="1"/>
  </r>
  <r>
    <s v="OCT 2018"/>
    <s v="CAROLINE"/>
    <s v="VOTIVMUSIC"/>
    <x v="7"/>
    <s v="857235002077"/>
    <x v="33"/>
    <s v="USC5Q1390030"/>
    <s v="Nothing To Lose But Your Head"/>
    <s v="Digital Online Vid track Stream"/>
    <n v="7.0000000000000007E-2"/>
    <n v="29"/>
  </r>
  <r>
    <s v="OCT 2018"/>
    <s v="CAROLINE"/>
    <s v="VOTIVMUSIC"/>
    <x v="7"/>
    <s v="857235002121"/>
    <x v="34"/>
    <s v="USC5Q1390026"/>
    <s v="Cruel City"/>
    <s v="Video Stream Video Portable - Subscr"/>
    <n v="0.02"/>
    <n v="2"/>
  </r>
  <r>
    <s v="OCT 2018"/>
    <s v="CAROLINE"/>
    <s v="VOTIVMUSIC"/>
    <x v="7"/>
    <s v="857235002169"/>
    <x v="35"/>
    <s v="USC5Q1490001"/>
    <s v="Now You Are Free"/>
    <s v="Digital Online Vid track Stream"/>
    <n v="0.01"/>
    <n v="2"/>
  </r>
  <r>
    <s v="OCT 2018"/>
    <s v="CAROLINE"/>
    <s v="VOTIVMUSIC"/>
    <x v="7"/>
    <s v="857235002596"/>
    <x v="36"/>
    <s v="USC5Q1490013"/>
    <s v="Weary Eyes"/>
    <s v="Digital Online Vid track Stream"/>
    <n v="0.09"/>
    <n v="37"/>
  </r>
  <r>
    <s v="OCT 2018"/>
    <s v="CAROLINE"/>
    <s v="VOTIVMUSIC"/>
    <x v="7"/>
    <s v="857235002794"/>
    <x v="34"/>
    <s v="USC5Q1300053"/>
    <s v="Cruel City"/>
    <s v="Audio Track Stream Portable - Subscr"/>
    <n v="0.03"/>
    <n v="1"/>
  </r>
  <r>
    <s v="OCT 2018"/>
    <s v="CAROLINE"/>
    <s v="VOTIVMUSIC"/>
    <x v="8"/>
    <s v="75679946430"/>
    <x v="37"/>
    <s v="USC5Q1300116"/>
    <s v="There's A War"/>
    <s v="Audio Track Stream Portable - Subscr"/>
    <n v="0.01"/>
    <n v="3"/>
  </r>
  <r>
    <s v="OCT 2018"/>
    <s v="CAROLINE"/>
    <s v="VOTIVMUSIC"/>
    <x v="8"/>
    <s v="75679946430"/>
    <x v="37"/>
    <s v="USC5Q1300117"/>
    <s v="My Block"/>
    <s v="Digital Online Aud track Stream"/>
    <n v="0.03"/>
    <n v="19"/>
  </r>
  <r>
    <s v="OCT 2018"/>
    <s v="CAROLINE"/>
    <s v="VOTIVMUSIC"/>
    <x v="8"/>
    <s v="75679946430"/>
    <x v="37"/>
    <s v="USC5Q1300117"/>
    <s v="My Block"/>
    <s v="User Generated Content Stream Track"/>
    <m/>
    <n v="9"/>
  </r>
  <r>
    <s v="OCT 2018"/>
    <s v="CAROLINE"/>
    <s v="VOTIVMUSIC"/>
    <x v="8"/>
    <s v="75679946430"/>
    <x v="37"/>
    <s v="USC5Q1300117"/>
    <s v="My Block"/>
    <s v="Audio Track Stream Portable - Subscr"/>
    <n v="0.17"/>
    <n v="41"/>
  </r>
  <r>
    <s v="OCT 2018"/>
    <s v="CAROLINE"/>
    <s v="VOTIVMUSIC"/>
    <x v="8"/>
    <s v="75679946430"/>
    <x v="37"/>
    <s v="USC5Q1300117"/>
    <s v="My Block"/>
    <s v="User Generated Content Stream - Subscr"/>
    <n v="0.01"/>
    <n v="1"/>
  </r>
  <r>
    <s v="OCT 2018"/>
    <s v="CAROLINE"/>
    <s v="VOTIVMUSIC"/>
    <x v="8"/>
    <s v="75679946430"/>
    <x v="37"/>
    <s v="USC5Q1300117"/>
    <s v="My Block"/>
    <s v="Telco Breakage - Audio Subscr"/>
    <n v="0.02"/>
    <n v="1"/>
  </r>
  <r>
    <s v="OCT 2018"/>
    <s v="CAROLINE"/>
    <s v="VOTIVMUSIC"/>
    <x v="8"/>
    <s v="75679946430"/>
    <x v="37"/>
    <s v="USC5Q1300118"/>
    <s v="Throw Your Hands Up"/>
    <s v="Audio Track Stream Portable - Subscr"/>
    <n v="0.03"/>
    <n v="7"/>
  </r>
  <r>
    <s v="OCT 2018"/>
    <s v="CAROLINE"/>
    <s v="VOTIVMUSIC"/>
    <x v="8"/>
    <s v="75679946430"/>
    <x v="37"/>
    <s v="USC5Q1300118"/>
    <s v="Throw Your Hands Up"/>
    <s v="Telco Breakage - Audio Subscr"/>
    <m/>
    <n v="1"/>
  </r>
  <r>
    <s v="OCT 2018"/>
    <s v="CAROLINE"/>
    <s v="VOTIVMUSIC"/>
    <x v="8"/>
    <s v="75679946430"/>
    <x v="37"/>
    <s v="USC5Q1300119"/>
    <s v="Isn't It A Shame"/>
    <s v="Audio Track Stream Portable - Subscr"/>
    <n v="0.02"/>
    <n v="4"/>
  </r>
  <r>
    <s v="OCT 2018"/>
    <s v="CAROLINE"/>
    <s v="VOTIVMUSIC"/>
    <x v="8"/>
    <s v="75679946430"/>
    <x v="37"/>
    <s v="USC5Q1300120"/>
    <s v="Love Or Empire"/>
    <s v="Digital Online Aud track Stream"/>
    <m/>
    <n v="1"/>
  </r>
  <r>
    <s v="OCT 2018"/>
    <s v="CAROLINE"/>
    <s v="VOTIVMUSIC"/>
    <x v="8"/>
    <s v="75679946430"/>
    <x v="37"/>
    <s v="USC5Q1300120"/>
    <s v="Love Or Empire"/>
    <s v="Audio Track Stream Portable - Subscr"/>
    <n v="0.04"/>
    <n v="7"/>
  </r>
  <r>
    <s v="OCT 2018"/>
    <s v="CAROLINE"/>
    <s v="VOTIVMUSIC"/>
    <x v="8"/>
    <s v="75679946430"/>
    <x v="37"/>
    <s v="USC5Q1300120"/>
    <s v="Love Or Empire"/>
    <s v="Audio Cloud Services - Subscr"/>
    <m/>
    <n v="1"/>
  </r>
  <r>
    <s v="OCT 2018"/>
    <s v="CAROLINE"/>
    <s v="VOTIVMUSIC"/>
    <x v="8"/>
    <s v="75679946430"/>
    <x v="37"/>
    <s v="USC5Q1300120"/>
    <s v="Love Or Empire"/>
    <s v="Telco Breakage - Audio Subscr"/>
    <m/>
    <n v="1"/>
  </r>
  <r>
    <s v="OCT 2018"/>
    <s v="CAROLINE"/>
    <s v="VOTIVMUSIC"/>
    <x v="8"/>
    <s v="75679946430"/>
    <x v="37"/>
    <s v="USC5Q1300121"/>
    <s v="There's A War"/>
    <s v="Audio Track Stream Portable - Subscr"/>
    <n v="0.02"/>
    <n v="4"/>
  </r>
  <r>
    <s v="OCT 2018"/>
    <s v="CAROLINE"/>
    <s v="VOTIVMUSIC"/>
    <x v="8"/>
    <s v="75679946430"/>
    <x v="37"/>
    <s v="USC5Q1300121"/>
    <s v="There's A War"/>
    <s v="Telco Breakage - Audio Subscr"/>
    <m/>
    <n v="1"/>
  </r>
  <r>
    <s v="OCT 2018"/>
    <s v="CAROLINE"/>
    <s v="VOTIVMUSIC"/>
    <x v="8"/>
    <s v="75679946430"/>
    <x v="37"/>
    <s v="USC5Q1300122"/>
    <s v="Execution"/>
    <s v="Audio Track Stream Portable - Subscr"/>
    <n v="0.08"/>
    <n v="13"/>
  </r>
  <r>
    <s v="OCT 2018"/>
    <s v="CAROLINE"/>
    <s v="VOTIVMUSIC"/>
    <x v="8"/>
    <s v="75679946430"/>
    <x v="37"/>
    <s v="USC5Q1300122"/>
    <s v="Execution"/>
    <s v="Telco Breakage - Audio Subscr"/>
    <m/>
    <n v="1"/>
  </r>
  <r>
    <s v="OCT 2018"/>
    <s v="CAROLINE"/>
    <s v="VOTIVMUSIC"/>
    <x v="8"/>
    <s v="75679946430"/>
    <x v="37"/>
    <s v="USC5Q1300123"/>
    <s v="Island Loops"/>
    <s v="Audio Track Stream Portable - Subscr"/>
    <n v="0.03"/>
    <n v="5"/>
  </r>
  <r>
    <s v="OCT 2018"/>
    <s v="CAROLINE"/>
    <s v="VOTIVMUSIC"/>
    <x v="8"/>
    <s v="75679946430"/>
    <x v="37"/>
    <s v="USC5Q1300124"/>
    <s v="Underneath The Universe"/>
    <s v="Audio Track Stream Portable - Subscr"/>
    <n v="0.04"/>
    <n v="7"/>
  </r>
  <r>
    <s v="OCT 2018"/>
    <s v="CAROLINE"/>
    <s v="VOTIVMUSIC"/>
    <x v="8"/>
    <s v="75679946447"/>
    <x v="38"/>
    <s v="USC5Q1300097"/>
    <s v="The Fisticuffs"/>
    <s v="Digital Online Vid track Stream"/>
    <m/>
    <n v="1"/>
  </r>
  <r>
    <s v="OCT 2018"/>
    <s v="CAROLINE"/>
    <s v="VOTIVMUSIC"/>
    <x v="8"/>
    <s v="75679946447"/>
    <x v="38"/>
    <s v="USC5Q1300097"/>
    <s v="The Fisticuffs"/>
    <s v="Audio Track Stream Portable - Subscr"/>
    <n v="0.05"/>
    <n v="11"/>
  </r>
  <r>
    <s v="OCT 2018"/>
    <s v="CAROLINE"/>
    <s v="VOTIVMUSIC"/>
    <x v="8"/>
    <s v="75679946447"/>
    <x v="38"/>
    <s v="USC5Q1300098"/>
    <s v="Low"/>
    <s v="Audio Track Stream Portable - Subscr"/>
    <n v="0.04"/>
    <n v="9"/>
  </r>
  <r>
    <s v="OCT 2018"/>
    <s v="CAROLINE"/>
    <s v="VOTIVMUSIC"/>
    <x v="8"/>
    <s v="75679946447"/>
    <x v="38"/>
    <s v="USC5Q1300099"/>
    <s v="We Got The Days"/>
    <s v="Digital Online Aud track Stream"/>
    <m/>
    <n v="1"/>
  </r>
  <r>
    <s v="OCT 2018"/>
    <s v="CAROLINE"/>
    <s v="VOTIVMUSIC"/>
    <x v="8"/>
    <s v="75679946447"/>
    <x v="38"/>
    <s v="USC5Q1300099"/>
    <s v="We Got The Days"/>
    <s v="User Generated Content Stream Track"/>
    <m/>
    <n v="2"/>
  </r>
  <r>
    <s v="OCT 2018"/>
    <s v="CAROLINE"/>
    <s v="VOTIVMUSIC"/>
    <x v="8"/>
    <s v="75679946447"/>
    <x v="38"/>
    <s v="USC5Q1300099"/>
    <s v="We Got The Days"/>
    <s v="Audio Track Stream Portable - Subscr"/>
    <n v="0.03"/>
    <n v="8"/>
  </r>
  <r>
    <s v="OCT 2018"/>
    <s v="CAROLINE"/>
    <s v="VOTIVMUSIC"/>
    <x v="8"/>
    <s v="75679946447"/>
    <x v="38"/>
    <s v="USC5Q1300100"/>
    <s v="From Her Beacon Hand, Glos"/>
    <s v="Digital Online Aud track Stream"/>
    <m/>
    <n v="1"/>
  </r>
  <r>
    <s v="OCT 2018"/>
    <s v="CAROLINE"/>
    <s v="VOTIVMUSIC"/>
    <x v="8"/>
    <s v="75679946447"/>
    <x v="38"/>
    <s v="USC5Q1300100"/>
    <s v="From Her Beacon Hand, Glos"/>
    <s v="Audio Track Stream Portable - Subscr"/>
    <n v="0.06"/>
    <n v="13"/>
  </r>
  <r>
    <s v="OCT 2018"/>
    <s v="CAROLINE"/>
    <s v="VOTIVMUSIC"/>
    <x v="8"/>
    <s v="75679946447"/>
    <x v="38"/>
    <s v="USC5Q1300101"/>
    <s v="Black And Blue"/>
    <s v="Digital Online Aud track Stream"/>
    <m/>
    <n v="1"/>
  </r>
  <r>
    <s v="OCT 2018"/>
    <s v="CAROLINE"/>
    <s v="VOTIVMUSIC"/>
    <x v="8"/>
    <s v="75679946447"/>
    <x v="38"/>
    <s v="USC5Q1300101"/>
    <s v="Black And Blue"/>
    <s v="Audio Track Stream Portable - Subscr"/>
    <n v="0.08"/>
    <n v="16"/>
  </r>
  <r>
    <s v="OCT 2018"/>
    <s v="CAROLINE"/>
    <s v="VOTIVMUSIC"/>
    <x v="8"/>
    <s v="75679946447"/>
    <x v="38"/>
    <s v="USC5Q1300101"/>
    <s v="Black And Blue"/>
    <s v="Audio Cloud Services - Subscr"/>
    <m/>
    <n v="1"/>
  </r>
  <r>
    <s v="OCT 2018"/>
    <s v="CAROLINE"/>
    <s v="VOTIVMUSIC"/>
    <x v="8"/>
    <s v="75679946447"/>
    <x v="38"/>
    <s v="USC5Q1300102"/>
    <s v="Hurricane Heart Attack"/>
    <s v="Audio Track Stream Portable - Subscr"/>
    <n v="0.05"/>
    <n v="11"/>
  </r>
  <r>
    <s v="OCT 2018"/>
    <s v="CAROLINE"/>
    <s v="VOTIVMUSIC"/>
    <x v="8"/>
    <s v="75679946447"/>
    <x v="38"/>
    <s v="USC5Q1300103"/>
    <s v="The Dead, The Gone &amp; The Cosmos"/>
    <s v="Audio Track Stream Portable - Subscr"/>
    <n v="0.09"/>
    <n v="19"/>
  </r>
  <r>
    <s v="OCT 2018"/>
    <s v="CAROLINE"/>
    <s v="VOTIVMUSIC"/>
    <x v="8"/>
    <s v="75679946447"/>
    <x v="38"/>
    <s v="USC5Q1300104"/>
    <s v="99°"/>
    <s v="Audio Track Stream Portable - Subscr"/>
    <n v="0.02"/>
    <n v="6"/>
  </r>
  <r>
    <s v="OCT 2018"/>
    <s v="CAROLINE"/>
    <s v="VOTIVMUSIC"/>
    <x v="8"/>
    <s v="75679946447"/>
    <x v="38"/>
    <s v="USC5Q1300105"/>
    <s v="Junkie Story"/>
    <s v="Audio Track Stream Portable - Subscr"/>
    <n v="0.03"/>
    <n v="9"/>
  </r>
  <r>
    <s v="OCT 2018"/>
    <s v="CAROLINE"/>
    <s v="VOTIVMUSIC"/>
    <x v="8"/>
    <s v="75679946447"/>
    <x v="38"/>
    <s v="USC5Q1300105"/>
    <s v="Junkie Story"/>
    <s v="Telco Breakage - Audio Subscr"/>
    <m/>
    <n v="1"/>
  </r>
  <r>
    <s v="OCT 2018"/>
    <s v="CAROLINE"/>
    <s v="VOTIVMUSIC"/>
    <x v="8"/>
    <s v="75679946447"/>
    <x v="38"/>
    <s v="USC5Q1300106"/>
    <s v="Seventeen"/>
    <s v="Audio Track Stream Portable - Subscr"/>
    <n v="0.05"/>
    <n v="8"/>
  </r>
  <r>
    <s v="OCT 2018"/>
    <s v="CAROLINE"/>
    <s v="VOTIVMUSIC"/>
    <x v="8"/>
    <s v="75679946447"/>
    <x v="38"/>
    <s v="USC5Q1300107"/>
    <s v="Irish Rose"/>
    <s v="Audio Track Stream Portable - Subscr"/>
    <n v="0.02"/>
    <n v="4"/>
  </r>
  <r>
    <s v="OCT 2018"/>
    <s v="CAROLINE"/>
    <s v="VOTIVMUSIC"/>
    <x v="8"/>
    <s v="75679946447"/>
    <x v="38"/>
    <s v="USC5Q1300108"/>
    <s v="Broken Mirror Baby"/>
    <s v="Audio Track Stream Portable - Subscr"/>
    <n v="0.03"/>
    <n v="4"/>
  </r>
  <r>
    <s v="OCT 2018"/>
    <s v="CAROLINE"/>
    <s v="VOTIVMUSIC"/>
    <x v="8"/>
    <s v="75679946447"/>
    <x v="38"/>
    <s v="USC5Q1300109"/>
    <s v="Ruskie Kills Femme"/>
    <s v="Audio Track Stream Portable - Subscr"/>
    <n v="0.01"/>
    <n v="2"/>
  </r>
  <r>
    <s v="OCT 2018"/>
    <s v="CAROLINE"/>
    <s v="VOTIVMUSIC"/>
    <x v="8"/>
    <s v="75679946447"/>
    <x v="38"/>
    <s v="USC5Q1300110"/>
    <s v="Mold Baby (&amp; The Queen Midas)"/>
    <s v="Digital Online Aud track Stream"/>
    <n v="0.19"/>
    <n v="140"/>
  </r>
  <r>
    <s v="OCT 2018"/>
    <s v="CAROLINE"/>
    <s v="VOTIVMUSIC"/>
    <x v="8"/>
    <s v="75679946447"/>
    <x v="38"/>
    <s v="USC5Q1300110"/>
    <s v="Mold Baby (&amp; The Queen Midas)"/>
    <s v="Digital Online Vid track Stream"/>
    <m/>
    <n v="2"/>
  </r>
  <r>
    <s v="OCT 2018"/>
    <s v="CAROLINE"/>
    <s v="VOTIVMUSIC"/>
    <x v="8"/>
    <s v="75679946447"/>
    <x v="38"/>
    <s v="USC5Q1300110"/>
    <s v="Mold Baby (&amp; The Queen Midas)"/>
    <s v="User Generated Content Stream Track"/>
    <m/>
    <n v="9"/>
  </r>
  <r>
    <s v="OCT 2018"/>
    <s v="CAROLINE"/>
    <s v="VOTIVMUSIC"/>
    <x v="8"/>
    <s v="75679946447"/>
    <x v="38"/>
    <s v="USC5Q1300110"/>
    <s v="Mold Baby (&amp; The Queen Midas)"/>
    <s v="Audio Track Stream Portable - Subscr"/>
    <n v="6.64"/>
    <n v="1381"/>
  </r>
  <r>
    <s v="OCT 2018"/>
    <s v="CAROLINE"/>
    <s v="VOTIVMUSIC"/>
    <x v="8"/>
    <s v="75679946447"/>
    <x v="38"/>
    <s v="USC5Q1300110"/>
    <s v="Mold Baby (&amp; The Queen Midas)"/>
    <s v="Audio Cloud Services - Subscr"/>
    <n v="0.01"/>
    <n v="15"/>
  </r>
  <r>
    <s v="OCT 2018"/>
    <s v="CAROLINE"/>
    <s v="VOTIVMUSIC"/>
    <x v="8"/>
    <s v="75679946447"/>
    <x v="38"/>
    <s v="USC5Q1300110"/>
    <s v="Mold Baby (&amp; The Queen Midas)"/>
    <s v="Telco Breakage - Audio Subscr"/>
    <n v="0.14000000000000001"/>
    <n v="1"/>
  </r>
  <r>
    <s v="OCT 2018"/>
    <s v="CAROLINE"/>
    <s v="VOTIVMUSIC"/>
    <x v="8"/>
    <s v="75679949424"/>
    <x v="39"/>
    <s v="USC5Q1300069"/>
    <s v="Son Of An American"/>
    <s v="Digital Online Aud track Stream"/>
    <n v="0.01"/>
    <n v="4"/>
  </r>
  <r>
    <s v="OCT 2018"/>
    <s v="CAROLINE"/>
    <s v="VOTIVMUSIC"/>
    <x v="8"/>
    <s v="75679949424"/>
    <x v="39"/>
    <s v="USC5Q1300069"/>
    <s v="Son Of An American"/>
    <s v="Digital Online Vid track Stream"/>
    <m/>
    <n v="1"/>
  </r>
  <r>
    <s v="OCT 2018"/>
    <s v="CAROLINE"/>
    <s v="VOTIVMUSIC"/>
    <x v="8"/>
    <s v="75679949424"/>
    <x v="39"/>
    <s v="USC5Q1300069"/>
    <s v="Son Of An American"/>
    <s v="Audio Track Stream Portable - Subscr"/>
    <n v="0.35"/>
    <n v="62"/>
  </r>
  <r>
    <s v="OCT 2018"/>
    <s v="CAROLINE"/>
    <s v="VOTIVMUSIC"/>
    <x v="8"/>
    <s v="75679949424"/>
    <x v="39"/>
    <s v="USC5Q1300069"/>
    <s v="Son Of An American"/>
    <s v="Audio Cloud Services - Subscr"/>
    <m/>
    <n v="1"/>
  </r>
  <r>
    <s v="OCT 2018"/>
    <s v="CAROLINE"/>
    <s v="VOTIVMUSIC"/>
    <x v="8"/>
    <s v="75679949424"/>
    <x v="39"/>
    <s v="USC5Q1300069"/>
    <s v="Son Of An American"/>
    <s v="Telco Breakage - Audio Subscr"/>
    <n v="0.02"/>
    <n v="2"/>
  </r>
  <r>
    <s v="OCT 2018"/>
    <s v="CAROLINE"/>
    <s v="VOTIVMUSIC"/>
    <x v="8"/>
    <s v="75679949424"/>
    <x v="39"/>
    <s v="USC5Q1300070"/>
    <s v="House Of Glass"/>
    <s v="Digital Online Aud track Stream"/>
    <m/>
    <n v="1"/>
  </r>
  <r>
    <s v="OCT 2018"/>
    <s v="CAROLINE"/>
    <s v="VOTIVMUSIC"/>
    <x v="8"/>
    <s v="75679949424"/>
    <x v="39"/>
    <s v="USC5Q1300070"/>
    <s v="House Of Glass"/>
    <s v="Audio Track Stream Portable - Subscr"/>
    <n v="0.11"/>
    <n v="18"/>
  </r>
  <r>
    <s v="OCT 2018"/>
    <s v="CAROLINE"/>
    <s v="VOTIVMUSIC"/>
    <x v="8"/>
    <s v="75679949424"/>
    <x v="39"/>
    <s v="USC5Q1300070"/>
    <s v="House Of Glass"/>
    <s v="Audio Cloud Services - Subscr"/>
    <m/>
    <n v="1"/>
  </r>
  <r>
    <s v="OCT 2018"/>
    <s v="CAROLINE"/>
    <s v="VOTIVMUSIC"/>
    <x v="8"/>
    <s v="75679949424"/>
    <x v="39"/>
    <s v="USC5Q1300070"/>
    <s v="House Of Glass"/>
    <s v="Telco Breakage - Audio Subscr"/>
    <n v="0.01"/>
    <n v="2"/>
  </r>
  <r>
    <s v="OCT 2018"/>
    <s v="CAROLINE"/>
    <s v="VOTIVMUSIC"/>
    <x v="8"/>
    <s v="75679949424"/>
    <x v="39"/>
    <s v="USC5Q1300071"/>
    <s v="Diss Town"/>
    <s v="Digital Online Aud track Stream"/>
    <n v="0.01"/>
    <n v="8"/>
  </r>
  <r>
    <s v="OCT 2018"/>
    <s v="CAROLINE"/>
    <s v="VOTIVMUSIC"/>
    <x v="8"/>
    <s v="75679949424"/>
    <x v="39"/>
    <s v="USC5Q1300071"/>
    <s v="Diss Town"/>
    <s v="Audio Track Stream Portable - Subscr"/>
    <n v="0.21"/>
    <n v="44"/>
  </r>
  <r>
    <s v="OCT 2018"/>
    <s v="CAROLINE"/>
    <s v="VOTIVMUSIC"/>
    <x v="8"/>
    <s v="75679949424"/>
    <x v="39"/>
    <s v="USC5Q1300071"/>
    <s v="Diss Town"/>
    <s v="Audio Cloud Services - Subscr"/>
    <m/>
    <n v="3"/>
  </r>
  <r>
    <s v="OCT 2018"/>
    <s v="CAROLINE"/>
    <s v="VOTIVMUSIC"/>
    <x v="8"/>
    <s v="75679949424"/>
    <x v="39"/>
    <s v="USC5Q1300071"/>
    <s v="Diss Town"/>
    <s v="Telco Breakage - Audio Subscr"/>
    <n v="0.01"/>
    <n v="2"/>
  </r>
  <r>
    <s v="OCT 2018"/>
    <s v="CAROLINE"/>
    <s v="VOTIVMUSIC"/>
    <x v="8"/>
    <s v="75679949424"/>
    <x v="39"/>
    <s v="USC5Q1300072"/>
    <s v="Lost Weekend"/>
    <s v="Digital Online Aud track Stream"/>
    <n v="0.13"/>
    <n v="89"/>
  </r>
  <r>
    <s v="OCT 2018"/>
    <s v="CAROLINE"/>
    <s v="VOTIVMUSIC"/>
    <x v="8"/>
    <s v="75679949424"/>
    <x v="39"/>
    <s v="USC5Q1300072"/>
    <s v="Lost Weekend"/>
    <s v="Digital Online Vid track Stream"/>
    <n v="0.01"/>
    <n v="3"/>
  </r>
  <r>
    <s v="OCT 2018"/>
    <s v="CAROLINE"/>
    <s v="VOTIVMUSIC"/>
    <x v="8"/>
    <s v="75679949424"/>
    <x v="39"/>
    <s v="USC5Q1300072"/>
    <s v="Lost Weekend"/>
    <s v="Digital Online Aud track Stream - Subscr"/>
    <n v="0.02"/>
    <n v="2"/>
  </r>
  <r>
    <s v="OCT 2018"/>
    <s v="CAROLINE"/>
    <s v="VOTIVMUSIC"/>
    <x v="8"/>
    <s v="75679949424"/>
    <x v="39"/>
    <s v="USC5Q1300072"/>
    <s v="Lost Weekend"/>
    <s v="Audio Track Stream Webcast"/>
    <m/>
    <n v="1"/>
  </r>
  <r>
    <s v="OCT 2018"/>
    <s v="CAROLINE"/>
    <s v="VOTIVMUSIC"/>
    <x v="8"/>
    <s v="75679949424"/>
    <x v="39"/>
    <s v="USC5Q1300072"/>
    <s v="Lost Weekend"/>
    <s v="Audio Track Stream Webcast Portable"/>
    <m/>
    <n v="1"/>
  </r>
  <r>
    <s v="OCT 2018"/>
    <s v="CAROLINE"/>
    <s v="VOTIVMUSIC"/>
    <x v="8"/>
    <s v="75679949424"/>
    <x v="39"/>
    <s v="USC5Q1300072"/>
    <s v="Lost Weekend"/>
    <s v="Audio Track Stream Portable - Subscr"/>
    <n v="4.66"/>
    <n v="943"/>
  </r>
  <r>
    <s v="OCT 2018"/>
    <s v="CAROLINE"/>
    <s v="VOTIVMUSIC"/>
    <x v="8"/>
    <s v="75679949424"/>
    <x v="39"/>
    <s v="USC5Q1300072"/>
    <s v="Lost Weekend"/>
    <s v="Audio Track Stream Webcast - Subscr"/>
    <n v="0.03"/>
    <n v="7"/>
  </r>
  <r>
    <s v="OCT 2018"/>
    <s v="CAROLINE"/>
    <s v="VOTIVMUSIC"/>
    <x v="8"/>
    <s v="75679949424"/>
    <x v="39"/>
    <s v="USC5Q1300072"/>
    <s v="Lost Weekend"/>
    <s v="Audio Track Stream Webcast Portable - Su"/>
    <n v="0.01"/>
    <n v="2"/>
  </r>
  <r>
    <s v="OCT 2018"/>
    <s v="CAROLINE"/>
    <s v="VOTIVMUSIC"/>
    <x v="8"/>
    <s v="75679949424"/>
    <x v="39"/>
    <s v="USC5Q1300072"/>
    <s v="Lost Weekend"/>
    <s v="Audio Cloud Services - Subscr"/>
    <n v="0.01"/>
    <n v="13"/>
  </r>
  <r>
    <s v="OCT 2018"/>
    <s v="CAROLINE"/>
    <s v="VOTIVMUSIC"/>
    <x v="8"/>
    <s v="75679949424"/>
    <x v="39"/>
    <s v="USC5Q1300072"/>
    <s v="Lost Weekend"/>
    <s v="Telco Breakage - Audio Subscr"/>
    <n v="0.28000000000000003"/>
    <n v="2"/>
  </r>
  <r>
    <s v="OCT 2018"/>
    <s v="CAROLINE"/>
    <s v="VOTIVMUSIC"/>
    <x v="8"/>
    <s v="75679949424"/>
    <x v="39"/>
    <s v="USC5Q1300073"/>
    <s v="Blowout"/>
    <s v="Audio Track Stream Portable - Subscr"/>
    <n v="7.0000000000000007E-2"/>
    <n v="14"/>
  </r>
  <r>
    <s v="OCT 2018"/>
    <s v="CAROLINE"/>
    <s v="VOTIVMUSIC"/>
    <x v="8"/>
    <s v="75679949424"/>
    <x v="39"/>
    <s v="USC5Q1300073"/>
    <s v="Blowout"/>
    <s v="Audio Cloud Services - Subscr"/>
    <m/>
    <n v="1"/>
  </r>
  <r>
    <s v="OCT 2018"/>
    <s v="CAROLINE"/>
    <s v="VOTIVMUSIC"/>
    <x v="8"/>
    <s v="75679949424"/>
    <x v="39"/>
    <s v="USC5Q1300073"/>
    <s v="Blowout"/>
    <s v="Telco Breakage - Audio Subscr"/>
    <n v="0.01"/>
    <n v="2"/>
  </r>
  <r>
    <s v="OCT 2018"/>
    <s v="CAROLINE"/>
    <s v="VOTIVMUSIC"/>
    <x v="8"/>
    <s v="75679949424"/>
    <x v="39"/>
    <s v="USC5Q1300074"/>
    <s v="Wrecking Ball"/>
    <s v="Digital Online Aud track Stream"/>
    <m/>
    <n v="3"/>
  </r>
  <r>
    <s v="OCT 2018"/>
    <s v="CAROLINE"/>
    <s v="VOTIVMUSIC"/>
    <x v="8"/>
    <s v="75679949424"/>
    <x v="39"/>
    <s v="USC5Q1300074"/>
    <s v="Wrecking Ball"/>
    <s v="Audio Track Stream Portable - Subscr"/>
    <n v="0.06"/>
    <n v="13"/>
  </r>
  <r>
    <s v="OCT 2018"/>
    <s v="CAROLINE"/>
    <s v="VOTIVMUSIC"/>
    <x v="8"/>
    <s v="75679949424"/>
    <x v="39"/>
    <s v="USC5Q1300074"/>
    <s v="Wrecking Ball"/>
    <s v="Audio Cloud Services - Subscr"/>
    <m/>
    <n v="2"/>
  </r>
  <r>
    <s v="OCT 2018"/>
    <s v="CAROLINE"/>
    <s v="VOTIVMUSIC"/>
    <x v="8"/>
    <s v="75679949424"/>
    <x v="39"/>
    <s v="USC5Q1300074"/>
    <s v="Wrecking Ball"/>
    <s v="Telco Breakage - Audio Subscr"/>
    <n v="0.01"/>
    <n v="2"/>
  </r>
  <r>
    <s v="OCT 2018"/>
    <s v="CAROLINE"/>
    <s v="VOTIVMUSIC"/>
    <x v="8"/>
    <s v="75679949424"/>
    <x v="39"/>
    <s v="USC5Q1300075"/>
    <s v="Speakeasy"/>
    <s v="Digital Online Aud track Stream"/>
    <m/>
    <n v="3"/>
  </r>
  <r>
    <s v="OCT 2018"/>
    <s v="CAROLINE"/>
    <s v="VOTIVMUSIC"/>
    <x v="8"/>
    <s v="75679949424"/>
    <x v="39"/>
    <s v="USC5Q1300075"/>
    <s v="Speakeasy"/>
    <s v="Audio Track Stream Portable - Subscr"/>
    <n v="0.12"/>
    <n v="20"/>
  </r>
  <r>
    <s v="OCT 2018"/>
    <s v="CAROLINE"/>
    <s v="VOTIVMUSIC"/>
    <x v="8"/>
    <s v="75679949424"/>
    <x v="39"/>
    <s v="USC5Q1300075"/>
    <s v="Speakeasy"/>
    <s v="Audio Cloud Services - Subscr"/>
    <m/>
    <n v="1"/>
  </r>
  <r>
    <s v="OCT 2018"/>
    <s v="CAROLINE"/>
    <s v="VOTIVMUSIC"/>
    <x v="8"/>
    <s v="75679949424"/>
    <x v="39"/>
    <s v="USC5Q1300075"/>
    <s v="Speakeasy"/>
    <s v="Telco Breakage - Audio Subscr"/>
    <n v="0.01"/>
    <n v="2"/>
  </r>
  <r>
    <s v="OCT 2018"/>
    <s v="CAROLINE"/>
    <s v="VOTIVMUSIC"/>
    <x v="8"/>
    <s v="75679949424"/>
    <x v="39"/>
    <s v="USC5Q1300076"/>
    <s v="All Of The Time"/>
    <s v="Audio Track Stream Portable - Subscr"/>
    <n v="0.1"/>
    <n v="17"/>
  </r>
  <r>
    <s v="OCT 2018"/>
    <s v="CAROLINE"/>
    <s v="VOTIVMUSIC"/>
    <x v="8"/>
    <s v="75679949424"/>
    <x v="39"/>
    <s v="USC5Q1300076"/>
    <s v="All Of The Time"/>
    <s v="Audio Cloud Services - Subscr"/>
    <m/>
    <n v="4"/>
  </r>
  <r>
    <s v="OCT 2018"/>
    <s v="CAROLINE"/>
    <s v="VOTIVMUSIC"/>
    <x v="8"/>
    <s v="75679949424"/>
    <x v="39"/>
    <s v="USC5Q1300076"/>
    <s v="All Of The Time"/>
    <s v="Telco Breakage - Audio Subscr"/>
    <m/>
    <n v="1"/>
  </r>
  <r>
    <s v="OCT 2018"/>
    <s v="CAROLINE"/>
    <s v="VOTIVMUSIC"/>
    <x v="8"/>
    <s v="75679949424"/>
    <x v="39"/>
    <s v="USC5Q1300077"/>
    <s v="Everything Revival"/>
    <s v="Audio Track Stream Portable - Subscr"/>
    <n v="7.0000000000000007E-2"/>
    <n v="12"/>
  </r>
  <r>
    <s v="OCT 2018"/>
    <s v="CAROLINE"/>
    <s v="VOTIVMUSIC"/>
    <x v="8"/>
    <s v="75679949424"/>
    <x v="39"/>
    <s v="USC5Q1300077"/>
    <s v="Everything Revival"/>
    <s v="Audio Cloud Services - Subscr"/>
    <m/>
    <n v="2"/>
  </r>
  <r>
    <s v="OCT 2018"/>
    <s v="CAROLINE"/>
    <s v="VOTIVMUSIC"/>
    <x v="8"/>
    <s v="75679949424"/>
    <x v="39"/>
    <s v="USC5Q1300077"/>
    <s v="Everything Revival"/>
    <s v="Telco Breakage - Audio Subscr"/>
    <n v="0.01"/>
    <n v="1"/>
  </r>
  <r>
    <s v="OCT 2018"/>
    <s v="CAROLINE"/>
    <s v="VOTIVMUSIC"/>
    <x v="8"/>
    <s v="75679949424"/>
    <x v="39"/>
    <s v="USC5Q1300078"/>
    <s v="Island Ridin'"/>
    <s v="Digital Online Aud track Stream"/>
    <m/>
    <n v="1"/>
  </r>
  <r>
    <s v="OCT 2018"/>
    <s v="CAROLINE"/>
    <s v="VOTIVMUSIC"/>
    <x v="8"/>
    <s v="75679949424"/>
    <x v="39"/>
    <s v="USC5Q1300078"/>
    <s v="Island Ridin'"/>
    <s v="Audio Track Stream Portable - Subscr"/>
    <n v="0.04"/>
    <n v="9"/>
  </r>
  <r>
    <s v="OCT 2018"/>
    <s v="CAROLINE"/>
    <s v="VOTIVMUSIC"/>
    <x v="8"/>
    <s v="75679949424"/>
    <x v="39"/>
    <s v="USC5Q1300078"/>
    <s v="Island Ridin'"/>
    <s v="Audio Track Stream Webcast - Subscr"/>
    <m/>
    <n v="1"/>
  </r>
  <r>
    <s v="OCT 2018"/>
    <s v="CAROLINE"/>
    <s v="VOTIVMUSIC"/>
    <x v="8"/>
    <s v="75679949424"/>
    <x v="39"/>
    <s v="USC5Q1300078"/>
    <s v="Island Ridin'"/>
    <s v="Audio Cloud Services - Subscr"/>
    <m/>
    <n v="1"/>
  </r>
  <r>
    <s v="OCT 2018"/>
    <s v="CAROLINE"/>
    <s v="VOTIVMUSIC"/>
    <x v="8"/>
    <s v="75679949424"/>
    <x v="39"/>
    <s v="USC5Q1300079"/>
    <s v="Dizzy"/>
    <s v="Digital Online Vid track Stream"/>
    <n v="0.01"/>
    <n v="1"/>
  </r>
  <r>
    <s v="OCT 2018"/>
    <s v="CAROLINE"/>
    <s v="VOTIVMUSIC"/>
    <x v="8"/>
    <s v="75679949424"/>
    <x v="39"/>
    <s v="USC5Q1300079"/>
    <s v="Dizzy"/>
    <s v="Audio Track Stream Portable - Subscr"/>
    <n v="0.04"/>
    <n v="8"/>
  </r>
  <r>
    <s v="OCT 2018"/>
    <s v="CAROLINE"/>
    <s v="VOTIVMUSIC"/>
    <x v="8"/>
    <s v="75679949424"/>
    <x v="39"/>
    <s v="USC5Q1300079"/>
    <s v="Dizzy"/>
    <s v="Audio Cloud Services - Subscr"/>
    <m/>
    <n v="3"/>
  </r>
  <r>
    <s v="OCT 2018"/>
    <s v="CAROLINE"/>
    <s v="VOTIVMUSIC"/>
    <x v="8"/>
    <s v="811790020006"/>
    <x v="40"/>
    <s v="USC5Q1300111"/>
    <s v="Fred Astaire"/>
    <s v="Audio Track Stream Portable - Subscr"/>
    <n v="0.02"/>
    <n v="6"/>
  </r>
  <r>
    <s v="OCT 2018"/>
    <s v="CAROLINE"/>
    <s v="VOTIVMUSIC"/>
    <x v="8"/>
    <s v="811790020006"/>
    <x v="40"/>
    <s v="USC5Q1300113"/>
    <s v="New Stance"/>
    <s v="User Generated Content Stream Track"/>
    <m/>
    <n v="2"/>
  </r>
  <r>
    <s v="OCT 2018"/>
    <s v="CAROLINE"/>
    <s v="VOTIVMUSIC"/>
    <x v="8"/>
    <s v="811790020006"/>
    <x v="40"/>
    <s v="USC5Q1300114"/>
    <s v="Here Comes The Neighborhood"/>
    <s v="Audio Track Stream Portable - Subscr"/>
    <n v="0.02"/>
    <n v="6"/>
  </r>
  <r>
    <s v="OCT 2018"/>
    <s v="CAROLINE"/>
    <s v="VOTIVMUSIC"/>
    <x v="8"/>
    <s v="811790020006"/>
    <x v="40"/>
    <s v="USC5Q1300115"/>
    <s v="Lindy Hop"/>
    <s v="Audio Track Stream Portable - Subscr"/>
    <n v="0.05"/>
    <n v="7"/>
  </r>
  <r>
    <s v="OCT 2018"/>
    <s v="CAROLINE"/>
    <s v="VOTIVMUSIC"/>
    <x v="8"/>
    <s v="811790020006"/>
    <x v="40"/>
    <s v="USC5Q1300115"/>
    <s v="Lindy Hop"/>
    <s v="Audio Cloud Services - Subscr"/>
    <m/>
    <n v="3"/>
  </r>
  <r>
    <s v="OCT 2018"/>
    <s v="CAROLINE"/>
    <s v="VOTIVMUSIC"/>
    <x v="8"/>
    <s v="851563006356"/>
    <x v="41"/>
    <s v="USC5Q1500018"/>
    <s v="Dancing Industry"/>
    <s v="Digital Online Aud track Stream"/>
    <n v="0.02"/>
    <n v="11"/>
  </r>
  <r>
    <s v="OCT 2018"/>
    <s v="CAROLINE"/>
    <s v="VOTIVMUSIC"/>
    <x v="8"/>
    <s v="851563006356"/>
    <x v="41"/>
    <s v="USC5Q1500018"/>
    <s v="Dancing Industry"/>
    <s v="Audio Track Stream Portable - Subscr"/>
    <n v="0.3"/>
    <n v="51"/>
  </r>
  <r>
    <s v="OCT 2018"/>
    <s v="CAROLINE"/>
    <s v="VOTIVMUSIC"/>
    <x v="8"/>
    <s v="851563006356"/>
    <x v="41"/>
    <s v="USC5Q1500018"/>
    <s v="Dancing Industry"/>
    <s v="Audio Cloud Services - Subscr"/>
    <m/>
    <n v="3"/>
  </r>
  <r>
    <s v="OCT 2018"/>
    <s v="CAROLINE"/>
    <s v="VOTIVMUSIC"/>
    <x v="8"/>
    <s v="851563006356"/>
    <x v="41"/>
    <s v="USC5Q1500018"/>
    <s v="Dancing Industry"/>
    <s v="Telco Breakage - Audio Subscr"/>
    <m/>
    <n v="1"/>
  </r>
  <r>
    <s v="OCT 2018"/>
    <s v="CAROLINE"/>
    <s v="VOTIVMUSIC"/>
    <x v="8"/>
    <s v="851563006356"/>
    <x v="41"/>
    <s v="USC5Q1500019"/>
    <s v="A.D.D. Life"/>
    <s v="Digital Online Aud track Stream"/>
    <n v="0.03"/>
    <n v="21"/>
  </r>
  <r>
    <s v="OCT 2018"/>
    <s v="CAROLINE"/>
    <s v="VOTIVMUSIC"/>
    <x v="8"/>
    <s v="851563006356"/>
    <x v="41"/>
    <s v="USC5Q1500019"/>
    <s v="A.D.D. Life"/>
    <s v="User Generated Content Stream Track"/>
    <m/>
    <n v="18"/>
  </r>
  <r>
    <s v="OCT 2018"/>
    <s v="CAROLINE"/>
    <s v="VOTIVMUSIC"/>
    <x v="8"/>
    <s v="851563006356"/>
    <x v="41"/>
    <s v="USC5Q1500019"/>
    <s v="A.D.D. Life"/>
    <s v="Audio Track Stream Portable - Subscr"/>
    <n v="0.62"/>
    <n v="120"/>
  </r>
  <r>
    <s v="OCT 2018"/>
    <s v="CAROLINE"/>
    <s v="VOTIVMUSIC"/>
    <x v="8"/>
    <s v="851563006356"/>
    <x v="41"/>
    <s v="USC5Q1500019"/>
    <s v="A.D.D. Life"/>
    <s v="User Generated Content Stream - Subscr"/>
    <n v="0.05"/>
    <n v="5"/>
  </r>
  <r>
    <s v="OCT 2018"/>
    <s v="CAROLINE"/>
    <s v="VOTIVMUSIC"/>
    <x v="8"/>
    <s v="851563006356"/>
    <x v="41"/>
    <s v="USC5Q1500019"/>
    <s v="A.D.D. Life"/>
    <s v="Audio Cloud Services - Subscr"/>
    <n v="0.01"/>
    <n v="10"/>
  </r>
  <r>
    <s v="OCT 2018"/>
    <s v="CAROLINE"/>
    <s v="VOTIVMUSIC"/>
    <x v="8"/>
    <s v="851563006356"/>
    <x v="41"/>
    <s v="USC5Q1500019"/>
    <s v="A.D.D. Life"/>
    <s v="Telco Breakage - Audio Subscr"/>
    <n v="0.03"/>
    <n v="2"/>
  </r>
  <r>
    <s v="OCT 2018"/>
    <s v="CAROLINE"/>
    <s v="VOTIVMUSIC"/>
    <x v="8"/>
    <s v="851563006356"/>
    <x v="41"/>
    <s v="USC5Q1500020"/>
    <s v="Going Out Swingin'"/>
    <s v="User Generated Content Stream Track"/>
    <m/>
    <n v="1"/>
  </r>
  <r>
    <s v="OCT 2018"/>
    <s v="CAROLINE"/>
    <s v="VOTIVMUSIC"/>
    <x v="8"/>
    <s v="851563006356"/>
    <x v="41"/>
    <s v="USC5Q1500020"/>
    <s v="Going Out Swingin'"/>
    <s v="Audio Track Stream Portable - Subscr"/>
    <n v="0.13"/>
    <n v="24"/>
  </r>
  <r>
    <s v="OCT 2018"/>
    <s v="CAROLINE"/>
    <s v="VOTIVMUSIC"/>
    <x v="8"/>
    <s v="851563006356"/>
    <x v="41"/>
    <s v="USC5Q1500020"/>
    <s v="Going Out Swingin'"/>
    <s v="Audio Cloud Services - Subscr"/>
    <m/>
    <n v="1"/>
  </r>
  <r>
    <s v="OCT 2018"/>
    <s v="CAROLINE"/>
    <s v="VOTIVMUSIC"/>
    <x v="8"/>
    <s v="851563006356"/>
    <x v="41"/>
    <s v="USC5Q1500021"/>
    <s v="Devil's Doing Handstands"/>
    <s v="Digital Online Aud track Stream"/>
    <m/>
    <n v="2"/>
  </r>
  <r>
    <s v="OCT 2018"/>
    <s v="CAROLINE"/>
    <s v="VOTIVMUSIC"/>
    <x v="8"/>
    <s v="851563006356"/>
    <x v="41"/>
    <s v="USC5Q1500021"/>
    <s v="Devil's Doing Handstands"/>
    <s v="Audio Track Stream Portable - Subscr"/>
    <n v="0.12"/>
    <n v="26"/>
  </r>
  <r>
    <s v="OCT 2018"/>
    <s v="CAROLINE"/>
    <s v="VOTIVMUSIC"/>
    <x v="8"/>
    <s v="851563006356"/>
    <x v="41"/>
    <s v="USC5Q1500021"/>
    <s v="Devil's Doing Handstands"/>
    <s v="Audio Cloud Services - Subscr"/>
    <m/>
    <n v="2"/>
  </r>
  <r>
    <s v="OCT 2018"/>
    <s v="CAROLINE"/>
    <s v="VOTIVMUSIC"/>
    <x v="8"/>
    <s v="851563006356"/>
    <x v="41"/>
    <s v="USC5Q1500021"/>
    <s v="Devil's Doing Handstands"/>
    <s v="Telco Breakage - Audio Subscr"/>
    <m/>
    <n v="1"/>
  </r>
  <r>
    <s v="OCT 2018"/>
    <s v="CAROLINE"/>
    <s v="VOTIVMUSIC"/>
    <x v="8"/>
    <s v="851563006356"/>
    <x v="41"/>
    <s v="USC5Q1500022"/>
    <s v="Magazine"/>
    <s v="Audio Track Stream Portable - Subscr"/>
    <n v="0.1"/>
    <n v="17"/>
  </r>
  <r>
    <s v="OCT 2018"/>
    <s v="CAROLINE"/>
    <s v="VOTIVMUSIC"/>
    <x v="8"/>
    <s v="851563006356"/>
    <x v="41"/>
    <s v="USC5Q1500022"/>
    <s v="Magazine"/>
    <s v="Audio Cloud Services - Subscr"/>
    <m/>
    <n v="2"/>
  </r>
  <r>
    <s v="OCT 2018"/>
    <s v="CAROLINE"/>
    <s v="VOTIVMUSIC"/>
    <x v="8"/>
    <s v="851563006356"/>
    <x v="41"/>
    <s v="USC5Q1500023"/>
    <s v="Sunny Side"/>
    <s v="Audio Track Stream Portable - Subscr"/>
    <n v="0.05"/>
    <n v="10"/>
  </r>
  <r>
    <s v="OCT 2018"/>
    <s v="CAROLINE"/>
    <s v="VOTIVMUSIC"/>
    <x v="8"/>
    <s v="851563006356"/>
    <x v="41"/>
    <s v="USC5Q1500023"/>
    <s v="Sunny Side"/>
    <s v="Telco Breakage - Audio Subscr"/>
    <m/>
    <n v="1"/>
  </r>
  <r>
    <s v="OCT 2018"/>
    <s v="CAROLINE"/>
    <s v="VOTIVMUSIC"/>
    <x v="8"/>
    <s v="851563006356"/>
    <x v="41"/>
    <s v="USC5Q1500024"/>
    <s v="Kings County II: Ballad Of A So So Glo"/>
    <s v="Audio Track Stream Portable - Subscr"/>
    <n v="7.0000000000000007E-2"/>
    <n v="15"/>
  </r>
  <r>
    <s v="OCT 2018"/>
    <s v="CAROLINE"/>
    <s v="VOTIVMUSIC"/>
    <x v="8"/>
    <s v="851563006356"/>
    <x v="41"/>
    <s v="USC5Q1500024"/>
    <s v="Kings County II: Ballad Of A So So Glo"/>
    <s v="Audio Cloud Services - Subscr"/>
    <m/>
    <n v="2"/>
  </r>
  <r>
    <s v="OCT 2018"/>
    <s v="CAROLINE"/>
    <s v="VOTIVMUSIC"/>
    <x v="8"/>
    <s v="851563006356"/>
    <x v="41"/>
    <s v="USC5Q1500025"/>
    <s v="Fool On The Street"/>
    <s v="Digital Online Aud track Stream"/>
    <m/>
    <n v="2"/>
  </r>
  <r>
    <s v="OCT 2018"/>
    <s v="CAROLINE"/>
    <s v="VOTIVMUSIC"/>
    <x v="8"/>
    <s v="851563006356"/>
    <x v="41"/>
    <s v="USC5Q1500025"/>
    <s v="Fool On The Street"/>
    <s v="Audio Track Stream Portable - Subscr"/>
    <n v="7.0000000000000007E-2"/>
    <n v="15"/>
  </r>
  <r>
    <s v="OCT 2018"/>
    <s v="CAROLINE"/>
    <s v="VOTIVMUSIC"/>
    <x v="8"/>
    <s v="851563006356"/>
    <x v="41"/>
    <s v="USC5Q1500025"/>
    <s v="Fool On The Street"/>
    <s v="Audio Cloud Services - Subscr"/>
    <m/>
    <n v="4"/>
  </r>
  <r>
    <s v="OCT 2018"/>
    <s v="CAROLINE"/>
    <s v="VOTIVMUSIC"/>
    <x v="8"/>
    <s v="851563006356"/>
    <x v="41"/>
    <s v="USC5Q1500026"/>
    <s v="Cadaver (Career Suicide)"/>
    <s v="Audio Track Stream Portable - Subscr"/>
    <n v="0.03"/>
    <n v="8"/>
  </r>
  <r>
    <s v="OCT 2018"/>
    <s v="CAROLINE"/>
    <s v="VOTIVMUSIC"/>
    <x v="8"/>
    <s v="851563006356"/>
    <x v="41"/>
    <s v="USC5Q1500026"/>
    <s v="Cadaver (Career Suicide)"/>
    <s v="Audio Cloud Services - Subscr"/>
    <m/>
    <n v="1"/>
  </r>
  <r>
    <s v="OCT 2018"/>
    <s v="CAROLINE"/>
    <s v="VOTIVMUSIC"/>
    <x v="8"/>
    <s v="851563006356"/>
    <x v="41"/>
    <s v="USC5Q1500027"/>
    <s v="Inpatient"/>
    <s v="Digital Online Aud track Stream"/>
    <m/>
    <n v="2"/>
  </r>
  <r>
    <s v="OCT 2018"/>
    <s v="CAROLINE"/>
    <s v="VOTIVMUSIC"/>
    <x v="8"/>
    <s v="851563006356"/>
    <x v="41"/>
    <s v="USC5Q1500027"/>
    <s v="Inpatient"/>
    <s v="Audio Track Stream Portable - Subscr"/>
    <n v="0.04"/>
    <n v="8"/>
  </r>
  <r>
    <s v="OCT 2018"/>
    <s v="CAROLINE"/>
    <s v="VOTIVMUSIC"/>
    <x v="8"/>
    <s v="851563006356"/>
    <x v="41"/>
    <s v="USC5Q1500028"/>
    <s v="Down The Tubes"/>
    <s v="Digital Online Aud track Stream"/>
    <m/>
    <n v="1"/>
  </r>
  <r>
    <s v="OCT 2018"/>
    <s v="CAROLINE"/>
    <s v="VOTIVMUSIC"/>
    <x v="8"/>
    <s v="851563006356"/>
    <x v="41"/>
    <s v="USC5Q1500028"/>
    <s v="Down The Tubes"/>
    <s v="Audio Track Stream Portable - Subscr"/>
    <n v="0.04"/>
    <n v="6"/>
  </r>
  <r>
    <s v="OCT 2018"/>
    <s v="CAROLINE"/>
    <s v="VOTIVMUSIC"/>
    <x v="8"/>
    <s v="851563006356"/>
    <x v="41"/>
    <s v="USC5Q1500029"/>
    <s v="Missionary"/>
    <s v="Digital Online Aud track Stream"/>
    <m/>
    <n v="2"/>
  </r>
  <r>
    <s v="OCT 2018"/>
    <s v="CAROLINE"/>
    <s v="VOTIVMUSIC"/>
    <x v="8"/>
    <s v="851563006356"/>
    <x v="41"/>
    <s v="USC5Q1500029"/>
    <s v="Missionary"/>
    <s v="Audio Track Stream Portable - Subscr"/>
    <n v="0.06"/>
    <n v="12"/>
  </r>
  <r>
    <s v="OCT 2018"/>
    <s v="CAROLINE"/>
    <s v="VOTIVMUSIC"/>
    <x v="8"/>
    <s v="851563006394"/>
    <x v="42"/>
    <s v="USC5Q1500019"/>
    <s v="A.D.D. Life"/>
    <s v="Digital Online Aud track Stream"/>
    <m/>
    <n v="1"/>
  </r>
  <r>
    <s v="OCT 2018"/>
    <s v="CAROLINE"/>
    <s v="VOTIVMUSIC"/>
    <x v="8"/>
    <s v="851563006394"/>
    <x v="42"/>
    <s v="USC5Q1500019"/>
    <s v="A.D.D. Life"/>
    <s v="Audio Track Stream Portable - Subscr"/>
    <n v="0.14000000000000001"/>
    <n v="25"/>
  </r>
  <r>
    <s v="OCT 2018"/>
    <s v="CAROLINE"/>
    <s v="VOTIVMUSIC"/>
    <x v="8"/>
    <s v="851563006479"/>
    <x v="43"/>
    <s v="USC5Q1500018"/>
    <s v="Dancing Industry"/>
    <s v="User Generated Content Stream Track"/>
    <m/>
    <n v="1"/>
  </r>
  <r>
    <s v="OCT 2018"/>
    <s v="CAROLINE"/>
    <s v="VOTIVMUSIC"/>
    <x v="8"/>
    <s v="851563006479"/>
    <x v="43"/>
    <s v="USC5Q1500018"/>
    <s v="Dancing Industry"/>
    <s v="Audio Track Stream Portable - Subscr"/>
    <m/>
    <n v="1"/>
  </r>
  <r>
    <s v="OCT 2018"/>
    <s v="CAROLINE"/>
    <s v="VOTIVMUSIC"/>
    <x v="8"/>
    <s v="851563006479"/>
    <x v="43"/>
    <s v="USC5Q1500018"/>
    <s v="Dancing Industry"/>
    <s v="Audio Cloud Services - Subscr"/>
    <m/>
    <n v="3"/>
  </r>
  <r>
    <s v="OCT 2018"/>
    <s v="CAROLINE"/>
    <s v="VOTIVMUSIC"/>
    <x v="8"/>
    <s v="851563006509"/>
    <x v="44"/>
    <s v="USC5Q1500029"/>
    <s v="Missionary"/>
    <s v="Digital Online Aud track Stream"/>
    <n v="0.01"/>
    <n v="6"/>
  </r>
  <r>
    <s v="OCT 2018"/>
    <s v="CAROLINE"/>
    <s v="VOTIVMUSIC"/>
    <x v="8"/>
    <s v="851563006509"/>
    <x v="44"/>
    <s v="USC5Q1500029"/>
    <s v="Missionary"/>
    <s v="Audio Track Stream Portable - Subscr"/>
    <n v="0.13"/>
    <n v="25"/>
  </r>
  <r>
    <s v="OCT 2018"/>
    <s v="CAROLINE"/>
    <s v="VOTIVMUSIC"/>
    <x v="8"/>
    <s v="851563006509"/>
    <x v="44"/>
    <s v="USC5Q1500029"/>
    <s v="Missionary"/>
    <s v="Audio Cloud Services - Subscr"/>
    <m/>
    <n v="3"/>
  </r>
  <r>
    <s v="OCT 2018"/>
    <s v="CAROLINE"/>
    <s v="VOTIVMUSIC"/>
    <x v="8"/>
    <s v="851563006509"/>
    <x v="44"/>
    <s v="USC5Q1500029"/>
    <s v="Missionary"/>
    <s v="Telco Breakage - Audio Subscr"/>
    <n v="0.01"/>
    <n v="1"/>
  </r>
  <r>
    <s v="OCT 2018"/>
    <s v="CAROLINE"/>
    <s v="VOTIVMUSIC"/>
    <x v="8"/>
    <s v="851563006653"/>
    <x v="43"/>
    <s v="USC5Q1690002"/>
    <s v="Dancing Industry"/>
    <s v="Digital Online Vid track Stream"/>
    <n v="0.01"/>
    <n v="2"/>
  </r>
  <r>
    <s v="OCT 2018"/>
    <s v="CAROLINE"/>
    <s v="VOTIVMUSIC"/>
    <x v="8"/>
    <s v="851857007113"/>
    <x v="44"/>
    <s v="USC5Q1690005"/>
    <s v="Missionary"/>
    <s v="Digital Online Vid track Stream"/>
    <m/>
    <n v="1"/>
  </r>
  <r>
    <s v="OCT 2018"/>
    <s v="CAROLINE"/>
    <s v="VOTIVMUSIC"/>
    <x v="8"/>
    <s v="857235002961"/>
    <x v="45"/>
    <s v="USC5Q1500002"/>
    <s v="Black And Blue"/>
    <s v="Digital Online Aud track Stream"/>
    <m/>
    <n v="2"/>
  </r>
  <r>
    <s v="OCT 2018"/>
    <s v="CAROLINE"/>
    <s v="VOTIVMUSIC"/>
    <x v="8"/>
    <s v="857235002961"/>
    <x v="45"/>
    <s v="USC5Q1500002"/>
    <s v="Black And Blue"/>
    <s v="Audio Track Stream Portable - Subscr"/>
    <n v="0.1"/>
    <n v="22"/>
  </r>
  <r>
    <s v="OCT 2018"/>
    <s v="CAROLINE"/>
    <s v="VOTIVMUSIC"/>
    <x v="9"/>
    <s v="75679967251"/>
    <x v="46"/>
    <s v="USC5Q1100008"/>
    <s v="Baby Rain"/>
    <s v="Digital Online Aud track Stream"/>
    <n v="0.01"/>
    <n v="5"/>
  </r>
  <r>
    <s v="OCT 2018"/>
    <s v="CAROLINE"/>
    <s v="VOTIVMUSIC"/>
    <x v="9"/>
    <s v="75679967251"/>
    <x v="46"/>
    <s v="USC5Q1100008"/>
    <s v="Baby Rain"/>
    <s v="Audio Track Stream Portable - Subscr"/>
    <n v="0.25"/>
    <n v="44"/>
  </r>
  <r>
    <s v="OCT 2018"/>
    <s v="CAROLINE"/>
    <s v="VOTIVMUSIC"/>
    <x v="9"/>
    <s v="75679967251"/>
    <x v="46"/>
    <s v="USC5Q1100008"/>
    <s v="Baby Rain"/>
    <s v="Audio Cloud Services - Subscr"/>
    <m/>
    <n v="4"/>
  </r>
  <r>
    <s v="OCT 2018"/>
    <s v="CAROLINE"/>
    <s v="VOTIVMUSIC"/>
    <x v="9"/>
    <s v="75679967251"/>
    <x v="46"/>
    <s v="USC5Q1100008"/>
    <s v="Baby Rain"/>
    <s v="Telco Breakage - Audio Subscr"/>
    <m/>
    <n v="1"/>
  </r>
  <r>
    <s v="OCT 2018"/>
    <s v="CAROLINE"/>
    <s v="VOTIVMUSIC"/>
    <x v="9"/>
    <s v="75679967251"/>
    <x v="46"/>
    <s v="USC5Q1100009"/>
    <s v="Kissed Her Sister"/>
    <s v="Audio Track Stream Portable - Subscr"/>
    <n v="0.05"/>
    <n v="10"/>
  </r>
  <r>
    <s v="OCT 2018"/>
    <s v="CAROLINE"/>
    <s v="VOTIVMUSIC"/>
    <x v="9"/>
    <s v="75679967251"/>
    <x v="46"/>
    <s v="USC5Q1100009"/>
    <s v="Kissed Her Sister"/>
    <s v="Audio Cloud Services - Subscr"/>
    <m/>
    <n v="1"/>
  </r>
  <r>
    <s v="OCT 2018"/>
    <s v="CAROLINE"/>
    <s v="VOTIVMUSIC"/>
    <x v="9"/>
    <s v="75679967251"/>
    <x v="46"/>
    <s v="USC5Q1100010"/>
    <s v="Too Young To Kill"/>
    <s v="Digital Online Aud track Stream"/>
    <m/>
    <n v="17"/>
  </r>
  <r>
    <s v="OCT 2018"/>
    <s v="CAROLINE"/>
    <s v="VOTIVMUSIC"/>
    <x v="9"/>
    <s v="75679967251"/>
    <x v="46"/>
    <s v="USC5Q1100010"/>
    <s v="Too Young To Kill"/>
    <s v="User Generated Content Stream Track"/>
    <m/>
    <n v="6"/>
  </r>
  <r>
    <s v="OCT 2018"/>
    <s v="CAROLINE"/>
    <s v="VOTIVMUSIC"/>
    <x v="9"/>
    <s v="75679967251"/>
    <x v="46"/>
    <s v="USC5Q1100010"/>
    <s v="Too Young To Kill"/>
    <s v="Audio Track Stream Portable - Subscr"/>
    <n v="0.24"/>
    <n v="42"/>
  </r>
  <r>
    <s v="OCT 2018"/>
    <s v="CAROLINE"/>
    <s v="VOTIVMUSIC"/>
    <x v="9"/>
    <s v="75679967251"/>
    <x v="46"/>
    <s v="USC5Q1100010"/>
    <s v="Too Young To Kill"/>
    <s v="User Generated Content Stream - Subscr"/>
    <n v="0.01"/>
    <n v="1"/>
  </r>
  <r>
    <s v="OCT 2018"/>
    <s v="CAROLINE"/>
    <s v="VOTIVMUSIC"/>
    <x v="9"/>
    <s v="75679967251"/>
    <x v="46"/>
    <s v="USC5Q1100010"/>
    <s v="Too Young To Kill"/>
    <s v="Audio Cloud Services - Subscr"/>
    <m/>
    <n v="3"/>
  </r>
  <r>
    <s v="OCT 2018"/>
    <s v="CAROLINE"/>
    <s v="VOTIVMUSIC"/>
    <x v="9"/>
    <s v="75679967251"/>
    <x v="46"/>
    <s v="USC5Q1100011"/>
    <s v="Jag In A Jungle"/>
    <s v="Digital Online Aud track Stream"/>
    <m/>
    <n v="15"/>
  </r>
  <r>
    <s v="OCT 2018"/>
    <s v="CAROLINE"/>
    <s v="VOTIVMUSIC"/>
    <x v="9"/>
    <s v="75679967251"/>
    <x v="46"/>
    <s v="USC5Q1100011"/>
    <s v="Jag In A Jungle"/>
    <s v="Digital Online Vid track Stream"/>
    <n v="0.01"/>
    <n v="10"/>
  </r>
  <r>
    <s v="OCT 2018"/>
    <s v="CAROLINE"/>
    <s v="VOTIVMUSIC"/>
    <x v="9"/>
    <s v="75679967251"/>
    <x v="46"/>
    <s v="USC5Q1100011"/>
    <s v="Jag In A Jungle"/>
    <s v="Audio Track Stream Portable - Subscr"/>
    <n v="0.18"/>
    <n v="39"/>
  </r>
  <r>
    <s v="OCT 2018"/>
    <s v="CAROLINE"/>
    <s v="VOTIVMUSIC"/>
    <x v="9"/>
    <s v="75679967251"/>
    <x v="46"/>
    <s v="USC5Q1100011"/>
    <s v="Jag In A Jungle"/>
    <s v="Audio Cloud Services - Subscr"/>
    <m/>
    <n v="3"/>
  </r>
  <r>
    <s v="OCT 2018"/>
    <s v="CAROLINE"/>
    <s v="VOTIVMUSIC"/>
    <x v="9"/>
    <s v="75679967251"/>
    <x v="46"/>
    <s v="USC5Q1100011"/>
    <s v="Jag In A Jungle"/>
    <s v="Telco Breakage - Audio Subscr"/>
    <n v="0.01"/>
    <n v="2"/>
  </r>
  <r>
    <s v="OCT 2018"/>
    <s v="CAROLINE"/>
    <s v="VOTIVMUSIC"/>
    <x v="9"/>
    <s v="75679967251"/>
    <x v="46"/>
    <s v="USC5Q1100012"/>
    <s v="Best Party Ever (So Far)"/>
    <s v="Audio Track Stream Portable - Subscr"/>
    <n v="7.0000000000000007E-2"/>
    <n v="14"/>
  </r>
  <r>
    <s v="OCT 2018"/>
    <s v="CAROLINE"/>
    <s v="VOTIVMUSIC"/>
    <x v="9"/>
    <s v="75679967251"/>
    <x v="46"/>
    <s v="USC5Q1100012"/>
    <s v="Best Party Ever (So Far)"/>
    <s v="Audio Cloud Services - Subscr"/>
    <m/>
    <n v="3"/>
  </r>
  <r>
    <s v="OCT 2018"/>
    <s v="CAROLINE"/>
    <s v="VOTIVMUSIC"/>
    <x v="9"/>
    <s v="75679967251"/>
    <x v="46"/>
    <s v="USC5Q1100013"/>
    <s v="Winterlude"/>
    <s v="Audio Track Stream Portable - Subscr"/>
    <n v="0.01"/>
    <n v="1"/>
  </r>
  <r>
    <s v="OCT 2018"/>
    <s v="CAROLINE"/>
    <s v="VOTIVMUSIC"/>
    <x v="9"/>
    <s v="75679967251"/>
    <x v="46"/>
    <s v="USC5Q1100013"/>
    <s v="Winterlude"/>
    <s v="Audio Cloud Services - Subscr"/>
    <m/>
    <n v="2"/>
  </r>
  <r>
    <s v="OCT 2018"/>
    <s v="CAROLINE"/>
    <s v="VOTIVMUSIC"/>
    <x v="9"/>
    <s v="75679967251"/>
    <x v="46"/>
    <s v="USC5Q1100014"/>
    <s v="Tell It To Me"/>
    <s v="Audio Track Stream Portable - Subscr"/>
    <n v="0.05"/>
    <n v="8"/>
  </r>
  <r>
    <s v="OCT 2018"/>
    <s v="CAROLINE"/>
    <s v="VOTIVMUSIC"/>
    <x v="9"/>
    <s v="75679967251"/>
    <x v="46"/>
    <s v="USC5Q1100014"/>
    <s v="Tell It To Me"/>
    <s v="Audio Cloud Services - Subscr"/>
    <m/>
    <n v="5"/>
  </r>
  <r>
    <s v="OCT 2018"/>
    <s v="CAROLINE"/>
    <s v="VOTIVMUSIC"/>
    <x v="9"/>
    <s v="75679967251"/>
    <x v="46"/>
    <s v="USC5Q1100015"/>
    <s v="Cosmic Horn"/>
    <s v="Digital Online Aud track Stream"/>
    <m/>
    <n v="1"/>
  </r>
  <r>
    <s v="OCT 2018"/>
    <s v="CAROLINE"/>
    <s v="VOTIVMUSIC"/>
    <x v="9"/>
    <s v="75679967251"/>
    <x v="46"/>
    <s v="USC5Q1100015"/>
    <s v="Cosmic Horn"/>
    <s v="Audio Track Stream Portable - Subscr"/>
    <n v="0.21"/>
    <n v="36"/>
  </r>
  <r>
    <s v="OCT 2018"/>
    <s v="CAROLINE"/>
    <s v="VOTIVMUSIC"/>
    <x v="9"/>
    <s v="75679967251"/>
    <x v="46"/>
    <s v="USC5Q1100015"/>
    <s v="Cosmic Horn"/>
    <s v="Audio Cloud Services - Subscr"/>
    <m/>
    <n v="2"/>
  </r>
  <r>
    <s v="OCT 2018"/>
    <s v="CAROLINE"/>
    <s v="VOTIVMUSIC"/>
    <x v="9"/>
    <s v="75679967251"/>
    <x v="46"/>
    <s v="USC5Q1100015"/>
    <s v="Cosmic Horn"/>
    <s v="Telco Breakage - Audio Subscr"/>
    <n v="0.01"/>
    <n v="2"/>
  </r>
  <r>
    <s v="OCT 2018"/>
    <s v="CAROLINE"/>
    <s v="VOTIVMUSIC"/>
    <x v="9"/>
    <s v="75679967251"/>
    <x v="46"/>
    <s v="USC5Q1100016"/>
    <s v="Test Of Time"/>
    <s v="Digital Online Aud track Stream"/>
    <m/>
    <n v="2"/>
  </r>
  <r>
    <s v="OCT 2018"/>
    <s v="CAROLINE"/>
    <s v="VOTIVMUSIC"/>
    <x v="9"/>
    <s v="75679967251"/>
    <x v="46"/>
    <s v="USC5Q1100016"/>
    <s v="Test Of Time"/>
    <s v="Audio Track Stream Portable - Subscr"/>
    <n v="0.02"/>
    <n v="4"/>
  </r>
  <r>
    <s v="OCT 2018"/>
    <s v="CAROLINE"/>
    <s v="VOTIVMUSIC"/>
    <x v="9"/>
    <s v="75679967251"/>
    <x v="46"/>
    <s v="USC5Q1100016"/>
    <s v="Test Of Time"/>
    <s v="Audio Cloud Services - Subscr"/>
    <m/>
    <n v="1"/>
  </r>
  <r>
    <s v="OCT 2018"/>
    <s v="CAROLINE"/>
    <s v="VOTIVMUSIC"/>
    <x v="9"/>
    <s v="75679967251"/>
    <x v="46"/>
    <s v="USC5Q1100017"/>
    <s v="Black Wedding"/>
    <s v="Digital Online Aud track Stream"/>
    <m/>
    <n v="1"/>
  </r>
  <r>
    <s v="OCT 2018"/>
    <s v="CAROLINE"/>
    <s v="VOTIVMUSIC"/>
    <x v="9"/>
    <s v="75679967251"/>
    <x v="46"/>
    <s v="USC5Q1100017"/>
    <s v="Black Wedding"/>
    <s v="Audio Track Stream Portable - Subscr"/>
    <n v="0.02"/>
    <n v="4"/>
  </r>
  <r>
    <s v="OCT 2018"/>
    <s v="CAROLINE"/>
    <s v="VOTIVMUSIC"/>
    <x v="9"/>
    <s v="75679967251"/>
    <x v="46"/>
    <s v="USC5Q1100017"/>
    <s v="Black Wedding"/>
    <s v="Audio Cloud Services - Subscr"/>
    <m/>
    <n v="2"/>
  </r>
  <r>
    <s v="OCT 2018"/>
    <s v="CAROLINE"/>
    <s v="VOTIVMUSIC"/>
    <x v="10"/>
    <s v="75679958464"/>
    <x v="47"/>
    <s v="USC5Q1200047"/>
    <s v="Hold Me Back"/>
    <s v="Audio Track Stream Portable - Subscr"/>
    <n v="0.01"/>
    <n v="1"/>
  </r>
  <r>
    <s v="OCT 2018"/>
    <s v="CAROLINE"/>
    <s v="VOTIVMUSIC"/>
    <x v="10"/>
    <s v="75679958464"/>
    <x v="47"/>
    <s v="USC5Q1200048"/>
    <s v="Upstairs"/>
    <s v="Digital Online Aud track Stream"/>
    <n v="0.05"/>
    <n v="19"/>
  </r>
  <r>
    <s v="OCT 2018"/>
    <s v="CAROLINE"/>
    <s v="VOTIVMUSIC"/>
    <x v="10"/>
    <s v="75679958464"/>
    <x v="47"/>
    <s v="USC5Q1200048"/>
    <s v="Upstairs"/>
    <s v="Audio Track Stream Portable - Subscr"/>
    <n v="0.91"/>
    <n v="149"/>
  </r>
  <r>
    <s v="OCT 2018"/>
    <s v="CAROLINE"/>
    <s v="VOTIVMUSIC"/>
    <x v="10"/>
    <s v="75679958464"/>
    <x v="47"/>
    <s v="USC5Q1200048"/>
    <s v="Upstairs"/>
    <s v="Audio Cloud Services - Subscr"/>
    <m/>
    <n v="4"/>
  </r>
  <r>
    <s v="OCT 2018"/>
    <s v="CAROLINE"/>
    <s v="VOTIVMUSIC"/>
    <x v="10"/>
    <s v="75679958464"/>
    <x v="47"/>
    <s v="USC5Q1200048"/>
    <s v="Upstairs"/>
    <s v="Telco Breakage - Audio Subscr"/>
    <m/>
    <n v="1"/>
  </r>
  <r>
    <s v="OCT 2018"/>
    <s v="CAROLINE"/>
    <s v="VOTIVMUSIC"/>
    <x v="10"/>
    <s v="75679958464"/>
    <x v="47"/>
    <s v="USC5Q1200049"/>
    <s v="Nature Boy"/>
    <s v="Digital Online Aud track Stream"/>
    <m/>
    <n v="2"/>
  </r>
  <r>
    <s v="OCT 2018"/>
    <s v="CAROLINE"/>
    <s v="VOTIVMUSIC"/>
    <x v="10"/>
    <s v="75679958464"/>
    <x v="47"/>
    <s v="USC5Q1200049"/>
    <s v="Nature Boy"/>
    <s v="Audio Track Stream Portable - Subscr"/>
    <n v="0.03"/>
    <n v="4"/>
  </r>
  <r>
    <s v="OCT 2018"/>
    <s v="CAROLINE"/>
    <s v="VOTIVMUSIC"/>
    <x v="10"/>
    <s v="75679958464"/>
    <x v="47"/>
    <s v="USC5Q1200049"/>
    <s v="Nature Boy"/>
    <s v="Audio Cloud Services - Subscr"/>
    <m/>
    <n v="1"/>
  </r>
  <r>
    <s v="OCT 2018"/>
    <s v="CAROLINE"/>
    <s v="VOTIVMUSIC"/>
    <x v="10"/>
    <s v="75679958464"/>
    <x v="47"/>
    <s v="USC5Q1200050"/>
    <s v="The Prize"/>
    <s v="Audio Track Stream Portable - Subscr"/>
    <n v="0.01"/>
    <n v="1"/>
  </r>
  <r>
    <s v="OCT 2018"/>
    <s v="CAROLINE"/>
    <s v="VOTIVMUSIC"/>
    <x v="10"/>
    <s v="857235002190"/>
    <x v="48"/>
    <s v="USC5Q1400001"/>
    <s v="Man In Your Dreams"/>
    <s v="Audio Track Stream Portable - Subscr"/>
    <n v="0.09"/>
    <n v="16"/>
  </r>
  <r>
    <s v="OCT 2018"/>
    <s v="CAROLINE"/>
    <s v="VOTIVMUSIC"/>
    <x v="10"/>
    <s v="857235002190"/>
    <x v="48"/>
    <s v="USC5Q1400001"/>
    <s v="Man In Your Dreams"/>
    <s v="Telco Breakage - Audio Subscr"/>
    <m/>
    <n v="1"/>
  </r>
  <r>
    <s v="OCT 2018"/>
    <s v="CAROLINE"/>
    <s v="VOTIVMUSIC"/>
    <x v="10"/>
    <s v="857235002190"/>
    <x v="48"/>
    <s v="USC5Q1400002"/>
    <s v="No Idea"/>
    <s v="Digital Online Aud track Stream"/>
    <m/>
    <n v="1"/>
  </r>
  <r>
    <s v="OCT 2018"/>
    <s v="CAROLINE"/>
    <s v="VOTIVMUSIC"/>
    <x v="10"/>
    <s v="857235002190"/>
    <x v="48"/>
    <s v="USC5Q1400002"/>
    <s v="No Idea"/>
    <s v="Audio Track Stream Portable - Subscr"/>
    <n v="0.1"/>
    <n v="20"/>
  </r>
  <r>
    <s v="OCT 2018"/>
    <s v="CAROLINE"/>
    <s v="VOTIVMUSIC"/>
    <x v="10"/>
    <s v="857235002190"/>
    <x v="48"/>
    <s v="USC5Q1400002"/>
    <s v="No Idea"/>
    <s v="Telco Breakage - Audio Subscr"/>
    <m/>
    <n v="1"/>
  </r>
  <r>
    <s v="OCT 2018"/>
    <s v="CAROLINE"/>
    <s v="VOTIVMUSIC"/>
    <x v="10"/>
    <s v="857235002190"/>
    <x v="48"/>
    <s v="USC5Q1400003"/>
    <s v="Guilt"/>
    <s v="Digital Online Aud track Stream"/>
    <m/>
    <n v="3"/>
  </r>
  <r>
    <s v="OCT 2018"/>
    <s v="CAROLINE"/>
    <s v="VOTIVMUSIC"/>
    <x v="10"/>
    <s v="857235002190"/>
    <x v="48"/>
    <s v="USC5Q1400003"/>
    <s v="Guilt"/>
    <s v="Audio Track Stream Portable - Subscr"/>
    <n v="0.1"/>
    <n v="22"/>
  </r>
  <r>
    <s v="OCT 2018"/>
    <s v="CAROLINE"/>
    <s v="VOTIVMUSIC"/>
    <x v="10"/>
    <s v="857235002190"/>
    <x v="48"/>
    <s v="USC5Q1400004"/>
    <s v="Cliff Diver"/>
    <s v="Audio Track Stream Portable - Subscr"/>
    <n v="0.02"/>
    <n v="5"/>
  </r>
  <r>
    <s v="OCT 2018"/>
    <s v="CAROLINE"/>
    <s v="VOTIVMUSIC"/>
    <x v="10"/>
    <s v="857235002190"/>
    <x v="48"/>
    <s v="USC5Q1400005"/>
    <s v="My Place"/>
    <s v="Digital Online Aud track Stream"/>
    <m/>
    <n v="2"/>
  </r>
  <r>
    <s v="OCT 2018"/>
    <s v="CAROLINE"/>
    <s v="VOTIVMUSIC"/>
    <x v="10"/>
    <s v="857235002190"/>
    <x v="48"/>
    <s v="USC5Q1400005"/>
    <s v="My Place"/>
    <s v="Audio Track Stream Portable - Subscr"/>
    <n v="0.31"/>
    <n v="66"/>
  </r>
  <r>
    <s v="OCT 2018"/>
    <s v="CAROLINE"/>
    <s v="VOTIVMUSIC"/>
    <x v="10"/>
    <s v="857235002190"/>
    <x v="48"/>
    <s v="USC5Q1400006"/>
    <s v="Sykia"/>
    <s v="Digital Online Aud track Stream"/>
    <m/>
    <n v="2"/>
  </r>
  <r>
    <s v="OCT 2018"/>
    <s v="CAROLINE"/>
    <s v="VOTIVMUSIC"/>
    <x v="10"/>
    <s v="857235002190"/>
    <x v="48"/>
    <s v="USC5Q1400006"/>
    <s v="Sykia"/>
    <s v="Audio Track Stream Portable - Subscr"/>
    <n v="0.26"/>
    <n v="51"/>
  </r>
  <r>
    <s v="OCT 2018"/>
    <s v="CAROLINE"/>
    <s v="VOTIVMUSIC"/>
    <x v="10"/>
    <s v="857235002190"/>
    <x v="48"/>
    <s v="USC5Q1400007"/>
    <s v="Black Eye"/>
    <s v="Audio Track Stream Portable - Subscr"/>
    <n v="0.04"/>
    <n v="6"/>
  </r>
  <r>
    <s v="OCT 2018"/>
    <s v="CAROLINE"/>
    <s v="VOTIVMUSIC"/>
    <x v="10"/>
    <s v="857235002190"/>
    <x v="48"/>
    <s v="USC5Q1400008"/>
    <s v="Summertime Blondes"/>
    <s v="Audio Track Stream Portable - Subscr"/>
    <n v="0.01"/>
    <n v="2"/>
  </r>
  <r>
    <s v="OCT 2018"/>
    <s v="CAROLINE"/>
    <s v="VOTIVMUSIC"/>
    <x v="10"/>
    <s v="857235002190"/>
    <x v="48"/>
    <s v="USC5Q1400009"/>
    <s v="Pill"/>
    <s v="Digital Online Aud track Stream"/>
    <m/>
    <n v="1"/>
  </r>
  <r>
    <s v="OCT 2018"/>
    <s v="CAROLINE"/>
    <s v="VOTIVMUSIC"/>
    <x v="10"/>
    <s v="857235002190"/>
    <x v="48"/>
    <s v="USC5Q1400009"/>
    <s v="Pill"/>
    <s v="Audio Track Stream Portable - Subscr"/>
    <n v="0.01"/>
    <n v="1"/>
  </r>
  <r>
    <s v="OCT 2018"/>
    <s v="CAROLINE"/>
    <s v="VOTIVMUSIC"/>
    <x v="10"/>
    <s v="857235002190"/>
    <x v="48"/>
    <s v="USC5Q1400010"/>
    <s v="Old Soul"/>
    <s v="Digital Online Aud track Stream"/>
    <m/>
    <n v="2"/>
  </r>
  <r>
    <s v="OCT 2018"/>
    <s v="CAROLINE"/>
    <s v="VOTIVMUSIC"/>
    <x v="10"/>
    <s v="857235002190"/>
    <x v="48"/>
    <s v="USC5Q1400010"/>
    <s v="Old Soul"/>
    <s v="Audio Track Stream Portable - Subscr"/>
    <n v="0.01"/>
    <n v="1"/>
  </r>
  <r>
    <s v="OCT 2018"/>
    <s v="CAROLINE"/>
    <s v="VOTIVMUSIC"/>
    <x v="10"/>
    <s v="857235002206"/>
    <x v="48"/>
    <s v="USC5Q1400001"/>
    <s v="Man In Your Dreams"/>
    <s v="Audio Track Stream Portable - Subscr"/>
    <n v="0.03"/>
    <n v="4"/>
  </r>
  <r>
    <s v="OCT 2018"/>
    <s v="CAROLINE"/>
    <s v="VOTIVMUSIC"/>
    <x v="10"/>
    <s v="857235002206"/>
    <x v="48"/>
    <s v="USC5Q1400001"/>
    <s v="Man In Your Dreams"/>
    <s v="Audio Cloud Services - Subscr"/>
    <m/>
    <n v="2"/>
  </r>
  <r>
    <s v="OCT 2018"/>
    <s v="CAROLINE"/>
    <s v="VOTIVMUSIC"/>
    <x v="10"/>
    <s v="857235002206"/>
    <x v="48"/>
    <s v="USC5Q1400002"/>
    <s v="No Idea"/>
    <s v="Audio Track Stream Portable - Subscr"/>
    <n v="0.01"/>
    <n v="1"/>
  </r>
  <r>
    <s v="OCT 2018"/>
    <s v="CAROLINE"/>
    <s v="VOTIVMUSIC"/>
    <x v="10"/>
    <s v="857235002206"/>
    <x v="48"/>
    <s v="USC5Q1400002"/>
    <s v="No Idea"/>
    <s v="Audio Cloud Services - Subscr"/>
    <m/>
    <n v="3"/>
  </r>
  <r>
    <s v="OCT 2018"/>
    <s v="CAROLINE"/>
    <s v="VOTIVMUSIC"/>
    <x v="10"/>
    <s v="857235002206"/>
    <x v="48"/>
    <s v="USC5Q1400003"/>
    <s v="Guilt"/>
    <s v="Audio Track Stream Portable - Subscr"/>
    <n v="0.02"/>
    <n v="3"/>
  </r>
  <r>
    <s v="OCT 2018"/>
    <s v="CAROLINE"/>
    <s v="VOTIVMUSIC"/>
    <x v="10"/>
    <s v="857235002206"/>
    <x v="48"/>
    <s v="USC5Q1400003"/>
    <s v="Guilt"/>
    <s v="Audio Cloud Services - Subscr"/>
    <m/>
    <n v="2"/>
  </r>
  <r>
    <s v="OCT 2018"/>
    <s v="CAROLINE"/>
    <s v="VOTIVMUSIC"/>
    <x v="10"/>
    <s v="857235002206"/>
    <x v="48"/>
    <s v="USC5Q1400004"/>
    <s v="Cliff Diver"/>
    <s v="Audio Track Stream Portable - Subscr"/>
    <n v="0.01"/>
    <n v="1"/>
  </r>
  <r>
    <s v="OCT 2018"/>
    <s v="CAROLINE"/>
    <s v="VOTIVMUSIC"/>
    <x v="10"/>
    <s v="857235002206"/>
    <x v="48"/>
    <s v="USC5Q1400004"/>
    <s v="Cliff Diver"/>
    <s v="Audio Cloud Services - Subscr"/>
    <m/>
    <n v="2"/>
  </r>
  <r>
    <s v="OCT 2018"/>
    <s v="CAROLINE"/>
    <s v="VOTIVMUSIC"/>
    <x v="10"/>
    <s v="857235002206"/>
    <x v="48"/>
    <s v="USC5Q1400005"/>
    <s v="My Place"/>
    <s v="Audio Track Stream Portable - Subscr"/>
    <n v="0.09"/>
    <n v="13"/>
  </r>
  <r>
    <s v="OCT 2018"/>
    <s v="CAROLINE"/>
    <s v="VOTIVMUSIC"/>
    <x v="10"/>
    <s v="857235002206"/>
    <x v="48"/>
    <s v="USC5Q1400005"/>
    <s v="My Place"/>
    <s v="Audio Cloud Services - Subscr"/>
    <m/>
    <n v="3"/>
  </r>
  <r>
    <s v="OCT 2018"/>
    <s v="CAROLINE"/>
    <s v="VOTIVMUSIC"/>
    <x v="10"/>
    <s v="857235002206"/>
    <x v="48"/>
    <s v="USC5Q1400006"/>
    <s v="Sykia"/>
    <s v="Audio Cloud Services - Subscr"/>
    <m/>
    <n v="2"/>
  </r>
  <r>
    <s v="OCT 2018"/>
    <s v="CAROLINE"/>
    <s v="VOTIVMUSIC"/>
    <x v="10"/>
    <s v="857235002206"/>
    <x v="48"/>
    <s v="USC5Q1400007"/>
    <s v="Black Eye"/>
    <s v="Audio Track Stream Portable - Subscr"/>
    <n v="0.01"/>
    <n v="1"/>
  </r>
  <r>
    <s v="OCT 2018"/>
    <s v="CAROLINE"/>
    <s v="VOTIVMUSIC"/>
    <x v="10"/>
    <s v="857235002206"/>
    <x v="48"/>
    <s v="USC5Q1400007"/>
    <s v="Black Eye"/>
    <s v="Audio Cloud Services - Subscr"/>
    <m/>
    <n v="2"/>
  </r>
  <r>
    <s v="OCT 2018"/>
    <s v="CAROLINE"/>
    <s v="VOTIVMUSIC"/>
    <x v="10"/>
    <s v="857235002206"/>
    <x v="48"/>
    <s v="USC5Q1400008"/>
    <s v="Summertime Blondes"/>
    <s v="Audio Cloud Services - Subscr"/>
    <m/>
    <n v="2"/>
  </r>
  <r>
    <s v="OCT 2018"/>
    <s v="CAROLINE"/>
    <s v="VOTIVMUSIC"/>
    <x v="10"/>
    <s v="857235002206"/>
    <x v="48"/>
    <s v="USC5Q1400009"/>
    <s v="Pill"/>
    <s v="Audio Cloud Services - Subscr"/>
    <n v="0.01"/>
    <n v="21"/>
  </r>
  <r>
    <s v="OCT 2018"/>
    <s v="CAROLINE"/>
    <s v="VOTIVMUSIC"/>
    <x v="10"/>
    <s v="857235002206"/>
    <x v="48"/>
    <s v="USC5Q1400010"/>
    <s v="Old Soul"/>
    <s v="Audio Track Stream Portable - Subscr"/>
    <n v="0.01"/>
    <n v="1"/>
  </r>
  <r>
    <s v="OCT 2018"/>
    <s v="CAROLINE"/>
    <s v="VOTIVMUSIC"/>
    <x v="10"/>
    <s v="857235002206"/>
    <x v="48"/>
    <s v="USC5Q1400010"/>
    <s v="Old Soul"/>
    <s v="Audio Cloud Services - Subscr"/>
    <m/>
    <n v="2"/>
  </r>
  <r>
    <s v="OCT 2018"/>
    <s v="CAROLINE"/>
    <s v="VOTIVMUSIC"/>
    <x v="10"/>
    <s v="857235002206"/>
    <x v="48"/>
    <s v="USC5Q1400011"/>
    <s v="Beat Back"/>
    <s v="Audio Cloud Services - Subscr"/>
    <m/>
    <n v="2"/>
  </r>
  <r>
    <s v="OCT 2018"/>
    <s v="CAROLINE"/>
    <s v="VOTIVMUSIC"/>
    <x v="10"/>
    <s v="857235002282"/>
    <x v="49"/>
    <s v="USC5Q1400006"/>
    <s v="Sykia"/>
    <s v="Digital Online Aud track Stream"/>
    <m/>
    <n v="3"/>
  </r>
  <r>
    <s v="OCT 2018"/>
    <s v="CAROLINE"/>
    <s v="VOTIVMUSIC"/>
    <x v="10"/>
    <s v="857235002282"/>
    <x v="49"/>
    <s v="USC5Q1400006"/>
    <s v="Sykia"/>
    <s v="Audio Track Stream Portable - Subscr"/>
    <n v="0.06"/>
    <n v="9"/>
  </r>
  <r>
    <s v="OCT 2018"/>
    <s v="CAROLINE"/>
    <s v="VOTIVMUSIC"/>
    <x v="10"/>
    <s v="857235002282"/>
    <x v="49"/>
    <s v="USC5Q1400006"/>
    <s v="Sykia"/>
    <s v="Audio Cloud Services - Subscr"/>
    <m/>
    <n v="3"/>
  </r>
  <r>
    <s v="OCT 2018"/>
    <s v="CAROLINE"/>
    <s v="VOTIVMUSIC"/>
    <x v="10"/>
    <s v="857235002619"/>
    <x v="50"/>
    <s v="USC5Q1400005"/>
    <s v="My Place"/>
    <s v="Digital Online Aud track Stream"/>
    <m/>
    <n v="2"/>
  </r>
  <r>
    <s v="OCT 2018"/>
    <s v="CAROLINE"/>
    <s v="VOTIVMUSIC"/>
    <x v="10"/>
    <s v="857235002619"/>
    <x v="50"/>
    <s v="USC5Q1400005"/>
    <s v="My Place"/>
    <s v="Audio Track Stream Portable - Subscr"/>
    <n v="0.06"/>
    <n v="11"/>
  </r>
  <r>
    <s v="OCT 2018"/>
    <s v="CAROLINE"/>
    <s v="VOTIVMUSIC"/>
    <x v="10"/>
    <s v="857235002633"/>
    <x v="48"/>
    <s v="USC5Q1400001"/>
    <s v="Man In Your Dreams"/>
    <s v="Audio Track Stream Portable - Subscr"/>
    <n v="0.01"/>
    <n v="2"/>
  </r>
  <r>
    <s v="OCT 2018"/>
    <s v="CAROLINE"/>
    <s v="VOTIVMUSIC"/>
    <x v="10"/>
    <s v="857235002633"/>
    <x v="48"/>
    <s v="USC5Q1400002"/>
    <s v="No Idea"/>
    <s v="Audio Track Stream Portable - Subscr"/>
    <n v="0.01"/>
    <n v="1"/>
  </r>
  <r>
    <s v="OCT 2018"/>
    <s v="CAROLINE"/>
    <s v="VOTIVMUSIC"/>
    <x v="10"/>
    <s v="857235002633"/>
    <x v="48"/>
    <s v="USC5Q1400003"/>
    <s v="Guilt"/>
    <s v="Audio Track Stream Portable - Subscr"/>
    <n v="0.01"/>
    <n v="1"/>
  </r>
  <r>
    <s v="OCT 2018"/>
    <s v="CAROLINE"/>
    <s v="VOTIVMUSIC"/>
    <x v="10"/>
    <s v="857235002633"/>
    <x v="48"/>
    <s v="USC5Q1400005"/>
    <s v="My Place"/>
    <s v="Audio Track Stream Portable - Subscr"/>
    <n v="0.26"/>
    <n v="43"/>
  </r>
  <r>
    <s v="OCT 2018"/>
    <s v="CAROLINE"/>
    <s v="VOTIVMUSIC"/>
    <x v="10"/>
    <s v="857235002633"/>
    <x v="48"/>
    <s v="USC5Q1400006"/>
    <s v="Sykia"/>
    <s v="Audio Track Stream Portable - Subscr"/>
    <n v="0.02"/>
    <n v="4"/>
  </r>
  <r>
    <s v="OCT 2018"/>
    <s v="CAROLINE"/>
    <s v="VOTIVMUSIC"/>
    <x v="10"/>
    <s v="857235002633"/>
    <x v="48"/>
    <s v="USC5Q1400009"/>
    <s v="Pill"/>
    <s v="Audio Track Stream Portable - Subscr"/>
    <n v="0.01"/>
    <n v="2"/>
  </r>
  <r>
    <s v="OCT 2018"/>
    <s v="CAROLINE"/>
    <s v="VOTIVMUSIC"/>
    <x v="10"/>
    <s v="857235002633"/>
    <x v="48"/>
    <s v="USC5Q1400010"/>
    <s v="Old Soul"/>
    <s v="Audio Track Stream Portable - Subscr"/>
    <n v="0.01"/>
    <n v="2"/>
  </r>
  <r>
    <s v="OCT 2018"/>
    <s v="CAROLINE"/>
    <s v="VOTIVMUSIC"/>
    <x v="10"/>
    <s v="857235002893"/>
    <x v="51"/>
    <s v="USC5Q1400002"/>
    <s v="No Idea"/>
    <s v="Audio Cloud Services - Subscr"/>
    <m/>
    <n v="1"/>
  </r>
  <r>
    <s v="OCT 2018"/>
    <s v="CAROLINE"/>
    <s v="VOTIVMUSIC"/>
    <x v="11"/>
    <s v="851857007052"/>
    <x v="52"/>
    <s v="USC5Q1600046"/>
    <s v="Islands"/>
    <s v="Digital Online Aud track Permanent"/>
    <n v="0.91"/>
    <n v="1"/>
  </r>
  <r>
    <s v="OCT 2018"/>
    <s v="CAROLINE"/>
    <s v="VOTIVMUSIC"/>
    <x v="11"/>
    <s v="851857007052"/>
    <x v="52"/>
    <s v="USC5Q1600046"/>
    <s v="Islands"/>
    <s v="Digital Online Aud track Stream"/>
    <m/>
    <n v="1"/>
  </r>
  <r>
    <s v="OCT 2018"/>
    <s v="CAROLINE"/>
    <s v="VOTIVMUSIC"/>
    <x v="11"/>
    <s v="851857007052"/>
    <x v="52"/>
    <s v="USC5Q1600046"/>
    <s v="Islands"/>
    <s v="Audio Track Stream Portable - Subscr"/>
    <n v="0.12"/>
    <n v="17"/>
  </r>
  <r>
    <s v="OCT 2018"/>
    <s v="CAROLINE"/>
    <s v="VOTIVMUSIC"/>
    <x v="11"/>
    <s v="851857007052"/>
    <x v="52"/>
    <s v="USC5Q1600047"/>
    <s v="You Don't Know How It Feels"/>
    <s v="Digital Online Aud track Stream"/>
    <m/>
    <n v="1"/>
  </r>
  <r>
    <s v="OCT 2018"/>
    <s v="CAROLINE"/>
    <s v="VOTIVMUSIC"/>
    <x v="11"/>
    <s v="851857007052"/>
    <x v="52"/>
    <s v="USC5Q1600047"/>
    <s v="You Don't Know How It Feels"/>
    <s v="Digital Online Vid track Stream"/>
    <n v="0.12"/>
    <n v="6"/>
  </r>
  <r>
    <s v="OCT 2018"/>
    <s v="CAROLINE"/>
    <s v="VOTIVMUSIC"/>
    <x v="11"/>
    <s v="851857007052"/>
    <x v="52"/>
    <s v="USC5Q1600047"/>
    <s v="You Don't Know How It Feels"/>
    <s v="Audio Track Stream Portable - Subscr"/>
    <n v="0.03"/>
    <n v="5"/>
  </r>
  <r>
    <s v="OCT 2018"/>
    <s v="CAROLINE"/>
    <s v="VOTIVMUSIC"/>
    <x v="11"/>
    <s v="851857007052"/>
    <x v="52"/>
    <s v="USC5Q1600048"/>
    <s v="New Blood"/>
    <s v="Audio Track Stream Portable - Subscr"/>
    <n v="0.03"/>
    <n v="7"/>
  </r>
  <r>
    <s v="OCT 2018"/>
    <s v="CAROLINE"/>
    <s v="VOTIVMUSIC"/>
    <x v="11"/>
    <s v="851857007069"/>
    <x v="52"/>
    <s v="USC5Q1600046"/>
    <s v="Islands"/>
    <s v="Digital Online Aud track Stream"/>
    <m/>
    <n v="1"/>
  </r>
  <r>
    <s v="OCT 2018"/>
    <s v="CAROLINE"/>
    <s v="VOTIVMUSIC"/>
    <x v="11"/>
    <s v="851857007069"/>
    <x v="52"/>
    <s v="USC5Q1600046"/>
    <s v="Islands"/>
    <s v="Audio Track Stream Portable - Subscr"/>
    <n v="0.04"/>
    <n v="6"/>
  </r>
  <r>
    <s v="OCT 2018"/>
    <s v="CAROLINE"/>
    <s v="VOTIVMUSIC"/>
    <x v="11"/>
    <s v="851857007076"/>
    <x v="52"/>
    <s v="USC5Q1600046"/>
    <s v="Islands"/>
    <s v="User Generated Content Stream Track"/>
    <n v="0.01"/>
    <n v="10"/>
  </r>
  <r>
    <s v="OCT 2018"/>
    <s v="CAROLINE"/>
    <s v="VOTIVMUSIC"/>
    <x v="11"/>
    <s v="851857007236"/>
    <x v="53"/>
    <s v="USC5Q1600036"/>
    <s v="Silver Lining"/>
    <s v="Digital Online Aud track Stream"/>
    <m/>
    <n v="3"/>
  </r>
  <r>
    <s v="OCT 2018"/>
    <s v="CAROLINE"/>
    <s v="VOTIVMUSIC"/>
    <x v="11"/>
    <s v="851857007236"/>
    <x v="53"/>
    <s v="USC5Q1600036"/>
    <s v="Silver Lining"/>
    <s v="Audio Track Stream Portable - Subscr"/>
    <n v="0.28000000000000003"/>
    <n v="44"/>
  </r>
  <r>
    <s v="OCT 2018"/>
    <s v="CAROLINE"/>
    <s v="VOTIVMUSIC"/>
    <x v="11"/>
    <s v="851857007236"/>
    <x v="53"/>
    <s v="USC5Q1600036"/>
    <s v="Silver Lining"/>
    <s v="Telco Breakage - Audio Subscr"/>
    <n v="0.01"/>
    <n v="1"/>
  </r>
  <r>
    <s v="OCT 2018"/>
    <s v="CAROLINE"/>
    <s v="VOTIVMUSIC"/>
    <x v="11"/>
    <s v="851857007236"/>
    <x v="53"/>
    <s v="USC5Q1600037"/>
    <s v="Elevators"/>
    <s v="Digital Online Aud track Stream"/>
    <n v="0.01"/>
    <n v="8"/>
  </r>
  <r>
    <s v="OCT 2018"/>
    <s v="CAROLINE"/>
    <s v="VOTIVMUSIC"/>
    <x v="11"/>
    <s v="851857007236"/>
    <x v="53"/>
    <s v="USC5Q1600037"/>
    <s v="Elevators"/>
    <s v="Audio Track Stream Portable - Subscr"/>
    <n v="0.11"/>
    <n v="20"/>
  </r>
  <r>
    <s v="OCT 2018"/>
    <s v="CAROLINE"/>
    <s v="VOTIVMUSIC"/>
    <x v="11"/>
    <s v="851857007236"/>
    <x v="53"/>
    <s v="USC5Q1600037"/>
    <s v="Elevators"/>
    <s v="Audio Cloud Services - Subscr"/>
    <m/>
    <n v="1"/>
  </r>
  <r>
    <s v="OCT 2018"/>
    <s v="CAROLINE"/>
    <s v="VOTIVMUSIC"/>
    <x v="11"/>
    <s v="851857007236"/>
    <x v="53"/>
    <s v="USC5Q1600037"/>
    <s v="Elevators"/>
    <s v="Telco Breakage - Audio Subscr"/>
    <m/>
    <n v="1"/>
  </r>
  <r>
    <s v="OCT 2018"/>
    <s v="CAROLINE"/>
    <s v="VOTIVMUSIC"/>
    <x v="11"/>
    <s v="851857007236"/>
    <x v="53"/>
    <s v="USC5Q1600038"/>
    <s v="Haunt"/>
    <s v="Digital Online Aud track Stream"/>
    <m/>
    <n v="1"/>
  </r>
  <r>
    <s v="OCT 2018"/>
    <s v="CAROLINE"/>
    <s v="VOTIVMUSIC"/>
    <x v="11"/>
    <s v="851857007236"/>
    <x v="53"/>
    <s v="USC5Q1600038"/>
    <s v="Haunt"/>
    <s v="Audio Track Stream Portable - Subscr"/>
    <n v="0.09"/>
    <n v="11"/>
  </r>
  <r>
    <s v="OCT 2018"/>
    <s v="CAROLINE"/>
    <s v="VOTIVMUSIC"/>
    <x v="11"/>
    <s v="851857007236"/>
    <x v="53"/>
    <s v="USC5Q1600038"/>
    <s v="Haunt"/>
    <s v="Telco Breakage - Audio Subscr"/>
    <m/>
    <n v="1"/>
  </r>
  <r>
    <s v="OCT 2018"/>
    <s v="CAROLINE"/>
    <s v="VOTIVMUSIC"/>
    <x v="11"/>
    <s v="851857007236"/>
    <x v="53"/>
    <s v="USC5Q1600039"/>
    <s v="Swim"/>
    <s v="Audio Track Stream Portable - Subscr"/>
    <n v="0.13"/>
    <n v="19"/>
  </r>
  <r>
    <s v="OCT 2018"/>
    <s v="CAROLINE"/>
    <s v="VOTIVMUSIC"/>
    <x v="11"/>
    <s v="851857007236"/>
    <x v="53"/>
    <s v="USC5Q1600039"/>
    <s v="Swim"/>
    <s v="Telco Breakage - Audio Subscr"/>
    <m/>
    <n v="1"/>
  </r>
  <r>
    <s v="OCT 2018"/>
    <s v="CAROLINE"/>
    <s v="VOTIVMUSIC"/>
    <x v="11"/>
    <s v="851857007236"/>
    <x v="53"/>
    <s v="USC5Q1600040"/>
    <s v="White Witches"/>
    <s v="Audio Track Stream Portable - Subscr"/>
    <n v="0.06"/>
    <n v="6"/>
  </r>
  <r>
    <s v="OCT 2018"/>
    <s v="CAROLINE"/>
    <s v="VOTIVMUSIC"/>
    <x v="11"/>
    <s v="851857007236"/>
    <x v="53"/>
    <s v="USC5Q1600040"/>
    <s v="White Witches"/>
    <s v="Telco Breakage - Audio Subscr"/>
    <m/>
    <n v="1"/>
  </r>
  <r>
    <s v="OCT 2018"/>
    <s v="CAROLINE"/>
    <s v="VOTIVMUSIC"/>
    <x v="11"/>
    <s v="851857007236"/>
    <x v="53"/>
    <s v="USC5Q1600041"/>
    <s v="Scavengers"/>
    <s v="Digital Online Aud track Stream"/>
    <m/>
    <n v="1"/>
  </r>
  <r>
    <s v="OCT 2018"/>
    <s v="CAROLINE"/>
    <s v="VOTIVMUSIC"/>
    <x v="11"/>
    <s v="851857007236"/>
    <x v="53"/>
    <s v="USC5Q1600041"/>
    <s v="Scavengers"/>
    <s v="Audio Track Stream Portable - Subscr"/>
    <n v="0.06"/>
    <n v="9"/>
  </r>
  <r>
    <s v="OCT 2018"/>
    <s v="CAROLINE"/>
    <s v="VOTIVMUSIC"/>
    <x v="11"/>
    <s v="851857007236"/>
    <x v="53"/>
    <s v="USC5Q1600041"/>
    <s v="Scavengers"/>
    <s v="Audio Cloud Services - Subscr"/>
    <m/>
    <n v="5"/>
  </r>
  <r>
    <s v="OCT 2018"/>
    <s v="CAROLINE"/>
    <s v="VOTIVMUSIC"/>
    <x v="11"/>
    <s v="851857007236"/>
    <x v="53"/>
    <s v="USC5Q1600041"/>
    <s v="Scavengers"/>
    <s v="Telco Breakage - Audio Subscr"/>
    <m/>
    <n v="1"/>
  </r>
  <r>
    <s v="OCT 2018"/>
    <s v="CAROLINE"/>
    <s v="VOTIVMUSIC"/>
    <x v="11"/>
    <s v="851857007236"/>
    <x v="53"/>
    <s v="USC5Q1600042"/>
    <s v="Ghost Town"/>
    <s v="Digital Online Aud track Stream"/>
    <m/>
    <n v="1"/>
  </r>
  <r>
    <s v="OCT 2018"/>
    <s v="CAROLINE"/>
    <s v="VOTIVMUSIC"/>
    <x v="11"/>
    <s v="851857007236"/>
    <x v="53"/>
    <s v="USC5Q1600042"/>
    <s v="Ghost Town"/>
    <s v="Audio Track Stream Portable - Subscr"/>
    <n v="7.0000000000000007E-2"/>
    <n v="10"/>
  </r>
  <r>
    <s v="OCT 2018"/>
    <s v="CAROLINE"/>
    <s v="VOTIVMUSIC"/>
    <x v="11"/>
    <s v="851857007236"/>
    <x v="53"/>
    <s v="USC5Q1600042"/>
    <s v="Ghost Town"/>
    <s v="Telco Breakage - Audio Subscr"/>
    <m/>
    <n v="1"/>
  </r>
  <r>
    <s v="OCT 2018"/>
    <s v="CAROLINE"/>
    <s v="VOTIVMUSIC"/>
    <x v="11"/>
    <s v="851857007236"/>
    <x v="53"/>
    <s v="USC5Q1600043"/>
    <s v="Lazy Love"/>
    <s v="Digital Online Aud track Stream"/>
    <m/>
    <n v="1"/>
  </r>
  <r>
    <s v="OCT 2018"/>
    <s v="CAROLINE"/>
    <s v="VOTIVMUSIC"/>
    <x v="11"/>
    <s v="851857007236"/>
    <x v="53"/>
    <s v="USC5Q1600043"/>
    <s v="Lazy Love"/>
    <s v="Audio Track Stream Portable - Subscr"/>
    <n v="0.05"/>
    <n v="6"/>
  </r>
  <r>
    <s v="OCT 2018"/>
    <s v="CAROLINE"/>
    <s v="VOTIVMUSIC"/>
    <x v="11"/>
    <s v="851857007236"/>
    <x v="53"/>
    <s v="USC5Q1600043"/>
    <s v="Lazy Love"/>
    <s v="Telco Breakage - Audio Subscr"/>
    <m/>
    <n v="1"/>
  </r>
  <r>
    <s v="OCT 2018"/>
    <s v="CAROLINE"/>
    <s v="VOTIVMUSIC"/>
    <x v="11"/>
    <s v="851857007236"/>
    <x v="53"/>
    <s v="USC5Q1600044"/>
    <s v="Alright"/>
    <s v="Digital Online Aud track Stream"/>
    <m/>
    <n v="1"/>
  </r>
  <r>
    <s v="OCT 2018"/>
    <s v="CAROLINE"/>
    <s v="VOTIVMUSIC"/>
    <x v="11"/>
    <s v="851857007236"/>
    <x v="53"/>
    <s v="USC5Q1600044"/>
    <s v="Alright"/>
    <s v="Audio Track Stream Portable - Subscr"/>
    <n v="0.08"/>
    <n v="14"/>
  </r>
  <r>
    <s v="OCT 2018"/>
    <s v="CAROLINE"/>
    <s v="VOTIVMUSIC"/>
    <x v="11"/>
    <s v="851857007236"/>
    <x v="53"/>
    <s v="USC5Q1600044"/>
    <s v="Alright"/>
    <s v="Telco Breakage - Audio Subscr"/>
    <m/>
    <n v="1"/>
  </r>
  <r>
    <s v="OCT 2018"/>
    <s v="CAROLINE"/>
    <s v="VOTIVMUSIC"/>
    <x v="11"/>
    <s v="851857007236"/>
    <x v="53"/>
    <s v="USC5Q1600045"/>
    <s v="Cut Teeth"/>
    <s v="Digital Online Aud track Stream"/>
    <n v="0.01"/>
    <n v="8"/>
  </r>
  <r>
    <s v="OCT 2018"/>
    <s v="CAROLINE"/>
    <s v="VOTIVMUSIC"/>
    <x v="11"/>
    <s v="851857007236"/>
    <x v="53"/>
    <s v="USC5Q1600045"/>
    <s v="Cut Teeth"/>
    <s v="Digital Online Vid track Stream"/>
    <m/>
    <n v="1"/>
  </r>
  <r>
    <s v="OCT 2018"/>
    <s v="CAROLINE"/>
    <s v="VOTIVMUSIC"/>
    <x v="11"/>
    <s v="851857007236"/>
    <x v="53"/>
    <s v="USC5Q1600045"/>
    <s v="Cut Teeth"/>
    <s v="Audio Track Stream Portable - Subscr"/>
    <n v="0.17"/>
    <n v="29"/>
  </r>
  <r>
    <s v="OCT 2018"/>
    <s v="CAROLINE"/>
    <s v="VOTIVMUSIC"/>
    <x v="11"/>
    <s v="851857007236"/>
    <x v="53"/>
    <s v="USC5Q1600045"/>
    <s v="Cut Teeth"/>
    <s v="Telco Breakage - Audio Subscr"/>
    <m/>
    <n v="1"/>
  </r>
  <r>
    <s v="OCT 2018"/>
    <s v="CAROLINE"/>
    <s v="VOTIVMUSIC"/>
    <x v="11"/>
    <s v="851857007236"/>
    <x v="53"/>
    <s v="USC5Q1600046"/>
    <s v="Islands"/>
    <s v="Digital Online Aud track Stream"/>
    <n v="0.01"/>
    <n v="7"/>
  </r>
  <r>
    <s v="OCT 2018"/>
    <s v="CAROLINE"/>
    <s v="VOTIVMUSIC"/>
    <x v="11"/>
    <s v="851857007236"/>
    <x v="53"/>
    <s v="USC5Q1600046"/>
    <s v="Islands"/>
    <s v="Audio Track Stream Portable - Subscr"/>
    <n v="0.27"/>
    <n v="53"/>
  </r>
  <r>
    <s v="OCT 2018"/>
    <s v="CAROLINE"/>
    <s v="VOTIVMUSIC"/>
    <x v="11"/>
    <s v="851857007236"/>
    <x v="53"/>
    <s v="USC5Q1600046"/>
    <s v="Islands"/>
    <s v="Telco Breakage - Audio Subscr"/>
    <n v="0.05"/>
    <n v="2"/>
  </r>
  <r>
    <s v="OCT 2018"/>
    <s v="CAROLINE"/>
    <s v="VOTIVMUSIC"/>
    <x v="11"/>
    <s v="851857007267"/>
    <x v="53"/>
    <s v="USC5Q1600041"/>
    <s v="Scavengers"/>
    <s v="Audio Track Stream Portable - Subscr"/>
    <n v="0.01"/>
    <n v="2"/>
  </r>
  <r>
    <s v="OCT 2018"/>
    <s v="CAROLINE"/>
    <s v="VOTIVMUSIC"/>
    <x v="11"/>
    <s v="851857007281"/>
    <x v="54"/>
    <s v="USC5Q1600037"/>
    <s v="Elevators"/>
    <s v="Audio Track Stream Portable - Subscr"/>
    <n v="0.04"/>
    <n v="9"/>
  </r>
  <r>
    <s v="OCT 2018"/>
    <s v="CAROLINE"/>
    <s v="VOTIVMUSIC"/>
    <x v="11"/>
    <s v="857235002060"/>
    <x v="55"/>
    <s v="USC5Q1300083"/>
    <s v="Check Your Bones"/>
    <s v="User Generated Content Stream Track"/>
    <m/>
    <n v="4"/>
  </r>
  <r>
    <s v="OCT 2018"/>
    <s v="CAROLINE"/>
    <s v="VOTIVMUSIC"/>
    <x v="11"/>
    <s v="857235002060"/>
    <x v="55"/>
    <s v="USC5Q1300083"/>
    <s v="Check Your Bones"/>
    <s v="Audio Cloud Services - Subscr"/>
    <m/>
    <n v="1"/>
  </r>
  <r>
    <s v="OCT 2018"/>
    <s v="CAROLINE"/>
    <s v="VOTIVMUSIC"/>
    <x v="11"/>
    <s v="857235002176"/>
    <x v="56"/>
    <s v="USC5Q1300080"/>
    <s v="Back Again"/>
    <s v="Digital Online Aud track Stream"/>
    <m/>
    <n v="1"/>
  </r>
  <r>
    <s v="OCT 2018"/>
    <s v="CAROLINE"/>
    <s v="VOTIVMUSIC"/>
    <x v="11"/>
    <s v="857235002176"/>
    <x v="56"/>
    <s v="USC5Q1300080"/>
    <s v="Back Again"/>
    <s v="Audio Track Stream Portable - Subscr"/>
    <n v="0.06"/>
    <n v="11"/>
  </r>
  <r>
    <s v="OCT 2018"/>
    <s v="CAROLINE"/>
    <s v="VOTIVMUSIC"/>
    <x v="11"/>
    <s v="857235002176"/>
    <x v="56"/>
    <s v="USC5Q1300080"/>
    <s v="Back Again"/>
    <s v="Telco Breakage - Audio Subscr"/>
    <n v="0.01"/>
    <n v="1"/>
  </r>
  <r>
    <s v="OCT 2018"/>
    <s v="CAROLINE"/>
    <s v="VOTIVMUSIC"/>
    <x v="11"/>
    <s v="857235002176"/>
    <x v="56"/>
    <s v="USC5Q1300081"/>
    <s v="Pay No Mind"/>
    <s v="Digital Online Aud track Stream"/>
    <m/>
    <n v="1"/>
  </r>
  <r>
    <s v="OCT 2018"/>
    <s v="CAROLINE"/>
    <s v="VOTIVMUSIC"/>
    <x v="11"/>
    <s v="857235002176"/>
    <x v="56"/>
    <s v="USC5Q1300081"/>
    <s v="Pay No Mind"/>
    <s v="Audio Track Stream Portable - Subscr"/>
    <n v="0.12"/>
    <n v="20"/>
  </r>
  <r>
    <s v="OCT 2018"/>
    <s v="CAROLINE"/>
    <s v="VOTIVMUSIC"/>
    <x v="11"/>
    <s v="857235002176"/>
    <x v="56"/>
    <s v="USC5Q1300082"/>
    <s v="Hangin' On"/>
    <s v="Digital Online Aud track Stream"/>
    <m/>
    <n v="1"/>
  </r>
  <r>
    <s v="OCT 2018"/>
    <s v="CAROLINE"/>
    <s v="VOTIVMUSIC"/>
    <x v="11"/>
    <s v="857235002176"/>
    <x v="56"/>
    <s v="USC5Q1300082"/>
    <s v="Hangin' On"/>
    <s v="Audio Track Stream Portable - Subscr"/>
    <n v="0.06"/>
    <n v="11"/>
  </r>
  <r>
    <s v="OCT 2018"/>
    <s v="CAROLINE"/>
    <s v="VOTIVMUSIC"/>
    <x v="11"/>
    <s v="857235002176"/>
    <x v="56"/>
    <s v="USC5Q1300083"/>
    <s v="Check Your Bones"/>
    <s v="Digital Online Aud track Stream"/>
    <m/>
    <n v="3"/>
  </r>
  <r>
    <s v="OCT 2018"/>
    <s v="CAROLINE"/>
    <s v="VOTIVMUSIC"/>
    <x v="11"/>
    <s v="857235002176"/>
    <x v="56"/>
    <s v="USC5Q1300083"/>
    <s v="Check Your Bones"/>
    <s v="Audio Track Stream Portable - Subscr"/>
    <n v="3.63"/>
    <n v="607"/>
  </r>
  <r>
    <s v="OCT 2018"/>
    <s v="CAROLINE"/>
    <s v="VOTIVMUSIC"/>
    <x v="11"/>
    <s v="857235002176"/>
    <x v="56"/>
    <s v="USC5Q1300084"/>
    <s v="Cold Feet Killer"/>
    <s v="Digital Online Aud track Stream"/>
    <n v="0.11"/>
    <n v="81"/>
  </r>
  <r>
    <s v="OCT 2018"/>
    <s v="CAROLINE"/>
    <s v="VOTIVMUSIC"/>
    <x v="11"/>
    <s v="857235002176"/>
    <x v="56"/>
    <s v="USC5Q1300084"/>
    <s v="Cold Feet Killer"/>
    <s v="Audio Track Stream Portable - Subscr"/>
    <n v="0.52"/>
    <n v="102"/>
  </r>
  <r>
    <s v="OCT 2018"/>
    <s v="CAROLINE"/>
    <s v="VOTIVMUSIC"/>
    <x v="11"/>
    <s v="857235002176"/>
    <x v="56"/>
    <s v="USC5Q1300084"/>
    <s v="Cold Feet Killer"/>
    <s v="Telco Breakage - Audio Subscr"/>
    <n v="0.04"/>
    <n v="2"/>
  </r>
  <r>
    <s v="OCT 2018"/>
    <s v="CAROLINE"/>
    <s v="VOTIVMUSIC"/>
    <x v="11"/>
    <s v="857235002176"/>
    <x v="56"/>
    <s v="USC5Q1300085"/>
    <s v="Letter To The Sun"/>
    <s v="Audio Track Stream Portable - Subscr"/>
    <n v="7.0000000000000007E-2"/>
    <n v="12"/>
  </r>
  <r>
    <s v="OCT 2018"/>
    <s v="CAROLINE"/>
    <s v="VOTIVMUSIC"/>
    <x v="11"/>
    <s v="857235002176"/>
    <x v="56"/>
    <s v="USC5Q1300086"/>
    <s v="Bottle"/>
    <s v="Digital Online Aud track Stream"/>
    <m/>
    <n v="3"/>
  </r>
  <r>
    <s v="OCT 2018"/>
    <s v="CAROLINE"/>
    <s v="VOTIVMUSIC"/>
    <x v="11"/>
    <s v="857235002176"/>
    <x v="56"/>
    <s v="USC5Q1300086"/>
    <s v="Bottle"/>
    <s v="Audio Track Stream Portable - Subscr"/>
    <n v="0.08"/>
    <n v="16"/>
  </r>
  <r>
    <s v="OCT 2018"/>
    <s v="CAROLINE"/>
    <s v="VOTIVMUSIC"/>
    <x v="11"/>
    <s v="857235002176"/>
    <x v="56"/>
    <s v="USC5Q1300087"/>
    <s v="Say You're Gone"/>
    <s v="Audio Track Stream Portable - Subscr"/>
    <n v="0.04"/>
    <n v="8"/>
  </r>
  <r>
    <s v="OCT 2018"/>
    <s v="CAROLINE"/>
    <s v="VOTIVMUSIC"/>
    <x v="11"/>
    <s v="857235002176"/>
    <x v="56"/>
    <s v="USC5Q1300088"/>
    <s v="C'mon Doll"/>
    <s v="Audio Track Stream Portable - Subscr"/>
    <n v="0.22"/>
    <n v="37"/>
  </r>
  <r>
    <s v="OCT 2018"/>
    <s v="CAROLINE"/>
    <s v="VOTIVMUSIC"/>
    <x v="11"/>
    <s v="857235002176"/>
    <x v="56"/>
    <s v="USC5Q1300089"/>
    <s v="Lost In The Soul"/>
    <s v="Audio Track Stream Portable - Subscr"/>
    <n v="0.12"/>
    <n v="16"/>
  </r>
  <r>
    <s v="OCT 2018"/>
    <s v="CAROLINE"/>
    <s v="VOTIVMUSIC"/>
    <x v="11"/>
    <s v="857235002176"/>
    <x v="56"/>
    <s v="USC5Q1300089"/>
    <s v="Lost In The Soul"/>
    <s v="Telco Breakage - Audio Subscr"/>
    <m/>
    <n v="1"/>
  </r>
  <r>
    <s v="OCT 2018"/>
    <s v="CAROLINE"/>
    <s v="VOTIVMUSIC"/>
    <x v="11"/>
    <s v="857235002176"/>
    <x v="56"/>
    <s v="USC5Q1300090"/>
    <s v="Hot Sweat"/>
    <s v="Audio Track Stream Portable - Subscr"/>
    <n v="0.03"/>
    <n v="5"/>
  </r>
  <r>
    <s v="OCT 2018"/>
    <s v="CAROLINE"/>
    <s v="VOTIVMUSIC"/>
    <x v="11"/>
    <s v="857235002176"/>
    <x v="56"/>
    <s v="USC5Q1400025"/>
    <s v="Sweet Tooth"/>
    <s v="Audio Track Stream Portable - Subscr"/>
    <n v="0.05"/>
    <n v="9"/>
  </r>
  <r>
    <s v="OCT 2018"/>
    <s v="CAROLINE"/>
    <s v="VOTIVMUSIC"/>
    <x v="11"/>
    <s v="857235002176"/>
    <x v="56"/>
    <s v="USC5Q1400026"/>
    <s v="Shiver + Shake"/>
    <s v="Audio Track Stream Portable - Subscr"/>
    <n v="0.16"/>
    <n v="28"/>
  </r>
  <r>
    <s v="OCT 2018"/>
    <s v="CAROLINE"/>
    <s v="VOTIVMUSIC"/>
    <x v="11"/>
    <s v="857235002183"/>
    <x v="56"/>
    <s v="USC5Q1300080"/>
    <s v="Back Again"/>
    <s v="Audio Track Stream Portable - Subscr"/>
    <n v="0.01"/>
    <n v="1"/>
  </r>
  <r>
    <s v="OCT 2018"/>
    <s v="CAROLINE"/>
    <s v="VOTIVMUSIC"/>
    <x v="11"/>
    <s v="857235002183"/>
    <x v="56"/>
    <s v="USC5Q1300080"/>
    <s v="Back Again"/>
    <s v="Audio Cloud Services - Subscr"/>
    <m/>
    <n v="1"/>
  </r>
  <r>
    <s v="OCT 2018"/>
    <s v="CAROLINE"/>
    <s v="VOTIVMUSIC"/>
    <x v="11"/>
    <s v="857235002183"/>
    <x v="56"/>
    <s v="USC5Q1300081"/>
    <s v="Pay No Mind"/>
    <s v="User Generated Content Stream Track"/>
    <m/>
    <n v="1"/>
  </r>
  <r>
    <s v="OCT 2018"/>
    <s v="CAROLINE"/>
    <s v="VOTIVMUSIC"/>
    <x v="11"/>
    <s v="857235002183"/>
    <x v="56"/>
    <s v="USC5Q1300081"/>
    <s v="Pay No Mind"/>
    <s v="Audio Track Stream Portable - Subscr"/>
    <n v="0.02"/>
    <n v="3"/>
  </r>
  <r>
    <s v="OCT 2018"/>
    <s v="CAROLINE"/>
    <s v="VOTIVMUSIC"/>
    <x v="11"/>
    <s v="857235002183"/>
    <x v="56"/>
    <s v="USC5Q1300081"/>
    <s v="Pay No Mind"/>
    <s v="Audio Cloud Services - Subscr"/>
    <m/>
    <n v="1"/>
  </r>
  <r>
    <s v="OCT 2018"/>
    <s v="CAROLINE"/>
    <s v="VOTIVMUSIC"/>
    <x v="11"/>
    <s v="857235002183"/>
    <x v="56"/>
    <s v="USC5Q1300082"/>
    <s v="Hangin' On"/>
    <s v="Audio Track Stream Portable - Subscr"/>
    <n v="0.04"/>
    <n v="6"/>
  </r>
  <r>
    <s v="OCT 2018"/>
    <s v="CAROLINE"/>
    <s v="VOTIVMUSIC"/>
    <x v="11"/>
    <s v="857235002183"/>
    <x v="56"/>
    <s v="USC5Q1300082"/>
    <s v="Hangin' On"/>
    <s v="Audio Cloud Services - Subscr"/>
    <m/>
    <n v="1"/>
  </r>
  <r>
    <s v="OCT 2018"/>
    <s v="CAROLINE"/>
    <s v="VOTIVMUSIC"/>
    <x v="11"/>
    <s v="857235002183"/>
    <x v="56"/>
    <s v="USC5Q1300083"/>
    <s v="Check Your Bones"/>
    <s v="Audio Track Stream Portable - Subscr"/>
    <n v="0.06"/>
    <n v="8"/>
  </r>
  <r>
    <s v="OCT 2018"/>
    <s v="CAROLINE"/>
    <s v="VOTIVMUSIC"/>
    <x v="11"/>
    <s v="857235002183"/>
    <x v="56"/>
    <s v="USC5Q1300084"/>
    <s v="Cold Feet Killer"/>
    <s v="Audio Track Stream Portable - Subscr"/>
    <n v="0.05"/>
    <n v="6"/>
  </r>
  <r>
    <s v="OCT 2018"/>
    <s v="CAROLINE"/>
    <s v="VOTIVMUSIC"/>
    <x v="11"/>
    <s v="857235002183"/>
    <x v="56"/>
    <s v="USC5Q1300084"/>
    <s v="Cold Feet Killer"/>
    <s v="Audio Cloud Services - Subscr"/>
    <m/>
    <n v="6"/>
  </r>
  <r>
    <s v="OCT 2018"/>
    <s v="CAROLINE"/>
    <s v="VOTIVMUSIC"/>
    <x v="11"/>
    <s v="857235002183"/>
    <x v="56"/>
    <s v="USC5Q1300085"/>
    <s v="Letter To The Sun"/>
    <s v="Audio Track Stream Portable - Subscr"/>
    <n v="0.03"/>
    <n v="3"/>
  </r>
  <r>
    <s v="OCT 2018"/>
    <s v="CAROLINE"/>
    <s v="VOTIVMUSIC"/>
    <x v="11"/>
    <s v="857235002183"/>
    <x v="56"/>
    <s v="USC5Q1300086"/>
    <s v="Bottle"/>
    <s v="User Generated Content Stream Track"/>
    <m/>
    <n v="1"/>
  </r>
  <r>
    <s v="OCT 2018"/>
    <s v="CAROLINE"/>
    <s v="VOTIVMUSIC"/>
    <x v="11"/>
    <s v="857235002183"/>
    <x v="56"/>
    <s v="USC5Q1300086"/>
    <s v="Bottle"/>
    <s v="Audio Track Stream Portable - Subscr"/>
    <n v="0.16"/>
    <n v="21"/>
  </r>
  <r>
    <s v="OCT 2018"/>
    <s v="CAROLINE"/>
    <s v="VOTIVMUSIC"/>
    <x v="11"/>
    <s v="857235002183"/>
    <x v="56"/>
    <s v="USC5Q1300086"/>
    <s v="Bottle"/>
    <s v="Audio Cloud Services - Subscr"/>
    <m/>
    <n v="2"/>
  </r>
  <r>
    <s v="OCT 2018"/>
    <s v="CAROLINE"/>
    <s v="VOTIVMUSIC"/>
    <x v="11"/>
    <s v="857235002183"/>
    <x v="56"/>
    <s v="USC5Q1300087"/>
    <s v="Say You're Gone"/>
    <s v="User Generated Content Stream Track"/>
    <m/>
    <n v="1"/>
  </r>
  <r>
    <s v="OCT 2018"/>
    <s v="CAROLINE"/>
    <s v="VOTIVMUSIC"/>
    <x v="11"/>
    <s v="857235002183"/>
    <x v="56"/>
    <s v="USC5Q1300087"/>
    <s v="Say You're Gone"/>
    <s v="Audio Track Stream Portable - Subscr"/>
    <n v="0.05"/>
    <n v="6"/>
  </r>
  <r>
    <s v="OCT 2018"/>
    <s v="CAROLINE"/>
    <s v="VOTIVMUSIC"/>
    <x v="11"/>
    <s v="857235002183"/>
    <x v="56"/>
    <s v="USC5Q1300088"/>
    <s v="C'mon Doll"/>
    <s v="Audio Track Stream Portable - Subscr"/>
    <n v="0.05"/>
    <n v="7"/>
  </r>
  <r>
    <s v="OCT 2018"/>
    <s v="CAROLINE"/>
    <s v="VOTIVMUSIC"/>
    <x v="11"/>
    <s v="857235002183"/>
    <x v="56"/>
    <s v="USC5Q1300088"/>
    <s v="C'mon Doll"/>
    <s v="Audio Cloud Services - Subscr"/>
    <m/>
    <n v="1"/>
  </r>
  <r>
    <s v="OCT 2018"/>
    <s v="CAROLINE"/>
    <s v="VOTIVMUSIC"/>
    <x v="11"/>
    <s v="857235002183"/>
    <x v="56"/>
    <s v="USC5Q1300089"/>
    <s v="Lost In The Soul"/>
    <s v="User Generated Content Stream Track"/>
    <m/>
    <n v="1"/>
  </r>
  <r>
    <s v="OCT 2018"/>
    <s v="CAROLINE"/>
    <s v="VOTIVMUSIC"/>
    <x v="11"/>
    <s v="857235002183"/>
    <x v="56"/>
    <s v="USC5Q1300089"/>
    <s v="Lost In The Soul"/>
    <s v="Audio Track Stream Portable - Subscr"/>
    <n v="0.01"/>
    <n v="1"/>
  </r>
  <r>
    <s v="OCT 2018"/>
    <s v="CAROLINE"/>
    <s v="VOTIVMUSIC"/>
    <x v="11"/>
    <s v="857235002183"/>
    <x v="56"/>
    <s v="USC5Q1300090"/>
    <s v="Hot Sweat"/>
    <s v="Audio Track Stream Portable - Subscr"/>
    <n v="0.05"/>
    <n v="7"/>
  </r>
  <r>
    <s v="OCT 2018"/>
    <s v="CAROLINE"/>
    <s v="VOTIVMUSIC"/>
    <x v="11"/>
    <s v="857235002183"/>
    <x v="56"/>
    <s v="USC5Q1300090"/>
    <s v="Hot Sweat"/>
    <s v="Audio Cloud Services - Subscr"/>
    <m/>
    <n v="2"/>
  </r>
  <r>
    <s v="OCT 2018"/>
    <s v="CAROLINE"/>
    <s v="VOTIVMUSIC"/>
    <x v="11"/>
    <s v="857235002183"/>
    <x v="56"/>
    <s v="USC5Q1400025"/>
    <s v="Sweet Tooth"/>
    <s v="Audio Track Stream Portable - Subscr"/>
    <n v="0.02"/>
    <n v="2"/>
  </r>
  <r>
    <s v="OCT 2018"/>
    <s v="CAROLINE"/>
    <s v="VOTIVMUSIC"/>
    <x v="11"/>
    <s v="857235002183"/>
    <x v="56"/>
    <s v="USC5Q1400026"/>
    <s v="Shiver + Shake"/>
    <s v="Audio Track Stream Portable - Subscr"/>
    <n v="0.05"/>
    <n v="8"/>
  </r>
  <r>
    <s v="OCT 2018"/>
    <s v="CAROLINE"/>
    <s v="VOTIVMUSIC"/>
    <x v="11"/>
    <s v="857235002237"/>
    <x v="57"/>
    <s v="USC5Q1300084"/>
    <s v="Cold Feet Killer"/>
    <s v="Digital Online Vid track Stream"/>
    <m/>
    <n v="2"/>
  </r>
  <r>
    <s v="OCT 2018"/>
    <s v="CAROLINE"/>
    <s v="VOTIVMUSIC"/>
    <x v="11"/>
    <s v="857235002237"/>
    <x v="57"/>
    <s v="USC5Q1300084"/>
    <s v="Cold Feet Killer"/>
    <s v="Audio Track Stream Portable - Subscr"/>
    <n v="0.01"/>
    <n v="4"/>
  </r>
  <r>
    <s v="OCT 2018"/>
    <s v="CAROLINE"/>
    <s v="VOTIVMUSIC"/>
    <x v="11"/>
    <s v="857235002244"/>
    <x v="57"/>
    <s v="USC5Q1300084"/>
    <s v="Cold Feet Killer"/>
    <s v="Audio Track Stream Portable - Subscr"/>
    <n v="0.03"/>
    <n v="5"/>
  </r>
  <r>
    <s v="OCT 2018"/>
    <s v="CAROLINE"/>
    <s v="VOTIVMUSIC"/>
    <x v="11"/>
    <s v="857235002244"/>
    <x v="57"/>
    <s v="USC5Q1300084"/>
    <s v="Cold Feet Killer"/>
    <s v="Audio Cloud Services - Subscr"/>
    <m/>
    <n v="1"/>
  </r>
  <r>
    <s v="OCT 2018"/>
    <s v="CAROLINE"/>
    <s v="VOTIVMUSIC"/>
    <x v="11"/>
    <s v="857235002305"/>
    <x v="57"/>
    <s v="USC5Q1390001"/>
    <s v="Cold Feet Killer"/>
    <s v="Digital Online Vid track Stream"/>
    <n v="0.02"/>
    <n v="9"/>
  </r>
  <r>
    <s v="OCT 2018"/>
    <s v="CAROLINE"/>
    <s v="VOTIVMUSIC"/>
    <x v="11"/>
    <s v="857235002305"/>
    <x v="57"/>
    <s v="USC5Q1390001"/>
    <s v="Cold Feet Killer"/>
    <s v="Video Cloud Services - Subscr"/>
    <m/>
    <n v="2"/>
  </r>
  <r>
    <s v="OCT 2018"/>
    <s v="CAROLINE"/>
    <s v="VOTIVMUSIC"/>
    <x v="12"/>
    <s v="851857007403"/>
    <x v="58"/>
    <s v="USC5Q1700029"/>
    <s v="American Dream"/>
    <s v="Digital Online Aud track Stream"/>
    <m/>
    <n v="2"/>
  </r>
  <r>
    <s v="OCT 2018"/>
    <s v="CAROLINE"/>
    <s v="VOTIVMUSIC"/>
    <x v="12"/>
    <s v="851857007403"/>
    <x v="58"/>
    <s v="USC5Q1700029"/>
    <s v="American Dream"/>
    <s v="Digital Online Vid track Stream"/>
    <m/>
    <n v="1"/>
  </r>
  <r>
    <s v="OCT 2018"/>
    <s v="CAROLINE"/>
    <s v="VOTIVMUSIC"/>
    <x v="12"/>
    <s v="851857007403"/>
    <x v="58"/>
    <s v="USC5Q1700029"/>
    <s v="American Dream"/>
    <s v="Audio Track Stream Portable - Subscr"/>
    <n v="0.1"/>
    <n v="19"/>
  </r>
  <r>
    <s v="OCT 2018"/>
    <s v="CAROLINE"/>
    <s v="VOTIVMUSIC"/>
    <x v="12"/>
    <s v="851857007403"/>
    <x v="58"/>
    <s v="USC5Q1700030"/>
    <s v="White Noise"/>
    <s v="Digital Online Aud track Stream"/>
    <m/>
    <n v="2"/>
  </r>
  <r>
    <s v="OCT 2018"/>
    <s v="CAROLINE"/>
    <s v="VOTIVMUSIC"/>
    <x v="12"/>
    <s v="851857007403"/>
    <x v="58"/>
    <s v="USC5Q1700030"/>
    <s v="White Noise"/>
    <s v="Audio Track Stream Portable - Subscr"/>
    <n v="0.03"/>
    <n v="8"/>
  </r>
  <r>
    <s v="OCT 2018"/>
    <s v="CAROLINE"/>
    <s v="VOTIVMUSIC"/>
    <x v="12"/>
    <s v="851857007403"/>
    <x v="58"/>
    <s v="USC5Q1700031"/>
    <s v="Success"/>
    <s v="Digital Online Aud track Stream"/>
    <m/>
    <n v="3"/>
  </r>
  <r>
    <s v="OCT 2018"/>
    <s v="CAROLINE"/>
    <s v="VOTIVMUSIC"/>
    <x v="12"/>
    <s v="851857007403"/>
    <x v="58"/>
    <s v="USC5Q1700031"/>
    <s v="Success"/>
    <s v="Audio Track Stream Webcast"/>
    <m/>
    <n v="1"/>
  </r>
  <r>
    <s v="OCT 2018"/>
    <s v="CAROLINE"/>
    <s v="VOTIVMUSIC"/>
    <x v="12"/>
    <s v="851857007403"/>
    <x v="58"/>
    <s v="USC5Q1700031"/>
    <s v="Success"/>
    <s v="Audio Track Stream Portable - Subscr"/>
    <n v="0.18"/>
    <n v="29"/>
  </r>
  <r>
    <s v="OCT 2018"/>
    <s v="CAROLINE"/>
    <s v="VOTIVMUSIC"/>
    <x v="12"/>
    <s v="851857007403"/>
    <x v="58"/>
    <s v="USC5Q1700032"/>
    <s v="Cry On Me"/>
    <s v="Digital Online Aud track Stream"/>
    <n v="2.2200000000000002"/>
    <n v="1604"/>
  </r>
  <r>
    <s v="OCT 2018"/>
    <s v="CAROLINE"/>
    <s v="VOTIVMUSIC"/>
    <x v="12"/>
    <s v="851857007403"/>
    <x v="58"/>
    <s v="USC5Q1700032"/>
    <s v="Cry On Me"/>
    <s v="Audio Track Stream Portable - Subscr"/>
    <n v="19.670000000000002"/>
    <n v="4170"/>
  </r>
  <r>
    <s v="OCT 2018"/>
    <s v="CAROLINE"/>
    <s v="VOTIVMUSIC"/>
    <x v="12"/>
    <s v="851857007403"/>
    <x v="58"/>
    <s v="USC5Q1700033"/>
    <s v="Live My Life"/>
    <s v="Digital Online Aud track Stream"/>
    <m/>
    <n v="1"/>
  </r>
  <r>
    <s v="OCT 2018"/>
    <s v="CAROLINE"/>
    <s v="VOTIVMUSIC"/>
    <x v="12"/>
    <s v="851857007403"/>
    <x v="58"/>
    <s v="USC5Q1700033"/>
    <s v="Live My Life"/>
    <s v="Audio Track Stream Portable - Subscr"/>
    <n v="0.05"/>
    <n v="8"/>
  </r>
  <r>
    <s v="OCT 2018"/>
    <s v="CAROLINE"/>
    <s v="VOTIVMUSIC"/>
    <x v="12"/>
    <s v="851857007403"/>
    <x v="58"/>
    <s v="USC5Q1700034"/>
    <s v="Get Back"/>
    <s v="Digital Online Aud track Stream"/>
    <n v="0.01"/>
    <n v="4"/>
  </r>
  <r>
    <s v="OCT 2018"/>
    <s v="CAROLINE"/>
    <s v="VOTIVMUSIC"/>
    <x v="12"/>
    <s v="851857007403"/>
    <x v="58"/>
    <s v="USC5Q1700034"/>
    <s v="Get Back"/>
    <s v="Audio Track Stream Portable - Subscr"/>
    <n v="0.09"/>
    <n v="17"/>
  </r>
  <r>
    <s v="OCT 2018"/>
    <s v="CAROLINE"/>
    <s v="VOTIVMUSIC"/>
    <x v="12"/>
    <s v="851857007403"/>
    <x v="58"/>
    <s v="USC5Q1700035"/>
    <s v="Masquerade"/>
    <s v="Digital Online Aud track Stream"/>
    <m/>
    <n v="3"/>
  </r>
  <r>
    <s v="OCT 2018"/>
    <s v="CAROLINE"/>
    <s v="VOTIVMUSIC"/>
    <x v="12"/>
    <s v="851857007403"/>
    <x v="58"/>
    <s v="USC5Q1700035"/>
    <s v="Masquerade"/>
    <s v="Audio Track Stream Portable - Subscr"/>
    <n v="0.06"/>
    <n v="8"/>
  </r>
  <r>
    <s v="OCT 2018"/>
    <s v="CAROLINE"/>
    <s v="VOTIVMUSIC"/>
    <x v="12"/>
    <s v="851857007403"/>
    <x v="58"/>
    <s v="USC5Q1700036"/>
    <s v="Changes"/>
    <s v="Digital Online Aud track Stream"/>
    <m/>
    <n v="2"/>
  </r>
  <r>
    <s v="OCT 2018"/>
    <s v="CAROLINE"/>
    <s v="VOTIVMUSIC"/>
    <x v="12"/>
    <s v="851857007403"/>
    <x v="58"/>
    <s v="USC5Q1700036"/>
    <s v="Changes"/>
    <s v="Audio Track Stream Portable - Subscr"/>
    <n v="0.02"/>
    <n v="4"/>
  </r>
  <r>
    <s v="OCT 2018"/>
    <s v="CAROLINE"/>
    <s v="VOTIVMUSIC"/>
    <x v="12"/>
    <s v="851857007403"/>
    <x v="58"/>
    <s v="USC5Q1700037"/>
    <s v="Outrageous"/>
    <s v="Digital Online Aud track Stream"/>
    <m/>
    <n v="3"/>
  </r>
  <r>
    <s v="OCT 2018"/>
    <s v="CAROLINE"/>
    <s v="VOTIVMUSIC"/>
    <x v="12"/>
    <s v="851857007403"/>
    <x v="58"/>
    <s v="USC5Q1700037"/>
    <s v="Outrageous"/>
    <s v="Audio Track Stream Portable - Subscr"/>
    <n v="0.06"/>
    <n v="9"/>
  </r>
  <r>
    <s v="OCT 2018"/>
    <s v="CAROLINE"/>
    <s v="VOTIVMUSIC"/>
    <x v="12"/>
    <s v="851857007403"/>
    <x v="58"/>
    <s v="USC5Q1700038"/>
    <s v="Feedback Loop"/>
    <s v="Digital Online Aud track Stream"/>
    <n v="0.01"/>
    <n v="4"/>
  </r>
  <r>
    <s v="OCT 2018"/>
    <s v="CAROLINE"/>
    <s v="VOTIVMUSIC"/>
    <x v="12"/>
    <s v="851857007403"/>
    <x v="58"/>
    <s v="USC5Q1700038"/>
    <s v="Feedback Loop"/>
    <s v="Audio Track Stream Portable - Subscr"/>
    <n v="0.05"/>
    <n v="9"/>
  </r>
  <r>
    <s v="OCT 2018"/>
    <s v="CAROLINE"/>
    <s v="VOTIVMUSIC"/>
    <x v="12"/>
    <s v="851857007410"/>
    <x v="58"/>
    <s v="USC5Q1700029"/>
    <s v="American Dream"/>
    <s v="Audio Track Stream Portable - Subscr"/>
    <n v="0.01"/>
    <n v="1"/>
  </r>
  <r>
    <s v="OCT 2018"/>
    <s v="CAROLINE"/>
    <s v="VOTIVMUSIC"/>
    <x v="12"/>
    <s v="851857007410"/>
    <x v="58"/>
    <s v="USC5Q1700038"/>
    <s v="Feedback Loop"/>
    <s v="Audio Track Stream Portable - Subscr"/>
    <n v="0.03"/>
    <n v="3"/>
  </r>
  <r>
    <s v="OCT 2018"/>
    <s v="CAROLINE"/>
    <s v="VOTIVMUSIC"/>
    <x v="12"/>
    <s v="851857007434"/>
    <x v="59"/>
    <s v="USC5Q1700030"/>
    <s v="White Noise"/>
    <s v="Audio Track Stream Portable - Subscr"/>
    <n v="0.02"/>
    <n v="4"/>
  </r>
  <r>
    <s v="OCT 2018"/>
    <s v="CAROLINE"/>
    <s v="VOTIVMUSIC"/>
    <x v="12"/>
    <s v="851857007472"/>
    <x v="60"/>
    <s v="USC5Q1700032"/>
    <s v="Cry On Me"/>
    <s v="Digital Online Aud track Stream"/>
    <n v="0.01"/>
    <n v="7"/>
  </r>
  <r>
    <s v="OCT 2018"/>
    <s v="CAROLINE"/>
    <s v="VOTIVMUSIC"/>
    <x v="12"/>
    <s v="851857007472"/>
    <x v="60"/>
    <s v="USC5Q1700032"/>
    <s v="Cry On Me"/>
    <s v="Digital Online Vid track Stream"/>
    <m/>
    <n v="1"/>
  </r>
  <r>
    <s v="OCT 2018"/>
    <s v="CAROLINE"/>
    <s v="VOTIVMUSIC"/>
    <x v="12"/>
    <s v="851857007472"/>
    <x v="60"/>
    <s v="USC5Q1700032"/>
    <s v="Cry On Me"/>
    <s v="Audio Track Stream Webcast"/>
    <m/>
    <n v="5"/>
  </r>
  <r>
    <s v="OCT 2018"/>
    <s v="CAROLINE"/>
    <s v="VOTIVMUSIC"/>
    <x v="12"/>
    <s v="851857007472"/>
    <x v="60"/>
    <s v="USC5Q1700032"/>
    <s v="Cry On Me"/>
    <s v="Audio Track Stream Webcast Portable"/>
    <m/>
    <n v="4"/>
  </r>
  <r>
    <s v="OCT 2018"/>
    <s v="CAROLINE"/>
    <s v="VOTIVMUSIC"/>
    <x v="12"/>
    <s v="851857007472"/>
    <x v="60"/>
    <s v="USC5Q1700032"/>
    <s v="Cry On Me"/>
    <s v="User Generated Content Stream Track"/>
    <n v="0.01"/>
    <n v="13"/>
  </r>
  <r>
    <s v="OCT 2018"/>
    <s v="CAROLINE"/>
    <s v="VOTIVMUSIC"/>
    <x v="12"/>
    <s v="851857007472"/>
    <x v="60"/>
    <s v="USC5Q1700032"/>
    <s v="Cry On Me"/>
    <s v="Audio Track Stream Portable - Subscr"/>
    <n v="0.42"/>
    <n v="93"/>
  </r>
  <r>
    <s v="OCT 2018"/>
    <s v="CAROLINE"/>
    <s v="VOTIVMUSIC"/>
    <x v="12"/>
    <s v="851857007472"/>
    <x v="60"/>
    <s v="USC5Q1700032"/>
    <s v="Cry On Me"/>
    <s v="User Generated Content Stream - Subscr"/>
    <n v="0.03"/>
    <n v="3"/>
  </r>
  <r>
    <s v="OCT 2018"/>
    <s v="CAROLINE"/>
    <s v="VOTIVMUSIC"/>
    <x v="12"/>
    <s v="851857007472"/>
    <x v="60"/>
    <s v="USC5Q1700032"/>
    <s v="Cry On Me"/>
    <s v="Audio Track Stream Webcast - Subscr"/>
    <n v="0.03"/>
    <n v="4"/>
  </r>
  <r>
    <s v="OCT 2018"/>
    <s v="CAROLINE"/>
    <s v="VOTIVMUSIC"/>
    <x v="12"/>
    <s v="851857007472"/>
    <x v="60"/>
    <s v="USC5Q1700032"/>
    <s v="Cry On Me"/>
    <s v="Audio Track Stream Webcast Portable - Su"/>
    <n v="0.01"/>
    <n v="1"/>
  </r>
  <r>
    <s v="OCT 2018"/>
    <s v="CAROLINE"/>
    <s v="VOTIVMUSIC"/>
    <x v="12"/>
    <s v="851857007496"/>
    <x v="59"/>
    <s v="USC5Q1700030"/>
    <s v="White Noise"/>
    <s v="Audio Track Stream Webcast"/>
    <m/>
    <n v="2"/>
  </r>
  <r>
    <s v="OCT 2018"/>
    <s v="CAROLINE"/>
    <s v="VOTIVMUSIC"/>
    <x v="12"/>
    <s v="851857007496"/>
    <x v="59"/>
    <s v="USC5Q1700030"/>
    <s v="White Noise"/>
    <s v="Audio Track Stream Webcast Portable"/>
    <m/>
    <n v="5"/>
  </r>
  <r>
    <s v="OCT 2018"/>
    <s v="CAROLINE"/>
    <s v="VOTIVMUSIC"/>
    <x v="12"/>
    <s v="851857007496"/>
    <x v="59"/>
    <s v="USC5Q1700030"/>
    <s v="White Noise"/>
    <s v="Audio Track Stream Portable - Subscr"/>
    <n v="0.04"/>
    <n v="3"/>
  </r>
  <r>
    <s v="OCT 2018"/>
    <s v="CAROLINE"/>
    <s v="VOTIVMUSIC"/>
    <x v="12"/>
    <s v="851857007496"/>
    <x v="59"/>
    <s v="USC5Q1700030"/>
    <s v="White Noise"/>
    <s v="Audio Track Stream Webcast - Subscr"/>
    <n v="0.02"/>
    <n v="4"/>
  </r>
  <r>
    <s v="OCT 2018"/>
    <s v="CAROLINE"/>
    <s v="VOTIVMUSIC"/>
    <x v="12"/>
    <s v="851857007496"/>
    <x v="59"/>
    <s v="USC5Q1700030"/>
    <s v="White Noise"/>
    <s v="Audio Track Stream Webcast Portable - Su"/>
    <n v="0.01"/>
    <n v="2"/>
  </r>
  <r>
    <s v="OCT 2018"/>
    <s v="CAROLINE"/>
    <s v="VOTIVMUSIC"/>
    <x v="12"/>
    <s v="857235002732"/>
    <x v="61"/>
    <s v="USC5Q1400078"/>
    <s v="I'm Not Ready"/>
    <s v="Digital Online Aud track Stream"/>
    <m/>
    <n v="2"/>
  </r>
  <r>
    <s v="OCT 2018"/>
    <s v="CAROLINE"/>
    <s v="VOTIVMUSIC"/>
    <x v="12"/>
    <s v="857235002732"/>
    <x v="61"/>
    <s v="USC5Q1400079"/>
    <s v="I Don't Need The Sun"/>
    <s v="Digital Online Aud track Stream"/>
    <m/>
    <n v="2"/>
  </r>
  <r>
    <s v="OCT 2018"/>
    <s v="CAROLINE"/>
    <s v="VOTIVMUSIC"/>
    <x v="12"/>
    <s v="857235002732"/>
    <x v="61"/>
    <s v="USC5Q1400079"/>
    <s v="I Don't Need The Sun"/>
    <s v="Audio Track Stream Portable - Subscr"/>
    <n v="7.0000000000000007E-2"/>
    <n v="13"/>
  </r>
  <r>
    <s v="OCT 2018"/>
    <s v="CAROLINE"/>
    <s v="VOTIVMUSIC"/>
    <x v="12"/>
    <s v="857235002732"/>
    <x v="61"/>
    <s v="USC5Q1400080"/>
    <s v="Celebrate"/>
    <s v="Digital Online Aud track Stream"/>
    <m/>
    <n v="1"/>
  </r>
  <r>
    <s v="OCT 2018"/>
    <s v="CAROLINE"/>
    <s v="VOTIVMUSIC"/>
    <x v="12"/>
    <s v="857235002732"/>
    <x v="61"/>
    <s v="USC5Q1400081"/>
    <s v="Timeline"/>
    <s v="Digital Online Aud track Stream"/>
    <m/>
    <n v="3"/>
  </r>
  <r>
    <s v="OCT 2018"/>
    <s v="CAROLINE"/>
    <s v="VOTIVMUSIC"/>
    <x v="12"/>
    <s v="857235002749"/>
    <x v="62"/>
    <s v="USC5Q1400078"/>
    <s v="I'm Not Ready"/>
    <s v="Digital Online Aud track Stream"/>
    <n v="0.01"/>
    <n v="5"/>
  </r>
  <r>
    <s v="OCT 2018"/>
    <s v="CAROLINE"/>
    <s v="VOTIVMUSIC"/>
    <x v="12"/>
    <s v="857235002749"/>
    <x v="62"/>
    <s v="USC5Q1400078"/>
    <s v="I'm Not Ready"/>
    <s v="Audio Track Stream Portable - Subscr"/>
    <n v="0.11"/>
    <n v="21"/>
  </r>
  <r>
    <s v="OCT 2018"/>
    <s v="CAROLINE"/>
    <s v="VOTIVMUSIC"/>
    <x v="12"/>
    <s v="857235002749"/>
    <x v="62"/>
    <s v="USC5Q1400078"/>
    <s v="I'm Not Ready"/>
    <s v="Telco Breakage - Audio Subscr"/>
    <n v="7.0000000000000007E-2"/>
    <n v="1"/>
  </r>
  <r>
    <s v="OCT 2018"/>
    <s v="CAROLINE"/>
    <s v="VOTIVMUSIC"/>
    <x v="12"/>
    <s v="857235002749"/>
    <x v="62"/>
    <s v="USC5Q1400079"/>
    <s v="I Don't Need The Sun"/>
    <s v="Digital Online Aud track Stream"/>
    <n v="0.02"/>
    <n v="11"/>
  </r>
  <r>
    <s v="OCT 2018"/>
    <s v="CAROLINE"/>
    <s v="VOTIVMUSIC"/>
    <x v="12"/>
    <s v="857235002749"/>
    <x v="62"/>
    <s v="USC5Q1400079"/>
    <s v="I Don't Need The Sun"/>
    <s v="Digital Online Vid track Stream"/>
    <m/>
    <n v="1"/>
  </r>
  <r>
    <s v="OCT 2018"/>
    <s v="CAROLINE"/>
    <s v="VOTIVMUSIC"/>
    <x v="12"/>
    <s v="857235002749"/>
    <x v="62"/>
    <s v="USC5Q1400079"/>
    <s v="I Don't Need The Sun"/>
    <s v="Audio Track Stream Webcast"/>
    <m/>
    <n v="6"/>
  </r>
  <r>
    <s v="OCT 2018"/>
    <s v="CAROLINE"/>
    <s v="VOTIVMUSIC"/>
    <x v="12"/>
    <s v="857235002749"/>
    <x v="62"/>
    <s v="USC5Q1400079"/>
    <s v="I Don't Need The Sun"/>
    <s v="Audio Track Stream Webcast Portable"/>
    <m/>
    <n v="8"/>
  </r>
  <r>
    <s v="OCT 2018"/>
    <s v="CAROLINE"/>
    <s v="VOTIVMUSIC"/>
    <x v="12"/>
    <s v="857235002749"/>
    <x v="62"/>
    <s v="USC5Q1400079"/>
    <s v="I Don't Need The Sun"/>
    <s v="User Generated Content Stream Track"/>
    <m/>
    <n v="2"/>
  </r>
  <r>
    <s v="OCT 2018"/>
    <s v="CAROLINE"/>
    <s v="VOTIVMUSIC"/>
    <x v="12"/>
    <s v="857235002749"/>
    <x v="62"/>
    <s v="USC5Q1400079"/>
    <s v="I Don't Need The Sun"/>
    <s v="Audio Track Stream Portable - Subscr"/>
    <n v="0.19"/>
    <n v="38"/>
  </r>
  <r>
    <s v="OCT 2018"/>
    <s v="CAROLINE"/>
    <s v="VOTIVMUSIC"/>
    <x v="12"/>
    <s v="857235002749"/>
    <x v="62"/>
    <s v="USC5Q1400079"/>
    <s v="I Don't Need The Sun"/>
    <s v="Audio Track Stream Webcast - Subscr"/>
    <n v="0.05"/>
    <n v="8"/>
  </r>
  <r>
    <s v="OCT 2018"/>
    <s v="CAROLINE"/>
    <s v="VOTIVMUSIC"/>
    <x v="12"/>
    <s v="857235002749"/>
    <x v="62"/>
    <s v="USC5Q1400079"/>
    <s v="I Don't Need The Sun"/>
    <s v="Audio Track Stream Webcast Portable - Su"/>
    <n v="0.05"/>
    <n v="5"/>
  </r>
  <r>
    <s v="OCT 2018"/>
    <s v="CAROLINE"/>
    <s v="VOTIVMUSIC"/>
    <x v="12"/>
    <s v="857235002749"/>
    <x v="62"/>
    <s v="USC5Q1400079"/>
    <s v="I Don't Need The Sun"/>
    <s v="Telco Breakage - Audio Subscr"/>
    <n v="0.09"/>
    <n v="2"/>
  </r>
  <r>
    <s v="OCT 2018"/>
    <s v="CAROLINE"/>
    <s v="VOTIVMUSIC"/>
    <x v="12"/>
    <s v="857235002749"/>
    <x v="62"/>
    <s v="USC5Q1400082"/>
    <s v="Hello"/>
    <s v="Digital Online Aud track Stream"/>
    <m/>
    <n v="2"/>
  </r>
  <r>
    <s v="OCT 2018"/>
    <s v="CAROLINE"/>
    <s v="VOTIVMUSIC"/>
    <x v="12"/>
    <s v="857235002749"/>
    <x v="62"/>
    <s v="USC5Q1400082"/>
    <s v="Hello"/>
    <s v="Digital Online Vid track Stream"/>
    <m/>
    <n v="1"/>
  </r>
  <r>
    <s v="OCT 2018"/>
    <s v="CAROLINE"/>
    <s v="VOTIVMUSIC"/>
    <x v="12"/>
    <s v="857235002749"/>
    <x v="62"/>
    <s v="USC5Q1400082"/>
    <s v="Hello"/>
    <s v="Audio Track Stream Portable - Subscr"/>
    <n v="0.02"/>
    <n v="3"/>
  </r>
  <r>
    <s v="OCT 2018"/>
    <s v="CAROLINE"/>
    <s v="VOTIVMUSIC"/>
    <x v="12"/>
    <s v="857235002749"/>
    <x v="62"/>
    <s v="USC5Q1400082"/>
    <s v="Hello"/>
    <s v="Telco Breakage - Audio Subscr"/>
    <n v="0.03"/>
    <n v="1"/>
  </r>
  <r>
    <s v="OCT 2018"/>
    <s v="CAROLINE"/>
    <s v="VOTIVMUSIC"/>
    <x v="12"/>
    <s v="857235002749"/>
    <x v="62"/>
    <s v="USC5Q1400083"/>
    <s v="Hang On"/>
    <s v="Digital Online Aud track Stream"/>
    <n v="0.02"/>
    <n v="13"/>
  </r>
  <r>
    <s v="OCT 2018"/>
    <s v="CAROLINE"/>
    <s v="VOTIVMUSIC"/>
    <x v="12"/>
    <s v="857235002749"/>
    <x v="62"/>
    <s v="USC5Q1400083"/>
    <s v="Hang On"/>
    <s v="Audio Track Stream Portable - Subscr"/>
    <n v="0.13"/>
    <n v="26"/>
  </r>
  <r>
    <s v="OCT 2018"/>
    <s v="CAROLINE"/>
    <s v="VOTIVMUSIC"/>
    <x v="12"/>
    <s v="857235002749"/>
    <x v="62"/>
    <s v="USC5Q1400083"/>
    <s v="Hang On"/>
    <s v="Telco Breakage - Audio Subscr"/>
    <n v="0.05"/>
    <n v="1"/>
  </r>
  <r>
    <s v="OCT 2018"/>
    <s v="CAROLINE"/>
    <s v="VOTIVMUSIC"/>
    <x v="12"/>
    <s v="857235002749"/>
    <x v="62"/>
    <s v="USC5Q1400084"/>
    <s v="Run Me Into The Ground"/>
    <s v="Digital Online Aud track Stream"/>
    <m/>
    <n v="3"/>
  </r>
  <r>
    <s v="OCT 2018"/>
    <s v="CAROLINE"/>
    <s v="VOTIVMUSIC"/>
    <x v="12"/>
    <s v="857235002749"/>
    <x v="62"/>
    <s v="USC5Q1400084"/>
    <s v="Run Me Into The Ground"/>
    <s v="Audio Track Stream Portable - Subscr"/>
    <n v="0.09"/>
    <n v="20"/>
  </r>
  <r>
    <s v="OCT 2018"/>
    <s v="CAROLINE"/>
    <s v="VOTIVMUSIC"/>
    <x v="12"/>
    <s v="857235002749"/>
    <x v="62"/>
    <s v="USC5Q1400084"/>
    <s v="Run Me Into The Ground"/>
    <s v="Telco Breakage - Audio Subscr"/>
    <n v="0.09"/>
    <n v="2"/>
  </r>
  <r>
    <s v="OCT 2018"/>
    <s v="CAROLINE"/>
    <s v="VOTIVMUSIC"/>
    <x v="12"/>
    <s v="857235002749"/>
    <x v="62"/>
    <s v="USC5Q1400085"/>
    <s v="Mad Magic"/>
    <s v="Digital Online Aud track Stream"/>
    <n v="0.01"/>
    <n v="4"/>
  </r>
  <r>
    <s v="OCT 2018"/>
    <s v="CAROLINE"/>
    <s v="VOTIVMUSIC"/>
    <x v="12"/>
    <s v="857235002749"/>
    <x v="62"/>
    <s v="USC5Q1400085"/>
    <s v="Mad Magic"/>
    <s v="User Generated Content Stream Track"/>
    <m/>
    <n v="1"/>
  </r>
  <r>
    <s v="OCT 2018"/>
    <s v="CAROLINE"/>
    <s v="VOTIVMUSIC"/>
    <x v="12"/>
    <s v="857235002749"/>
    <x v="62"/>
    <s v="USC5Q1400085"/>
    <s v="Mad Magic"/>
    <s v="Audio Track Stream Portable - Subscr"/>
    <n v="0.04"/>
    <n v="7"/>
  </r>
  <r>
    <s v="OCT 2018"/>
    <s v="CAROLINE"/>
    <s v="VOTIVMUSIC"/>
    <x v="12"/>
    <s v="857235002749"/>
    <x v="62"/>
    <s v="USC5Q1400085"/>
    <s v="Mad Magic"/>
    <s v="Telco Breakage - Audio Subscr"/>
    <n v="0.1"/>
    <n v="1"/>
  </r>
  <r>
    <s v="OCT 2018"/>
    <s v="CAROLINE"/>
    <s v="VOTIVMUSIC"/>
    <x v="12"/>
    <s v="857235002749"/>
    <x v="62"/>
    <s v="USC5Q1400086"/>
    <s v="Hey Oh"/>
    <s v="Digital Online Aud track Stream"/>
    <m/>
    <n v="1"/>
  </r>
  <r>
    <s v="OCT 2018"/>
    <s v="CAROLINE"/>
    <s v="VOTIVMUSIC"/>
    <x v="12"/>
    <s v="857235002749"/>
    <x v="62"/>
    <s v="USC5Q1400086"/>
    <s v="Hey Oh"/>
    <s v="Audio Track Stream Portable - Subscr"/>
    <n v="0.02"/>
    <n v="4"/>
  </r>
  <r>
    <s v="OCT 2018"/>
    <s v="CAROLINE"/>
    <s v="VOTIVMUSIC"/>
    <x v="12"/>
    <s v="857235002749"/>
    <x v="62"/>
    <s v="USC5Q1400086"/>
    <s v="Hey Oh"/>
    <s v="Telco Breakage - Audio Subscr"/>
    <n v="0.05"/>
    <n v="1"/>
  </r>
  <r>
    <s v="OCT 2018"/>
    <s v="CAROLINE"/>
    <s v="VOTIVMUSIC"/>
    <x v="12"/>
    <s v="857235002749"/>
    <x v="62"/>
    <s v="USC5Q1400087"/>
    <s v="Something's Ringing"/>
    <s v="Digital Online Aud track Stream"/>
    <m/>
    <n v="2"/>
  </r>
  <r>
    <s v="OCT 2018"/>
    <s v="CAROLINE"/>
    <s v="VOTIVMUSIC"/>
    <x v="12"/>
    <s v="857235002749"/>
    <x v="62"/>
    <s v="USC5Q1400087"/>
    <s v="Something's Ringing"/>
    <s v="Audio Track Stream Portable - Subscr"/>
    <n v="0.01"/>
    <n v="2"/>
  </r>
  <r>
    <s v="OCT 2018"/>
    <s v="CAROLINE"/>
    <s v="VOTIVMUSIC"/>
    <x v="12"/>
    <s v="857235002749"/>
    <x v="62"/>
    <s v="USC5Q1400087"/>
    <s v="Something's Ringing"/>
    <s v="Telco Breakage - Audio Subscr"/>
    <n v="0.01"/>
    <n v="1"/>
  </r>
  <r>
    <s v="OCT 2018"/>
    <s v="CAROLINE"/>
    <s v="VOTIVMUSIC"/>
    <x v="12"/>
    <s v="857235002749"/>
    <x v="62"/>
    <s v="USC5Q1400088"/>
    <s v="Orange Afternoon"/>
    <s v="Digital Online Aud track Stream"/>
    <m/>
    <n v="2"/>
  </r>
  <r>
    <s v="OCT 2018"/>
    <s v="CAROLINE"/>
    <s v="VOTIVMUSIC"/>
    <x v="12"/>
    <s v="857235002749"/>
    <x v="62"/>
    <s v="USC5Q1400088"/>
    <s v="Orange Afternoon"/>
    <s v="Audio Track Stream Portable - Subscr"/>
    <n v="0.02"/>
    <n v="4"/>
  </r>
  <r>
    <s v="OCT 2018"/>
    <s v="CAROLINE"/>
    <s v="VOTIVMUSIC"/>
    <x v="12"/>
    <s v="857235002749"/>
    <x v="62"/>
    <s v="USC5Q1400088"/>
    <s v="Orange Afternoon"/>
    <s v="Telco Breakage - Audio Subscr"/>
    <n v="0.01"/>
    <n v="1"/>
  </r>
  <r>
    <s v="OCT 2018"/>
    <s v="CAROLINE"/>
    <s v="VOTIVMUSIC"/>
    <x v="12"/>
    <s v="857235002749"/>
    <x v="62"/>
    <s v="USC5Q1400089"/>
    <s v="Ghetto Weekend"/>
    <s v="Digital Online Aud track Stream"/>
    <m/>
    <n v="1"/>
  </r>
  <r>
    <s v="OCT 2018"/>
    <s v="CAROLINE"/>
    <s v="VOTIVMUSIC"/>
    <x v="12"/>
    <s v="857235002749"/>
    <x v="62"/>
    <s v="USC5Q1400089"/>
    <s v="Ghetto Weekend"/>
    <s v="Audio Track Stream Portable - Subscr"/>
    <n v="0.02"/>
    <n v="4"/>
  </r>
  <r>
    <s v="OCT 2018"/>
    <s v="CAROLINE"/>
    <s v="VOTIVMUSIC"/>
    <x v="12"/>
    <s v="857235002749"/>
    <x v="62"/>
    <s v="USC5Q1400089"/>
    <s v="Ghetto Weekend"/>
    <s v="Telco Breakage - Audio Subscr"/>
    <m/>
    <n v="1"/>
  </r>
  <r>
    <s v="OCT 2018"/>
    <s v="CAROLINE"/>
    <s v="VOTIVMUSIC"/>
    <x v="12"/>
    <s v="857235002770"/>
    <x v="62"/>
    <s v="USC5Q1400078"/>
    <s v="I'm Not Ready"/>
    <s v="Audio Track Stream Portable - Subscr"/>
    <m/>
    <n v="1"/>
  </r>
  <r>
    <s v="OCT 2018"/>
    <s v="CAROLINE"/>
    <s v="VOTIVMUSIC"/>
    <x v="12"/>
    <s v="857235002770"/>
    <x v="62"/>
    <s v="USC5Q1400078"/>
    <s v="I'm Not Ready"/>
    <s v="Audio Cloud Services - Subscr"/>
    <m/>
    <n v="1"/>
  </r>
  <r>
    <s v="OCT 2018"/>
    <s v="CAROLINE"/>
    <s v="VOTIVMUSIC"/>
    <x v="12"/>
    <s v="857235002770"/>
    <x v="62"/>
    <s v="USC5Q1400082"/>
    <s v="Hello"/>
    <s v="Audio Cloud Services - Subscr"/>
    <m/>
    <n v="1"/>
  </r>
  <r>
    <s v="OCT 2018"/>
    <s v="CAROLINE"/>
    <s v="VOTIVMUSIC"/>
    <x v="12"/>
    <s v="857235002770"/>
    <x v="62"/>
    <s v="USC5Q1400083"/>
    <s v="Hang On"/>
    <s v="Audio Track Stream Portable - Subscr"/>
    <n v="0.03"/>
    <n v="3"/>
  </r>
  <r>
    <s v="OCT 2018"/>
    <s v="CAROLINE"/>
    <s v="VOTIVMUSIC"/>
    <x v="12"/>
    <s v="857235002770"/>
    <x v="62"/>
    <s v="USC5Q1400083"/>
    <s v="Hang On"/>
    <s v="Audio Cloud Services - Subscr"/>
    <m/>
    <n v="4"/>
  </r>
  <r>
    <s v="OCT 2018"/>
    <s v="CAROLINE"/>
    <s v="VOTIVMUSIC"/>
    <x v="12"/>
    <s v="857235002770"/>
    <x v="62"/>
    <s v="USC5Q1400085"/>
    <s v="Mad Magic"/>
    <s v="Audio Track Stream Portable - Subscr"/>
    <n v="0.16"/>
    <n v="26"/>
  </r>
  <r>
    <s v="OCT 2018"/>
    <s v="CAROLINE"/>
    <s v="VOTIVMUSIC"/>
    <x v="12"/>
    <s v="857235002770"/>
    <x v="62"/>
    <s v="USC5Q1400085"/>
    <s v="Mad Magic"/>
    <s v="Audio Cloud Services - Subscr"/>
    <m/>
    <n v="1"/>
  </r>
  <r>
    <s v="OCT 2018"/>
    <s v="CAROLINE"/>
    <s v="VOTIVMUSIC"/>
    <x v="12"/>
    <s v="857235002770"/>
    <x v="62"/>
    <s v="USC5Q1400086"/>
    <s v="Hey Oh"/>
    <s v="Audio Cloud Services - Subscr"/>
    <m/>
    <n v="1"/>
  </r>
  <r>
    <s v="OCT 2018"/>
    <s v="CAROLINE"/>
    <s v="VOTIVMUSIC"/>
    <x v="12"/>
    <s v="857235002770"/>
    <x v="62"/>
    <s v="USC5Q1400087"/>
    <s v="Something's Ringing"/>
    <s v="Audio Cloud Services - Subscr"/>
    <m/>
    <n v="1"/>
  </r>
  <r>
    <s v="OCT 2018"/>
    <s v="CAROLINE"/>
    <s v="VOTIVMUSIC"/>
    <x v="12"/>
    <s v="857235002770"/>
    <x v="62"/>
    <s v="USC5Q1400088"/>
    <s v="Orange Afternoon"/>
    <s v="Audio Cloud Services - Subscr"/>
    <m/>
    <n v="1"/>
  </r>
  <r>
    <s v="OCT 2018"/>
    <s v="CAROLINE"/>
    <s v="VOTIVMUSIC"/>
    <x v="12"/>
    <s v="857235002770"/>
    <x v="62"/>
    <s v="USC5Q1400089"/>
    <s v="Ghetto Weekend"/>
    <s v="Audio Cloud Services - Subscr"/>
    <m/>
    <n v="1"/>
  </r>
  <r>
    <s v="OCT 2018"/>
    <s v="CAROLINE"/>
    <s v="VOTIVMUSIC"/>
    <x v="12"/>
    <s v="857235002787"/>
    <x v="61"/>
    <s v="USC5Q1400078"/>
    <s v="I'm Not Ready"/>
    <s v="Audio Cloud Services - Subscr"/>
    <m/>
    <n v="1"/>
  </r>
  <r>
    <s v="OCT 2018"/>
    <s v="CAROLINE"/>
    <s v="VOTIVMUSIC"/>
    <x v="12"/>
    <s v="857235002787"/>
    <x v="61"/>
    <s v="USC5Q1400079"/>
    <s v="I Don't Need The Sun"/>
    <s v="Audio Cloud Services - Subscr"/>
    <m/>
    <n v="1"/>
  </r>
  <r>
    <s v="OCT 2018"/>
    <s v="CAROLINE"/>
    <s v="VOTIVMUSIC"/>
    <x v="12"/>
    <s v="857235002787"/>
    <x v="61"/>
    <s v="USC5Q1400080"/>
    <s v="Celebrate"/>
    <s v="Audio Cloud Services - Subscr"/>
    <m/>
    <n v="1"/>
  </r>
  <r>
    <s v="OCT 2018"/>
    <s v="CAROLINE"/>
    <s v="VOTIVMUSIC"/>
    <x v="12"/>
    <s v="857235002787"/>
    <x v="61"/>
    <s v="USC5Q1400081"/>
    <s v="Timeline"/>
    <s v="Audio Cloud Services - Subscr"/>
    <m/>
    <n v="1"/>
  </r>
  <r>
    <s v="OCT 2018"/>
    <s v="CAROLINE"/>
    <s v="VOTIVMUSIC"/>
    <x v="12"/>
    <s v="857235002909"/>
    <x v="63"/>
    <s v="USC5Q1400083"/>
    <s v="Hang On"/>
    <s v="Digital Online Aud track Stream"/>
    <m/>
    <n v="2"/>
  </r>
  <r>
    <s v="OCT 2018"/>
    <s v="CAROLINE"/>
    <s v="VOTIVMUSIC"/>
    <x v="12"/>
    <s v="857235002909"/>
    <x v="63"/>
    <s v="USC5Q1400083"/>
    <s v="Hang On"/>
    <s v="Audio Track Stream Webcast"/>
    <m/>
    <n v="1"/>
  </r>
  <r>
    <s v="OCT 2018"/>
    <s v="CAROLINE"/>
    <s v="VOTIVMUSIC"/>
    <x v="12"/>
    <s v="857235002909"/>
    <x v="63"/>
    <s v="USC5Q1400083"/>
    <s v="Hang On"/>
    <s v="Audio Track Stream Webcast Portable"/>
    <m/>
    <n v="1"/>
  </r>
  <r>
    <s v="OCT 2018"/>
    <s v="CAROLINE"/>
    <s v="VOTIVMUSIC"/>
    <x v="13"/>
    <s v="851563006516"/>
    <x v="64"/>
    <s v="USC5Q1500032"/>
    <s v="Hunting Season"/>
    <s v="Digital Online Aud track Permanent"/>
    <n v="0.7"/>
    <n v="1"/>
  </r>
  <r>
    <s v="OCT 2018"/>
    <s v="CAROLINE"/>
    <s v="VOTIVMUSIC"/>
    <x v="13"/>
    <s v="851563006516"/>
    <x v="64"/>
    <s v="USC5Q1500032"/>
    <s v="Hunting Season"/>
    <s v="Digital Online Aud track Stream"/>
    <n v="0.1"/>
    <n v="69"/>
  </r>
  <r>
    <s v="OCT 2018"/>
    <s v="CAROLINE"/>
    <s v="VOTIVMUSIC"/>
    <x v="13"/>
    <s v="851563006516"/>
    <x v="64"/>
    <s v="USC5Q1500032"/>
    <s v="Hunting Season"/>
    <s v="Digital Online Vid track Stream"/>
    <m/>
    <n v="4"/>
  </r>
  <r>
    <s v="OCT 2018"/>
    <s v="CAROLINE"/>
    <s v="VOTIVMUSIC"/>
    <x v="13"/>
    <s v="851563006516"/>
    <x v="64"/>
    <s v="USC5Q1500032"/>
    <s v="Hunting Season"/>
    <s v="User Generated Content Stream Track"/>
    <m/>
    <n v="1"/>
  </r>
  <r>
    <s v="OCT 2018"/>
    <s v="CAROLINE"/>
    <s v="VOTIVMUSIC"/>
    <x v="13"/>
    <s v="851563006516"/>
    <x v="64"/>
    <s v="USC5Q1500032"/>
    <s v="Hunting Season"/>
    <s v="Audio Track Stream Portable - Subscr"/>
    <n v="1.65"/>
    <n v="336"/>
  </r>
  <r>
    <s v="OCT 2018"/>
    <s v="CAROLINE"/>
    <s v="VOTIVMUSIC"/>
    <x v="13"/>
    <s v="851563006516"/>
    <x v="64"/>
    <s v="USC5Q1500032"/>
    <s v="Hunting Season"/>
    <s v="Audio Cloud Services - Subscr"/>
    <m/>
    <n v="2"/>
  </r>
  <r>
    <s v="OCT 2018"/>
    <s v="CAROLINE"/>
    <s v="VOTIVMUSIC"/>
    <x v="13"/>
    <s v="851563006516"/>
    <x v="64"/>
    <s v="USC5Q1500032"/>
    <s v="Hunting Season"/>
    <s v="Telco Breakage - Audio Subscr"/>
    <n v="0.06"/>
    <n v="2"/>
  </r>
  <r>
    <s v="OCT 2018"/>
    <s v="CAROLINE"/>
    <s v="VOTIVMUSIC"/>
    <x v="13"/>
    <s v="851563006516"/>
    <x v="64"/>
    <s v="USC5Q1500033"/>
    <s v="The Fountain"/>
    <s v="Digital Online Aud track Permanent"/>
    <n v="0.7"/>
    <n v="1"/>
  </r>
  <r>
    <s v="OCT 2018"/>
    <s v="CAROLINE"/>
    <s v="VOTIVMUSIC"/>
    <x v="13"/>
    <s v="851563006516"/>
    <x v="64"/>
    <s v="USC5Q1500033"/>
    <s v="The Fountain"/>
    <s v="Digital Online Aud track Stream"/>
    <n v="0.01"/>
    <n v="5"/>
  </r>
  <r>
    <s v="OCT 2018"/>
    <s v="CAROLINE"/>
    <s v="VOTIVMUSIC"/>
    <x v="13"/>
    <s v="851563006516"/>
    <x v="64"/>
    <s v="USC5Q1500033"/>
    <s v="The Fountain"/>
    <s v="Digital Online Vid track Stream"/>
    <m/>
    <n v="2"/>
  </r>
  <r>
    <s v="OCT 2018"/>
    <s v="CAROLINE"/>
    <s v="VOTIVMUSIC"/>
    <x v="13"/>
    <s v="851563006516"/>
    <x v="64"/>
    <s v="USC5Q1500033"/>
    <s v="The Fountain"/>
    <s v="Audio Track Stream Portable - Subscr"/>
    <n v="0.43"/>
    <n v="59"/>
  </r>
  <r>
    <s v="OCT 2018"/>
    <s v="CAROLINE"/>
    <s v="VOTIVMUSIC"/>
    <x v="13"/>
    <s v="851563006516"/>
    <x v="64"/>
    <s v="USC5Q1500033"/>
    <s v="The Fountain"/>
    <s v="Audio Cloud Services - Subscr"/>
    <m/>
    <n v="1"/>
  </r>
  <r>
    <s v="OCT 2018"/>
    <s v="CAROLINE"/>
    <s v="VOTIVMUSIC"/>
    <x v="13"/>
    <s v="851563006516"/>
    <x v="64"/>
    <s v="USC5Q1500033"/>
    <s v="The Fountain"/>
    <s v="Telco Breakage - Audio Subscr"/>
    <m/>
    <n v="1"/>
  </r>
  <r>
    <s v="OCT 2018"/>
    <s v="CAROLINE"/>
    <s v="VOTIVMUSIC"/>
    <x v="13"/>
    <s v="851563006516"/>
    <x v="64"/>
    <s v="USC5Q1500034"/>
    <s v="Pale Paper"/>
    <s v="Digital Online Aud track Permanent"/>
    <n v="0.91"/>
    <n v="1"/>
  </r>
  <r>
    <s v="OCT 2018"/>
    <s v="CAROLINE"/>
    <s v="VOTIVMUSIC"/>
    <x v="13"/>
    <s v="851563006516"/>
    <x v="64"/>
    <s v="USC5Q1500034"/>
    <s v="Pale Paper"/>
    <s v="Digital Online Aud track Stream"/>
    <n v="0.02"/>
    <n v="13"/>
  </r>
  <r>
    <s v="OCT 2018"/>
    <s v="CAROLINE"/>
    <s v="VOTIVMUSIC"/>
    <x v="13"/>
    <s v="851563006516"/>
    <x v="64"/>
    <s v="USC5Q1500034"/>
    <s v="Pale Paper"/>
    <s v="Audio Track Stream Webcast"/>
    <m/>
    <n v="1"/>
  </r>
  <r>
    <s v="OCT 2018"/>
    <s v="CAROLINE"/>
    <s v="VOTIVMUSIC"/>
    <x v="13"/>
    <s v="851563006516"/>
    <x v="64"/>
    <s v="USC5Q1500034"/>
    <s v="Pale Paper"/>
    <s v="Audio Track Stream Portable - Subscr"/>
    <n v="1.1299999999999999"/>
    <n v="164"/>
  </r>
  <r>
    <s v="OCT 2018"/>
    <s v="CAROLINE"/>
    <s v="VOTIVMUSIC"/>
    <x v="13"/>
    <s v="851563006516"/>
    <x v="64"/>
    <s v="USC5Q1500034"/>
    <s v="Pale Paper"/>
    <s v="Audio Cloud Services - Subscr"/>
    <m/>
    <n v="2"/>
  </r>
  <r>
    <s v="OCT 2018"/>
    <s v="CAROLINE"/>
    <s v="VOTIVMUSIC"/>
    <x v="13"/>
    <s v="851563006516"/>
    <x v="64"/>
    <s v="USC5Q1500034"/>
    <s v="Pale Paper"/>
    <s v="Telco Breakage - Audio Subscr"/>
    <n v="0.01"/>
    <n v="2"/>
  </r>
  <r>
    <s v="OCT 2018"/>
    <s v="CAROLINE"/>
    <s v="VOTIVMUSIC"/>
    <x v="13"/>
    <s v="851563006516"/>
    <x v="64"/>
    <s v="USC5Q1500035"/>
    <s v="Cedar Wesley"/>
    <s v="Digital Online Aud track Stream"/>
    <n v="0.03"/>
    <n v="20"/>
  </r>
  <r>
    <s v="OCT 2018"/>
    <s v="CAROLINE"/>
    <s v="VOTIVMUSIC"/>
    <x v="13"/>
    <s v="851563006516"/>
    <x v="64"/>
    <s v="USC5Q1500035"/>
    <s v="Cedar Wesley"/>
    <s v="Digital Online Vid track Stream"/>
    <m/>
    <n v="2"/>
  </r>
  <r>
    <s v="OCT 2018"/>
    <s v="CAROLINE"/>
    <s v="VOTIVMUSIC"/>
    <x v="13"/>
    <s v="851563006516"/>
    <x v="64"/>
    <s v="USC5Q1500035"/>
    <s v="Cedar Wesley"/>
    <s v="Audio Track Stream Portable - Subscr"/>
    <n v="1.67"/>
    <n v="355"/>
  </r>
  <r>
    <s v="OCT 2018"/>
    <s v="CAROLINE"/>
    <s v="VOTIVMUSIC"/>
    <x v="13"/>
    <s v="851563006516"/>
    <x v="64"/>
    <s v="USC5Q1500035"/>
    <s v="Cedar Wesley"/>
    <s v="Audio Cloud Services - Subscr"/>
    <m/>
    <n v="2"/>
  </r>
  <r>
    <s v="OCT 2018"/>
    <s v="CAROLINE"/>
    <s v="VOTIVMUSIC"/>
    <x v="13"/>
    <s v="851563006516"/>
    <x v="64"/>
    <s v="USC5Q1500035"/>
    <s v="Cedar Wesley"/>
    <s v="Telco Breakage - Audio Subscr"/>
    <n v="0.15"/>
    <n v="2"/>
  </r>
  <r>
    <s v="OCT 2018"/>
    <s v="CAROLINE"/>
    <s v="VOTIVMUSIC"/>
    <x v="13"/>
    <s v="851563006516"/>
    <x v="64"/>
    <s v="USC5Q1500036"/>
    <s v="Like A Feather"/>
    <s v="Digital Online Aud track Stream"/>
    <m/>
    <n v="3"/>
  </r>
  <r>
    <s v="OCT 2018"/>
    <s v="CAROLINE"/>
    <s v="VOTIVMUSIC"/>
    <x v="13"/>
    <s v="851563006516"/>
    <x v="64"/>
    <s v="USC5Q1500036"/>
    <s v="Like A Feather"/>
    <s v="Digital Online Vid track Stream"/>
    <m/>
    <n v="1"/>
  </r>
  <r>
    <s v="OCT 2018"/>
    <s v="CAROLINE"/>
    <s v="VOTIVMUSIC"/>
    <x v="13"/>
    <s v="851563006516"/>
    <x v="64"/>
    <s v="USC5Q1500036"/>
    <s v="Like A Feather"/>
    <s v="Audio Track Stream Portable - Subscr"/>
    <n v="0.34"/>
    <n v="49"/>
  </r>
  <r>
    <s v="OCT 2018"/>
    <s v="CAROLINE"/>
    <s v="VOTIVMUSIC"/>
    <x v="13"/>
    <s v="851563006516"/>
    <x v="64"/>
    <s v="USC5Q1500036"/>
    <s v="Like A Feather"/>
    <s v="Audio Cloud Services - Subscr"/>
    <m/>
    <n v="1"/>
  </r>
  <r>
    <s v="OCT 2018"/>
    <s v="CAROLINE"/>
    <s v="VOTIVMUSIC"/>
    <x v="13"/>
    <s v="851563006516"/>
    <x v="64"/>
    <s v="USC5Q1500036"/>
    <s v="Like A Feather"/>
    <s v="Telco Breakage - Audio Subscr"/>
    <n v="0.01"/>
    <n v="1"/>
  </r>
  <r>
    <s v="OCT 2018"/>
    <s v="CAROLINE"/>
    <s v="VOTIVMUSIC"/>
    <x v="13"/>
    <s v="851563006516"/>
    <x v="64"/>
    <s v="USC5Q1500037"/>
    <s v="Buffalo Feet"/>
    <s v="Digital Online Aud track Stream"/>
    <m/>
    <n v="4"/>
  </r>
  <r>
    <s v="OCT 2018"/>
    <s v="CAROLINE"/>
    <s v="VOTIVMUSIC"/>
    <x v="13"/>
    <s v="851563006516"/>
    <x v="64"/>
    <s v="USC5Q1500037"/>
    <s v="Buffalo Feet"/>
    <s v="Audio Track Stream Portable - Subscr"/>
    <n v="0.61"/>
    <n v="84"/>
  </r>
  <r>
    <s v="OCT 2018"/>
    <s v="CAROLINE"/>
    <s v="VOTIVMUSIC"/>
    <x v="13"/>
    <s v="851563006516"/>
    <x v="64"/>
    <s v="USC5Q1500037"/>
    <s v="Buffalo Feet"/>
    <s v="Audio Cloud Services - Subscr"/>
    <m/>
    <n v="3"/>
  </r>
  <r>
    <s v="OCT 2018"/>
    <s v="CAROLINE"/>
    <s v="VOTIVMUSIC"/>
    <x v="13"/>
    <s v="851563006516"/>
    <x v="64"/>
    <s v="USC5Q1500037"/>
    <s v="Buffalo Feet"/>
    <s v="Telco Breakage - Audio Subscr"/>
    <n v="0.01"/>
    <n v="2"/>
  </r>
  <r>
    <s v="OCT 2018"/>
    <s v="CAROLINE"/>
    <s v="VOTIVMUSIC"/>
    <x v="13"/>
    <s v="851563006646"/>
    <x v="65"/>
    <s v="USC5Q1500037"/>
    <s v="Buffalo Feet"/>
    <s v="Digital Online Aud track Stream"/>
    <n v="0.02"/>
    <n v="12"/>
  </r>
  <r>
    <s v="OCT 2018"/>
    <s v="CAROLINE"/>
    <s v="VOTIVMUSIC"/>
    <x v="13"/>
    <s v="851563006646"/>
    <x v="65"/>
    <s v="USC5Q1500037"/>
    <s v="Buffalo Feet"/>
    <s v="Audio Track Stream Portable - Subscr"/>
    <n v="0.31"/>
    <n v="64"/>
  </r>
  <r>
    <s v="OCT 2018"/>
    <s v="CAROLINE"/>
    <s v="VOTIVMUSIC"/>
    <x v="13"/>
    <s v="851563006646"/>
    <x v="65"/>
    <s v="USC5Q1500037"/>
    <s v="Buffalo Feet"/>
    <s v="Telco Breakage - Audio Subscr"/>
    <n v="0.03"/>
    <n v="2"/>
  </r>
  <r>
    <s v="OCT 2018"/>
    <s v="CAROLINE"/>
    <s v="VOTIVMUSIC"/>
    <x v="13"/>
    <s v="851563006776"/>
    <x v="66"/>
    <s v="USC5Q1500034"/>
    <s v="Pale Paper"/>
    <s v="Digital Online Aud track Stream"/>
    <n v="0.01"/>
    <n v="6"/>
  </r>
  <r>
    <s v="OCT 2018"/>
    <s v="CAROLINE"/>
    <s v="VOTIVMUSIC"/>
    <x v="13"/>
    <s v="851563006776"/>
    <x v="66"/>
    <s v="USC5Q1500034"/>
    <s v="Pale Paper"/>
    <s v="Audio Track Stream Portable - Subscr"/>
    <n v="0.22"/>
    <n v="44"/>
  </r>
  <r>
    <s v="OCT 2018"/>
    <s v="CAROLINE"/>
    <s v="VOTIVMUSIC"/>
    <x v="13"/>
    <s v="851563006776"/>
    <x v="66"/>
    <s v="USC5Q1500034"/>
    <s v="Pale Paper"/>
    <s v="Telco Breakage - Audio Subscr"/>
    <n v="0.01"/>
    <n v="1"/>
  </r>
  <r>
    <s v="OCT 2018"/>
    <s v="CAROLINE"/>
    <s v="VOTIVMUSIC"/>
    <x v="13"/>
    <s v="851857007007"/>
    <x v="66"/>
    <s v="USC5Q1690006"/>
    <s v="Pale Paper"/>
    <s v="Digital Online Vid track Stream"/>
    <n v="0.05"/>
    <n v="22"/>
  </r>
  <r>
    <s v="OCT 2018"/>
    <s v="CAROLINE"/>
    <s v="VOTIVMUSIC"/>
    <x v="13"/>
    <s v="851857007007"/>
    <x v="66"/>
    <s v="USC5Q1690006"/>
    <s v="Pale Paper"/>
    <s v="Video Stream Video Portable - Subscr"/>
    <n v="0.01"/>
    <n v="1"/>
  </r>
  <r>
    <s v="OCT 2018"/>
    <s v="CAROLINE"/>
    <s v="VOTIVMUSIC"/>
    <x v="13"/>
    <s v="851857007014"/>
    <x v="65"/>
    <s v="USC5Q1690007"/>
    <s v="Buffalo Feet"/>
    <s v="Digital Online Vid track Stream"/>
    <n v="0.02"/>
    <n v="10"/>
  </r>
  <r>
    <s v="OCT 2018"/>
    <s v="CAROLINE"/>
    <s v="VOTIVMUSIC"/>
    <x v="13"/>
    <s v="851857007014"/>
    <x v="65"/>
    <s v="USC5Q1690007"/>
    <s v="Buffalo Feet"/>
    <s v="Video Stream Video Portable - Subscr"/>
    <n v="0.05"/>
    <n v="6"/>
  </r>
  <r>
    <s v="OCT 2018"/>
    <s v="CAROLINE"/>
    <s v="VOTIVMUSIC"/>
    <x v="14"/>
    <s v="851563006332"/>
    <x v="67"/>
    <s v="USC5Q1400036"/>
    <s v="20+Centuries"/>
    <s v="Telco Breakage - Audio Subscr"/>
    <n v="0.01"/>
    <n v="1"/>
  </r>
  <r>
    <s v="OCT 2018"/>
    <s v="CAROLINE"/>
    <s v="VOTIVMUSIC"/>
    <x v="14"/>
    <s v="851563006332"/>
    <x v="67"/>
    <s v="USC5Q1500015"/>
    <s v="Heavenly Justice"/>
    <s v="Telco Breakage - Audio Subscr"/>
    <m/>
    <n v="1"/>
  </r>
  <r>
    <s v="OCT 2018"/>
    <s v="CAROLINE"/>
    <s v="VOTIVMUSIC"/>
    <x v="14"/>
    <s v="851563006332"/>
    <x v="67"/>
    <s v="USC5Q1500016"/>
    <s v="Divine Hammer"/>
    <s v="Audio Track Stream Portable - Subscr"/>
    <n v="0.01"/>
    <n v="1"/>
  </r>
  <r>
    <s v="OCT 2018"/>
    <s v="CAROLINE"/>
    <s v="VOTIVMUSIC"/>
    <x v="14"/>
    <s v="851563006332"/>
    <x v="67"/>
    <s v="USC5Q1500017"/>
    <s v="Twenty Centuries In Time"/>
    <s v="Telco Breakage - Audio Subscr"/>
    <m/>
    <n v="1"/>
  </r>
  <r>
    <s v="OCT 2018"/>
    <s v="CAROLINE"/>
    <s v="VOTIVMUSIC"/>
    <x v="14"/>
    <s v="851563006615"/>
    <x v="68"/>
    <s v="USC5Q1600001"/>
    <s v="A Day With No Disaster"/>
    <s v="Digital Online Aud track Stream"/>
    <m/>
    <n v="1"/>
  </r>
  <r>
    <s v="OCT 2018"/>
    <s v="CAROLINE"/>
    <s v="VOTIVMUSIC"/>
    <x v="14"/>
    <s v="851563006615"/>
    <x v="68"/>
    <s v="USC5Q1600001"/>
    <s v="A Day With No Disaster"/>
    <s v="Audio Track Stream Portable - Subscr"/>
    <n v="0.02"/>
    <n v="3"/>
  </r>
  <r>
    <s v="OCT 2018"/>
    <s v="CAROLINE"/>
    <s v="VOTIVMUSIC"/>
    <x v="14"/>
    <s v="851563006615"/>
    <x v="68"/>
    <s v="USC5Q1600002"/>
    <s v="A Curse Of Mine"/>
    <s v="Audio Track Stream Portable - Subscr"/>
    <n v="0.01"/>
    <n v="1"/>
  </r>
  <r>
    <s v="OCT 2018"/>
    <s v="CAROLINE"/>
    <s v="VOTIVMUSIC"/>
    <x v="14"/>
    <s v="851563006615"/>
    <x v="68"/>
    <s v="USC5Q1600003"/>
    <s v="Lucky Man"/>
    <s v="Audio Track Stream Portable - Subscr"/>
    <n v="0.01"/>
    <n v="1"/>
  </r>
  <r>
    <s v="OCT 2018"/>
    <s v="CAROLINE"/>
    <s v="VOTIVMUSIC"/>
    <x v="14"/>
    <s v="851563006615"/>
    <x v="68"/>
    <s v="USC5Q1600005"/>
    <s v="Perfect Girl"/>
    <s v="Audio Track Stream Portable - Subscr"/>
    <m/>
    <n v="2"/>
  </r>
  <r>
    <s v="OCT 2018"/>
    <s v="CAROLINE"/>
    <s v="VOTIVMUSIC"/>
    <x v="14"/>
    <s v="851563006615"/>
    <x v="68"/>
    <s v="USC5Q1600005"/>
    <s v="Perfect Girl"/>
    <s v="Telco Breakage - Audio Subscr"/>
    <m/>
    <n v="1"/>
  </r>
  <r>
    <s v="OCT 2018"/>
    <s v="CAROLINE"/>
    <s v="VOTIVMUSIC"/>
    <x v="14"/>
    <s v="851563006615"/>
    <x v="68"/>
    <s v="USC5Q1600006"/>
    <s v="Uprising"/>
    <s v="Audio Track Stream Portable - Subscr"/>
    <n v="0.01"/>
    <n v="1"/>
  </r>
  <r>
    <s v="OCT 2018"/>
    <s v="CAROLINE"/>
    <s v="VOTIVMUSIC"/>
    <x v="14"/>
    <s v="851563006615"/>
    <x v="68"/>
    <s v="USC5Q1600008"/>
    <s v="In A California Way"/>
    <s v="Audio Track Stream Portable - Subscr"/>
    <n v="0.01"/>
    <n v="1"/>
  </r>
  <r>
    <s v="OCT 2018"/>
    <s v="CAROLINE"/>
    <s v="VOTIVMUSIC"/>
    <x v="14"/>
    <s v="851563006615"/>
    <x v="68"/>
    <s v="USC5Q1600010"/>
    <s v="I Want The Kingdom"/>
    <s v="Audio Track Stream Portable - Subscr"/>
    <n v="0.01"/>
    <n v="1"/>
  </r>
  <r>
    <s v="OCT 2018"/>
    <s v="CAROLINE"/>
    <s v="VOTIVMUSIC"/>
    <x v="14"/>
    <s v="851563006615"/>
    <x v="68"/>
    <s v="USC5Q1600011"/>
    <s v="Tennessee Walker"/>
    <s v="Audio Track Stream Portable - Subscr"/>
    <n v="0.01"/>
    <n v="1"/>
  </r>
  <r>
    <s v="OCT 2018"/>
    <s v="CAROLINE"/>
    <s v="VOTIVMUSIC"/>
    <x v="14"/>
    <s v="851563006721"/>
    <x v="69"/>
    <s v="USC5Q1600001"/>
    <s v="A Day With No Disaster"/>
    <s v="User Generated Content Stream Track"/>
    <m/>
    <n v="1"/>
  </r>
  <r>
    <s v="OCT 2018"/>
    <s v="CAROLINE"/>
    <s v="VOTIVMUSIC"/>
    <x v="14"/>
    <s v="851563006912"/>
    <x v="70"/>
    <s v="USC5Q1600005"/>
    <s v="Perfect Girl"/>
    <s v="Audio Track Stream Portable - Subscr"/>
    <n v="0.01"/>
    <n v="1"/>
  </r>
  <r>
    <s v="OCT 2018"/>
    <s v="CAROLINE"/>
    <s v="VOTIVMUSIC"/>
    <x v="14"/>
    <s v="857235002459"/>
    <x v="71"/>
    <s v="USC5Q1400036"/>
    <s v="20+Centuries"/>
    <s v="Digital Online Aud track Stream"/>
    <m/>
    <n v="2"/>
  </r>
  <r>
    <s v="OCT 2018"/>
    <s v="CAROLINE"/>
    <s v="VOTIVMUSIC"/>
    <x v="14"/>
    <s v="857235002459"/>
    <x v="71"/>
    <s v="USC5Q1400036"/>
    <s v="20+Centuries"/>
    <s v="Audio Track Stream Portable - Subscr"/>
    <n v="0.06"/>
    <n v="15"/>
  </r>
  <r>
    <s v="OCT 2018"/>
    <s v="CAROLINE"/>
    <s v="VOTIVMUSIC"/>
    <x v="14"/>
    <s v="857235002459"/>
    <x v="71"/>
    <s v="USC5Q1400036"/>
    <s v="20+Centuries"/>
    <s v="Audio Track Stream Webcast - Subscr"/>
    <m/>
    <n v="1"/>
  </r>
  <r>
    <s v="OCT 2018"/>
    <s v="CAROLINE"/>
    <s v="VOTIVMUSIC"/>
    <x v="14"/>
    <s v="857235002459"/>
    <x v="71"/>
    <s v="USC5Q1400036"/>
    <s v="20+Centuries"/>
    <s v="Telco Breakage - Audio Subscr"/>
    <n v="0.01"/>
    <n v="2"/>
  </r>
  <r>
    <s v="OCT 2018"/>
    <s v="CAROLINE"/>
    <s v="VOTIVMUSIC"/>
    <x v="14"/>
    <s v="857235002459"/>
    <x v="71"/>
    <s v="USC5Q1400037"/>
    <s v="Running People"/>
    <s v="Digital Online Aud track Stream"/>
    <m/>
    <n v="1"/>
  </r>
  <r>
    <s v="OCT 2018"/>
    <s v="CAROLINE"/>
    <s v="VOTIVMUSIC"/>
    <x v="14"/>
    <s v="857235002459"/>
    <x v="71"/>
    <s v="USC5Q1400037"/>
    <s v="Running People"/>
    <s v="Audio Track Stream Portable - Subscr"/>
    <n v="0.03"/>
    <n v="6"/>
  </r>
  <r>
    <s v="OCT 2018"/>
    <s v="CAROLINE"/>
    <s v="VOTIVMUSIC"/>
    <x v="14"/>
    <s v="857235002459"/>
    <x v="71"/>
    <s v="USC5Q1400037"/>
    <s v="Running People"/>
    <s v="Telco Breakage - Audio Subscr"/>
    <m/>
    <n v="1"/>
  </r>
  <r>
    <s v="OCT 2018"/>
    <s v="CAROLINE"/>
    <s v="VOTIVMUSIC"/>
    <x v="14"/>
    <s v="857235002459"/>
    <x v="71"/>
    <s v="USC5Q1400038"/>
    <s v="Love Is On The Way"/>
    <s v="Audio Track Stream Portable - Subscr"/>
    <n v="0.06"/>
    <n v="15"/>
  </r>
  <r>
    <s v="OCT 2018"/>
    <s v="CAROLINE"/>
    <s v="VOTIVMUSIC"/>
    <x v="14"/>
    <s v="857235002459"/>
    <x v="71"/>
    <s v="USC5Q1400038"/>
    <s v="Love Is On The Way"/>
    <s v="Telco Breakage - Audio Subscr"/>
    <n v="0.05"/>
    <n v="1"/>
  </r>
  <r>
    <s v="OCT 2018"/>
    <s v="CAROLINE"/>
    <s v="VOTIVMUSIC"/>
    <x v="14"/>
    <s v="857235002459"/>
    <x v="71"/>
    <s v="USC5Q1400039"/>
    <s v="Big Bad Money"/>
    <s v="Audio Track Stream Portable - Subscr"/>
    <n v="0.01"/>
    <n v="3"/>
  </r>
  <r>
    <s v="OCT 2018"/>
    <s v="CAROLINE"/>
    <s v="VOTIVMUSIC"/>
    <x v="14"/>
    <s v="857235002459"/>
    <x v="71"/>
    <s v="USC5Q1400040"/>
    <s v="Passionate People"/>
    <s v="Audio Track Stream Portable - Subscr"/>
    <n v="0.01"/>
    <n v="2"/>
  </r>
  <r>
    <s v="OCT 2018"/>
    <s v="CAROLINE"/>
    <s v="VOTIVMUSIC"/>
    <x v="14"/>
    <s v="857235002459"/>
    <x v="71"/>
    <s v="USC5Q1400041"/>
    <s v="Simon's In The Jungle"/>
    <s v="Audio Track Stream Portable - Subscr"/>
    <n v="0.02"/>
    <n v="7"/>
  </r>
  <r>
    <s v="OCT 2018"/>
    <s v="CAROLINE"/>
    <s v="VOTIVMUSIC"/>
    <x v="14"/>
    <s v="857235002459"/>
    <x v="71"/>
    <s v="USC5Q1400042"/>
    <s v="Evan Mann"/>
    <s v="Digital Online Aud track Stream"/>
    <m/>
    <n v="1"/>
  </r>
  <r>
    <s v="OCT 2018"/>
    <s v="CAROLINE"/>
    <s v="VOTIVMUSIC"/>
    <x v="14"/>
    <s v="857235002459"/>
    <x v="71"/>
    <s v="USC5Q1400042"/>
    <s v="Evan Mann"/>
    <s v="Audio Track Stream Portable - Subscr"/>
    <n v="0.02"/>
    <n v="3"/>
  </r>
  <r>
    <s v="OCT 2018"/>
    <s v="CAROLINE"/>
    <s v="VOTIVMUSIC"/>
    <x v="14"/>
    <s v="857235002459"/>
    <x v="71"/>
    <s v="USC5Q1400043"/>
    <s v="Case Logic"/>
    <s v="Audio Track Stream Portable - Subscr"/>
    <n v="0.01"/>
    <n v="2"/>
  </r>
  <r>
    <s v="OCT 2018"/>
    <s v="CAROLINE"/>
    <s v="VOTIVMUSIC"/>
    <x v="14"/>
    <s v="857235002459"/>
    <x v="71"/>
    <s v="USC5Q1400044"/>
    <s v="30601"/>
    <s v="Audio Track Stream Portable - Subscr"/>
    <n v="0.01"/>
    <n v="2"/>
  </r>
  <r>
    <s v="OCT 2018"/>
    <s v="CAROLINE"/>
    <s v="VOTIVMUSIC"/>
    <x v="14"/>
    <s v="857235002466"/>
    <x v="71"/>
    <s v="USC5Q1400036"/>
    <s v="20+Centuries"/>
    <s v="Audio Track Stream Portable - Subscr"/>
    <n v="0.02"/>
    <n v="4"/>
  </r>
  <r>
    <s v="OCT 2018"/>
    <s v="CAROLINE"/>
    <s v="VOTIVMUSIC"/>
    <x v="14"/>
    <s v="857235002466"/>
    <x v="71"/>
    <s v="USC5Q1400037"/>
    <s v="Running People"/>
    <s v="Audio Track Stream Portable - Subscr"/>
    <n v="0.1"/>
    <n v="13"/>
  </r>
  <r>
    <s v="OCT 2018"/>
    <s v="CAROLINE"/>
    <s v="VOTIVMUSIC"/>
    <x v="14"/>
    <s v="857235002466"/>
    <x v="71"/>
    <s v="USC5Q1400040"/>
    <s v="Passionate People"/>
    <s v="Audio Track Stream Portable - Subscr"/>
    <n v="0.01"/>
    <n v="1"/>
  </r>
  <r>
    <s v="OCT 2018"/>
    <s v="CAROLINE"/>
    <s v="VOTIVMUSIC"/>
    <x v="14"/>
    <s v="857235002466"/>
    <x v="71"/>
    <s v="USC5Q1400042"/>
    <s v="Evan Mann"/>
    <s v="Audio Track Stream Portable - Subscr"/>
    <n v="0.01"/>
    <n v="1"/>
  </r>
  <r>
    <s v="OCT 2018"/>
    <s v="CAROLINE"/>
    <s v="VOTIVMUSIC"/>
    <x v="14"/>
    <s v="857235002800"/>
    <x v="67"/>
    <s v="USC5Q1400036"/>
    <s v="20+Centuries"/>
    <s v="Digital Online Aud track Stream"/>
    <n v="0.01"/>
    <n v="6"/>
  </r>
  <r>
    <s v="OCT 2018"/>
    <s v="CAROLINE"/>
    <s v="VOTIVMUSIC"/>
    <x v="14"/>
    <s v="857235002923"/>
    <x v="72"/>
    <s v="USC5Q1400038"/>
    <s v="Love Is On The Way"/>
    <s v="Audio Track Stream Portable - Subscr"/>
    <m/>
    <n v="1"/>
  </r>
  <r>
    <s v="OCT 2018"/>
    <s v="CAROLINE"/>
    <s v="VOTIVMUSIC"/>
    <x v="15"/>
    <s v="851563006127"/>
    <x v="73"/>
    <s v="USC5Q1400050"/>
    <s v="Daydreamers"/>
    <s v="Audio Track Stream Portable - Subscr"/>
    <n v="0.04"/>
    <n v="8"/>
  </r>
  <r>
    <s v="OCT 2018"/>
    <s v="CAROLINE"/>
    <s v="VOTIVMUSIC"/>
    <x v="15"/>
    <s v="851563006127"/>
    <x v="73"/>
    <s v="USC5Q1400051"/>
    <s v="Breathe"/>
    <s v="Audio Track Stream Portable - Subscr"/>
    <n v="0.02"/>
    <n v="2"/>
  </r>
  <r>
    <s v="OCT 2018"/>
    <s v="CAROLINE"/>
    <s v="VOTIVMUSIC"/>
    <x v="15"/>
    <s v="851563006127"/>
    <x v="73"/>
    <s v="USC5Q1400051"/>
    <s v="Breathe"/>
    <s v="Audio Cloud Services - Subscr"/>
    <m/>
    <n v="1"/>
  </r>
  <r>
    <s v="OCT 2018"/>
    <s v="CAROLINE"/>
    <s v="VOTIVMUSIC"/>
    <x v="15"/>
    <s v="851563006127"/>
    <x v="73"/>
    <s v="USC5Q1400052"/>
    <s v="Guided"/>
    <s v="Audio Track Stream Portable - Subscr"/>
    <n v="0.04"/>
    <n v="5"/>
  </r>
  <r>
    <s v="OCT 2018"/>
    <s v="CAROLINE"/>
    <s v="VOTIVMUSIC"/>
    <x v="15"/>
    <s v="851563006127"/>
    <x v="73"/>
    <s v="USC5Q1400052"/>
    <s v="Guided"/>
    <s v="Audio Cloud Services - Subscr"/>
    <m/>
    <n v="1"/>
  </r>
  <r>
    <s v="OCT 2018"/>
    <s v="CAROLINE"/>
    <s v="VOTIVMUSIC"/>
    <x v="15"/>
    <s v="851563006127"/>
    <x v="73"/>
    <s v="USC5Q1400053"/>
    <s v="Sit Back, Let Go"/>
    <s v="Audio Track Stream Portable - Subscr"/>
    <n v="0.01"/>
    <n v="1"/>
  </r>
  <r>
    <s v="OCT 2018"/>
    <s v="CAROLINE"/>
    <s v="VOTIVMUSIC"/>
    <x v="15"/>
    <s v="851563006127"/>
    <x v="73"/>
    <s v="USC5Q1400053"/>
    <s v="Sit Back, Let Go"/>
    <s v="Audio Cloud Services - Subscr"/>
    <m/>
    <n v="1"/>
  </r>
  <r>
    <s v="OCT 2018"/>
    <s v="CAROLINE"/>
    <s v="VOTIVMUSIC"/>
    <x v="15"/>
    <s v="851563006127"/>
    <x v="73"/>
    <s v="USC5Q1400055"/>
    <s v="Soldiers In The Dark"/>
    <s v="Audio Cloud Services - Subscr"/>
    <m/>
    <n v="2"/>
  </r>
  <r>
    <s v="OCT 2018"/>
    <s v="CAROLINE"/>
    <s v="VOTIVMUSIC"/>
    <x v="15"/>
    <s v="851563006127"/>
    <x v="73"/>
    <s v="USC5Q1400056"/>
    <s v="Junky"/>
    <s v="Audio Track Stream Portable - Subscr"/>
    <n v="0.01"/>
    <n v="2"/>
  </r>
  <r>
    <s v="OCT 2018"/>
    <s v="CAROLINE"/>
    <s v="VOTIVMUSIC"/>
    <x v="15"/>
    <s v="851563006127"/>
    <x v="73"/>
    <s v="USC5Q1400056"/>
    <s v="Junky"/>
    <s v="Audio Cloud Services - Subscr"/>
    <m/>
    <n v="6"/>
  </r>
  <r>
    <s v="OCT 2018"/>
    <s v="CAROLINE"/>
    <s v="VOTIVMUSIC"/>
    <x v="15"/>
    <s v="851563006127"/>
    <x v="73"/>
    <s v="USC5Q1400060"/>
    <s v="While You Sleep"/>
    <s v="Audio Track Stream Portable - Subscr"/>
    <n v="0.01"/>
    <n v="1"/>
  </r>
  <r>
    <s v="OCT 2018"/>
    <s v="CAROLINE"/>
    <s v="VOTIVMUSIC"/>
    <x v="15"/>
    <s v="851563006127"/>
    <x v="73"/>
    <s v="USC5Q1400090"/>
    <s v="Far From Here"/>
    <s v="Audio Cloud Services - Subscr"/>
    <m/>
    <n v="2"/>
  </r>
  <r>
    <s v="OCT 2018"/>
    <s v="CAROLINE"/>
    <s v="VOTIVMUSIC"/>
    <x v="15"/>
    <s v="851563006127"/>
    <x v="73"/>
    <s v="USC5Q1400091"/>
    <s v="Get Out The Way"/>
    <s v="Audio Track Stream Portable - Subscr"/>
    <n v="0.03"/>
    <n v="4"/>
  </r>
  <r>
    <s v="OCT 2018"/>
    <s v="CAROLINE"/>
    <s v="VOTIVMUSIC"/>
    <x v="15"/>
    <s v="851563006127"/>
    <x v="73"/>
    <s v="USC5Q1400091"/>
    <s v="Get Out The Way"/>
    <s v="Audio Cloud Services - Subscr"/>
    <m/>
    <n v="1"/>
  </r>
  <r>
    <s v="OCT 2018"/>
    <s v="CAROLINE"/>
    <s v="VOTIVMUSIC"/>
    <x v="15"/>
    <s v="851563006134"/>
    <x v="73"/>
    <s v="USC5Q1400049"/>
    <s v="Intro (Glint/Inverter)"/>
    <s v="Audio Track Stream Portable - Subscr"/>
    <n v="0.01"/>
    <n v="2"/>
  </r>
  <r>
    <s v="OCT 2018"/>
    <s v="CAROLINE"/>
    <s v="VOTIVMUSIC"/>
    <x v="15"/>
    <s v="851563006134"/>
    <x v="73"/>
    <s v="USC5Q1400050"/>
    <s v="Daydreamers"/>
    <s v="Audio Track Stream Portable - Subscr"/>
    <n v="7.0000000000000007E-2"/>
    <n v="16"/>
  </r>
  <r>
    <s v="OCT 2018"/>
    <s v="CAROLINE"/>
    <s v="VOTIVMUSIC"/>
    <x v="15"/>
    <s v="851563006134"/>
    <x v="73"/>
    <s v="USC5Q1400050"/>
    <s v="Daydreamers"/>
    <s v="Telco Breakage - Audio Subscr"/>
    <n v="0.01"/>
    <n v="1"/>
  </r>
  <r>
    <s v="OCT 2018"/>
    <s v="CAROLINE"/>
    <s v="VOTIVMUSIC"/>
    <x v="15"/>
    <s v="851563006134"/>
    <x v="73"/>
    <s v="USC5Q1400051"/>
    <s v="Breathe"/>
    <s v="Audio Track Stream Portable - Subscr"/>
    <n v="0.02"/>
    <n v="6"/>
  </r>
  <r>
    <s v="OCT 2018"/>
    <s v="CAROLINE"/>
    <s v="VOTIVMUSIC"/>
    <x v="15"/>
    <s v="851563006134"/>
    <x v="73"/>
    <s v="USC5Q1400053"/>
    <s v="Sit Back, Let Go"/>
    <s v="Audio Track Stream Portable - Subscr"/>
    <n v="0.01"/>
    <n v="2"/>
  </r>
  <r>
    <s v="OCT 2018"/>
    <s v="CAROLINE"/>
    <s v="VOTIVMUSIC"/>
    <x v="15"/>
    <s v="851563006134"/>
    <x v="73"/>
    <s v="USC5Q1400054"/>
    <s v="Debts &amp; Collections"/>
    <s v="Audio Track Stream Portable - Subscr"/>
    <m/>
    <n v="1"/>
  </r>
  <r>
    <s v="OCT 2018"/>
    <s v="CAROLINE"/>
    <s v="VOTIVMUSIC"/>
    <x v="15"/>
    <s v="851563006134"/>
    <x v="73"/>
    <s v="USC5Q1400055"/>
    <s v="Soldiers In The Dark"/>
    <s v="Digital Online Aud track Stream"/>
    <m/>
    <n v="2"/>
  </r>
  <r>
    <s v="OCT 2018"/>
    <s v="CAROLINE"/>
    <s v="VOTIVMUSIC"/>
    <x v="15"/>
    <s v="851563006134"/>
    <x v="73"/>
    <s v="USC5Q1400056"/>
    <s v="Junky"/>
    <s v="Audio Track Stream Portable - Subscr"/>
    <n v="0.01"/>
    <n v="1"/>
  </r>
  <r>
    <s v="OCT 2018"/>
    <s v="CAROLINE"/>
    <s v="VOTIVMUSIC"/>
    <x v="15"/>
    <s v="851563006134"/>
    <x v="73"/>
    <s v="USC5Q1400057"/>
    <s v="The Hands On The Clock"/>
    <s v="Digital Online Aud track Stream"/>
    <m/>
    <n v="1"/>
  </r>
  <r>
    <s v="OCT 2018"/>
    <s v="CAROLINE"/>
    <s v="VOTIVMUSIC"/>
    <x v="15"/>
    <s v="851563006134"/>
    <x v="73"/>
    <s v="USC5Q1400057"/>
    <s v="The Hands On The Clock"/>
    <s v="Audio Track Stream Portable - Subscr"/>
    <n v="0.01"/>
    <n v="1"/>
  </r>
  <r>
    <s v="OCT 2018"/>
    <s v="CAROLINE"/>
    <s v="VOTIVMUSIC"/>
    <x v="15"/>
    <s v="851563006134"/>
    <x v="73"/>
    <s v="USC5Q1400060"/>
    <s v="While You Sleep"/>
    <s v="Audio Track Stream Portable - Subscr"/>
    <n v="7.0000000000000007E-2"/>
    <n v="14"/>
  </r>
  <r>
    <s v="OCT 2018"/>
    <s v="CAROLINE"/>
    <s v="VOTIVMUSIC"/>
    <x v="15"/>
    <s v="851563006134"/>
    <x v="73"/>
    <s v="USC5Q1400091"/>
    <s v="Get Out The Way"/>
    <s v="Digital Online Aud track Stream"/>
    <n v="0.02"/>
    <n v="11"/>
  </r>
  <r>
    <s v="OCT 2018"/>
    <s v="CAROLINE"/>
    <s v="VOTIVMUSIC"/>
    <x v="15"/>
    <s v="851563006134"/>
    <x v="73"/>
    <s v="USC5Q1400091"/>
    <s v="Get Out The Way"/>
    <s v="Digital Online Vid track Stream"/>
    <m/>
    <n v="1"/>
  </r>
  <r>
    <s v="OCT 2018"/>
    <s v="CAROLINE"/>
    <s v="VOTIVMUSIC"/>
    <x v="15"/>
    <s v="851563006134"/>
    <x v="73"/>
    <s v="USC5Q1400091"/>
    <s v="Get Out The Way"/>
    <s v="Audio Track Stream Portable - Subscr"/>
    <n v="0.12"/>
    <n v="26"/>
  </r>
  <r>
    <s v="OCT 2018"/>
    <s v="CAROLINE"/>
    <s v="VOTIVMUSIC"/>
    <x v="15"/>
    <s v="851563006134"/>
    <x v="73"/>
    <s v="USC5Q1400091"/>
    <s v="Get Out The Way"/>
    <s v="Telco Breakage - Audio Subscr"/>
    <n v="0.02"/>
    <n v="2"/>
  </r>
  <r>
    <s v="OCT 2018"/>
    <s v="CAROLINE"/>
    <s v="VOTIVMUSIC"/>
    <x v="15"/>
    <s v="851563006257"/>
    <x v="74"/>
    <s v="USC5Q1400060"/>
    <s v="While You Sleep"/>
    <s v="Digital Online Aud track Stream"/>
    <m/>
    <n v="1"/>
  </r>
  <r>
    <s v="OCT 2018"/>
    <s v="CAROLINE"/>
    <s v="VOTIVMUSIC"/>
    <x v="15"/>
    <s v="851563006264"/>
    <x v="75"/>
    <s v="USC5Q1400059"/>
    <s v="All Is Well"/>
    <s v="Digital Online Aud track Stream"/>
    <m/>
    <n v="1"/>
  </r>
  <r>
    <s v="OCT 2018"/>
    <s v="CAROLINE"/>
    <s v="VOTIVMUSIC"/>
    <x v="15"/>
    <s v="851563006264"/>
    <x v="75"/>
    <s v="USC5Q1400059"/>
    <s v="All Is Well"/>
    <s v="Audio Track Stream Portable - Subscr"/>
    <n v="0.01"/>
    <n v="1"/>
  </r>
  <r>
    <s v="OCT 2018"/>
    <s v="CAROLINE"/>
    <s v="VOTIVMUSIC"/>
    <x v="15"/>
    <s v="851563006264"/>
    <x v="75"/>
    <s v="USC5Q1400098"/>
    <s v="The Truth Lies In Us"/>
    <s v="Digital Online Aud track Stream"/>
    <m/>
    <n v="1"/>
  </r>
  <r>
    <s v="OCT 2018"/>
    <s v="CAROLINE"/>
    <s v="VOTIVMUSIC"/>
    <x v="15"/>
    <s v="851563006301"/>
    <x v="74"/>
    <s v="USC5Q1400094"/>
    <s v="Hold Still"/>
    <s v="Digital Online Aud track Stream"/>
    <m/>
    <n v="3"/>
  </r>
  <r>
    <s v="OCT 2018"/>
    <s v="CAROLINE"/>
    <s v="VOTIVMUSIC"/>
    <x v="15"/>
    <s v="851563006301"/>
    <x v="74"/>
    <s v="USC5Q1400094"/>
    <s v="Hold Still"/>
    <s v="Audio Track Stream Portable - Subscr"/>
    <n v="0.05"/>
    <n v="10"/>
  </r>
  <r>
    <s v="OCT 2018"/>
    <s v="CAROLINE"/>
    <s v="VOTIVMUSIC"/>
    <x v="15"/>
    <s v="851563006301"/>
    <x v="74"/>
    <s v="USC5Q1400094"/>
    <s v="Hold Still"/>
    <s v="Telco Breakage - Audio Subscr"/>
    <n v="0.01"/>
    <n v="2"/>
  </r>
  <r>
    <s v="OCT 2018"/>
    <s v="CAROLINE"/>
    <s v="VOTIVMUSIC"/>
    <x v="15"/>
    <s v="851563006301"/>
    <x v="74"/>
    <s v="USC5Q1500012"/>
    <s v="The Places I Found"/>
    <s v="Digital Online Aud track Stream"/>
    <m/>
    <n v="1"/>
  </r>
  <r>
    <s v="OCT 2018"/>
    <s v="CAROLINE"/>
    <s v="VOTIVMUSIC"/>
    <x v="15"/>
    <s v="851563006301"/>
    <x v="74"/>
    <s v="USC5Q1500012"/>
    <s v="The Places I Found"/>
    <s v="Audio Track Stream Portable - Subscr"/>
    <n v="0.01"/>
    <n v="1"/>
  </r>
  <r>
    <s v="OCT 2018"/>
    <s v="CAROLINE"/>
    <s v="VOTIVMUSIC"/>
    <x v="15"/>
    <s v="851563006424"/>
    <x v="76"/>
    <s v="USC5Q1500031"/>
    <s v="Girl Crush"/>
    <s v="Digital Online Vid track Stream"/>
    <m/>
    <n v="2"/>
  </r>
  <r>
    <s v="OCT 2018"/>
    <s v="CAROLINE"/>
    <s v="VOTIVMUSIC"/>
    <x v="15"/>
    <s v="851563006486"/>
    <x v="77"/>
    <s v="USC5Q1400091"/>
    <s v="Get Out The Way"/>
    <s v="Digital Online Aud track Stream"/>
    <m/>
    <n v="1"/>
  </r>
  <r>
    <s v="OCT 2018"/>
    <s v="CAROLINE"/>
    <s v="VOTIVMUSIC"/>
    <x v="15"/>
    <s v="851563006493"/>
    <x v="77"/>
    <s v="USC5Q1400091"/>
    <s v="Get Out The Way"/>
    <s v="Audio Track Stream Portable - Subscr"/>
    <n v="0.1"/>
    <n v="17"/>
  </r>
  <r>
    <s v="OCT 2018"/>
    <s v="CAROLINE"/>
    <s v="VOTIVMUSIC"/>
    <x v="15"/>
    <s v="851563006493"/>
    <x v="77"/>
    <s v="USC5Q1400091"/>
    <s v="Get Out The Way"/>
    <s v="Audio Cloud Services - Subscr"/>
    <m/>
    <n v="3"/>
  </r>
  <r>
    <s v="OCT 2018"/>
    <s v="CAROLINE"/>
    <s v="VOTIVMUSIC"/>
    <x v="15"/>
    <s v="851563006523"/>
    <x v="78"/>
    <s v="USC5Q1690001"/>
    <s v="Daydreamers"/>
    <s v="Digital Online Vid track Stream"/>
    <m/>
    <n v="1"/>
  </r>
  <r>
    <s v="OCT 2018"/>
    <s v="CAROLINE"/>
    <s v="VOTIVMUSIC"/>
    <x v="16"/>
    <s v="851857007205"/>
    <x v="79"/>
    <s v="USC5Q1700001"/>
    <s v="As You Are"/>
    <s v="Digital Online Aud track Stream"/>
    <m/>
    <n v="2"/>
  </r>
  <r>
    <s v="OCT 2018"/>
    <s v="CAROLINE"/>
    <s v="VOTIVMUSIC"/>
    <x v="16"/>
    <s v="851857007205"/>
    <x v="79"/>
    <s v="USC5Q1700001"/>
    <s v="As You Are"/>
    <s v="User Generated Content Stream Track"/>
    <n v="0.02"/>
    <n v="151"/>
  </r>
  <r>
    <s v="OCT 2018"/>
    <s v="CAROLINE"/>
    <s v="VOTIVMUSIC"/>
    <x v="16"/>
    <s v="851857007205"/>
    <x v="79"/>
    <s v="USC5Q1700001"/>
    <s v="As You Are"/>
    <s v="Audio Track Stream Portable - Subscr"/>
    <n v="0.2"/>
    <n v="36"/>
  </r>
  <r>
    <s v="OCT 2018"/>
    <s v="CAROLINE"/>
    <s v="VOTIVMUSIC"/>
    <x v="16"/>
    <s v="851857007205"/>
    <x v="79"/>
    <s v="USC5Q1700001"/>
    <s v="As You Are"/>
    <s v="User Generated Content Stream - Subscr"/>
    <n v="0.02"/>
    <n v="2"/>
  </r>
  <r>
    <s v="OCT 2018"/>
    <s v="CAROLINE"/>
    <s v="VOTIVMUSIC"/>
    <x v="16"/>
    <s v="851857007205"/>
    <x v="79"/>
    <s v="USC5Q1700002"/>
    <s v="All The Things You Were By Now"/>
    <s v="Audio Track Stream Portable - Subscr"/>
    <n v="0.13"/>
    <n v="22"/>
  </r>
  <r>
    <s v="OCT 2018"/>
    <s v="CAROLINE"/>
    <s v="VOTIVMUSIC"/>
    <x v="16"/>
    <s v="851857007205"/>
    <x v="79"/>
    <s v="USC5Q1700003"/>
    <s v="Boys Theme"/>
    <s v="Digital Online Aud track Stream"/>
    <m/>
    <n v="1"/>
  </r>
  <r>
    <s v="OCT 2018"/>
    <s v="CAROLINE"/>
    <s v="VOTIVMUSIC"/>
    <x v="16"/>
    <s v="851857007205"/>
    <x v="79"/>
    <s v="USC5Q1700003"/>
    <s v="Boys Theme"/>
    <s v="Audio Track Stream Portable - Subscr"/>
    <n v="7.0000000000000007E-2"/>
    <n v="14"/>
  </r>
  <r>
    <s v="OCT 2018"/>
    <s v="CAROLINE"/>
    <s v="VOTIVMUSIC"/>
    <x v="16"/>
    <s v="851857007205"/>
    <x v="79"/>
    <s v="USC5Q1700004"/>
    <s v="Boys Theme"/>
    <s v="User Generated Content Stream Track"/>
    <m/>
    <n v="52"/>
  </r>
  <r>
    <s v="OCT 2018"/>
    <s v="CAROLINE"/>
    <s v="VOTIVMUSIC"/>
    <x v="16"/>
    <s v="851857007205"/>
    <x v="79"/>
    <s v="USC5Q1700004"/>
    <s v="Boys Theme"/>
    <s v="Audio Track Stream Portable - Subscr"/>
    <n v="0.09"/>
    <n v="17"/>
  </r>
  <r>
    <s v="OCT 2018"/>
    <s v="CAROLINE"/>
    <s v="VOTIVMUSIC"/>
    <x v="16"/>
    <s v="851857007205"/>
    <x v="79"/>
    <s v="USC5Q1700005"/>
    <s v="Saying Hi To Old Friends"/>
    <s v="Digital Online Aud track Stream"/>
    <n v="0.01"/>
    <n v="6"/>
  </r>
  <r>
    <s v="OCT 2018"/>
    <s v="CAROLINE"/>
    <s v="VOTIVMUSIC"/>
    <x v="16"/>
    <s v="851857007205"/>
    <x v="79"/>
    <s v="USC5Q1700005"/>
    <s v="Saying Hi To Old Friends"/>
    <s v="Digital Online Vid track Stream"/>
    <n v="0.04"/>
    <n v="15"/>
  </r>
  <r>
    <s v="OCT 2018"/>
    <s v="CAROLINE"/>
    <s v="VOTIVMUSIC"/>
    <x v="16"/>
    <s v="851857007205"/>
    <x v="79"/>
    <s v="USC5Q1700005"/>
    <s v="Saying Hi To Old Friends"/>
    <s v="User Generated Content Stream Track"/>
    <n v="0.02"/>
    <n v="151"/>
  </r>
  <r>
    <s v="OCT 2018"/>
    <s v="CAROLINE"/>
    <s v="VOTIVMUSIC"/>
    <x v="16"/>
    <s v="851857007205"/>
    <x v="79"/>
    <s v="USC5Q1700005"/>
    <s v="Saying Hi To Old Friends"/>
    <s v="Audio Track Stream Portable - Subscr"/>
    <n v="0.08"/>
    <n v="16"/>
  </r>
  <r>
    <s v="OCT 2018"/>
    <s v="CAROLINE"/>
    <s v="VOTIVMUSIC"/>
    <x v="16"/>
    <s v="851857007205"/>
    <x v="79"/>
    <s v="USC5Q1700005"/>
    <s v="Saying Hi To Old Friends"/>
    <s v="User Generated Content Stream - Subscr"/>
    <n v="0.02"/>
    <n v="2"/>
  </r>
  <r>
    <s v="OCT 2018"/>
    <s v="CAROLINE"/>
    <s v="VOTIVMUSIC"/>
    <x v="16"/>
    <s v="851857007205"/>
    <x v="79"/>
    <s v="USC5Q1700005"/>
    <s v="Saying Hi To Old Friends"/>
    <s v="Telco Breakage - Audio Subscr"/>
    <m/>
    <n v="1"/>
  </r>
  <r>
    <s v="OCT 2018"/>
    <s v="CAROLINE"/>
    <s v="VOTIVMUSIC"/>
    <x v="16"/>
    <s v="851857007205"/>
    <x v="79"/>
    <s v="USC5Q1700006"/>
    <s v="Hard Being Happy"/>
    <s v="Digital Online Vid track Stream"/>
    <m/>
    <n v="1"/>
  </r>
  <r>
    <s v="OCT 2018"/>
    <s v="CAROLINE"/>
    <s v="VOTIVMUSIC"/>
    <x v="16"/>
    <s v="851857007205"/>
    <x v="79"/>
    <s v="USC5Q1700006"/>
    <s v="Hard Being Happy"/>
    <s v="User Generated Content Stream Track"/>
    <n v="0.02"/>
    <n v="151"/>
  </r>
  <r>
    <s v="OCT 2018"/>
    <s v="CAROLINE"/>
    <s v="VOTIVMUSIC"/>
    <x v="16"/>
    <s v="851857007205"/>
    <x v="79"/>
    <s v="USC5Q1700006"/>
    <s v="Hard Being Happy"/>
    <s v="Audio Track Stream Portable - Subscr"/>
    <n v="0.08"/>
    <n v="14"/>
  </r>
  <r>
    <s v="OCT 2018"/>
    <s v="CAROLINE"/>
    <s v="VOTIVMUSIC"/>
    <x v="16"/>
    <s v="851857007205"/>
    <x v="79"/>
    <s v="USC5Q1700006"/>
    <s v="Hard Being Happy"/>
    <s v="User Generated Content Stream - Subscr"/>
    <n v="0.02"/>
    <n v="2"/>
  </r>
  <r>
    <s v="OCT 2018"/>
    <s v="CAROLINE"/>
    <s v="VOTIVMUSIC"/>
    <x v="16"/>
    <s v="851857007205"/>
    <x v="79"/>
    <s v="USC5Q1700006"/>
    <s v="Hard Being Happy"/>
    <s v="Audio Cloud Services - Subscr"/>
    <m/>
    <n v="2"/>
  </r>
  <r>
    <s v="OCT 2018"/>
    <s v="CAROLINE"/>
    <s v="VOTIVMUSIC"/>
    <x v="16"/>
    <s v="851857007205"/>
    <x v="79"/>
    <s v="USC5Q1700007"/>
    <s v="Oh Boy, Trailer Homes"/>
    <s v="Digital Online Aud track Stream"/>
    <m/>
    <n v="1"/>
  </r>
  <r>
    <s v="OCT 2018"/>
    <s v="CAROLINE"/>
    <s v="VOTIVMUSIC"/>
    <x v="16"/>
    <s v="851857007205"/>
    <x v="79"/>
    <s v="USC5Q1700007"/>
    <s v="Oh Boy, Trailer Homes"/>
    <s v="User Generated Content Stream Track"/>
    <n v="0.02"/>
    <n v="151"/>
  </r>
  <r>
    <s v="OCT 2018"/>
    <s v="CAROLINE"/>
    <s v="VOTIVMUSIC"/>
    <x v="16"/>
    <s v="851857007205"/>
    <x v="79"/>
    <s v="USC5Q1700007"/>
    <s v="Oh Boy, Trailer Homes"/>
    <s v="Audio Track Stream Portable - Subscr"/>
    <n v="7.0000000000000007E-2"/>
    <n v="14"/>
  </r>
  <r>
    <s v="OCT 2018"/>
    <s v="CAROLINE"/>
    <s v="VOTIVMUSIC"/>
    <x v="16"/>
    <s v="851857007205"/>
    <x v="79"/>
    <s v="USC5Q1700007"/>
    <s v="Oh Boy, Trailer Homes"/>
    <s v="User Generated Content Stream - Subscr"/>
    <n v="0.02"/>
    <n v="2"/>
  </r>
  <r>
    <s v="OCT 2018"/>
    <s v="CAROLINE"/>
    <s v="VOTIVMUSIC"/>
    <x v="16"/>
    <s v="851857007205"/>
    <x v="79"/>
    <s v="USC5Q1700008"/>
    <s v="Fun Fexy Fine"/>
    <s v="Digital Online Aud track Stream"/>
    <m/>
    <n v="1"/>
  </r>
  <r>
    <s v="OCT 2018"/>
    <s v="CAROLINE"/>
    <s v="VOTIVMUSIC"/>
    <x v="16"/>
    <s v="851857007205"/>
    <x v="79"/>
    <s v="USC5Q1700008"/>
    <s v="Fun Fexy Fine"/>
    <s v="User Generated Content Stream Track"/>
    <n v="0.02"/>
    <n v="151"/>
  </r>
  <r>
    <s v="OCT 2018"/>
    <s v="CAROLINE"/>
    <s v="VOTIVMUSIC"/>
    <x v="16"/>
    <s v="851857007205"/>
    <x v="79"/>
    <s v="USC5Q1700008"/>
    <s v="Fun Fexy Fine"/>
    <s v="Audio Track Stream Portable - Subscr"/>
    <n v="7.0000000000000007E-2"/>
    <n v="13"/>
  </r>
  <r>
    <s v="OCT 2018"/>
    <s v="CAROLINE"/>
    <s v="VOTIVMUSIC"/>
    <x v="16"/>
    <s v="851857007205"/>
    <x v="79"/>
    <s v="USC5Q1700008"/>
    <s v="Fun Fexy Fine"/>
    <s v="User Generated Content Stream - Subscr"/>
    <n v="0.02"/>
    <n v="2"/>
  </r>
  <r>
    <s v="OCT 2018"/>
    <s v="CAROLINE"/>
    <s v="VOTIVMUSIC"/>
    <x v="16"/>
    <s v="851857007205"/>
    <x v="79"/>
    <s v="USC5Q1700009"/>
    <s v="I Wish You Were A Girl"/>
    <s v="User Generated Content Stream Track"/>
    <n v="0.02"/>
    <n v="151"/>
  </r>
  <r>
    <s v="OCT 2018"/>
    <s v="CAROLINE"/>
    <s v="VOTIVMUSIC"/>
    <x v="16"/>
    <s v="851857007205"/>
    <x v="79"/>
    <s v="USC5Q1700009"/>
    <s v="I Wish You Were A Girl"/>
    <s v="Audio Track Stream Portable - Subscr"/>
    <n v="0.09"/>
    <n v="14"/>
  </r>
  <r>
    <s v="OCT 2018"/>
    <s v="CAROLINE"/>
    <s v="VOTIVMUSIC"/>
    <x v="16"/>
    <s v="851857007205"/>
    <x v="79"/>
    <s v="USC5Q1700009"/>
    <s v="I Wish You Were A Girl"/>
    <s v="User Generated Content Stream - Subscr"/>
    <n v="0.02"/>
    <n v="2"/>
  </r>
  <r>
    <s v="OCT 2018"/>
    <s v="CAROLINE"/>
    <s v="VOTIVMUSIC"/>
    <x v="16"/>
    <s v="851857007205"/>
    <x v="79"/>
    <s v="USC5Q1700010"/>
    <s v="All The Things You Were By Now"/>
    <s v="Digital Online Aud track Stream"/>
    <m/>
    <n v="2"/>
  </r>
  <r>
    <s v="OCT 2018"/>
    <s v="CAROLINE"/>
    <s v="VOTIVMUSIC"/>
    <x v="16"/>
    <s v="851857007205"/>
    <x v="79"/>
    <s v="USC5Q1700010"/>
    <s v="All The Things You Were By Now"/>
    <s v="User Generated Content Stream Track"/>
    <n v="0.02"/>
    <n v="151"/>
  </r>
  <r>
    <s v="OCT 2018"/>
    <s v="CAROLINE"/>
    <s v="VOTIVMUSIC"/>
    <x v="16"/>
    <s v="851857007205"/>
    <x v="79"/>
    <s v="USC5Q1700010"/>
    <s v="All The Things You Were By Now"/>
    <s v="Audio Track Stream Portable - Subscr"/>
    <n v="0.11"/>
    <n v="22"/>
  </r>
  <r>
    <s v="OCT 2018"/>
    <s v="CAROLINE"/>
    <s v="VOTIVMUSIC"/>
    <x v="16"/>
    <s v="851857007205"/>
    <x v="79"/>
    <s v="USC5Q1700010"/>
    <s v="All The Things You Were By Now"/>
    <s v="User Generated Content Stream - Subscr"/>
    <n v="0.02"/>
    <n v="2"/>
  </r>
  <r>
    <s v="OCT 2018"/>
    <s v="CAROLINE"/>
    <s v="VOTIVMUSIC"/>
    <x v="16"/>
    <s v="851857007205"/>
    <x v="79"/>
    <s v="USC5Q1700011"/>
    <s v="Dreams Imitate Art"/>
    <s v="Digital Online Aud track Stream"/>
    <n v="7.0000000000000007E-2"/>
    <n v="52"/>
  </r>
  <r>
    <s v="OCT 2018"/>
    <s v="CAROLINE"/>
    <s v="VOTIVMUSIC"/>
    <x v="16"/>
    <s v="851857007205"/>
    <x v="79"/>
    <s v="USC5Q1700011"/>
    <s v="Dreams Imitate Art"/>
    <s v="User Generated Content Stream Track"/>
    <n v="0.02"/>
    <n v="151"/>
  </r>
  <r>
    <s v="OCT 2018"/>
    <s v="CAROLINE"/>
    <s v="VOTIVMUSIC"/>
    <x v="16"/>
    <s v="851857007205"/>
    <x v="79"/>
    <s v="USC5Q1700011"/>
    <s v="Dreams Imitate Art"/>
    <s v="Audio Track Stream Portable - Subscr"/>
    <n v="0.95"/>
    <n v="198"/>
  </r>
  <r>
    <s v="OCT 2018"/>
    <s v="CAROLINE"/>
    <s v="VOTIVMUSIC"/>
    <x v="16"/>
    <s v="851857007205"/>
    <x v="79"/>
    <s v="USC5Q1700011"/>
    <s v="Dreams Imitate Art"/>
    <s v="User Generated Content Stream - Subscr"/>
    <n v="0.02"/>
    <n v="2"/>
  </r>
  <r>
    <s v="OCT 2018"/>
    <s v="CAROLINE"/>
    <s v="VOTIVMUSIC"/>
    <x v="16"/>
    <s v="851857007205"/>
    <x v="79"/>
    <s v="USC5Q1700011"/>
    <s v="Dreams Imitate Art"/>
    <s v="Telco Breakage - Audio Subscr"/>
    <n v="7.0000000000000007E-2"/>
    <n v="2"/>
  </r>
  <r>
    <s v="OCT 2018"/>
    <s v="CAROLINE"/>
    <s v="VOTIVMUSIC"/>
    <x v="16"/>
    <s v="851857007205"/>
    <x v="79"/>
    <s v="USC5Q1700012"/>
    <s v="Spectre"/>
    <s v="Digital Online Aud track Stream"/>
    <n v="0.01"/>
    <n v="7"/>
  </r>
  <r>
    <s v="OCT 2018"/>
    <s v="CAROLINE"/>
    <s v="VOTIVMUSIC"/>
    <x v="16"/>
    <s v="851857007205"/>
    <x v="79"/>
    <s v="USC5Q1700012"/>
    <s v="Spectre"/>
    <s v="Audio Track Stream Portable - Subscr"/>
    <n v="7.0000000000000007E-2"/>
    <n v="12"/>
  </r>
  <r>
    <s v="OCT 2018"/>
    <s v="CAROLINE"/>
    <s v="VOTIVMUSIC"/>
    <x v="16"/>
    <s v="851857007205"/>
    <x v="79"/>
    <s v="USC5Q1700013"/>
    <s v="Dreams Imitate Art"/>
    <s v="Digital Online Aud track Stream"/>
    <m/>
    <n v="2"/>
  </r>
  <r>
    <s v="OCT 2018"/>
    <s v="CAROLINE"/>
    <s v="VOTIVMUSIC"/>
    <x v="16"/>
    <s v="851857007205"/>
    <x v="79"/>
    <s v="USC5Q1700013"/>
    <s v="Dreams Imitate Art"/>
    <s v="Digital Online Vid track Stream"/>
    <m/>
    <n v="1"/>
  </r>
  <r>
    <s v="OCT 2018"/>
    <s v="CAROLINE"/>
    <s v="VOTIVMUSIC"/>
    <x v="16"/>
    <s v="851857007205"/>
    <x v="79"/>
    <s v="USC5Q1700013"/>
    <s v="Dreams Imitate Art"/>
    <s v="Audio Track Stream Portable - Subscr"/>
    <n v="0.09"/>
    <n v="14"/>
  </r>
  <r>
    <s v="OCT 2018"/>
    <s v="CAROLINE"/>
    <s v="VOTIVMUSIC"/>
    <x v="16"/>
    <s v="851857007205"/>
    <x v="79"/>
    <s v="USC5Q1700014"/>
    <s v="Spectre"/>
    <s v="Digital Online Aud track Permanent"/>
    <n v="0.91"/>
    <n v="1"/>
  </r>
  <r>
    <s v="OCT 2018"/>
    <s v="CAROLINE"/>
    <s v="VOTIVMUSIC"/>
    <x v="16"/>
    <s v="851857007205"/>
    <x v="79"/>
    <s v="USC5Q1700014"/>
    <s v="Spectre"/>
    <s v="Digital Online Aud track Stream"/>
    <n v="0.02"/>
    <n v="12"/>
  </r>
  <r>
    <s v="OCT 2018"/>
    <s v="CAROLINE"/>
    <s v="VOTIVMUSIC"/>
    <x v="16"/>
    <s v="851857007205"/>
    <x v="79"/>
    <s v="USC5Q1700014"/>
    <s v="Spectre"/>
    <s v="Digital Online Vid track Stream"/>
    <m/>
    <n v="6"/>
  </r>
  <r>
    <s v="OCT 2018"/>
    <s v="CAROLINE"/>
    <s v="VOTIVMUSIC"/>
    <x v="16"/>
    <s v="851857007205"/>
    <x v="79"/>
    <s v="USC5Q1700014"/>
    <s v="Spectre"/>
    <s v="User Generated Content Stream Track"/>
    <n v="0.42"/>
    <n v="995"/>
  </r>
  <r>
    <s v="OCT 2018"/>
    <s v="CAROLINE"/>
    <s v="VOTIVMUSIC"/>
    <x v="16"/>
    <s v="851857007205"/>
    <x v="79"/>
    <s v="USC5Q1700014"/>
    <s v="Spectre"/>
    <s v="Audio Track Stream Portable - Subscr"/>
    <n v="0.26"/>
    <n v="53"/>
  </r>
  <r>
    <s v="OCT 2018"/>
    <s v="CAROLINE"/>
    <s v="VOTIVMUSIC"/>
    <x v="16"/>
    <s v="851857007205"/>
    <x v="79"/>
    <s v="USC5Q1700014"/>
    <s v="Spectre"/>
    <s v="User Generated Content Stream - Subscr"/>
    <n v="0.1"/>
    <n v="10"/>
  </r>
  <r>
    <s v="OCT 2018"/>
    <s v="CAROLINE"/>
    <s v="VOTIVMUSIC"/>
    <x v="16"/>
    <s v="851857007205"/>
    <x v="79"/>
    <s v="USC5Q1700014"/>
    <s v="Spectre"/>
    <s v="Telco Breakage - Audio Subscr"/>
    <n v="0.01"/>
    <n v="1"/>
  </r>
  <r>
    <s v="OCT 2018"/>
    <s v="CAROLINE"/>
    <s v="VOTIVMUSIC"/>
    <x v="16"/>
    <s v="851857007205"/>
    <x v="79"/>
    <s v="USC5Q1700015"/>
    <s v="Boys Theme"/>
    <s v="Digital Online Aud track Stream"/>
    <m/>
    <n v="2"/>
  </r>
  <r>
    <s v="OCT 2018"/>
    <s v="CAROLINE"/>
    <s v="VOTIVMUSIC"/>
    <x v="16"/>
    <s v="851857007205"/>
    <x v="79"/>
    <s v="USC5Q1700015"/>
    <s v="Boys Theme"/>
    <s v="User Generated Content Stream Track"/>
    <n v="0.02"/>
    <n v="151"/>
  </r>
  <r>
    <s v="OCT 2018"/>
    <s v="CAROLINE"/>
    <s v="VOTIVMUSIC"/>
    <x v="16"/>
    <s v="851857007205"/>
    <x v="79"/>
    <s v="USC5Q1700015"/>
    <s v="Boys Theme"/>
    <s v="Audio Track Stream Portable - Subscr"/>
    <n v="0.08"/>
    <n v="16"/>
  </r>
  <r>
    <s v="OCT 2018"/>
    <s v="CAROLINE"/>
    <s v="VOTIVMUSIC"/>
    <x v="16"/>
    <s v="851857007205"/>
    <x v="79"/>
    <s v="USC5Q1700015"/>
    <s v="Boys Theme"/>
    <s v="User Generated Content Stream - Subscr"/>
    <n v="0.02"/>
    <n v="2"/>
  </r>
  <r>
    <s v="OCT 2018"/>
    <s v="CAROLINE"/>
    <s v="VOTIVMUSIC"/>
    <x v="16"/>
    <s v="851857007205"/>
    <x v="79"/>
    <s v="USC5Q1700016"/>
    <s v="Appalachian Moon"/>
    <s v="Digital Online Aud track Stream"/>
    <n v="0.37"/>
    <n v="268"/>
  </r>
  <r>
    <s v="OCT 2018"/>
    <s v="CAROLINE"/>
    <s v="VOTIVMUSIC"/>
    <x v="16"/>
    <s v="851857007205"/>
    <x v="79"/>
    <s v="USC5Q1700016"/>
    <s v="Appalachian Moon"/>
    <s v="Digital Online Vid track Stream"/>
    <n v="0.4"/>
    <n v="105"/>
  </r>
  <r>
    <s v="OCT 2018"/>
    <s v="CAROLINE"/>
    <s v="VOTIVMUSIC"/>
    <x v="16"/>
    <s v="851857007205"/>
    <x v="79"/>
    <s v="USC5Q1700016"/>
    <s v="Appalachian Moon"/>
    <s v="User Generated Content Stream Track"/>
    <n v="0.1"/>
    <n v="182"/>
  </r>
  <r>
    <s v="OCT 2018"/>
    <s v="CAROLINE"/>
    <s v="VOTIVMUSIC"/>
    <x v="16"/>
    <s v="851857007205"/>
    <x v="79"/>
    <s v="USC5Q1700016"/>
    <s v="Appalachian Moon"/>
    <s v="Audio Track Stream Portable - Subscr"/>
    <n v="13.04"/>
    <n v="2664"/>
  </r>
  <r>
    <s v="OCT 2018"/>
    <s v="CAROLINE"/>
    <s v="VOTIVMUSIC"/>
    <x v="16"/>
    <s v="851857007205"/>
    <x v="79"/>
    <s v="USC5Q1700016"/>
    <s v="Appalachian Moon"/>
    <s v="User Generated Content Stream - Subscr"/>
    <n v="0.03"/>
    <n v="3"/>
  </r>
  <r>
    <s v="OCT 2018"/>
    <s v="CAROLINE"/>
    <s v="VOTIVMUSIC"/>
    <x v="16"/>
    <s v="851857007205"/>
    <x v="79"/>
    <s v="USC5Q1700016"/>
    <s v="Appalachian Moon"/>
    <s v="Telco Breakage - Audio Subscr"/>
    <n v="0.14000000000000001"/>
    <n v="2"/>
  </r>
  <r>
    <s v="OCT 2018"/>
    <s v="CAROLINE"/>
    <s v="VOTIVMUSIC"/>
    <x v="17"/>
    <s v="851857007229"/>
    <x v="80"/>
    <s v="USC5Q1700017"/>
    <s v="I Feel Unloved"/>
    <s v="Digital Online Aud track Permanent"/>
    <n v="0.91"/>
    <n v="1"/>
  </r>
  <r>
    <s v="OCT 2018"/>
    <s v="CAROLINE"/>
    <s v="VOTIVMUSIC"/>
    <x v="17"/>
    <s v="851857007229"/>
    <x v="80"/>
    <s v="USC5Q1700017"/>
    <s v="I Feel Unloved"/>
    <s v="Audio Track Stream Portable - Subscr"/>
    <n v="0.08"/>
    <n v="13"/>
  </r>
  <r>
    <s v="OCT 2018"/>
    <s v="CAROLINE"/>
    <s v="VOTIVMUSIC"/>
    <x v="17"/>
    <s v="851857007229"/>
    <x v="80"/>
    <s v="USC5Q1700018"/>
    <s v="Dream Of The Machines"/>
    <s v="Audio Track Stream Portable - Subscr"/>
    <n v="0.03"/>
    <n v="6"/>
  </r>
  <r>
    <s v="OCT 2018"/>
    <s v="CAROLINE"/>
    <s v="VOTIVMUSIC"/>
    <x v="17"/>
    <s v="851857007229"/>
    <x v="80"/>
    <s v="USC5Q1700018"/>
    <s v="Dream Of The Machines"/>
    <s v="Telco Breakage - Audio Subscr"/>
    <m/>
    <n v="1"/>
  </r>
  <r>
    <s v="OCT 2018"/>
    <s v="CAROLINE"/>
    <s v="VOTIVMUSIC"/>
    <x v="17"/>
    <s v="851857007229"/>
    <x v="80"/>
    <s v="USC5Q1700019"/>
    <s v="Gray's Placenta"/>
    <s v="Audio Track Stream Portable - Subscr"/>
    <n v="0.02"/>
    <n v="4"/>
  </r>
  <r>
    <s v="OCT 2018"/>
    <s v="CAROLINE"/>
    <s v="VOTIVMUSIC"/>
    <x v="17"/>
    <s v="851857007229"/>
    <x v="80"/>
    <s v="USC5Q1700020"/>
    <s v="Enter The Arena"/>
    <s v="Audio Track Stream Portable - Subscr"/>
    <n v="0.01"/>
    <n v="3"/>
  </r>
  <r>
    <s v="OCT 2018"/>
    <s v="CAROLINE"/>
    <s v="VOTIVMUSIC"/>
    <x v="17"/>
    <s v="851857007229"/>
    <x v="80"/>
    <s v="USC5Q1700021"/>
    <s v="Hair Of The God"/>
    <s v="Audio Track Stream Portable - Subscr"/>
    <n v="0.01"/>
    <n v="1"/>
  </r>
  <r>
    <s v="OCT 2018"/>
    <s v="CAROLINE"/>
    <s v="VOTIVMUSIC"/>
    <x v="17"/>
    <s v="851857007229"/>
    <x v="80"/>
    <s v="USC5Q1700023"/>
    <s v="BabyMan"/>
    <s v="Audio Track Stream Portable - Subscr"/>
    <n v="0.01"/>
    <n v="1"/>
  </r>
  <r>
    <s v="OCT 2018"/>
    <s v="CAROLINE"/>
    <s v="VOTIVMUSIC"/>
    <x v="17"/>
    <s v="851857007229"/>
    <x v="80"/>
    <s v="USC5Q1700024"/>
    <s v="You Can't Be Real"/>
    <s v="Audio Track Stream Portable - Subscr"/>
    <n v="0.01"/>
    <n v="1"/>
  </r>
  <r>
    <s v="OCT 2018"/>
    <s v="CAROLINE"/>
    <s v="VOTIVMUSIC"/>
    <x v="17"/>
    <s v="851857007229"/>
    <x v="80"/>
    <s v="USC5Q1700025"/>
    <s v="The Gents Of Yore"/>
    <s v="Audio Track Stream Portable - Subscr"/>
    <n v="0.01"/>
    <n v="2"/>
  </r>
  <r>
    <s v="OCT 2018"/>
    <s v="CAROLINE"/>
    <s v="VOTIVMUSIC"/>
    <x v="17"/>
    <s v="851857007250"/>
    <x v="81"/>
    <s v="USC5Q1700017"/>
    <s v="I Feel Unloved"/>
    <s v="Audio Track Stream Portable - Subscr"/>
    <n v="0.03"/>
    <n v="6"/>
  </r>
  <r>
    <s v="OCT 2018"/>
    <s v="CAROLINE"/>
    <s v="VOTIVMUSIC"/>
    <x v="17"/>
    <s v="851857007489"/>
    <x v="82"/>
    <s v="USC5Q1700049"/>
    <s v="Lucifer The Light Bearer"/>
    <s v="Audio Track Stream Portable - Subscr"/>
    <n v="0.02"/>
    <n v="3"/>
  </r>
  <r>
    <s v="OCT 2018"/>
    <s v="CAROLINE"/>
    <s v="VOTIVMUSIC"/>
    <x v="0"/>
    <s v="851857007380"/>
    <x v="83"/>
    <s v="USC5Q1700028"/>
    <s v="Polly"/>
    <s v="Digital Online Aud track Stream"/>
    <n v="0.02"/>
    <n v="11"/>
  </r>
  <r>
    <s v="OCT 2018"/>
    <s v="CAROLINE"/>
    <s v="VOTIVMUSIC"/>
    <x v="0"/>
    <s v="851857007380"/>
    <x v="83"/>
    <s v="USC5Q1700028"/>
    <s v="Polly"/>
    <s v="Digital Online Vid track Stream"/>
    <m/>
    <n v="1"/>
  </r>
  <r>
    <s v="OCT 2018"/>
    <s v="CAROLINE"/>
    <s v="VOTIVMUSIC"/>
    <x v="0"/>
    <s v="851857007380"/>
    <x v="83"/>
    <s v="USC5Q1700028"/>
    <s v="Polly"/>
    <s v="Audio Track Stream Portable - Subscr"/>
    <n v="0.16"/>
    <n v="32"/>
  </r>
  <r>
    <s v="OCT 2018"/>
    <s v="CAROLINE"/>
    <s v="VOTIVMUSIC"/>
    <x v="0"/>
    <s v="851857007380"/>
    <x v="83"/>
    <s v="USC5Q1700028"/>
    <s v="Polly"/>
    <s v="Telco Breakage - Audio Subscr"/>
    <n v="0.35"/>
    <n v="2"/>
  </r>
  <r>
    <s v="OCT 2018"/>
    <s v="CAROLINE"/>
    <s v="VOTIVMUSIC"/>
    <x v="18"/>
    <s v="851857007502"/>
    <x v="84"/>
    <s v="USC5Q1800001"/>
    <s v="Ending"/>
    <s v="User Generated Content Stream Track"/>
    <m/>
    <n v="2"/>
  </r>
  <r>
    <s v="OCT 2018"/>
    <s v="CAROLINE"/>
    <s v="VOTIVMUSIC"/>
    <x v="18"/>
    <s v="851857007502"/>
    <x v="84"/>
    <s v="USC5Q1800007"/>
    <s v="Benny"/>
    <s v="Digital Online Aud track Stream"/>
    <n v="0.01"/>
    <n v="5"/>
  </r>
  <r>
    <s v="OCT 2018"/>
    <s v="CAROLINE"/>
    <s v="VOTIVMUSIC"/>
    <x v="18"/>
    <s v="851857007502"/>
    <x v="84"/>
    <s v="USC5Q1800007"/>
    <s v="Benny"/>
    <s v="Audio Track Stream Portable - Subscr"/>
    <n v="0.17"/>
    <n v="29"/>
  </r>
  <r>
    <s v="OCT 2018"/>
    <s v="CAROLINE"/>
    <s v="VOTIVMUSIC"/>
    <x v="19"/>
    <s v="851857007526"/>
    <x v="85"/>
    <s v="USC5Q1800009"/>
    <s v="Ritual"/>
    <s v="Digital Online Aud track Stream"/>
    <n v="0.02"/>
    <n v="16"/>
  </r>
  <r>
    <s v="OCT 2018"/>
    <s v="CAROLINE"/>
    <s v="VOTIVMUSIC"/>
    <x v="19"/>
    <s v="851857007526"/>
    <x v="85"/>
    <s v="USC5Q1800009"/>
    <s v="Ritual"/>
    <s v="User Generated Content Stream Track"/>
    <m/>
    <n v="6"/>
  </r>
  <r>
    <s v="OCT 2018"/>
    <s v="CAROLINE"/>
    <s v="VOTIVMUSIC"/>
    <x v="19"/>
    <s v="851857007526"/>
    <x v="85"/>
    <s v="USC5Q1800009"/>
    <s v="Ritual"/>
    <s v="Audio Track Stream Portable - Subscr"/>
    <n v="0.78"/>
    <n v="132"/>
  </r>
  <r>
    <s v="OCT 2018"/>
    <s v="CAROLINE"/>
    <s v="VOTIVMUSIC"/>
    <x v="19"/>
    <s v="851857007526"/>
    <x v="85"/>
    <s v="USC5Q1800010"/>
    <s v="They're Here"/>
    <s v="Digital Online Aud track Stream"/>
    <n v="0.01"/>
    <n v="10"/>
  </r>
  <r>
    <s v="OCT 2018"/>
    <s v="CAROLINE"/>
    <s v="VOTIVMUSIC"/>
    <x v="19"/>
    <s v="851857007526"/>
    <x v="85"/>
    <s v="USC5Q1800010"/>
    <s v="They're Here"/>
    <s v="Digital Online Vid track Stream"/>
    <n v="0.02"/>
    <n v="4"/>
  </r>
  <r>
    <s v="OCT 2018"/>
    <s v="CAROLINE"/>
    <s v="VOTIVMUSIC"/>
    <x v="19"/>
    <s v="851857007526"/>
    <x v="85"/>
    <s v="USC5Q1800010"/>
    <s v="They're Here"/>
    <s v="Audio Track Stream Portable - Subscr"/>
    <n v="0.69"/>
    <n v="113"/>
  </r>
  <r>
    <s v="OCT 2018"/>
    <s v="CAROLINE"/>
    <s v="VOTIVMUSIC"/>
    <x v="19"/>
    <s v="851857007526"/>
    <x v="85"/>
    <s v="USC5Q1800011"/>
    <s v="When Guns Are No More"/>
    <s v="Digital Online Aud track Stream"/>
    <n v="0.01"/>
    <n v="7"/>
  </r>
  <r>
    <s v="OCT 2018"/>
    <s v="CAROLINE"/>
    <s v="VOTIVMUSIC"/>
    <x v="19"/>
    <s v="851857007526"/>
    <x v="85"/>
    <s v="USC5Q1800011"/>
    <s v="When Guns Are No More"/>
    <s v="Digital Online Vid track Stream"/>
    <m/>
    <n v="1"/>
  </r>
  <r>
    <s v="OCT 2018"/>
    <s v="CAROLINE"/>
    <s v="VOTIVMUSIC"/>
    <x v="19"/>
    <s v="851857007526"/>
    <x v="85"/>
    <s v="USC5Q1800011"/>
    <s v="When Guns Are No More"/>
    <s v="Audio Track Stream Portable - Subscr"/>
    <n v="0.54"/>
    <n v="93"/>
  </r>
  <r>
    <s v="OCT 2018"/>
    <s v="CAROLINE"/>
    <s v="VOTIVMUSIC"/>
    <x v="19"/>
    <s v="851857007526"/>
    <x v="85"/>
    <s v="USC5Q1800012"/>
    <s v="Dirge"/>
    <s v="Digital Online Aud track Stream"/>
    <n v="0.01"/>
    <n v="4"/>
  </r>
  <r>
    <s v="OCT 2018"/>
    <s v="CAROLINE"/>
    <s v="VOTIVMUSIC"/>
    <x v="19"/>
    <s v="851857007526"/>
    <x v="85"/>
    <s v="USC5Q1800012"/>
    <s v="Dirge"/>
    <s v="Audio Track Stream Portable - Subscr"/>
    <n v="0.5"/>
    <n v="90"/>
  </r>
  <r>
    <s v="OCT 2018"/>
    <s v="CAROLINE"/>
    <s v="VOTIVMUSIC"/>
    <x v="19"/>
    <s v="851857007526"/>
    <x v="85"/>
    <s v="USC5Q1800012"/>
    <s v="Dirge"/>
    <s v="Digital Aud track Stream -Subscr LtdCat"/>
    <n v="0.01"/>
    <n v="1"/>
  </r>
  <r>
    <s v="OCT 2018"/>
    <s v="CAROLINE"/>
    <s v="VOTIVMUSIC"/>
    <x v="19"/>
    <s v="851857007526"/>
    <x v="85"/>
    <s v="USC5Q1800013"/>
    <s v="Still"/>
    <s v="Digital Online Aud track Stream"/>
    <n v="0.02"/>
    <n v="11"/>
  </r>
  <r>
    <s v="OCT 2018"/>
    <s v="CAROLINE"/>
    <s v="VOTIVMUSIC"/>
    <x v="19"/>
    <s v="851857007526"/>
    <x v="85"/>
    <s v="USC5Q1800013"/>
    <s v="Still"/>
    <s v="Audio Track Stream Portable - Subscr"/>
    <n v="0.44"/>
    <n v="89"/>
  </r>
  <r>
    <s v="OCT 2018"/>
    <s v="CAROLINE"/>
    <s v="VOTIVMUSIC"/>
    <x v="19"/>
    <s v="851857007526"/>
    <x v="85"/>
    <s v="USC5Q1800014"/>
    <s v="Mama"/>
    <s v="Digital Online Aud track Stream"/>
    <n v="0.01"/>
    <n v="8"/>
  </r>
  <r>
    <s v="OCT 2018"/>
    <s v="CAROLINE"/>
    <s v="VOTIVMUSIC"/>
    <x v="19"/>
    <s v="851857007526"/>
    <x v="85"/>
    <s v="USC5Q1800014"/>
    <s v="Mama"/>
    <s v="Audio Track Stream Portable - Subscr"/>
    <n v="0.44"/>
    <n v="76"/>
  </r>
  <r>
    <s v="OCT 2018"/>
    <s v="CAROLINE"/>
    <s v="VOTIVMUSIC"/>
    <x v="19"/>
    <s v="851857007526"/>
    <x v="85"/>
    <s v="USC5Q1800015"/>
    <s v="Let There Be Dark"/>
    <s v="Digital Online Aud track Stream"/>
    <n v="0.01"/>
    <n v="5"/>
  </r>
  <r>
    <s v="OCT 2018"/>
    <s v="CAROLINE"/>
    <s v="VOTIVMUSIC"/>
    <x v="19"/>
    <s v="851857007526"/>
    <x v="85"/>
    <s v="USC5Q1800015"/>
    <s v="Let There Be Dark"/>
    <s v="Audio Track Stream Portable - Subscr"/>
    <n v="0.43"/>
    <n v="7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10">
  <r>
    <s v="US-VOT"/>
    <x v="0"/>
    <s v="851563006752"/>
    <x v="0"/>
    <s v="USC5Q1600019"/>
    <s v="Being Alone"/>
    <n v="0.01"/>
  </r>
  <r>
    <s v="US-VOT"/>
    <x v="1"/>
    <s v="851563006622"/>
    <x v="1"/>
    <s v="USC5Q1600014"/>
    <s v="Honey"/>
    <n v="0.09"/>
  </r>
  <r>
    <s v="US-VOT"/>
    <x v="1"/>
    <s v="851857007342"/>
    <x v="2"/>
    <s v="USC5Q1700027"/>
    <s v="Cheshire Kitten"/>
    <n v="0.06"/>
  </r>
  <r>
    <s v="US-VOT"/>
    <x v="2"/>
    <s v="75679950949"/>
    <x v="3"/>
    <s v="AULI01386960"/>
    <s v="Scream Rave"/>
    <n v="0.02"/>
  </r>
  <r>
    <s v="US-VOT"/>
    <x v="2"/>
    <s v="75679950949"/>
    <x v="3"/>
    <s v="AULI01386970"/>
    <s v="Promises"/>
    <n v="0.1"/>
  </r>
  <r>
    <s v="US-VOT"/>
    <x v="2"/>
    <s v="75679950949"/>
    <x v="3"/>
    <s v="AULI01386980"/>
    <s v="Moonrabbit"/>
    <n v="0.04"/>
  </r>
  <r>
    <s v="US-VOT"/>
    <x v="2"/>
    <s v="75679950949"/>
    <x v="3"/>
    <s v="AULI01386990"/>
    <s v="Island Living"/>
    <n v="0.15"/>
  </r>
  <r>
    <s v="US-VOT"/>
    <x v="2"/>
    <s v="75679950949"/>
    <x v="3"/>
    <s v="AULI01387000"/>
    <s v="Dojo Rising"/>
    <n v="0.12"/>
  </r>
  <r>
    <s v="US-VOT"/>
    <x v="2"/>
    <s v="75679950949"/>
    <x v="3"/>
    <s v="AULI01387010"/>
    <s v="Scar"/>
    <n v="0.12"/>
  </r>
  <r>
    <s v="US-VOT"/>
    <x v="2"/>
    <s v="75679950949"/>
    <x v="3"/>
    <s v="AULI01387020"/>
    <s v="Happy Birthday"/>
    <n v="0.04"/>
  </r>
  <r>
    <s v="US-VOT"/>
    <x v="2"/>
    <s v="75679950949"/>
    <x v="3"/>
    <s v="AULI01387030"/>
    <s v="Ice Age Heatwave"/>
    <n v="0.12"/>
  </r>
  <r>
    <s v="US-VOT"/>
    <x v="2"/>
    <s v="75679950949"/>
    <x v="3"/>
    <s v="AULI01387040"/>
    <s v="The Smoke, The Feeling"/>
    <n v="0.11"/>
  </r>
  <r>
    <s v="US-VOT"/>
    <x v="2"/>
    <s v="75679950949"/>
    <x v="3"/>
    <s v="AULI01387060"/>
    <s v="Dream Cave"/>
    <n v="0.04"/>
  </r>
  <r>
    <s v="US-VOT"/>
    <x v="2"/>
    <s v="75679965417"/>
    <x v="4"/>
    <s v="AULI01070880"/>
    <s v="Meditation Song # 2 (Why, Oh Why)"/>
    <n v="0.04"/>
  </r>
  <r>
    <s v="US-VOT"/>
    <x v="2"/>
    <s v="75679965417"/>
    <x v="4"/>
    <s v="AULI01070890"/>
    <s v="There's Nothing In The Water We Can't Fight"/>
    <n v="7.0000000000000007E-2"/>
  </r>
  <r>
    <s v="US-VOT"/>
    <x v="2"/>
    <s v="75679965417"/>
    <x v="4"/>
    <s v="AULI01070910"/>
    <s v="Ghost Story"/>
    <n v="0.23"/>
  </r>
  <r>
    <s v="US-VOT"/>
    <x v="2"/>
    <s v="75679965417"/>
    <x v="4"/>
    <s v="AULI01070920"/>
    <s v="The Rolling Stones"/>
    <n v="0.2"/>
  </r>
  <r>
    <s v="US-VOT"/>
    <x v="2"/>
    <s v="75679965417"/>
    <x v="4"/>
    <s v="AULI01070930"/>
    <s v="Just For Now"/>
    <n v="0.24"/>
  </r>
  <r>
    <s v="US-VOT"/>
    <x v="2"/>
    <s v="75679965417"/>
    <x v="4"/>
    <s v="AULI01070940"/>
    <s v="Hollow Drums"/>
    <n v="0.11"/>
  </r>
  <r>
    <s v="US-VOT"/>
    <x v="2"/>
    <s v="75679965417"/>
    <x v="4"/>
    <s v="AULI01070950"/>
    <s v="Gold Canary"/>
    <n v="7.0000000000000007E-2"/>
  </r>
  <r>
    <s v="US-VOT"/>
    <x v="2"/>
    <s v="75679965417"/>
    <x v="4"/>
    <s v="AULI01070960"/>
    <s v="This Is What I Said"/>
    <n v="0.06"/>
  </r>
  <r>
    <s v="US-VOT"/>
    <x v="2"/>
    <s v="75679965417"/>
    <x v="4"/>
    <s v="AULI01176350"/>
    <s v="My Fear #1"/>
    <n v="0.95"/>
  </r>
  <r>
    <s v="US-VOT"/>
    <x v="2"/>
    <s v="75679965417"/>
    <x v="4"/>
    <s v="GBZUZ1000002"/>
    <s v="Death Cloud"/>
    <n v="0.08"/>
  </r>
  <r>
    <s v="US-VOT"/>
    <x v="2"/>
    <s v="851857007328"/>
    <x v="5"/>
    <s v="AULI01710600"/>
    <s v="Rainbow City"/>
    <n v="0.02"/>
  </r>
  <r>
    <s v="US-VOT"/>
    <x v="2"/>
    <s v="851857007359"/>
    <x v="6"/>
    <s v="AULI01711620"/>
    <s v="Treetops"/>
    <n v="0.13"/>
  </r>
  <r>
    <s v="US-VOT"/>
    <x v="2"/>
    <s v="851857007359"/>
    <x v="6"/>
    <s v="AULI01711640"/>
    <s v="Panopticon"/>
    <n v="1.47"/>
  </r>
  <r>
    <s v="US-VOT"/>
    <x v="2"/>
    <s v="851857007359"/>
    <x v="6"/>
    <s v="AULI01711660"/>
    <s v="Mum's Spaghetti"/>
    <n v="0.02"/>
  </r>
  <r>
    <s v="US-VOT"/>
    <x v="2"/>
    <s v="851857007373"/>
    <x v="7"/>
    <s v="AULI01711610"/>
    <s v="Zone (This Is How It Feels)"/>
    <n v="0.03"/>
  </r>
  <r>
    <s v="US-VOT"/>
    <x v="2"/>
    <s v="9341004058309"/>
    <x v="8"/>
    <s v="AULI01816580"/>
    <s v="Panopticon"/>
    <n v="0.03"/>
  </r>
  <r>
    <s v="US-VOT"/>
    <x v="3"/>
    <s v="859705941404"/>
    <x v="9"/>
    <s v="USC5Q1100001"/>
    <s v="Anything At All"/>
    <n v="0.33"/>
  </r>
  <r>
    <s v="US-VOT"/>
    <x v="3"/>
    <s v="859705941404"/>
    <x v="9"/>
    <s v="USC5Q1100002"/>
    <s v="Stereode"/>
    <n v="0.09"/>
  </r>
  <r>
    <s v="US-VOT"/>
    <x v="3"/>
    <s v="859705941404"/>
    <x v="9"/>
    <s v="USC5Q1100003"/>
    <s v="Silver City"/>
    <n v="2.08"/>
  </r>
  <r>
    <s v="US-VOT"/>
    <x v="3"/>
    <s v="859705941404"/>
    <x v="9"/>
    <s v="USC5Q1100004"/>
    <s v="Cold Dust Girl"/>
    <n v="0.17"/>
  </r>
  <r>
    <s v="US-VOT"/>
    <x v="4"/>
    <s v="75679956316"/>
    <x v="10"/>
    <s v="AULI01282610"/>
    <s v="Lovers 2"/>
    <n v="0.33"/>
  </r>
  <r>
    <s v="US-VOT"/>
    <x v="4"/>
    <s v="75679956316"/>
    <x v="10"/>
    <s v="AULI01282620"/>
    <s v="Hands"/>
    <n v="0.39"/>
  </r>
  <r>
    <s v="US-VOT"/>
    <x v="4"/>
    <s v="75679956316"/>
    <x v="10"/>
    <s v="AULI01282630"/>
    <s v="Villages"/>
    <n v="0.38"/>
  </r>
  <r>
    <s v="US-VOT"/>
    <x v="4"/>
    <s v="75679956316"/>
    <x v="10"/>
    <s v="AULI01282640"/>
    <s v="Softsides"/>
    <n v="0.15"/>
  </r>
  <r>
    <s v="US-VOT"/>
    <x v="4"/>
    <s v="75679956316"/>
    <x v="10"/>
    <s v="AULI01282650"/>
    <s v="Seeing Red"/>
    <n v="1.06"/>
  </r>
  <r>
    <s v="US-VOT"/>
    <x v="4"/>
    <s v="75679956316"/>
    <x v="10"/>
    <s v="AULI01282660"/>
    <s v="Gasoline"/>
    <n v="1.58"/>
  </r>
  <r>
    <s v="US-VOT"/>
    <x v="4"/>
    <s v="75679956316"/>
    <x v="10"/>
    <s v="AULI01282670"/>
    <s v="Too Safe"/>
    <n v="0.57999999999999996"/>
  </r>
  <r>
    <s v="US-VOT"/>
    <x v="4"/>
    <s v="75679956316"/>
    <x v="10"/>
    <s v="AULI01282680"/>
    <s v="In The Wild"/>
    <n v="0.22"/>
  </r>
  <r>
    <s v="US-VOT"/>
    <x v="4"/>
    <s v="75679956316"/>
    <x v="10"/>
    <s v="AULI01282690"/>
    <s v="The Vigour"/>
    <n v="0.2"/>
  </r>
  <r>
    <s v="US-VOT"/>
    <x v="4"/>
    <s v="75679956316"/>
    <x v="10"/>
    <s v="AULI01282700"/>
    <s v="Multiplication"/>
    <n v="0.25"/>
  </r>
  <r>
    <s v="US-VOT"/>
    <x v="4"/>
    <s v="75679956316"/>
    <x v="10"/>
    <s v="AULI01283220"/>
    <s v="All For One"/>
    <n v="0.2"/>
  </r>
  <r>
    <s v="US-VOT"/>
    <x v="4"/>
    <s v="851563006028"/>
    <x v="11"/>
    <s v="AULI01599330"/>
    <s v="Crunches"/>
    <n v="0.09"/>
  </r>
  <r>
    <s v="US-VOT"/>
    <x v="4"/>
    <s v="851563006028"/>
    <x v="11"/>
    <s v="AULI01599340"/>
    <s v="Shot Fox"/>
    <n v="0.28000000000000003"/>
  </r>
  <r>
    <s v="US-VOT"/>
    <x v="4"/>
    <s v="851563006028"/>
    <x v="11"/>
    <s v="AULI01599350"/>
    <s v="Damn Baby"/>
    <n v="0.06"/>
  </r>
  <r>
    <s v="US-VOT"/>
    <x v="4"/>
    <s v="851563006028"/>
    <x v="11"/>
    <s v="AULI01599360"/>
    <s v="Jellyfish"/>
    <n v="0.16"/>
  </r>
  <r>
    <s v="US-VOT"/>
    <x v="4"/>
    <s v="851563006028"/>
    <x v="11"/>
    <s v="AULI01599370"/>
    <s v="Up For Air"/>
    <n v="0.31"/>
  </r>
  <r>
    <s v="US-VOT"/>
    <x v="4"/>
    <s v="851563006028"/>
    <x v="11"/>
    <s v="AULI01599380"/>
    <s v="Much More"/>
    <n v="7.0000000000000007E-2"/>
  </r>
  <r>
    <s v="US-VOT"/>
    <x v="4"/>
    <s v="851563006028"/>
    <x v="11"/>
    <s v="AULI01599390"/>
    <s v="Need Not Be"/>
    <n v="0.09"/>
  </r>
  <r>
    <s v="US-VOT"/>
    <x v="4"/>
    <s v="851563006028"/>
    <x v="11"/>
    <s v="AULI01599400"/>
    <s v="Standing Not Sleeping"/>
    <n v="0.08"/>
  </r>
  <r>
    <s v="US-VOT"/>
    <x v="4"/>
    <s v="851563006141"/>
    <x v="12"/>
    <s v="AULI01599320"/>
    <s v="Foolish"/>
    <n v="0.17"/>
  </r>
  <r>
    <s v="US-VOT"/>
    <x v="5"/>
    <s v="75679967336"/>
    <x v="13"/>
    <s v="GBW7D1100002"/>
    <s v="Augustine"/>
    <n v="0.15"/>
  </r>
  <r>
    <s v="US-VOT"/>
    <x v="5"/>
    <s v="75679967336"/>
    <x v="13"/>
    <s v="GBW7D1100003"/>
    <s v="Headlong Into The Abyss"/>
    <n v="0.13"/>
  </r>
  <r>
    <s v="US-VOT"/>
    <x v="5"/>
    <s v="75679967336"/>
    <x v="13"/>
    <s v="GBW7D1100004"/>
    <s v="Book Of James"/>
    <n v="0.14000000000000001"/>
  </r>
  <r>
    <s v="US-VOT"/>
    <x v="5"/>
    <s v="75679967336"/>
    <x v="13"/>
    <s v="GBW7D1100005"/>
    <s v="East Los Angeles"/>
    <n v="7.0000000000000007E-2"/>
  </r>
  <r>
    <s v="US-VOT"/>
    <x v="5"/>
    <s v="75679967336"/>
    <x v="13"/>
    <s v="GBW7D1100006"/>
    <s v="Juarez"/>
    <n v="0.06"/>
  </r>
  <r>
    <s v="US-VOT"/>
    <x v="5"/>
    <s v="75679967336"/>
    <x v="13"/>
    <s v="GBW7D1100007"/>
    <s v="Philadelphia (The City Of Brotherly Love)"/>
    <n v="0.11"/>
  </r>
  <r>
    <s v="US-VOT"/>
    <x v="5"/>
    <s v="75679967336"/>
    <x v="13"/>
    <s v="GBW7D1100008"/>
    <s v="New Drink For The Old Drunk"/>
    <n v="0.11"/>
  </r>
  <r>
    <s v="US-VOT"/>
    <x v="5"/>
    <s v="75679967336"/>
    <x v="13"/>
    <s v="GBW7D1100009"/>
    <s v="Patton State Hospital"/>
    <n v="0.08"/>
  </r>
  <r>
    <s v="US-VOT"/>
    <x v="5"/>
    <s v="75679967336"/>
    <x v="13"/>
    <s v="GBW7D1100010"/>
    <s v="Strange Days"/>
    <n v="0.14000000000000001"/>
  </r>
  <r>
    <s v="US-VOT"/>
    <x v="5"/>
    <s v="75679967336"/>
    <x v="13"/>
    <s v="GBW7D1100011"/>
    <s v="Barrel Of Leaves"/>
    <n v="0.06"/>
  </r>
  <r>
    <s v="US-VOT"/>
    <x v="5"/>
    <s v="75679967336"/>
    <x v="13"/>
    <s v="GBW7D1100014"/>
    <s v="Chapel Song"/>
    <n v="0.12"/>
  </r>
  <r>
    <s v="US-VOT"/>
    <x v="6"/>
    <s v="75679962980"/>
    <x v="14"/>
    <s v="USC5Q1200006"/>
    <s v="Coming Or Going"/>
    <n v="0.15"/>
  </r>
  <r>
    <s v="US-VOT"/>
    <x v="6"/>
    <s v="75679962980"/>
    <x v="14"/>
    <s v="USC5Q1200007"/>
    <s v="Fireworks Of The Sea"/>
    <n v="0.56000000000000005"/>
  </r>
  <r>
    <s v="US-VOT"/>
    <x v="6"/>
    <s v="75679962980"/>
    <x v="14"/>
    <s v="USC5Q1200008"/>
    <s v="Roll Forever"/>
    <n v="0.06"/>
  </r>
  <r>
    <s v="US-VOT"/>
    <x v="6"/>
    <s v="75679962980"/>
    <x v="14"/>
    <s v="USC5Q1200009"/>
    <s v="I Can Go"/>
    <n v="0.06"/>
  </r>
  <r>
    <s v="US-VOT"/>
    <x v="6"/>
    <s v="75679962980"/>
    <x v="14"/>
    <s v="USC5Q1200010"/>
    <s v="Golden"/>
    <n v="0.04"/>
  </r>
  <r>
    <s v="US-VOT"/>
    <x v="6"/>
    <s v="75679962980"/>
    <x v="14"/>
    <s v="USC5Q1200011"/>
    <s v="Little Birds"/>
    <n v="0.03"/>
  </r>
  <r>
    <s v="US-VOT"/>
    <x v="6"/>
    <s v="75679962980"/>
    <x v="14"/>
    <s v="USC5Q1200012"/>
    <s v="Sail On"/>
    <n v="0.13"/>
  </r>
  <r>
    <s v="US-VOT"/>
    <x v="6"/>
    <s v="75679962980"/>
    <x v="14"/>
    <s v="USC5Q1200013"/>
    <s v="Getting Lost"/>
    <n v="0.02"/>
  </r>
  <r>
    <s v="US-VOT"/>
    <x v="6"/>
    <s v="75679962980"/>
    <x v="14"/>
    <s v="USC5Q1200014"/>
    <s v="Settle Down"/>
    <n v="0.06"/>
  </r>
  <r>
    <s v="US-VOT"/>
    <x v="6"/>
    <s v="75679962980"/>
    <x v="14"/>
    <s v="USQY51114673"/>
    <s v="Get Gone"/>
    <n v="1.69"/>
  </r>
  <r>
    <s v="US-VOT"/>
    <x v="6"/>
    <s v="857235002336"/>
    <x v="15"/>
    <s v="USC5Q1400014"/>
    <s v="Nobody Cares"/>
    <n v="0.04"/>
  </r>
  <r>
    <s v="US-VOT"/>
    <x v="6"/>
    <s v="857235002336"/>
    <x v="15"/>
    <s v="USC5Q1400015"/>
    <s v="Can't Stop Now"/>
    <n v="0.06"/>
  </r>
  <r>
    <s v="US-VOT"/>
    <x v="6"/>
    <s v="857235002336"/>
    <x v="15"/>
    <s v="USC5Q1400016"/>
    <s v="Scream"/>
    <n v="0.04"/>
  </r>
  <r>
    <s v="US-VOT"/>
    <x v="6"/>
    <s v="857235002336"/>
    <x v="15"/>
    <s v="USC5Q1400021"/>
    <s v="God Alert Pt 1"/>
    <n v="0.05"/>
  </r>
  <r>
    <s v="US-VOT"/>
    <x v="6"/>
    <s v="857235002336"/>
    <x v="15"/>
    <s v="USC5Q1400022"/>
    <s v="God Alert Pt 2"/>
    <n v="0.01"/>
  </r>
  <r>
    <s v="US-VOT"/>
    <x v="6"/>
    <s v="857235002374"/>
    <x v="16"/>
    <s v="USC5Q1400017"/>
    <s v="Leave It Alone"/>
    <n v="0.06"/>
  </r>
  <r>
    <s v="US-VOT"/>
    <x v="6"/>
    <s v="857235002411"/>
    <x v="17"/>
    <s v="USC5Q1400034"/>
    <s v="I Want A Taste"/>
    <n v="0.02"/>
  </r>
  <r>
    <s v="US-VOT"/>
    <x v="6"/>
    <s v="857235002541"/>
    <x v="18"/>
    <s v="USC5Q1400048"/>
    <s v="We Can't Ever Die"/>
    <n v="0.05"/>
  </r>
  <r>
    <s v="US-VOT"/>
    <x v="7"/>
    <s v="75679964250"/>
    <x v="19"/>
    <s v="CA2Q71000001"/>
    <s v="Say You"/>
    <n v="0.72"/>
  </r>
  <r>
    <s v="US-VOT"/>
    <x v="7"/>
    <s v="75679964250"/>
    <x v="19"/>
    <s v="CA2Q71000002"/>
    <s v="Hummingbird"/>
    <n v="0.1"/>
  </r>
  <r>
    <s v="US-VOT"/>
    <x v="7"/>
    <s v="75679964250"/>
    <x v="19"/>
    <s v="CA2Q71000003"/>
    <s v="Calm Before The Storm"/>
    <n v="0.03"/>
  </r>
  <r>
    <s v="US-VOT"/>
    <x v="7"/>
    <s v="75679964250"/>
    <x v="19"/>
    <s v="CA2Q71000004"/>
    <s v="Don't Cry"/>
    <n v="0.02"/>
  </r>
  <r>
    <s v="US-VOT"/>
    <x v="7"/>
    <s v="75679964250"/>
    <x v="19"/>
    <s v="CA2Q71000005"/>
    <s v="Purple Heart"/>
    <n v="0.01"/>
  </r>
  <r>
    <s v="US-VOT"/>
    <x v="7"/>
    <s v="75679964250"/>
    <x v="19"/>
    <s v="CA2Q71000006"/>
    <s v="Ride This Out"/>
    <n v="3.19"/>
  </r>
  <r>
    <s v="US-VOT"/>
    <x v="7"/>
    <s v="75679964250"/>
    <x v="19"/>
    <s v="CA2Q71000007"/>
    <s v="Where'd All The Living Go"/>
    <n v="1.1000000000000001"/>
  </r>
  <r>
    <s v="US-VOT"/>
    <x v="7"/>
    <s v="75679964250"/>
    <x v="19"/>
    <s v="CA2Q71000008"/>
    <s v="Temporary Resident"/>
    <n v="0.02"/>
  </r>
  <r>
    <s v="US-VOT"/>
    <x v="7"/>
    <s v="75679964250"/>
    <x v="19"/>
    <s v="CA2Q71000009"/>
    <s v="Manitoba Bossa Nova"/>
    <n v="0.01"/>
  </r>
  <r>
    <s v="US-VOT"/>
    <x v="7"/>
    <s v="75679964250"/>
    <x v="19"/>
    <s v="CA2Q71000010"/>
    <s v="Cherry Blossom Tree"/>
    <n v="0.04"/>
  </r>
  <r>
    <s v="US-VOT"/>
    <x v="7"/>
    <s v="75679964250"/>
    <x v="19"/>
    <s v="CA2Q71000011"/>
    <s v="That's Where It's At, Sam"/>
    <n v="0.02"/>
  </r>
  <r>
    <s v="US-VOT"/>
    <x v="7"/>
    <s v="75679964250"/>
    <x v="19"/>
    <s v="CAA171230077"/>
    <s v="Temporary Resident"/>
    <n v="0.01"/>
  </r>
  <r>
    <s v="US-VOT"/>
    <x v="7"/>
    <s v="857235002084"/>
    <x v="20"/>
    <s v="CA2Q71200019"/>
    <s v="Bells Of Cologne"/>
    <n v="0.22"/>
  </r>
  <r>
    <s v="US-VOT"/>
    <x v="7"/>
    <s v="857235002084"/>
    <x v="20"/>
    <s v="CA2Q71200020"/>
    <s v="Chasing The Sunset"/>
    <n v="0.03"/>
  </r>
  <r>
    <s v="US-VOT"/>
    <x v="7"/>
    <s v="857235002084"/>
    <x v="20"/>
    <s v="CA2Q71200021"/>
    <s v="Silver Lining"/>
    <n v="0.08"/>
  </r>
  <r>
    <s v="US-VOT"/>
    <x v="7"/>
    <s v="857235002084"/>
    <x v="20"/>
    <s v="CA2Q71200024"/>
    <s v="9 And 10"/>
    <n v="0.01"/>
  </r>
  <r>
    <s v="US-VOT"/>
    <x v="7"/>
    <s v="857235002084"/>
    <x v="20"/>
    <s v="CA2Q71200026"/>
    <s v="Who's Watching You"/>
    <n v="0.02"/>
  </r>
  <r>
    <s v="US-VOT"/>
    <x v="7"/>
    <s v="857235002084"/>
    <x v="20"/>
    <s v="CA2Q71200027"/>
    <s v="Water Under The Bridge"/>
    <n v="0.01"/>
  </r>
  <r>
    <s v="US-VOT"/>
    <x v="8"/>
    <s v="602537659876"/>
    <x v="21"/>
    <s v="USC5Q1300053"/>
    <s v="Cruel City"/>
    <n v="0.12"/>
  </r>
  <r>
    <s v="US-VOT"/>
    <x v="8"/>
    <s v="602537659876"/>
    <x v="21"/>
    <s v="USC5Q1300054"/>
    <s v="Nothing To Lose But Your Head"/>
    <n v="0.11"/>
  </r>
  <r>
    <s v="US-VOT"/>
    <x v="8"/>
    <s v="602537659876"/>
    <x v="21"/>
    <s v="USC5Q1300055"/>
    <s v="Weary Eyes"/>
    <n v="0.11"/>
  </r>
  <r>
    <s v="US-VOT"/>
    <x v="8"/>
    <s v="602537659876"/>
    <x v="21"/>
    <s v="USC5Q1300056"/>
    <s v="Don't You Look Back"/>
    <n v="0.12"/>
  </r>
  <r>
    <s v="US-VOT"/>
    <x v="8"/>
    <s v="602537659876"/>
    <x v="21"/>
    <s v="USC5Q1300057"/>
    <s v="Walkabout"/>
    <n v="0.14000000000000001"/>
  </r>
  <r>
    <s v="US-VOT"/>
    <x v="8"/>
    <s v="602537659876"/>
    <x v="21"/>
    <s v="USC5Q1300058"/>
    <s v="Kid You're On Your Own"/>
    <n v="0.11"/>
  </r>
  <r>
    <s v="US-VOT"/>
    <x v="8"/>
    <s v="602537659876"/>
    <x v="21"/>
    <s v="USC5Q1300059"/>
    <s v="This Ain't Me"/>
    <n v="0.12"/>
  </r>
  <r>
    <s v="US-VOT"/>
    <x v="8"/>
    <s v="602537659876"/>
    <x v="21"/>
    <s v="USC5Q1300060"/>
    <s v="Now You Are Free"/>
    <n v="0.13"/>
  </r>
  <r>
    <s v="US-VOT"/>
    <x v="8"/>
    <s v="602537659876"/>
    <x v="21"/>
    <s v="USC5Q1300061"/>
    <s v="The Avenue"/>
    <n v="0.06"/>
  </r>
  <r>
    <s v="US-VOT"/>
    <x v="8"/>
    <s v="602537659876"/>
    <x v="21"/>
    <s v="USC5Q1300063"/>
    <s v="Hold Onto Anything"/>
    <n v="0.06"/>
  </r>
  <r>
    <s v="US-VOT"/>
    <x v="9"/>
    <s v="75679946430"/>
    <x v="22"/>
    <s v="USC5Q1300117"/>
    <s v="My Block"/>
    <n v="0.04"/>
  </r>
  <r>
    <s v="US-VOT"/>
    <x v="9"/>
    <s v="75679946430"/>
    <x v="22"/>
    <s v="USC5Q1300118"/>
    <s v="Throw Your Hands Up"/>
    <n v="0.06"/>
  </r>
  <r>
    <s v="US-VOT"/>
    <x v="9"/>
    <s v="75679946430"/>
    <x v="22"/>
    <s v="USC5Q1300119"/>
    <s v="Isn't It A Shame"/>
    <n v="0.1"/>
  </r>
  <r>
    <s v="US-VOT"/>
    <x v="9"/>
    <s v="75679946430"/>
    <x v="22"/>
    <s v="USC5Q1300120"/>
    <s v="Love Or Empire"/>
    <n v="0.03"/>
  </r>
  <r>
    <s v="US-VOT"/>
    <x v="9"/>
    <s v="75679946430"/>
    <x v="22"/>
    <s v="USC5Q1300122"/>
    <s v="Execution"/>
    <n v="7.0000000000000007E-2"/>
  </r>
  <r>
    <s v="US-VOT"/>
    <x v="9"/>
    <s v="75679946430"/>
    <x v="22"/>
    <s v="USC5Q1300123"/>
    <s v="Island Loops"/>
    <n v="7.0000000000000007E-2"/>
  </r>
  <r>
    <s v="US-VOT"/>
    <x v="9"/>
    <s v="75679946430"/>
    <x v="22"/>
    <s v="USC5Q1300124"/>
    <s v="Underneath The Universe"/>
    <n v="0.02"/>
  </r>
  <r>
    <s v="US-VOT"/>
    <x v="9"/>
    <s v="75679946447"/>
    <x v="23"/>
    <s v="USC5Q1300101"/>
    <s v="Black And Blue"/>
    <n v="0.19"/>
  </r>
  <r>
    <s v="US-VOT"/>
    <x v="9"/>
    <s v="75679946447"/>
    <x v="23"/>
    <s v="USC5Q1300104"/>
    <s v="99°"/>
    <n v="0.02"/>
  </r>
  <r>
    <s v="US-VOT"/>
    <x v="9"/>
    <s v="75679946447"/>
    <x v="23"/>
    <s v="USC5Q1300106"/>
    <s v="Seventeen"/>
    <n v="0.05"/>
  </r>
  <r>
    <s v="US-VOT"/>
    <x v="9"/>
    <s v="75679946447"/>
    <x v="23"/>
    <s v="USC5Q1300107"/>
    <s v="Irish Rose"/>
    <n v="0.01"/>
  </r>
  <r>
    <s v="US-VOT"/>
    <x v="9"/>
    <s v="75679949424"/>
    <x v="24"/>
    <s v="USC5Q1300069"/>
    <s v="Son Of An American"/>
    <n v="0.1"/>
  </r>
  <r>
    <s v="US-VOT"/>
    <x v="9"/>
    <s v="75679949424"/>
    <x v="24"/>
    <s v="USC5Q1300070"/>
    <s v="House Of Glass"/>
    <n v="0.01"/>
  </r>
  <r>
    <s v="US-VOT"/>
    <x v="9"/>
    <s v="75679949424"/>
    <x v="24"/>
    <s v="USC5Q1300071"/>
    <s v="Diss Town"/>
    <n v="0.04"/>
  </r>
  <r>
    <s v="US-VOT"/>
    <x v="9"/>
    <s v="75679949424"/>
    <x v="24"/>
    <s v="USC5Q1300072"/>
    <s v="Lost Weekend"/>
    <n v="0.18"/>
  </r>
  <r>
    <s v="US-VOT"/>
    <x v="9"/>
    <s v="75679949424"/>
    <x v="24"/>
    <s v="USC5Q1300073"/>
    <s v="Blowout"/>
    <n v="0.01"/>
  </r>
  <r>
    <s v="US-VOT"/>
    <x v="9"/>
    <s v="75679949424"/>
    <x v="24"/>
    <s v="USC5Q1300074"/>
    <s v="Wrecking Ball"/>
    <n v="0.01"/>
  </r>
  <r>
    <s v="US-VOT"/>
    <x v="9"/>
    <s v="75679949424"/>
    <x v="24"/>
    <s v="USC5Q1300075"/>
    <s v="Speakeasy"/>
    <n v="0.02"/>
  </r>
  <r>
    <s v="US-VOT"/>
    <x v="9"/>
    <s v="75679949424"/>
    <x v="24"/>
    <s v="USC5Q1300077"/>
    <s v="Everything Revival"/>
    <n v="0.01"/>
  </r>
  <r>
    <s v="US-VOT"/>
    <x v="9"/>
    <s v="75679949424"/>
    <x v="24"/>
    <s v="USC5Q1300078"/>
    <s v="Island Ridin'"/>
    <n v="0.01"/>
  </r>
  <r>
    <s v="US-VOT"/>
    <x v="9"/>
    <s v="851563006356"/>
    <x v="25"/>
    <s v="USC5Q1500020"/>
    <s v="Going Out Swingin'"/>
    <n v="0.01"/>
  </r>
  <r>
    <s v="US-VOT"/>
    <x v="9"/>
    <s v="851563006356"/>
    <x v="25"/>
    <s v="USC5Q1500021"/>
    <s v="Devil's Doing Handstands"/>
    <n v="0.01"/>
  </r>
  <r>
    <s v="US-VOT"/>
    <x v="9"/>
    <s v="851563006356"/>
    <x v="25"/>
    <s v="USC5Q1500027"/>
    <s v="Inpatient"/>
    <n v="0.03"/>
  </r>
  <r>
    <s v="US-VOT"/>
    <x v="9"/>
    <s v="851563006394"/>
    <x v="26"/>
    <s v="USC5Q1500019"/>
    <s v="A.D.D. Life"/>
    <n v="0.01"/>
  </r>
  <r>
    <s v="US-VOT"/>
    <x v="9"/>
    <s v="851563006479"/>
    <x v="27"/>
    <s v="USC5Q1500018"/>
    <s v="Dancing Industry"/>
    <n v="0.02"/>
  </r>
  <r>
    <s v="US-VOT"/>
    <x v="9"/>
    <s v="857235002961"/>
    <x v="28"/>
    <s v="USC5Q1500002"/>
    <s v="Black And Blue"/>
    <n v="7.0000000000000007E-2"/>
  </r>
  <r>
    <s v="US-VOT"/>
    <x v="10"/>
    <s v="75679967251"/>
    <x v="29"/>
    <s v="USC5Q1100008"/>
    <s v="Baby Rain"/>
    <n v="0.32"/>
  </r>
  <r>
    <s v="US-VOT"/>
    <x v="10"/>
    <s v="75679967251"/>
    <x v="29"/>
    <s v="USC5Q1100009"/>
    <s v="Kissed Her Sister"/>
    <n v="0.09"/>
  </r>
  <r>
    <s v="US-VOT"/>
    <x v="10"/>
    <s v="75679967251"/>
    <x v="29"/>
    <s v="USC5Q1100010"/>
    <s v="Too Young To Kill"/>
    <n v="0.04"/>
  </r>
  <r>
    <s v="US-VOT"/>
    <x v="10"/>
    <s v="75679967251"/>
    <x v="29"/>
    <s v="USC5Q1100011"/>
    <s v="Jag In A Jungle"/>
    <n v="0.1"/>
  </r>
  <r>
    <s v="US-VOT"/>
    <x v="10"/>
    <s v="75679967251"/>
    <x v="29"/>
    <s v="USC5Q1100014"/>
    <s v="Tell It To Me"/>
    <n v="0.04"/>
  </r>
  <r>
    <s v="US-VOT"/>
    <x v="10"/>
    <s v="75679967251"/>
    <x v="29"/>
    <s v="USC5Q1100015"/>
    <s v="Cosmic Horn"/>
    <n v="0.02"/>
  </r>
  <r>
    <s v="US-VOT"/>
    <x v="10"/>
    <s v="75679967251"/>
    <x v="29"/>
    <s v="USC5Q1100016"/>
    <s v="Test Of Time"/>
    <n v="0.03"/>
  </r>
  <r>
    <s v="US-VOT"/>
    <x v="10"/>
    <s v="75679967251"/>
    <x v="29"/>
    <s v="USC5Q1100017"/>
    <s v="Black Wedding"/>
    <n v="0.02"/>
  </r>
  <r>
    <s v="US-VOT"/>
    <x v="11"/>
    <s v="857235002190"/>
    <x v="30"/>
    <s v="USC5Q1400007"/>
    <s v="Black Eye"/>
    <n v="0.01"/>
  </r>
  <r>
    <s v="US-VOT"/>
    <x v="12"/>
    <s v="851857007069"/>
    <x v="31"/>
    <s v="USC5Q1600046"/>
    <s v="Islands"/>
    <n v="0.13"/>
  </r>
  <r>
    <s v="US-VOT"/>
    <x v="12"/>
    <s v="851857007236"/>
    <x v="32"/>
    <s v="USC5Q1600037"/>
    <s v="Elevators"/>
    <n v="0.03"/>
  </r>
  <r>
    <s v="US-VOT"/>
    <x v="12"/>
    <s v="851857007236"/>
    <x v="32"/>
    <s v="USC5Q1600040"/>
    <s v="White Witches"/>
    <n v="0.16"/>
  </r>
  <r>
    <s v="US-VOT"/>
    <x v="12"/>
    <s v="851857007236"/>
    <x v="32"/>
    <s v="USC5Q1600041"/>
    <s v="Scavengers"/>
    <n v="0.06"/>
  </r>
  <r>
    <s v="US-VOT"/>
    <x v="12"/>
    <s v="851857007236"/>
    <x v="32"/>
    <s v="USC5Q1600045"/>
    <s v="Cut Teeth"/>
    <n v="0.01"/>
  </r>
  <r>
    <s v="US-VOT"/>
    <x v="12"/>
    <s v="857235002060"/>
    <x v="33"/>
    <s v="USC5Q1300083"/>
    <s v="Check Your Bones"/>
    <n v="1.96"/>
  </r>
  <r>
    <s v="US-VOT"/>
    <x v="12"/>
    <s v="857235002176"/>
    <x v="34"/>
    <s v="USC5Q1300080"/>
    <s v="Back Again"/>
    <n v="0.03"/>
  </r>
  <r>
    <s v="US-VOT"/>
    <x v="12"/>
    <s v="857235002176"/>
    <x v="34"/>
    <s v="USC5Q1300081"/>
    <s v="Pay No Mind"/>
    <n v="0.05"/>
  </r>
  <r>
    <s v="US-VOT"/>
    <x v="12"/>
    <s v="857235002176"/>
    <x v="34"/>
    <s v="USC5Q1300082"/>
    <s v="Hangin' On"/>
    <n v="0.09"/>
  </r>
  <r>
    <s v="US-VOT"/>
    <x v="12"/>
    <s v="857235002176"/>
    <x v="34"/>
    <s v="USC5Q1300085"/>
    <s v="Letter To The Sun"/>
    <n v="0.02"/>
  </r>
  <r>
    <s v="US-VOT"/>
    <x v="12"/>
    <s v="857235002176"/>
    <x v="34"/>
    <s v="USC5Q1300086"/>
    <s v="Bottle"/>
    <n v="0.01"/>
  </r>
  <r>
    <s v="US-VOT"/>
    <x v="12"/>
    <s v="857235002176"/>
    <x v="34"/>
    <s v="USC5Q1300087"/>
    <s v="Say You're Gone"/>
    <n v="0.04"/>
  </r>
  <r>
    <s v="US-VOT"/>
    <x v="12"/>
    <s v="857235002176"/>
    <x v="34"/>
    <s v="USC5Q1300088"/>
    <s v="C'mon Doll"/>
    <n v="0.05"/>
  </r>
  <r>
    <s v="US-VOT"/>
    <x v="12"/>
    <s v="857235002176"/>
    <x v="34"/>
    <s v="USC5Q1300090"/>
    <s v="Hot Sweat"/>
    <n v="0.03"/>
  </r>
  <r>
    <s v="US-VOT"/>
    <x v="12"/>
    <s v="857235002176"/>
    <x v="34"/>
    <s v="USC5Q1400025"/>
    <s v="Sweet Tooth"/>
    <n v="0.01"/>
  </r>
  <r>
    <s v="US-VOT"/>
    <x v="12"/>
    <s v="857235002176"/>
    <x v="34"/>
    <s v="USC5Q1400026"/>
    <s v="Shiver + Shake"/>
    <n v="0.04"/>
  </r>
  <r>
    <s v="US-VOT"/>
    <x v="12"/>
    <s v="857235002237"/>
    <x v="35"/>
    <s v="USC5Q1300084"/>
    <s v="Cold Feet Killer"/>
    <n v="0.11"/>
  </r>
  <r>
    <s v="US-VOT"/>
    <x v="13"/>
    <s v="851857007397"/>
    <x v="36"/>
    <s v="USC5Q1700031"/>
    <s v="Success"/>
    <n v="0.04"/>
  </r>
  <r>
    <s v="US-VOT"/>
    <x v="13"/>
    <s v="851857007397"/>
    <x v="36"/>
    <s v="USC5Q1700032"/>
    <s v="Cry On Me"/>
    <n v="0.02"/>
  </r>
  <r>
    <s v="US-VOT"/>
    <x v="13"/>
    <s v="851857007397"/>
    <x v="36"/>
    <s v="USC5Q1700033"/>
    <s v="Live My Life"/>
    <n v="0.04"/>
  </r>
  <r>
    <s v="US-VOT"/>
    <x v="13"/>
    <s v="851857007397"/>
    <x v="36"/>
    <s v="USC5Q1700034"/>
    <s v="Get Back"/>
    <n v="0.02"/>
  </r>
  <r>
    <s v="US-VOT"/>
    <x v="13"/>
    <s v="851857007397"/>
    <x v="36"/>
    <s v="USC5Q1700036"/>
    <s v="Changes"/>
    <n v="0.04"/>
  </r>
  <r>
    <s v="US-VOT"/>
    <x v="13"/>
    <s v="851857007397"/>
    <x v="36"/>
    <s v="USC5Q1700037"/>
    <s v="Outrageous"/>
    <n v="0.02"/>
  </r>
  <r>
    <s v="US-VOT"/>
    <x v="13"/>
    <s v="851857007397"/>
    <x v="36"/>
    <s v="USC5Q1700038"/>
    <s v="Feedback Loop"/>
    <n v="0.02"/>
  </r>
  <r>
    <s v="US-VOT"/>
    <x v="13"/>
    <s v="857235002732"/>
    <x v="37"/>
    <s v="USC5Q1400079"/>
    <s v="I Don't Need The Sun"/>
    <n v="0.14000000000000001"/>
  </r>
  <r>
    <s v="US-VOT"/>
    <x v="13"/>
    <s v="857235002732"/>
    <x v="37"/>
    <s v="USC5Q1400080"/>
    <s v="Celebrate"/>
    <n v="0.05"/>
  </r>
  <r>
    <s v="US-VOT"/>
    <x v="13"/>
    <s v="857235002749"/>
    <x v="38"/>
    <s v="USC5Q1400082"/>
    <s v="Hello"/>
    <n v="0.12"/>
  </r>
  <r>
    <s v="US-VOT"/>
    <x v="13"/>
    <s v="857235002749"/>
    <x v="38"/>
    <s v="USC5Q1400085"/>
    <s v="Mad Magic"/>
    <n v="0.03"/>
  </r>
  <r>
    <s v="US-VOT"/>
    <x v="13"/>
    <s v="857235002749"/>
    <x v="38"/>
    <s v="USC5Q1400086"/>
    <s v="Hey Oh"/>
    <n v="0.1"/>
  </r>
  <r>
    <s v="US-VOT"/>
    <x v="13"/>
    <s v="857235002909"/>
    <x v="39"/>
    <s v="USC5Q1400083"/>
    <s v="Hang On"/>
    <n v="0.02"/>
  </r>
  <r>
    <s v="US-VOT"/>
    <x v="14"/>
    <s v="851563006516"/>
    <x v="40"/>
    <s v="USC5Q1500033"/>
    <s v="The Fountain"/>
    <n v="0.13"/>
  </r>
  <r>
    <s v="US-VOT"/>
    <x v="14"/>
    <s v="851563006516"/>
    <x v="40"/>
    <s v="USC5Q1500034"/>
    <s v="Pale Paper"/>
    <n v="0.1"/>
  </r>
  <r>
    <s v="US-VOT"/>
    <x v="14"/>
    <s v="851563006516"/>
    <x v="40"/>
    <s v="USC5Q1500035"/>
    <s v="Cedar Wesley"/>
    <n v="0.01"/>
  </r>
  <r>
    <s v="US-VOT"/>
    <x v="14"/>
    <s v="851563006516"/>
    <x v="40"/>
    <s v="USC5Q1500036"/>
    <s v="Like A Feather"/>
    <n v="0.02"/>
  </r>
  <r>
    <s v="US-VOT"/>
    <x v="14"/>
    <s v="851563006516"/>
    <x v="40"/>
    <s v="USC5Q1500037"/>
    <s v="Buffalo Feet"/>
    <n v="0.03"/>
  </r>
  <r>
    <s v="US-VOT"/>
    <x v="15"/>
    <s v="857235002459"/>
    <x v="41"/>
    <s v="USC5Q1400037"/>
    <s v="Running People"/>
    <n v="0.01"/>
  </r>
  <r>
    <s v="US-VOT"/>
    <x v="15"/>
    <s v="857235002459"/>
    <x v="41"/>
    <s v="USC5Q1400039"/>
    <s v="Big Bad Money"/>
    <n v="0.04"/>
  </r>
  <r>
    <s v="US-VOT"/>
    <x v="15"/>
    <s v="857235002459"/>
    <x v="41"/>
    <s v="USC5Q1400041"/>
    <s v="Simon's In The Jungle"/>
    <n v="0.01"/>
  </r>
  <r>
    <s v="US-VOT"/>
    <x v="15"/>
    <s v="857235002459"/>
    <x v="41"/>
    <s v="USC5Q1400042"/>
    <s v="Evan Mann"/>
    <n v="0.01"/>
  </r>
  <r>
    <s v="US-VOT"/>
    <x v="15"/>
    <s v="857235002459"/>
    <x v="41"/>
    <s v="USC5Q1400043"/>
    <s v="Case Logic"/>
    <n v="0.02"/>
  </r>
  <r>
    <s v="US-VOT"/>
    <x v="16"/>
    <s v="75679955869"/>
    <x v="42"/>
    <s v="CA1C71100091"/>
    <s v="Rain Of Gold"/>
    <n v="0.12"/>
  </r>
  <r>
    <s v="US-VOT"/>
    <x v="16"/>
    <s v="75679955869"/>
    <x v="42"/>
    <s v="CA1C71100092"/>
    <s v="Enter Through The Sun"/>
    <n v="0.14000000000000001"/>
  </r>
  <r>
    <s v="US-VOT"/>
    <x v="16"/>
    <s v="75679955869"/>
    <x v="42"/>
    <s v="CA1C71100095"/>
    <s v="Beaches"/>
    <n v="0.04"/>
  </r>
  <r>
    <s v="US-VOT"/>
    <x v="16"/>
    <s v="75679955869"/>
    <x v="42"/>
    <s v="USC5Q1200051"/>
    <s v="White Doves"/>
    <n v="0.28000000000000003"/>
  </r>
  <r>
    <s v="US-VOT"/>
    <x v="16"/>
    <s v="75679955869"/>
    <x v="42"/>
    <s v="USC5Q1300002"/>
    <s v="We Don't Sleep Tonight"/>
    <n v="0.01"/>
  </r>
  <r>
    <s v="US-VOT"/>
    <x v="16"/>
    <s v="75679955869"/>
    <x v="42"/>
    <s v="USC5Q1300003"/>
    <s v="Earth Plates Are Shifting"/>
    <n v="0.02"/>
  </r>
  <r>
    <s v="US-VOT"/>
    <x v="16"/>
    <s v="851563006042"/>
    <x v="43"/>
    <s v="USC5Q1500003"/>
    <s v="Mercy"/>
    <n v="0.38"/>
  </r>
  <r>
    <s v="US-VOT"/>
    <x v="16"/>
    <s v="851563006042"/>
    <x v="43"/>
    <s v="USC5Q1500005"/>
    <s v="Ghosts"/>
    <n v="0.43"/>
  </r>
  <r>
    <s v="US-VOT"/>
    <x v="16"/>
    <s v="851563006042"/>
    <x v="43"/>
    <s v="USC5Q1500006"/>
    <s v="Stranglehold"/>
    <n v="0.1"/>
  </r>
  <r>
    <s v="US-VOT"/>
    <x v="16"/>
    <s v="851563006042"/>
    <x v="43"/>
    <s v="USC5Q1500007"/>
    <s v="Never Die Young"/>
    <n v="0.02"/>
  </r>
  <r>
    <s v="US-VOT"/>
    <x v="16"/>
    <s v="851563006042"/>
    <x v="43"/>
    <s v="USC5Q1500008"/>
    <s v="House Lights"/>
    <n v="0.05"/>
  </r>
  <r>
    <s v="US-VOT"/>
    <x v="16"/>
    <s v="851563006042"/>
    <x v="43"/>
    <s v="USC5Q1500009"/>
    <s v="The Unknown"/>
    <n v="0.02"/>
  </r>
  <r>
    <s v="US-VOT"/>
    <x v="16"/>
    <s v="851563006042"/>
    <x v="43"/>
    <s v="USC5Q1500010"/>
    <s v="Sunshine"/>
    <n v="0.05"/>
  </r>
  <r>
    <s v="US-VOT"/>
    <x v="16"/>
    <s v="851563006066"/>
    <x v="43"/>
    <s v="USC5Q1500004"/>
    <s v="The Gates"/>
    <n v="0.32"/>
  </r>
  <r>
    <s v="US-VOT"/>
    <x v="16"/>
    <s v="851563006080"/>
    <x v="44"/>
    <s v="USC5Q1500013"/>
    <s v="Uncover Your Eyes"/>
    <n v="0.03"/>
  </r>
  <r>
    <s v="US-VOT"/>
    <x v="16"/>
    <s v="857235002947"/>
    <x v="45"/>
    <s v="USC5Q1500001"/>
    <s v="So Cruel"/>
    <n v="0.13"/>
  </r>
  <r>
    <s v="US-VOT"/>
    <x v="17"/>
    <s v="851563006127"/>
    <x v="46"/>
    <s v="USC5Q1400051"/>
    <s v="Breathe"/>
    <n v="0.05"/>
  </r>
  <r>
    <s v="US-VOT"/>
    <x v="17"/>
    <s v="851563006127"/>
    <x v="46"/>
    <s v="USC5Q1400057"/>
    <s v="The Hands On The Clock"/>
    <n v="0.01"/>
  </r>
  <r>
    <s v="US-VOT"/>
    <x v="17"/>
    <s v="851563006127"/>
    <x v="46"/>
    <s v="USC5Q1400091"/>
    <s v="Get Out The Way"/>
    <n v="0.12"/>
  </r>
  <r>
    <s v="US-VOT"/>
    <x v="17"/>
    <s v="851563006257"/>
    <x v="47"/>
    <s v="USC5Q1400059"/>
    <s v="All Is Well"/>
    <n v="0.09"/>
  </r>
  <r>
    <s v="US-VOT"/>
    <x v="17"/>
    <s v="851563006257"/>
    <x v="47"/>
    <s v="USC5Q1400060"/>
    <s v="While You Sleep"/>
    <n v="0.01"/>
  </r>
  <r>
    <s v="US-VOT"/>
    <x v="17"/>
    <s v="851563006257"/>
    <x v="47"/>
    <s v="USC5Q1400094"/>
    <s v="Hold Still"/>
    <n v="0.01"/>
  </r>
  <r>
    <s v="US-VOT"/>
    <x v="17"/>
    <s v="851563006264"/>
    <x v="48"/>
    <s v="USC5Q1400052"/>
    <s v="Guided"/>
    <n v="0.17"/>
  </r>
  <r>
    <s v="US-VOT"/>
    <x v="18"/>
    <s v="851857007526"/>
    <x v="49"/>
    <s v="USC5Q1800012"/>
    <s v="Dirge"/>
    <n v="0.4"/>
  </r>
  <r>
    <s v="US-VOT"/>
    <x v="18"/>
    <s v="851857007526"/>
    <x v="49"/>
    <s v="USC5Q1800013"/>
    <s v="Still"/>
    <n v="0.3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79">
  <r>
    <s v="US-VOT"/>
    <x v="0"/>
    <s v="851563006622"/>
    <x v="0"/>
    <s v="USC5Q1600013"/>
    <s v="UUU"/>
    <m/>
    <n v="0.86"/>
  </r>
  <r>
    <s v="US-VOT"/>
    <x v="0"/>
    <s v="851563006622"/>
    <x v="0"/>
    <s v="USC5Q1600014"/>
    <s v="Honey"/>
    <m/>
    <n v="0.01"/>
  </r>
  <r>
    <s v="US-VOT"/>
    <x v="1"/>
    <s v="75679950949"/>
    <x v="1"/>
    <s v="AULI01387000"/>
    <s v="Dojo Rising"/>
    <n v="0.26"/>
    <m/>
  </r>
  <r>
    <s v="US-VOT"/>
    <x v="1"/>
    <s v="75679950949"/>
    <x v="1"/>
    <s v="AULI01387040"/>
    <s v="The Smoke, The Feeling"/>
    <n v="0.02"/>
    <m/>
  </r>
  <r>
    <s v="US-VOT"/>
    <x v="1"/>
    <s v="75679965417"/>
    <x v="2"/>
    <s v="AULI01070890"/>
    <s v="There's Nothing In The Water We Can't Fight"/>
    <m/>
    <n v="2.6"/>
  </r>
  <r>
    <s v="US-VOT"/>
    <x v="1"/>
    <s v="75679965417"/>
    <x v="2"/>
    <s v="AULI01070920"/>
    <s v="The Rolling Stones"/>
    <m/>
    <n v="0.01"/>
  </r>
  <r>
    <s v="US-VOT"/>
    <x v="1"/>
    <s v="75679965417"/>
    <x v="2"/>
    <s v="AULI01070930"/>
    <s v="Just For Now"/>
    <m/>
    <n v="0.03"/>
  </r>
  <r>
    <s v="US-VOT"/>
    <x v="1"/>
    <s v="75679965417"/>
    <x v="2"/>
    <s v="AULI01070960"/>
    <s v="This Is What I Said"/>
    <m/>
    <n v="1.47"/>
  </r>
  <r>
    <s v="US-VOT"/>
    <x v="1"/>
    <s v="75679965417"/>
    <x v="2"/>
    <s v="AULI01176350"/>
    <s v="My Fear #1"/>
    <m/>
    <n v="0.09"/>
  </r>
  <r>
    <s v="US-VOT"/>
    <x v="1"/>
    <s v="851857007328"/>
    <x v="3"/>
    <s v="AULI01710600"/>
    <s v="Rainbow City"/>
    <n v="0.01"/>
    <m/>
  </r>
  <r>
    <s v="US-VOT"/>
    <x v="1"/>
    <s v="851857007373"/>
    <x v="4"/>
    <s v="AULI01711610"/>
    <s v="Zone (This Is How It Feels)"/>
    <m/>
    <n v="0.04"/>
  </r>
  <r>
    <s v="US-VOT"/>
    <x v="2"/>
    <s v="75679965448"/>
    <x v="5"/>
    <s v="USC5Q1000001"/>
    <s v="Shake"/>
    <n v="0.05"/>
    <n v="0.01"/>
  </r>
  <r>
    <s v="US-VOT"/>
    <x v="2"/>
    <s v="75679965448"/>
    <x v="5"/>
    <s v="USC5Q1000002"/>
    <s v="Word=War"/>
    <n v="0.01"/>
    <m/>
  </r>
  <r>
    <s v="US-VOT"/>
    <x v="2"/>
    <s v="75679965448"/>
    <x v="5"/>
    <s v="USC5Q1000003"/>
    <s v="Cold Dust Girl"/>
    <n v="0.18"/>
    <m/>
  </r>
  <r>
    <s v="US-VOT"/>
    <x v="2"/>
    <s v="859705941404"/>
    <x v="6"/>
    <s v="USC5Q1100001"/>
    <s v="Anything At All"/>
    <n v="0.35"/>
    <n v="1.4"/>
  </r>
  <r>
    <s v="US-VOT"/>
    <x v="2"/>
    <s v="859705941404"/>
    <x v="6"/>
    <s v="USC5Q1100003"/>
    <s v="Silver City"/>
    <n v="0.16"/>
    <n v="0.05"/>
  </r>
  <r>
    <s v="US-VOT"/>
    <x v="2"/>
    <s v="859705941404"/>
    <x v="6"/>
    <s v="USC5Q1100004"/>
    <s v="Cold Dust Girl"/>
    <n v="0.08"/>
    <m/>
  </r>
  <r>
    <s v="US-VOT"/>
    <x v="3"/>
    <s v="75679956316"/>
    <x v="7"/>
    <s v="AULI01282610"/>
    <s v="Lovers 2"/>
    <n v="0.11"/>
    <n v="0.05"/>
  </r>
  <r>
    <s v="US-VOT"/>
    <x v="3"/>
    <s v="75679956316"/>
    <x v="7"/>
    <s v="AULI01282630"/>
    <s v="Villages"/>
    <n v="0.05"/>
    <m/>
  </r>
  <r>
    <s v="US-VOT"/>
    <x v="3"/>
    <s v="75679956316"/>
    <x v="7"/>
    <s v="AULI01282660"/>
    <s v="Gasoline"/>
    <n v="0.12"/>
    <n v="0.01"/>
  </r>
  <r>
    <s v="US-VOT"/>
    <x v="3"/>
    <s v="75679956316"/>
    <x v="7"/>
    <s v="AULI01282680"/>
    <s v="In The Wild"/>
    <n v="0.03"/>
    <n v="0.12"/>
  </r>
  <r>
    <s v="US-VOT"/>
    <x v="3"/>
    <s v="75679956316"/>
    <x v="7"/>
    <s v="AULI01282690"/>
    <s v="The Vigour"/>
    <n v="0.03"/>
    <n v="5.0599999999999996"/>
  </r>
  <r>
    <s v="US-VOT"/>
    <x v="3"/>
    <s v="75679956316"/>
    <x v="7"/>
    <s v="AULI01282700"/>
    <s v="Multiplication"/>
    <n v="1.4"/>
    <n v="3.49"/>
  </r>
  <r>
    <s v="US-VOT"/>
    <x v="3"/>
    <s v="75679956316"/>
    <x v="7"/>
    <s v="AULI01283220"/>
    <s v="All For One"/>
    <n v="0.04"/>
    <n v="1"/>
  </r>
  <r>
    <s v="US-VOT"/>
    <x v="3"/>
    <s v="851563006028"/>
    <x v="8"/>
    <s v="AULI01599370"/>
    <s v="Up For Air"/>
    <m/>
    <n v="0.02"/>
  </r>
  <r>
    <s v="US-VOT"/>
    <x v="3"/>
    <s v="851563006141"/>
    <x v="9"/>
    <s v="AULI01599320"/>
    <s v="Foolish"/>
    <n v="0.43"/>
    <n v="2.72"/>
  </r>
  <r>
    <s v="US-VOT"/>
    <x v="4"/>
    <s v="75679967336"/>
    <x v="10"/>
    <s v="GBW7D1100002"/>
    <s v="Augustine"/>
    <n v="0.13"/>
    <m/>
  </r>
  <r>
    <s v="US-VOT"/>
    <x v="4"/>
    <s v="75679967336"/>
    <x v="10"/>
    <s v="GBW7D1100004"/>
    <s v="Book Of James"/>
    <n v="0.22"/>
    <m/>
  </r>
  <r>
    <s v="US-VOT"/>
    <x v="4"/>
    <s v="75679967336"/>
    <x v="10"/>
    <s v="GBW7D1100006"/>
    <s v="Juarez"/>
    <n v="0.24"/>
    <m/>
  </r>
  <r>
    <s v="US-VOT"/>
    <x v="4"/>
    <s v="75679967336"/>
    <x v="10"/>
    <s v="GBW7D1100007"/>
    <s v="Philadelphia (The City Of Brotherly Love)"/>
    <n v="0.03"/>
    <m/>
  </r>
  <r>
    <s v="US-VOT"/>
    <x v="4"/>
    <s v="75679967336"/>
    <x v="10"/>
    <s v="GBW7D1100008"/>
    <s v="New Drink For The Old Drunk"/>
    <n v="0.02"/>
    <m/>
  </r>
  <r>
    <s v="US-VOT"/>
    <x v="4"/>
    <s v="75679967336"/>
    <x v="10"/>
    <s v="GBW7D1100009"/>
    <s v="Patton State Hospital"/>
    <n v="7.0000000000000007E-2"/>
    <m/>
  </r>
  <r>
    <s v="US-VOT"/>
    <x v="4"/>
    <s v="75679967336"/>
    <x v="10"/>
    <s v="GBW7D1100010"/>
    <s v="Strange Days"/>
    <n v="0.15"/>
    <m/>
  </r>
  <r>
    <s v="US-VOT"/>
    <x v="4"/>
    <s v="75679967336"/>
    <x v="10"/>
    <s v="GBW7D1100014"/>
    <s v="Chapel Song"/>
    <n v="0.28999999999999998"/>
    <n v="3.98"/>
  </r>
  <r>
    <s v="US-VOT"/>
    <x v="5"/>
    <s v="75679962980"/>
    <x v="11"/>
    <s v="USC5Q1200006"/>
    <s v="Coming Or Going"/>
    <n v="0.08"/>
    <m/>
  </r>
  <r>
    <s v="US-VOT"/>
    <x v="5"/>
    <s v="75679962980"/>
    <x v="11"/>
    <s v="USC5Q1200008"/>
    <s v="Roll Forever"/>
    <n v="0.01"/>
    <m/>
  </r>
  <r>
    <s v="US-VOT"/>
    <x v="5"/>
    <s v="75679962980"/>
    <x v="11"/>
    <s v="USC5Q1200009"/>
    <s v="I Can Go"/>
    <n v="0.03"/>
    <m/>
  </r>
  <r>
    <s v="US-VOT"/>
    <x v="5"/>
    <s v="75679962980"/>
    <x v="11"/>
    <s v="USC5Q1200014"/>
    <s v="Settle Down"/>
    <n v="0.02"/>
    <m/>
  </r>
  <r>
    <s v="US-VOT"/>
    <x v="5"/>
    <s v="75679962980"/>
    <x v="11"/>
    <s v="USQY51114673"/>
    <s v="Get Gone"/>
    <n v="0.19"/>
    <n v="2.04"/>
  </r>
  <r>
    <s v="US-VOT"/>
    <x v="5"/>
    <s v="857235002336"/>
    <x v="12"/>
    <s v="USC5Q1400015"/>
    <s v="Can't Stop Now"/>
    <m/>
    <n v="0.02"/>
  </r>
  <r>
    <s v="US-VOT"/>
    <x v="5"/>
    <s v="857235002336"/>
    <x v="12"/>
    <s v="USC5Q1400022"/>
    <s v="God Alert Pt 2"/>
    <n v="0.01"/>
    <m/>
  </r>
  <r>
    <s v="US-VOT"/>
    <x v="5"/>
    <s v="857235002541"/>
    <x v="13"/>
    <s v="USC5Q1400048"/>
    <s v="We Can't Ever Die"/>
    <n v="0.03"/>
    <n v="0.3"/>
  </r>
  <r>
    <s v="US-VOT"/>
    <x v="6"/>
    <s v="75679964250"/>
    <x v="14"/>
    <s v="CA2Q71000008"/>
    <s v="Temporary Resident"/>
    <n v="0.03"/>
    <m/>
  </r>
  <r>
    <s v="US-VOT"/>
    <x v="6"/>
    <s v="857235002084"/>
    <x v="15"/>
    <s v="CA2Q71200019"/>
    <s v="Bells Of Cologne"/>
    <n v="0.04"/>
    <n v="283.02"/>
  </r>
  <r>
    <s v="US-VOT"/>
    <x v="6"/>
    <s v="857235002084"/>
    <x v="15"/>
    <s v="CA2Q71200020"/>
    <s v="Chasing The Sunset"/>
    <m/>
    <n v="70.75"/>
  </r>
  <r>
    <s v="US-VOT"/>
    <x v="7"/>
    <s v="602537659876"/>
    <x v="16"/>
    <s v="USC5Q1300052"/>
    <s v="Intro (I Touch Imaginary Hands)"/>
    <n v="0.02"/>
    <m/>
  </r>
  <r>
    <s v="US-VOT"/>
    <x v="7"/>
    <s v="602537659876"/>
    <x v="16"/>
    <s v="USC5Q1300054"/>
    <s v="Nothing To Lose But Your Head"/>
    <n v="0.31"/>
    <n v="0.15"/>
  </r>
  <r>
    <s v="US-VOT"/>
    <x v="7"/>
    <s v="602537659876"/>
    <x v="16"/>
    <s v="USC5Q1300055"/>
    <s v="Weary Eyes"/>
    <n v="0.01"/>
    <m/>
  </r>
  <r>
    <s v="US-VOT"/>
    <x v="7"/>
    <s v="602537659876"/>
    <x v="16"/>
    <s v="USC5Q1300056"/>
    <s v="Don't You Look Back"/>
    <n v="0.01"/>
    <m/>
  </r>
  <r>
    <s v="US-VOT"/>
    <x v="7"/>
    <s v="602537659876"/>
    <x v="16"/>
    <s v="USC5Q1300058"/>
    <s v="Kid You're On Your Own"/>
    <n v="0.01"/>
    <m/>
  </r>
  <r>
    <s v="US-VOT"/>
    <x v="7"/>
    <s v="602537659876"/>
    <x v="16"/>
    <s v="USC5Q1300059"/>
    <s v="This Ain't Me"/>
    <n v="0.02"/>
    <m/>
  </r>
  <r>
    <s v="US-VOT"/>
    <x v="7"/>
    <s v="602537659876"/>
    <x v="16"/>
    <s v="USC5Q1300060"/>
    <s v="Now You Are Free"/>
    <n v="0.01"/>
    <m/>
  </r>
  <r>
    <s v="US-VOT"/>
    <x v="7"/>
    <s v="602537659876"/>
    <x v="16"/>
    <s v="USC5Q1300062"/>
    <s v="Highway 1 Interlude"/>
    <n v="0.02"/>
    <m/>
  </r>
  <r>
    <s v="US-VOT"/>
    <x v="7"/>
    <s v="857235002671"/>
    <x v="17"/>
    <s v="USC5Q1400075"/>
    <s v="Cruel City"/>
    <n v="7.0000000000000007E-2"/>
    <n v="2.61"/>
  </r>
  <r>
    <s v="US-VOT"/>
    <x v="8"/>
    <s v="75679949424"/>
    <x v="18"/>
    <s v="USC5Q1300069"/>
    <s v="Son Of An American"/>
    <n v="0.08"/>
    <n v="0.41"/>
  </r>
  <r>
    <s v="US-VOT"/>
    <x v="8"/>
    <s v="75679949424"/>
    <x v="18"/>
    <s v="USC5Q1300070"/>
    <s v="House Of Glass"/>
    <n v="0.02"/>
    <m/>
  </r>
  <r>
    <s v="US-VOT"/>
    <x v="8"/>
    <s v="75679949424"/>
    <x v="18"/>
    <s v="USC5Q1300071"/>
    <s v="Diss Town"/>
    <n v="0.12"/>
    <n v="0.12"/>
  </r>
  <r>
    <s v="US-VOT"/>
    <x v="8"/>
    <s v="75679949424"/>
    <x v="18"/>
    <s v="USC5Q1300072"/>
    <s v="Lost Weekend"/>
    <n v="0.03"/>
    <n v="0.08"/>
  </r>
  <r>
    <s v="US-VOT"/>
    <x v="8"/>
    <s v="75679949424"/>
    <x v="18"/>
    <s v="USC5Q1300073"/>
    <s v="Blowout"/>
    <n v="0.03"/>
    <m/>
  </r>
  <r>
    <s v="US-VOT"/>
    <x v="8"/>
    <s v="75679949424"/>
    <x v="18"/>
    <s v="USC5Q1300078"/>
    <s v="Island Ridin'"/>
    <n v="0.01"/>
    <m/>
  </r>
  <r>
    <s v="US-VOT"/>
    <x v="9"/>
    <s v="857235002619"/>
    <x v="19"/>
    <s v="USC5Q1400005"/>
    <s v="My Place"/>
    <n v="0.03"/>
    <m/>
  </r>
  <r>
    <s v="US-VOT"/>
    <x v="10"/>
    <s v="851857007069"/>
    <x v="20"/>
    <s v="USC5Q1600046"/>
    <s v="Islands"/>
    <n v="0.08"/>
    <m/>
  </r>
  <r>
    <s v="US-VOT"/>
    <x v="10"/>
    <s v="857235002060"/>
    <x v="21"/>
    <s v="USC5Q1300083"/>
    <s v="Check Your Bones"/>
    <n v="0.6"/>
    <m/>
  </r>
  <r>
    <s v="US-VOT"/>
    <x v="10"/>
    <s v="857235002176"/>
    <x v="22"/>
    <s v="USC5Q1300080"/>
    <s v="Back Again"/>
    <n v="0.01"/>
    <m/>
  </r>
  <r>
    <s v="US-VOT"/>
    <x v="10"/>
    <s v="857235002176"/>
    <x v="22"/>
    <s v="USC5Q1300081"/>
    <s v="Pay No Mind"/>
    <n v="0.01"/>
    <m/>
  </r>
  <r>
    <s v="US-VOT"/>
    <x v="10"/>
    <s v="857235002176"/>
    <x v="22"/>
    <s v="USC5Q1300088"/>
    <s v="C'mon Doll"/>
    <n v="0.43"/>
    <m/>
  </r>
  <r>
    <s v="US-VOT"/>
    <x v="10"/>
    <s v="857235002176"/>
    <x v="22"/>
    <s v="USC5Q1400026"/>
    <s v="Shiver + Shake"/>
    <n v="0.03"/>
    <m/>
  </r>
  <r>
    <s v="US-VOT"/>
    <x v="10"/>
    <s v="857235002237"/>
    <x v="23"/>
    <s v="USC5Q1300084"/>
    <s v="Cold Feet Killer"/>
    <n v="7.0000000000000007E-2"/>
    <m/>
  </r>
  <r>
    <s v="US-VOT"/>
    <x v="11"/>
    <s v="851857007397"/>
    <x v="24"/>
    <s v="USC5Q1700029"/>
    <s v="American Dream"/>
    <m/>
    <n v="0.14000000000000001"/>
  </r>
  <r>
    <s v="US-VOT"/>
    <x v="11"/>
    <s v="851857007397"/>
    <x v="24"/>
    <s v="USC5Q1700032"/>
    <s v="Cry On Me"/>
    <m/>
    <n v="0.09"/>
  </r>
  <r>
    <s v="US-VOT"/>
    <x v="11"/>
    <s v="851857007397"/>
    <x v="24"/>
    <s v="USC5Q1700033"/>
    <s v="Live My Life"/>
    <n v="0.02"/>
    <m/>
  </r>
  <r>
    <s v="US-VOT"/>
    <x v="11"/>
    <s v="851857007397"/>
    <x v="24"/>
    <s v="USC5Q1700034"/>
    <s v="Get Back"/>
    <n v="0.01"/>
    <n v="18.62"/>
  </r>
  <r>
    <s v="US-VOT"/>
    <x v="11"/>
    <s v="857235002732"/>
    <x v="25"/>
    <s v="USC5Q1400079"/>
    <s v="I Don't Need The Sun"/>
    <m/>
    <n v="0.5"/>
  </r>
  <r>
    <s v="US-VOT"/>
    <x v="12"/>
    <s v="851563006516"/>
    <x v="26"/>
    <s v="USC5Q1500034"/>
    <s v="Pale Paper"/>
    <m/>
    <n v="0.02"/>
  </r>
  <r>
    <s v="US-VOT"/>
    <x v="12"/>
    <s v="851563006516"/>
    <x v="26"/>
    <s v="USC5Q1500037"/>
    <s v="Buffalo Feet"/>
    <m/>
    <n v="0.69"/>
  </r>
  <r>
    <s v="US-VOT"/>
    <x v="13"/>
    <s v="75679955869"/>
    <x v="27"/>
    <s v="CA1C71100091"/>
    <s v="Rain Of Gold"/>
    <n v="0.44"/>
    <n v="2.06"/>
  </r>
  <r>
    <s v="US-VOT"/>
    <x v="13"/>
    <s v="75679955869"/>
    <x v="27"/>
    <s v="CA1C71100092"/>
    <s v="Enter Through The Sun"/>
    <n v="0.43"/>
    <n v="1.64"/>
  </r>
  <r>
    <s v="US-VOT"/>
    <x v="13"/>
    <s v="851563006042"/>
    <x v="28"/>
    <s v="USC5Q1500010"/>
    <s v="Sunshine"/>
    <n v="7.0000000000000007E-2"/>
    <n v="0.17"/>
  </r>
  <r>
    <s v="US-VOT"/>
    <x v="14"/>
    <s v="851563006127"/>
    <x v="29"/>
    <s v="USC5Q1400051"/>
    <s v="Breathe"/>
    <m/>
    <n v="0.0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2">
  <r>
    <s v="   Distribution Charges - Third"/>
    <s v="119"/>
    <s v="PD-H/R Catalog-3rd P"/>
    <s v="SOP"/>
    <s v="US-VOT"/>
    <s v="US-VOTIV MUSIC"/>
    <s v="857235002435"/>
    <x v="0"/>
    <x v="0"/>
    <s v="75"/>
    <s v="CD album"/>
    <s v="61"/>
    <s v="P - SM.HF - Catalog - 3rd Party Thru Nrc"/>
    <s v="#"/>
    <s v="1000/Not assigned"/>
    <s v="ALB"/>
    <s v="Albums"/>
    <s v="#"/>
    <n v="0.7"/>
    <s v="Please see SOP tab"/>
  </r>
  <r>
    <s v="   Distribution Charges - Third"/>
    <s v="119"/>
    <s v="PD-H/R Catalog-3rd P"/>
    <s v="SOP"/>
    <s v="US-VOT"/>
    <s v="US-VOTIV MUSIC"/>
    <s v="851563006769"/>
    <x v="1"/>
    <x v="1"/>
    <s v="75"/>
    <s v="CD album"/>
    <s v="61"/>
    <s v="P - SM.HF - Catalog - 3rd Party Thru Nrc"/>
    <s v="#"/>
    <s v="1000/Not assigned"/>
    <s v="ALB"/>
    <s v="Albums"/>
    <s v="#"/>
    <n v="0.7"/>
    <s v="Please see SOP tab"/>
  </r>
  <r>
    <s v="   Distribution Charges - Third"/>
    <s v="119"/>
    <s v="PD-H/R Catalog-3rd P"/>
    <s v="SOP"/>
    <s v="US-VOT"/>
    <s v="US-VOTIV MUSIC"/>
    <s v="851563006592"/>
    <x v="2"/>
    <x v="0"/>
    <s v="75"/>
    <s v="CD album"/>
    <s v="61"/>
    <s v="P - SM.HF - Catalog - 3rd Party Thru Nrc"/>
    <s v="#"/>
    <s v="1000/Not assigned"/>
    <s v="ALB"/>
    <s v="Albums"/>
    <s v="#"/>
    <n v="1.05"/>
    <s v="Please see SOP tab"/>
  </r>
  <r>
    <s v="   Distribution Charges - Third"/>
    <s v="48"/>
    <s v="PD-H/R"/>
    <s v="SOP"/>
    <s v="US-VOT"/>
    <s v="US-VOTIV MUSIC"/>
    <s v="857235002435"/>
    <x v="0"/>
    <x v="0"/>
    <s v="75"/>
    <s v="CD album"/>
    <s v="3"/>
    <s v="P-B2B - Product Regular"/>
    <s v="#"/>
    <s v="1000/Not assigned"/>
    <s v="ALB"/>
    <s v="Albums"/>
    <s v="#"/>
    <n v="0.35"/>
    <s v="Please see SOP tab"/>
  </r>
  <r>
    <s v="   Distribution Charges - Third"/>
    <s v="48"/>
    <s v="PD-H/R"/>
    <s v="SOP"/>
    <s v="US-VOT"/>
    <s v="US-VOTIV MUSIC"/>
    <s v="851857007397"/>
    <x v="3"/>
    <x v="2"/>
    <s v="75"/>
    <s v="CD album"/>
    <s v="3"/>
    <s v="P-B2B - Product Regular"/>
    <s v="#"/>
    <s v="1000/Not assigned"/>
    <s v="ALB"/>
    <s v="Albums"/>
    <s v="#"/>
    <n v="10.15"/>
    <s v="Please see SOP tab"/>
  </r>
  <r>
    <s v="   Distribution Charges - Third"/>
    <s v="48"/>
    <s v="PD-H/R"/>
    <s v="SOP"/>
    <s v="US-VOT"/>
    <s v="US-VOTIV MUSIC"/>
    <s v="851857007366"/>
    <x v="4"/>
    <x v="3"/>
    <s v="75"/>
    <s v="CD album"/>
    <s v="3"/>
    <s v="P-B2B - Product Regular"/>
    <s v="#"/>
    <s v="1000/Not assigned"/>
    <s v="ALB"/>
    <s v="Albums"/>
    <s v="#"/>
    <n v="1.75"/>
    <s v="Please see SOP tab"/>
  </r>
  <r>
    <s v="   Distribution Charges - Third"/>
    <s v="48"/>
    <s v="PD-H/R"/>
    <s v="SOP"/>
    <s v="US-VOT"/>
    <s v="US-VOTIV MUSIC"/>
    <s v="851857007243"/>
    <x v="5"/>
    <x v="4"/>
    <s v="75"/>
    <s v="CD album"/>
    <s v="3"/>
    <s v="P-B2B - Product Regular"/>
    <s v="#"/>
    <s v="1000/Not assigned"/>
    <s v="ALB"/>
    <s v="Albums"/>
    <s v="#"/>
    <n v="0.35"/>
    <s v="Please see SOP tab"/>
  </r>
  <r>
    <s v="   Distribution Charges - Third"/>
    <s v="48"/>
    <s v="PD-H/R"/>
    <s v="SOP"/>
    <s v="US-VOT"/>
    <s v="US-VOTIV MUSIC"/>
    <s v="851563006592"/>
    <x v="2"/>
    <x v="0"/>
    <s v="75"/>
    <s v="CD album"/>
    <s v="3"/>
    <s v="P-B2B - Product Regular"/>
    <s v="#"/>
    <s v="1000/Not assigned"/>
    <s v="ALB"/>
    <s v="Albums"/>
    <s v="#"/>
    <n v="0.35"/>
    <s v="Please see SOP tab"/>
  </r>
  <r>
    <s v="   Distribution Charges - Third"/>
    <s v="48"/>
    <s v="PD-H/R"/>
    <s v="SOP"/>
    <s v="US-VOT"/>
    <s v="US-VOTIV MUSIC"/>
    <s v="851563006370"/>
    <x v="6"/>
    <x v="5"/>
    <s v="75"/>
    <s v="CD album"/>
    <s v="3"/>
    <s v="P-B2B - Product Regular"/>
    <s v="#"/>
    <s v="1000/Not assigned"/>
    <s v="ALB"/>
    <s v="Albums"/>
    <s v="#"/>
    <n v="0.7"/>
    <s v="Please see SOP tab"/>
  </r>
  <r>
    <s v="   Distribution Charges - Third"/>
    <s v="48"/>
    <s v="PD-H/R"/>
    <s v="SOP"/>
    <s v="US-VOT"/>
    <s v="US-VOTIV MUSIC"/>
    <s v="851563006103"/>
    <x v="7"/>
    <x v="6"/>
    <s v="75"/>
    <s v="CD album"/>
    <s v="3"/>
    <s v="P-B2B - Product Regular"/>
    <s v="#"/>
    <s v="1000/Not assigned"/>
    <s v="ALB"/>
    <s v="Albums"/>
    <s v="#"/>
    <n v="0.35"/>
    <s v="Please see SOP tab"/>
  </r>
  <r>
    <s v="   Distribution Charges - Third"/>
    <s v="48"/>
    <s v="PD-H/R"/>
    <s v="SOP"/>
    <s v="US-VOT"/>
    <s v="US-VOTIV MUSIC"/>
    <s v="851563006004"/>
    <x v="8"/>
    <x v="7"/>
    <s v="75"/>
    <s v="CD album"/>
    <s v="3"/>
    <s v="P-B2B - Product Regular"/>
    <s v="#"/>
    <s v="1000/Not assigned"/>
    <s v="ALB"/>
    <s v="Albums"/>
    <s v="#"/>
    <n v="0.35"/>
    <s v="Please see SOP tab"/>
  </r>
  <r>
    <s v="   Distribution Charges - Third"/>
    <s v="48"/>
    <s v="PD-H/R"/>
    <s v="SOP"/>
    <s v="US-VOT"/>
    <s v="US-VOTIV MUSIC"/>
    <s v="75678731822"/>
    <x v="9"/>
    <x v="8"/>
    <s v="75"/>
    <s v="CD album"/>
    <s v="3"/>
    <s v="P-B2B - Product Regular"/>
    <s v="#"/>
    <s v="1000/Not assigned"/>
    <s v="ALB"/>
    <s v="Albums"/>
    <s v="#"/>
    <n v="0.35"/>
    <s v="Please see SOP tab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PivotTable6" cacheId="1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J1392:K1500" firstHeaderRow="2" firstDataRow="2" firstDataCol="1"/>
  <pivotFields count="11">
    <pivotField showAll="0"/>
    <pivotField showAll="0"/>
    <pivotField showAll="0"/>
    <pivotField axis="axisRow" showAll="0">
      <items count="21">
        <item x="0"/>
        <item x="4"/>
        <item x="7"/>
        <item x="9"/>
        <item x="12"/>
        <item x="19"/>
        <item x="2"/>
        <item x="13"/>
        <item x="15"/>
        <item x="3"/>
        <item x="1"/>
        <item x="14"/>
        <item x="11"/>
        <item x="16"/>
        <item x="17"/>
        <item x="8"/>
        <item x="18"/>
        <item x="5"/>
        <item x="6"/>
        <item x="10"/>
        <item t="default"/>
      </items>
    </pivotField>
    <pivotField showAll="0"/>
    <pivotField axis="axisRow" showAll="0">
      <items count="87">
        <item x="67"/>
        <item x="27"/>
        <item x="28"/>
        <item x="24"/>
        <item x="69"/>
        <item x="21"/>
        <item x="42"/>
        <item x="20"/>
        <item x="79"/>
        <item x="17"/>
        <item x="32"/>
        <item x="80"/>
        <item x="9"/>
        <item x="3"/>
        <item x="45"/>
        <item x="11"/>
        <item x="39"/>
        <item x="65"/>
        <item x="61"/>
        <item x="55"/>
        <item x="8"/>
        <item x="57"/>
        <item x="34"/>
        <item x="60"/>
        <item x="43"/>
        <item x="46"/>
        <item x="78"/>
        <item x="16"/>
        <item x="58"/>
        <item x="4"/>
        <item x="10"/>
        <item x="26"/>
        <item x="54"/>
        <item x="75"/>
        <item x="23"/>
        <item x="84"/>
        <item x="62"/>
        <item x="77"/>
        <item x="76"/>
        <item x="63"/>
        <item x="5"/>
        <item x="48"/>
        <item x="81"/>
        <item x="30"/>
        <item x="29"/>
        <item x="74"/>
        <item x="73"/>
        <item x="52"/>
        <item x="41"/>
        <item x="71"/>
        <item x="72"/>
        <item x="40"/>
        <item x="82"/>
        <item x="44"/>
        <item x="50"/>
        <item x="51"/>
        <item x="33"/>
        <item x="35"/>
        <item x="66"/>
        <item x="18"/>
        <item x="7"/>
        <item x="70"/>
        <item x="83"/>
        <item x="12"/>
        <item x="25"/>
        <item x="53"/>
        <item x="56"/>
        <item x="1"/>
        <item x="15"/>
        <item x="19"/>
        <item x="49"/>
        <item x="68"/>
        <item x="85"/>
        <item x="38"/>
        <item x="64"/>
        <item x="37"/>
        <item x="6"/>
        <item x="31"/>
        <item x="36"/>
        <item x="59"/>
        <item x="0"/>
        <item x="2"/>
        <item x="47"/>
        <item x="22"/>
        <item x="13"/>
        <item x="14"/>
        <item t="default"/>
      </items>
    </pivotField>
    <pivotField showAll="0"/>
    <pivotField showAll="0"/>
    <pivotField showAll="0"/>
    <pivotField dataField="1" showAll="0"/>
    <pivotField numFmtId="3" showAll="0"/>
  </pivotFields>
  <rowFields count="2">
    <field x="3"/>
    <field x="5"/>
  </rowFields>
  <rowItems count="107">
    <i>
      <x/>
    </i>
    <i r="1">
      <x v="13"/>
    </i>
    <i r="1">
      <x v="29"/>
    </i>
    <i r="1">
      <x v="62"/>
    </i>
    <i r="1">
      <x v="67"/>
    </i>
    <i r="1">
      <x v="80"/>
    </i>
    <i r="1">
      <x v="81"/>
    </i>
    <i>
      <x v="1"/>
    </i>
    <i r="1">
      <x v="3"/>
    </i>
    <i r="1">
      <x v="5"/>
    </i>
    <i r="1">
      <x v="34"/>
    </i>
    <i r="1">
      <x v="83"/>
    </i>
    <i>
      <x v="2"/>
    </i>
    <i r="1">
      <x v="10"/>
    </i>
    <i r="1">
      <x v="22"/>
    </i>
    <i r="1">
      <x v="56"/>
    </i>
    <i r="1">
      <x v="57"/>
    </i>
    <i r="1">
      <x v="78"/>
    </i>
    <i>
      <x v="3"/>
    </i>
    <i r="1">
      <x v="25"/>
    </i>
    <i>
      <x v="4"/>
    </i>
    <i r="1">
      <x v="18"/>
    </i>
    <i r="1">
      <x v="23"/>
    </i>
    <i r="1">
      <x v="28"/>
    </i>
    <i r="1">
      <x v="36"/>
    </i>
    <i r="1">
      <x v="39"/>
    </i>
    <i r="1">
      <x v="79"/>
    </i>
    <i>
      <x v="5"/>
    </i>
    <i r="1">
      <x v="72"/>
    </i>
    <i>
      <x v="6"/>
    </i>
    <i r="1">
      <x v="9"/>
    </i>
    <i r="1">
      <x v="15"/>
    </i>
    <i r="1">
      <x v="27"/>
    </i>
    <i r="1">
      <x v="30"/>
    </i>
    <i r="1">
      <x v="59"/>
    </i>
    <i r="1">
      <x v="63"/>
    </i>
    <i r="1">
      <x v="68"/>
    </i>
    <i r="1">
      <x v="84"/>
    </i>
    <i r="1">
      <x v="85"/>
    </i>
    <i>
      <x v="7"/>
    </i>
    <i r="1">
      <x v="17"/>
    </i>
    <i r="1">
      <x v="58"/>
    </i>
    <i r="1">
      <x v="74"/>
    </i>
    <i>
      <x v="8"/>
    </i>
    <i r="1">
      <x v="26"/>
    </i>
    <i r="1">
      <x v="33"/>
    </i>
    <i r="1">
      <x v="37"/>
    </i>
    <i r="1">
      <x v="38"/>
    </i>
    <i r="1">
      <x v="45"/>
    </i>
    <i r="1">
      <x v="46"/>
    </i>
    <i>
      <x v="9"/>
    </i>
    <i r="1">
      <x v="7"/>
    </i>
    <i r="1">
      <x v="69"/>
    </i>
    <i>
      <x v="10"/>
    </i>
    <i r="1">
      <x v="12"/>
    </i>
    <i r="1">
      <x v="20"/>
    </i>
    <i r="1">
      <x v="40"/>
    </i>
    <i r="1">
      <x v="60"/>
    </i>
    <i r="1">
      <x v="76"/>
    </i>
    <i>
      <x v="11"/>
    </i>
    <i r="1">
      <x/>
    </i>
    <i r="1">
      <x v="4"/>
    </i>
    <i r="1">
      <x v="49"/>
    </i>
    <i r="1">
      <x v="50"/>
    </i>
    <i r="1">
      <x v="61"/>
    </i>
    <i r="1">
      <x v="71"/>
    </i>
    <i>
      <x v="12"/>
    </i>
    <i r="1">
      <x v="19"/>
    </i>
    <i r="1">
      <x v="21"/>
    </i>
    <i r="1">
      <x v="32"/>
    </i>
    <i r="1">
      <x v="47"/>
    </i>
    <i r="1">
      <x v="65"/>
    </i>
    <i r="1">
      <x v="66"/>
    </i>
    <i>
      <x v="13"/>
    </i>
    <i r="1">
      <x v="8"/>
    </i>
    <i>
      <x v="14"/>
    </i>
    <i r="1">
      <x v="11"/>
    </i>
    <i r="1">
      <x v="42"/>
    </i>
    <i r="1">
      <x v="52"/>
    </i>
    <i>
      <x v="15"/>
    </i>
    <i r="1">
      <x v="6"/>
    </i>
    <i r="1">
      <x v="14"/>
    </i>
    <i r="1">
      <x v="16"/>
    </i>
    <i r="1">
      <x v="24"/>
    </i>
    <i r="1">
      <x v="48"/>
    </i>
    <i r="1">
      <x v="51"/>
    </i>
    <i r="1">
      <x v="53"/>
    </i>
    <i r="1">
      <x v="73"/>
    </i>
    <i r="1">
      <x v="75"/>
    </i>
    <i>
      <x v="16"/>
    </i>
    <i r="1">
      <x v="35"/>
    </i>
    <i>
      <x v="17"/>
    </i>
    <i r="1">
      <x v="64"/>
    </i>
    <i>
      <x v="18"/>
    </i>
    <i r="1">
      <x v="1"/>
    </i>
    <i r="1">
      <x v="2"/>
    </i>
    <i r="1">
      <x v="31"/>
    </i>
    <i r="1">
      <x v="43"/>
    </i>
    <i r="1">
      <x v="44"/>
    </i>
    <i r="1">
      <x v="77"/>
    </i>
    <i>
      <x v="19"/>
    </i>
    <i r="1">
      <x v="41"/>
    </i>
    <i r="1">
      <x v="54"/>
    </i>
    <i r="1">
      <x v="55"/>
    </i>
    <i r="1">
      <x v="70"/>
    </i>
    <i r="1">
      <x v="82"/>
    </i>
    <i t="grand">
      <x/>
    </i>
  </rowItems>
  <colItems count="1">
    <i/>
  </colItems>
  <dataFields count="1">
    <dataField name="Sum of Net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2" cacheId="1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M20:N41" firstHeaderRow="2" firstDataRow="2" firstDataCol="1"/>
  <pivotFields count="20">
    <pivotField showAll="0"/>
    <pivotField showAll="0"/>
    <pivotField showAll="0"/>
    <pivotField showAll="0"/>
    <pivotField showAll="0"/>
    <pivotField showAll="0"/>
    <pivotField showAll="0"/>
    <pivotField axis="axisRow" showAll="0">
      <items count="11">
        <item x="3"/>
        <item x="7"/>
        <item x="6"/>
        <item x="0"/>
        <item x="5"/>
        <item x="1"/>
        <item x="2"/>
        <item x="9"/>
        <item x="8"/>
        <item x="4"/>
        <item t="default"/>
      </items>
    </pivotField>
    <pivotField axis="axisRow" showAll="0">
      <items count="10">
        <item x="1"/>
        <item x="7"/>
        <item x="2"/>
        <item x="3"/>
        <item x="6"/>
        <item x="0"/>
        <item x="4"/>
        <item x="5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6" showAll="0"/>
    <pivotField showAll="0"/>
  </pivotFields>
  <rowFields count="2">
    <field x="8"/>
    <field x="7"/>
  </rowFields>
  <rowItems count="20">
    <i>
      <x/>
    </i>
    <i r="1">
      <x v="5"/>
    </i>
    <i>
      <x v="1"/>
    </i>
    <i r="1">
      <x v="8"/>
    </i>
    <i>
      <x v="2"/>
    </i>
    <i r="1">
      <x/>
    </i>
    <i>
      <x v="3"/>
    </i>
    <i r="1">
      <x v="9"/>
    </i>
    <i>
      <x v="4"/>
    </i>
    <i r="1">
      <x v="1"/>
    </i>
    <i>
      <x v="5"/>
    </i>
    <i r="1">
      <x v="3"/>
    </i>
    <i r="1">
      <x v="6"/>
    </i>
    <i>
      <x v="6"/>
    </i>
    <i r="1">
      <x v="4"/>
    </i>
    <i>
      <x v="7"/>
    </i>
    <i r="1">
      <x v="2"/>
    </i>
    <i>
      <x v="8"/>
    </i>
    <i r="1">
      <x v="7"/>
    </i>
    <i t="grand">
      <x/>
    </i>
  </rowItems>
  <colItems count="1">
    <i/>
  </colItems>
  <dataFields count="1">
    <dataField name="Sum of Amount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PivotTable4" cacheId="1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F86:H133" firstHeaderRow="1" firstDataRow="2" firstDataCol="1"/>
  <pivotFields count="8">
    <pivotField showAll="0"/>
    <pivotField axis="axisRow" showAll="0">
      <items count="16">
        <item x="3"/>
        <item x="7"/>
        <item x="11"/>
        <item x="1"/>
        <item x="12"/>
        <item x="14"/>
        <item x="2"/>
        <item x="6"/>
        <item x="0"/>
        <item x="10"/>
        <item x="8"/>
        <item x="4"/>
        <item x="5"/>
        <item x="9"/>
        <item x="13"/>
        <item t="default"/>
      </items>
    </pivotField>
    <pivotField showAll="0"/>
    <pivotField axis="axisRow" showAll="0">
      <items count="31">
        <item x="7"/>
        <item x="6"/>
        <item x="16"/>
        <item x="2"/>
        <item x="18"/>
        <item x="25"/>
        <item x="21"/>
        <item x="23"/>
        <item x="17"/>
        <item x="24"/>
        <item x="1"/>
        <item x="11"/>
        <item x="15"/>
        <item x="9"/>
        <item x="0"/>
        <item x="12"/>
        <item x="29"/>
        <item x="20"/>
        <item x="19"/>
        <item x="3"/>
        <item x="10"/>
        <item x="22"/>
        <item x="5"/>
        <item x="14"/>
        <item x="28"/>
        <item x="26"/>
        <item x="27"/>
        <item x="13"/>
        <item x="8"/>
        <item x="4"/>
        <item t="default"/>
      </items>
    </pivotField>
    <pivotField showAll="0"/>
    <pivotField showAll="0"/>
    <pivotField dataField="1" showAll="0"/>
    <pivotField dataField="1" showAll="0"/>
  </pivotFields>
  <rowFields count="2">
    <field x="1"/>
    <field x="3"/>
  </rowFields>
  <rowItems count="46">
    <i>
      <x/>
    </i>
    <i r="1">
      <x/>
    </i>
    <i r="1">
      <x v="13"/>
    </i>
    <i r="1">
      <x v="28"/>
    </i>
    <i>
      <x v="1"/>
    </i>
    <i r="1">
      <x v="2"/>
    </i>
    <i r="1">
      <x v="8"/>
    </i>
    <i>
      <x v="2"/>
    </i>
    <i r="1">
      <x v="5"/>
    </i>
    <i r="1">
      <x v="9"/>
    </i>
    <i>
      <x v="3"/>
    </i>
    <i r="1">
      <x v="3"/>
    </i>
    <i r="1">
      <x v="10"/>
    </i>
    <i r="1">
      <x v="19"/>
    </i>
    <i r="1">
      <x v="29"/>
    </i>
    <i>
      <x v="4"/>
    </i>
    <i r="1">
      <x v="25"/>
    </i>
    <i>
      <x v="5"/>
    </i>
    <i r="1">
      <x v="16"/>
    </i>
    <i>
      <x v="6"/>
    </i>
    <i r="1">
      <x v="1"/>
    </i>
    <i r="1">
      <x v="22"/>
    </i>
    <i>
      <x v="7"/>
    </i>
    <i r="1">
      <x v="12"/>
    </i>
    <i r="1">
      <x v="23"/>
    </i>
    <i>
      <x v="8"/>
    </i>
    <i r="1">
      <x v="14"/>
    </i>
    <i>
      <x v="9"/>
    </i>
    <i r="1">
      <x v="6"/>
    </i>
    <i r="1">
      <x v="7"/>
    </i>
    <i r="1">
      <x v="17"/>
    </i>
    <i r="1">
      <x v="21"/>
    </i>
    <i>
      <x v="10"/>
    </i>
    <i r="1">
      <x v="4"/>
    </i>
    <i>
      <x v="11"/>
    </i>
    <i r="1">
      <x v="20"/>
    </i>
    <i>
      <x v="12"/>
    </i>
    <i r="1">
      <x v="11"/>
    </i>
    <i r="1">
      <x v="15"/>
    </i>
    <i r="1">
      <x v="27"/>
    </i>
    <i>
      <x v="13"/>
    </i>
    <i r="1">
      <x v="18"/>
    </i>
    <i>
      <x v="14"/>
    </i>
    <i r="1">
      <x v="24"/>
    </i>
    <i r="1">
      <x v="26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" fld="6" baseField="0" baseItem="0"/>
    <dataField name="Sum of 2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PivotTable5" cacheId="1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F220:G291" firstHeaderRow="2" firstDataRow="2" firstDataCol="1"/>
  <pivotFields count="7">
    <pivotField showAll="0"/>
    <pivotField axis="axisRow" showAll="0">
      <items count="20">
        <item x="0"/>
        <item x="4"/>
        <item x="8"/>
        <item x="10"/>
        <item x="13"/>
        <item x="18"/>
        <item x="2"/>
        <item x="14"/>
        <item x="17"/>
        <item x="3"/>
        <item x="7"/>
        <item x="1"/>
        <item x="15"/>
        <item x="12"/>
        <item x="9"/>
        <item x="5"/>
        <item x="6"/>
        <item x="11"/>
        <item x="16"/>
        <item t="default"/>
      </items>
    </pivotField>
    <pivotField showAll="0"/>
    <pivotField axis="axisRow" showAll="0">
      <items count="51">
        <item x="10"/>
        <item x="26"/>
        <item x="9"/>
        <item x="21"/>
        <item x="28"/>
        <item x="4"/>
        <item x="24"/>
        <item x="37"/>
        <item x="33"/>
        <item x="2"/>
        <item x="35"/>
        <item x="27"/>
        <item x="29"/>
        <item x="36"/>
        <item x="3"/>
        <item x="14"/>
        <item x="48"/>
        <item x="20"/>
        <item x="12"/>
        <item x="38"/>
        <item x="39"/>
        <item x="1"/>
        <item x="30"/>
        <item x="17"/>
        <item x="15"/>
        <item x="47"/>
        <item x="46"/>
        <item x="31"/>
        <item x="25"/>
        <item x="41"/>
        <item x="16"/>
        <item x="8"/>
        <item x="5"/>
        <item x="13"/>
        <item x="32"/>
        <item x="34"/>
        <item x="0"/>
        <item x="45"/>
        <item x="19"/>
        <item x="43"/>
        <item x="49"/>
        <item x="23"/>
        <item x="40"/>
        <item x="22"/>
        <item x="44"/>
        <item x="42"/>
        <item x="18"/>
        <item x="11"/>
        <item x="6"/>
        <item x="7"/>
        <item t="default"/>
      </items>
    </pivotField>
    <pivotField showAll="0"/>
    <pivotField showAll="0"/>
    <pivotField dataField="1" numFmtId="166" showAll="0"/>
  </pivotFields>
  <rowFields count="2">
    <field x="1"/>
    <field x="3"/>
  </rowFields>
  <rowItems count="70">
    <i>
      <x/>
    </i>
    <i r="1">
      <x v="36"/>
    </i>
    <i>
      <x v="1"/>
    </i>
    <i r="1">
      <x/>
    </i>
    <i r="1">
      <x v="18"/>
    </i>
    <i r="1">
      <x v="47"/>
    </i>
    <i>
      <x v="2"/>
    </i>
    <i r="1">
      <x v="3"/>
    </i>
    <i>
      <x v="3"/>
    </i>
    <i r="1">
      <x v="12"/>
    </i>
    <i>
      <x v="4"/>
    </i>
    <i r="1">
      <x v="7"/>
    </i>
    <i r="1">
      <x v="13"/>
    </i>
    <i r="1">
      <x v="19"/>
    </i>
    <i r="1">
      <x v="20"/>
    </i>
    <i>
      <x v="5"/>
    </i>
    <i r="1">
      <x v="40"/>
    </i>
    <i>
      <x v="6"/>
    </i>
    <i r="1">
      <x v="5"/>
    </i>
    <i r="1">
      <x v="14"/>
    </i>
    <i r="1">
      <x v="31"/>
    </i>
    <i r="1">
      <x v="32"/>
    </i>
    <i r="1">
      <x v="48"/>
    </i>
    <i r="1">
      <x v="49"/>
    </i>
    <i>
      <x v="7"/>
    </i>
    <i r="1">
      <x v="42"/>
    </i>
    <i>
      <x v="8"/>
    </i>
    <i r="1">
      <x v="16"/>
    </i>
    <i r="1">
      <x v="25"/>
    </i>
    <i r="1">
      <x v="26"/>
    </i>
    <i>
      <x v="9"/>
    </i>
    <i r="1">
      <x v="2"/>
    </i>
    <i>
      <x v="10"/>
    </i>
    <i r="1">
      <x v="17"/>
    </i>
    <i r="1">
      <x v="38"/>
    </i>
    <i>
      <x v="11"/>
    </i>
    <i r="1">
      <x v="9"/>
    </i>
    <i r="1">
      <x v="21"/>
    </i>
    <i>
      <x v="12"/>
    </i>
    <i r="1">
      <x v="29"/>
    </i>
    <i>
      <x v="13"/>
    </i>
    <i r="1">
      <x v="8"/>
    </i>
    <i r="1">
      <x v="10"/>
    </i>
    <i r="1">
      <x v="27"/>
    </i>
    <i r="1">
      <x v="34"/>
    </i>
    <i r="1">
      <x v="35"/>
    </i>
    <i>
      <x v="14"/>
    </i>
    <i r="1">
      <x v="1"/>
    </i>
    <i r="1">
      <x v="4"/>
    </i>
    <i r="1">
      <x v="6"/>
    </i>
    <i r="1">
      <x v="11"/>
    </i>
    <i r="1">
      <x v="28"/>
    </i>
    <i r="1">
      <x v="41"/>
    </i>
    <i r="1">
      <x v="43"/>
    </i>
    <i>
      <x v="15"/>
    </i>
    <i r="1">
      <x v="33"/>
    </i>
    <i>
      <x v="16"/>
    </i>
    <i r="1">
      <x v="15"/>
    </i>
    <i r="1">
      <x v="23"/>
    </i>
    <i r="1">
      <x v="24"/>
    </i>
    <i r="1">
      <x v="30"/>
    </i>
    <i r="1">
      <x v="46"/>
    </i>
    <i>
      <x v="17"/>
    </i>
    <i r="1">
      <x v="22"/>
    </i>
    <i>
      <x v="18"/>
    </i>
    <i r="1">
      <x v="37"/>
    </i>
    <i r="1">
      <x v="39"/>
    </i>
    <i r="1">
      <x v="44"/>
    </i>
    <i r="1">
      <x v="45"/>
    </i>
    <i t="grand">
      <x/>
    </i>
  </rowItems>
  <colItems count="1">
    <i/>
  </colItems>
  <dataFields count="1">
    <dataField name="Sum of Digital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4:P5870" totalsRowCount="1" headerRowDxfId="36" totalsRowDxfId="33" headerRowBorderDxfId="35" tableBorderDxfId="34" totalsRowBorderDxfId="32">
  <tableColumns count="16">
    <tableColumn id="1" xr3:uid="{00000000-0010-0000-0200-000001000000}" name="Super Label Code" dataDxfId="31" totalsRowDxfId="30"/>
    <tableColumn id="2" xr3:uid="{00000000-0010-0000-0200-000002000000}" name="Super Label" dataDxfId="29" totalsRowDxfId="28"/>
    <tableColumn id="3" xr3:uid="{00000000-0010-0000-0200-000003000000}" name="Sales Channel" dataDxfId="27" totalsRowDxfId="26"/>
    <tableColumn id="4" xr3:uid="{00000000-0010-0000-0200-000004000000}" name="Partner" dataDxfId="25" totalsRowDxfId="24"/>
    <tableColumn id="5" xr3:uid="{00000000-0010-0000-0200-000005000000}" name="Sales Type" dataDxfId="23" totalsRowDxfId="22"/>
    <tableColumn id="6" xr3:uid="{00000000-0010-0000-0200-000006000000}" name="Sold As" dataDxfId="21" totalsRowDxfId="20"/>
    <tableColumn id="7" xr3:uid="{00000000-0010-0000-0200-000007000000}" name="Album Artist" dataDxfId="19" totalsRowDxfId="18"/>
    <tableColumn id="8" xr3:uid="{00000000-0010-0000-0200-000008000000}" name="Album Title" dataDxfId="17" totalsRowDxfId="16"/>
    <tableColumn id="9" xr3:uid="{00000000-0010-0000-0200-000009000000}" name="UPC" dataDxfId="15" totalsRowDxfId="14"/>
    <tableColumn id="10" xr3:uid="{00000000-0010-0000-0200-00000A000000}" name="Track Artist" dataDxfId="13" totalsRowDxfId="12"/>
    <tableColumn id="11" xr3:uid="{00000000-0010-0000-0200-00000B000000}" name="Track Title" dataDxfId="11" totalsRowDxfId="10"/>
    <tableColumn id="12" xr3:uid="{00000000-0010-0000-0200-00000C000000}" name="Physical Album Latest Release Date" dataDxfId="9" totalsRowDxfId="8"/>
    <tableColumn id="13" xr3:uid="{00000000-0010-0000-0200-00000D000000}" name="Column1" dataDxfId="7" totalsRowDxfId="6"/>
    <tableColumn id="14" xr3:uid="{00000000-0010-0000-0200-00000E000000}" name="ISRC" totalsRowLabel="Total " dataDxfId="5" totalsRowDxfId="4"/>
    <tableColumn id="15" xr3:uid="{00000000-0010-0000-0200-00000F000000}" name="Revenue UMG P2 18 (Oct 18)" totalsRowFunction="sum" dataDxfId="3" totalsRowDxfId="2"/>
    <tableColumn id="16" xr3:uid="{00000000-0010-0000-0200-000010000000}" name="Units UMG P2 18 (Oct 18)" totalsRowFunction="sum" dataDxfId="1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3:R25" totalsRowCount="1" headerRowDxfId="120" dataDxfId="118" totalsRowDxfId="116" headerRowBorderDxfId="119" tableBorderDxfId="117" totalsRowBorderDxfId="115">
  <tableColumns count="18">
    <tableColumn id="1" xr3:uid="{00000000-0010-0000-0000-000001000000}" name="Sub Label Code" totalsRowLabel="Total" dataDxfId="114" totalsRowDxfId="113"/>
    <tableColumn id="2" xr3:uid="{00000000-0010-0000-0000-000002000000}" name="Super Label" dataDxfId="112" totalsRowDxfId="111"/>
    <tableColumn id="3" xr3:uid="{00000000-0010-0000-0000-000003000000}" name="Artist" dataDxfId="110" totalsRowDxfId="109"/>
    <tableColumn id="4" xr3:uid="{00000000-0010-0000-0000-000004000000}" name="Title" dataDxfId="108" totalsRowDxfId="107"/>
    <tableColumn id="5" xr3:uid="{00000000-0010-0000-0000-000005000000}" name="UPC" dataDxfId="106" totalsRowDxfId="105"/>
    <tableColumn id="6" xr3:uid="{00000000-0010-0000-0000-000006000000}" name="Latest Release Date" dataDxfId="104" totalsRowDxfId="103"/>
    <tableColumn id="7" xr3:uid="{00000000-0010-0000-0000-000007000000}" name="Sales Type" dataDxfId="102" totalsRowDxfId="101"/>
    <tableColumn id="8" xr3:uid="{00000000-0010-0000-0000-000008000000}" name="Configuration" dataDxfId="100" totalsRowDxfId="99"/>
    <tableColumn id="9" xr3:uid="{00000000-0010-0000-0000-000009000000}" name="Price Point" dataDxfId="98" totalsRowDxfId="97"/>
    <tableColumn id="10" xr3:uid="{00000000-0010-0000-0000-00000A000000}" name="Price Level" dataDxfId="96" totalsRowDxfId="95"/>
    <tableColumn id="11" xr3:uid="{00000000-0010-0000-0000-00000B000000}" name="Sales Units UMG P2 18 (Oct18)" totalsRowFunction="sum" dataDxfId="94" totalsRowDxfId="93"/>
    <tableColumn id="12" xr3:uid="{00000000-0010-0000-0000-00000C000000}" name="Returned Units UMG P2 18 (Oct18)" totalsRowFunction="sum" dataDxfId="92" totalsRowDxfId="91"/>
    <tableColumn id="13" xr3:uid="{00000000-0010-0000-0000-00000D000000}" name="NET Units UMG P2 18 (oct18)" totalsRowFunction="sum" dataDxfId="90" totalsRowDxfId="89"/>
    <tableColumn id="14" xr3:uid="{00000000-0010-0000-0000-00000E000000}" name="Gross Before Discount UMG P2 18 (Oct18)" totalsRowFunction="sum" dataDxfId="88" totalsRowDxfId="87"/>
    <tableColumn id="15" xr3:uid="{00000000-0010-0000-0000-00000F000000}" name="Return Dollars UMG P2 18 (Oct18)" totalsRowFunction="sum" dataDxfId="86" totalsRowDxfId="85"/>
    <tableColumn id="16" xr3:uid="{00000000-0010-0000-0000-000010000000}" name="Discount Amount UMG P2 18 (Oct18)" totalsRowFunction="sum" dataDxfId="84" totalsRowDxfId="83"/>
    <tableColumn id="17" xr3:uid="{00000000-0010-0000-0000-000011000000}" name="Financial Net Sales UMG P2 18 (Oct18)" totalsRowFunction="sum" dataDxfId="82" totalsRowDxfId="81"/>
    <tableColumn id="18" xr3:uid="{00000000-0010-0000-0000-000012000000}" name="Gross less disc" dataDxfId="80" totalsRowDxfId="79">
      <calculatedColumnFormula>Table7[[#This Row],[Gross Before Discount UMG P2 18 (Oct18)]]-Table7[[#This Row],[Discount Amount UMG P2 18 (Oct18)]]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2" displayName="Table2" ref="A4:T17" totalsRowCount="1" headerRowDxfId="78" dataDxfId="77">
  <tableColumns count="20">
    <tableColumn id="1" xr3:uid="{00000000-0010-0000-0100-000001000000}" name="Source" dataDxfId="76" totalsRowDxfId="75"/>
    <tableColumn id="2" xr3:uid="{00000000-0010-0000-0100-000002000000}" name="Cost Detail" dataDxfId="74" totalsRowDxfId="73"/>
    <tableColumn id="3" xr3:uid="{00000000-0010-0000-0100-000003000000}" name="Cost Detail Description" dataDxfId="72" totalsRowDxfId="71"/>
    <tableColumn id="4" xr3:uid="{00000000-0010-0000-0100-000004000000}" name="Datasource Type" dataDxfId="70" totalsRowDxfId="69"/>
    <tableColumn id="5" xr3:uid="{00000000-0010-0000-0100-000005000000}" name="Label" dataDxfId="68" totalsRowDxfId="67"/>
    <tableColumn id="6" xr3:uid="{00000000-0010-0000-0100-000006000000}" name="Label Description" dataDxfId="66" totalsRowDxfId="65"/>
    <tableColumn id="7" xr3:uid="{00000000-0010-0000-0100-000007000000}" name="UPC" dataDxfId="64" totalsRowDxfId="63"/>
    <tableColumn id="8" xr3:uid="{00000000-0010-0000-0100-000008000000}" name="UPC Description" dataDxfId="62" totalsRowDxfId="61"/>
    <tableColumn id="9" xr3:uid="{00000000-0010-0000-0100-000009000000}" name="Artist" dataDxfId="60" totalsRowDxfId="59"/>
    <tableColumn id="10" xr3:uid="{00000000-0010-0000-0100-00000A000000}" name="Product Type" dataDxfId="58" totalsRowDxfId="57"/>
    <tableColumn id="11" xr3:uid="{00000000-0010-0000-0100-00000B000000}" name="Product Type Description" dataDxfId="56" totalsRowDxfId="55"/>
    <tableColumn id="12" xr3:uid="{00000000-0010-0000-0100-00000C000000}" name="Exploitation" dataDxfId="54" totalsRowDxfId="53"/>
    <tableColumn id="13" xr3:uid="{00000000-0010-0000-0100-00000D000000}" name="Exploitation Description" dataDxfId="52" totalsRowDxfId="51"/>
    <tableColumn id="14" xr3:uid="{00000000-0010-0000-0100-00000E000000}" name="Cost Element" dataDxfId="50" totalsRowDxfId="49"/>
    <tableColumn id="15" xr3:uid="{00000000-0010-0000-0100-00000F000000}" name="Cost Element Description" dataDxfId="48" totalsRowDxfId="47"/>
    <tableColumn id="16" xr3:uid="{00000000-0010-0000-0100-000010000000}" name="HFM Custom1" dataDxfId="46" totalsRowDxfId="45"/>
    <tableColumn id="17" xr3:uid="{00000000-0010-0000-0100-000011000000}" name="HFM Custom2" dataDxfId="44" totalsRowDxfId="43"/>
    <tableColumn id="18" xr3:uid="{00000000-0010-0000-0100-000012000000}" name="HFM Custom Desc" dataDxfId="42" totalsRowDxfId="41"/>
    <tableColumn id="19" xr3:uid="{00000000-0010-0000-0100-000013000000}" name="Amount" totalsRowFunction="sum" dataDxfId="40" totalsRowDxfId="39"/>
    <tableColumn id="20" xr3:uid="{00000000-0010-0000-0100-000014000000}" name="Notes" dataDxfId="38" totalsRowDxfId="3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B19"/>
  <sheetViews>
    <sheetView workbookViewId="0"/>
  </sheetViews>
  <sheetFormatPr baseColWidth="10" defaultColWidth="8.83203125" defaultRowHeight="13"/>
  <cols>
    <col min="1" max="1" width="16.6640625" bestFit="1" customWidth="1"/>
    <col min="2" max="2" width="18.33203125" bestFit="1" customWidth="1"/>
  </cols>
  <sheetData>
    <row r="2" spans="1:2">
      <c r="A2" s="2" t="s">
        <v>3</v>
      </c>
      <c r="B2" s="77" t="s">
        <v>72</v>
      </c>
    </row>
    <row r="3" spans="1:2">
      <c r="A3" s="2" t="s">
        <v>2</v>
      </c>
      <c r="B3" s="77" t="s">
        <v>115</v>
      </c>
    </row>
    <row r="5" spans="1:2">
      <c r="A5" t="s">
        <v>22</v>
      </c>
      <c r="B5" t="s">
        <v>23</v>
      </c>
    </row>
    <row r="6" spans="1:2">
      <c r="A6" t="s">
        <v>88</v>
      </c>
      <c r="B6">
        <v>565.89</v>
      </c>
    </row>
    <row r="7" spans="1:2">
      <c r="A7" t="s">
        <v>84</v>
      </c>
      <c r="B7">
        <v>268.72000000000003</v>
      </c>
    </row>
    <row r="8" spans="1:2">
      <c r="A8" t="s">
        <v>1624</v>
      </c>
      <c r="B8">
        <v>81</v>
      </c>
    </row>
    <row r="9" spans="1:2">
      <c r="A9" t="s">
        <v>156</v>
      </c>
      <c r="B9">
        <v>60.96</v>
      </c>
    </row>
    <row r="10" spans="1:2">
      <c r="A10" t="s">
        <v>1619</v>
      </c>
      <c r="B10">
        <v>35.61</v>
      </c>
    </row>
    <row r="11" spans="1:2">
      <c r="A11" t="s">
        <v>161</v>
      </c>
      <c r="B11">
        <v>34.24</v>
      </c>
    </row>
    <row r="12" spans="1:2">
      <c r="A12" t="s">
        <v>89</v>
      </c>
      <c r="B12">
        <v>33.54</v>
      </c>
    </row>
    <row r="13" spans="1:2">
      <c r="A13" t="s">
        <v>86</v>
      </c>
      <c r="B13">
        <v>17.149999999999999</v>
      </c>
    </row>
    <row r="14" spans="1:2">
      <c r="A14" t="s">
        <v>85</v>
      </c>
      <c r="B14">
        <v>-65.390000000000015</v>
      </c>
    </row>
    <row r="15" spans="1:2">
      <c r="A15" t="s">
        <v>83</v>
      </c>
      <c r="B15">
        <v>-234.41</v>
      </c>
    </row>
    <row r="16" spans="1:2">
      <c r="A16" t="s">
        <v>158</v>
      </c>
      <c r="B16">
        <v>-312.14</v>
      </c>
    </row>
    <row r="17" spans="1:2">
      <c r="A17" t="s">
        <v>106</v>
      </c>
      <c r="B17">
        <v>-406.46</v>
      </c>
    </row>
    <row r="18" spans="1:2">
      <c r="A18" t="s">
        <v>87</v>
      </c>
      <c r="B18">
        <v>-3746.89</v>
      </c>
    </row>
    <row r="19" spans="1:2">
      <c r="A19" t="s">
        <v>21</v>
      </c>
      <c r="B19">
        <v>-3668.18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/>
  <dimension ref="A1:BH19"/>
  <sheetViews>
    <sheetView workbookViewId="0"/>
  </sheetViews>
  <sheetFormatPr baseColWidth="10" defaultColWidth="8.83203125" defaultRowHeight="13"/>
  <cols>
    <col min="1" max="1" width="8.83203125" customWidth="1"/>
    <col min="2" max="2" width="5.33203125" customWidth="1"/>
    <col min="3" max="3" width="11" bestFit="1" customWidth="1"/>
    <col min="4" max="4" width="8.33203125" customWidth="1"/>
    <col min="5" max="5" width="12.1640625" bestFit="1" customWidth="1"/>
    <col min="6" max="6" width="8.1640625" customWidth="1"/>
    <col min="7" max="7" width="15.1640625" bestFit="1" customWidth="1"/>
    <col min="8" max="11" width="8.6640625" customWidth="1"/>
    <col min="12" max="13" width="8.83203125" customWidth="1"/>
    <col min="14" max="14" width="6.1640625" customWidth="1"/>
    <col min="15" max="15" width="6.33203125" customWidth="1"/>
    <col min="16" max="16" width="5.5" customWidth="1"/>
    <col min="17" max="17" width="9" customWidth="1"/>
    <col min="18" max="18" width="8.5" customWidth="1"/>
    <col min="19" max="19" width="11" bestFit="1" customWidth="1"/>
    <col min="20" max="20" width="8.33203125" customWidth="1"/>
    <col min="21" max="21" width="7.1640625" hidden="1" customWidth="1"/>
    <col min="22" max="22" width="7.5" hidden="1" customWidth="1"/>
    <col min="23" max="23" width="7.1640625" hidden="1" customWidth="1"/>
    <col min="24" max="24" width="8.83203125" hidden="1" customWidth="1"/>
    <col min="25" max="25" width="8" hidden="1" customWidth="1"/>
    <col min="26" max="26" width="5.5" hidden="1" customWidth="1"/>
    <col min="27" max="27" width="7.1640625" hidden="1" customWidth="1"/>
    <col min="28" max="28" width="7" hidden="1" customWidth="1"/>
    <col min="29" max="29" width="7.1640625" hidden="1" customWidth="1"/>
    <col min="30" max="30" width="10.1640625" bestFit="1" customWidth="1"/>
    <col min="31" max="33" width="9" customWidth="1"/>
    <col min="34" max="34" width="13.1640625" bestFit="1" customWidth="1"/>
    <col min="35" max="35" width="8" customWidth="1"/>
    <col min="36" max="36" width="17.83203125" bestFit="1" customWidth="1"/>
    <col min="37" max="37" width="24" bestFit="1" customWidth="1"/>
  </cols>
  <sheetData>
    <row r="1" spans="1:60" s="76" customFormat="1" ht="15">
      <c r="A1" s="65" t="s">
        <v>1673</v>
      </c>
      <c r="B1" s="65"/>
      <c r="C1" s="90"/>
      <c r="D1" s="65"/>
      <c r="E1" s="65"/>
      <c r="F1" s="65"/>
      <c r="G1" s="69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91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</row>
    <row r="2" spans="1:60" s="76" customFormat="1" ht="15">
      <c r="A2" s="93" t="s">
        <v>122</v>
      </c>
      <c r="B2" s="93" t="s">
        <v>123</v>
      </c>
      <c r="C2" s="94" t="s">
        <v>124</v>
      </c>
      <c r="D2" s="93" t="s">
        <v>125</v>
      </c>
      <c r="E2" s="93" t="s">
        <v>126</v>
      </c>
      <c r="F2" s="93" t="s">
        <v>127</v>
      </c>
      <c r="G2" s="95" t="s">
        <v>128</v>
      </c>
      <c r="H2" s="93" t="s">
        <v>129</v>
      </c>
      <c r="I2" s="93" t="s">
        <v>130</v>
      </c>
      <c r="J2" s="93" t="s">
        <v>131</v>
      </c>
      <c r="K2" s="93" t="s">
        <v>132</v>
      </c>
      <c r="L2" s="93" t="s">
        <v>133</v>
      </c>
      <c r="M2" s="93" t="s">
        <v>134</v>
      </c>
      <c r="N2" s="93" t="s">
        <v>135</v>
      </c>
      <c r="O2" s="93" t="s">
        <v>136</v>
      </c>
      <c r="P2" s="93" t="s">
        <v>137</v>
      </c>
      <c r="Q2" s="93" t="s">
        <v>138</v>
      </c>
      <c r="R2" s="93" t="s">
        <v>139</v>
      </c>
      <c r="S2" s="93" t="s">
        <v>140</v>
      </c>
      <c r="T2" s="93" t="s">
        <v>141</v>
      </c>
      <c r="U2" s="93" t="s">
        <v>142</v>
      </c>
      <c r="V2" s="93" t="s">
        <v>143</v>
      </c>
      <c r="W2" s="93" t="s">
        <v>144</v>
      </c>
      <c r="X2" s="93" t="s">
        <v>145</v>
      </c>
      <c r="Y2" s="93" t="s">
        <v>146</v>
      </c>
      <c r="Z2" s="93" t="s">
        <v>147</v>
      </c>
      <c r="AA2" s="93" t="s">
        <v>148</v>
      </c>
      <c r="AB2" s="93" t="s">
        <v>149</v>
      </c>
      <c r="AC2" s="93" t="s">
        <v>150</v>
      </c>
      <c r="AD2" s="93" t="s">
        <v>151</v>
      </c>
      <c r="AE2" s="93" t="s">
        <v>153</v>
      </c>
      <c r="AF2" s="93" t="s">
        <v>174</v>
      </c>
      <c r="AG2" s="93" t="s">
        <v>154</v>
      </c>
      <c r="AH2" s="93" t="s">
        <v>175</v>
      </c>
      <c r="AI2" s="93" t="s">
        <v>176</v>
      </c>
      <c r="AJ2" s="93" t="s">
        <v>77</v>
      </c>
      <c r="AK2" s="93" t="s">
        <v>118</v>
      </c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</row>
    <row r="3" spans="1:60" s="76" customFormat="1">
      <c r="A3" s="119" t="s">
        <v>245</v>
      </c>
      <c r="B3" s="119" t="s">
        <v>246</v>
      </c>
      <c r="C3" s="119" t="s">
        <v>247</v>
      </c>
      <c r="D3" s="119" t="s">
        <v>248</v>
      </c>
      <c r="E3" s="119" t="s">
        <v>249</v>
      </c>
      <c r="F3" s="47">
        <v>0.35</v>
      </c>
      <c r="G3" s="119" t="s">
        <v>1654</v>
      </c>
      <c r="H3" s="76">
        <v>-1</v>
      </c>
      <c r="I3" s="119" t="s">
        <v>66</v>
      </c>
      <c r="J3" s="119" t="s">
        <v>250</v>
      </c>
      <c r="K3" s="119" t="s">
        <v>251</v>
      </c>
      <c r="L3" s="119" t="s">
        <v>252</v>
      </c>
      <c r="M3" s="119" t="s">
        <v>253</v>
      </c>
      <c r="N3" s="119" t="s">
        <v>73</v>
      </c>
      <c r="O3" s="119" t="s">
        <v>254</v>
      </c>
      <c r="P3" s="119" t="s">
        <v>255</v>
      </c>
      <c r="Q3" s="119" t="s">
        <v>245</v>
      </c>
      <c r="R3" s="119" t="s">
        <v>256</v>
      </c>
      <c r="S3" s="119" t="s">
        <v>1674</v>
      </c>
      <c r="T3" s="119" t="s">
        <v>1675</v>
      </c>
      <c r="U3" s="76">
        <v>0</v>
      </c>
      <c r="V3" s="76">
        <v>0</v>
      </c>
      <c r="W3" s="76">
        <v>0</v>
      </c>
      <c r="X3" s="76">
        <v>0</v>
      </c>
      <c r="Y3" s="76">
        <v>0</v>
      </c>
      <c r="Z3" s="76">
        <v>0</v>
      </c>
      <c r="AA3" s="76">
        <v>0</v>
      </c>
      <c r="AB3" s="76">
        <v>0</v>
      </c>
      <c r="AC3" s="76">
        <v>0</v>
      </c>
      <c r="AD3" s="119" t="s">
        <v>1676</v>
      </c>
      <c r="AE3" s="119" t="s">
        <v>1677</v>
      </c>
      <c r="AF3" s="119" t="s">
        <v>1678</v>
      </c>
      <c r="AG3" s="119" t="s">
        <v>1679</v>
      </c>
      <c r="AH3" s="119" t="s">
        <v>1680</v>
      </c>
      <c r="AI3" s="119" t="s">
        <v>1681</v>
      </c>
      <c r="AJ3" s="119" t="s">
        <v>200</v>
      </c>
      <c r="AK3" s="119" t="s">
        <v>1653</v>
      </c>
    </row>
    <row r="4" spans="1:60" s="76" customFormat="1">
      <c r="A4" s="119" t="s">
        <v>245</v>
      </c>
      <c r="B4" s="119" t="s">
        <v>246</v>
      </c>
      <c r="C4" s="119" t="s">
        <v>247</v>
      </c>
      <c r="D4" s="119" t="s">
        <v>248</v>
      </c>
      <c r="E4" s="119" t="s">
        <v>249</v>
      </c>
      <c r="F4" s="47">
        <v>0.35</v>
      </c>
      <c r="G4" s="119" t="s">
        <v>1578</v>
      </c>
      <c r="H4" s="76">
        <v>-1</v>
      </c>
      <c r="I4" s="119" t="s">
        <v>66</v>
      </c>
      <c r="J4" s="119" t="s">
        <v>250</v>
      </c>
      <c r="K4" s="119" t="s">
        <v>251</v>
      </c>
      <c r="L4" s="119" t="s">
        <v>252</v>
      </c>
      <c r="M4" s="119" t="s">
        <v>253</v>
      </c>
      <c r="N4" s="119" t="s">
        <v>73</v>
      </c>
      <c r="O4" s="119" t="s">
        <v>254</v>
      </c>
      <c r="P4" s="119" t="s">
        <v>255</v>
      </c>
      <c r="Q4" s="119" t="s">
        <v>245</v>
      </c>
      <c r="R4" s="119" t="s">
        <v>256</v>
      </c>
      <c r="S4" s="119" t="s">
        <v>1589</v>
      </c>
      <c r="T4" s="119" t="s">
        <v>1675</v>
      </c>
      <c r="U4" s="76">
        <v>0</v>
      </c>
      <c r="V4" s="76">
        <v>0</v>
      </c>
      <c r="W4" s="76">
        <v>0</v>
      </c>
      <c r="X4" s="76">
        <v>0</v>
      </c>
      <c r="Y4" s="76">
        <v>0</v>
      </c>
      <c r="Z4" s="76">
        <v>0</v>
      </c>
      <c r="AA4" s="76">
        <v>0</v>
      </c>
      <c r="AB4" s="76">
        <v>0</v>
      </c>
      <c r="AC4" s="76">
        <v>0</v>
      </c>
      <c r="AD4" s="119" t="s">
        <v>1676</v>
      </c>
      <c r="AE4" s="119" t="s">
        <v>1677</v>
      </c>
      <c r="AF4" s="119" t="s">
        <v>1678</v>
      </c>
      <c r="AG4" s="119" t="s">
        <v>1682</v>
      </c>
      <c r="AH4" s="119" t="s">
        <v>1683</v>
      </c>
      <c r="AI4" s="119" t="s">
        <v>1681</v>
      </c>
      <c r="AJ4" s="119" t="s">
        <v>207</v>
      </c>
      <c r="AK4" s="119" t="s">
        <v>208</v>
      </c>
    </row>
    <row r="5" spans="1:60" s="76" customFormat="1">
      <c r="A5" s="119" t="s">
        <v>245</v>
      </c>
      <c r="B5" s="119" t="s">
        <v>246</v>
      </c>
      <c r="C5" s="119" t="s">
        <v>247</v>
      </c>
      <c r="D5" s="119" t="s">
        <v>248</v>
      </c>
      <c r="E5" s="119" t="s">
        <v>249</v>
      </c>
      <c r="F5" s="47">
        <v>0.7</v>
      </c>
      <c r="G5" s="119" t="s">
        <v>1436</v>
      </c>
      <c r="H5" s="76">
        <v>-2</v>
      </c>
      <c r="I5" s="119" t="s">
        <v>66</v>
      </c>
      <c r="J5" s="119" t="s">
        <v>250</v>
      </c>
      <c r="K5" s="119" t="s">
        <v>251</v>
      </c>
      <c r="L5" s="119" t="s">
        <v>252</v>
      </c>
      <c r="M5" s="119" t="s">
        <v>253</v>
      </c>
      <c r="N5" s="119" t="s">
        <v>73</v>
      </c>
      <c r="O5" s="119" t="s">
        <v>254</v>
      </c>
      <c r="P5" s="119" t="s">
        <v>255</v>
      </c>
      <c r="Q5" s="119" t="s">
        <v>245</v>
      </c>
      <c r="R5" s="119" t="s">
        <v>256</v>
      </c>
      <c r="S5" s="119" t="s">
        <v>1503</v>
      </c>
      <c r="T5" s="119" t="s">
        <v>1675</v>
      </c>
      <c r="U5" s="76">
        <v>0</v>
      </c>
      <c r="V5" s="76">
        <v>0</v>
      </c>
      <c r="W5" s="76">
        <v>0</v>
      </c>
      <c r="X5" s="76">
        <v>0</v>
      </c>
      <c r="Y5" s="76">
        <v>0</v>
      </c>
      <c r="Z5" s="76">
        <v>0</v>
      </c>
      <c r="AA5" s="76">
        <v>0</v>
      </c>
      <c r="AB5" s="76">
        <v>0</v>
      </c>
      <c r="AC5" s="76">
        <v>0</v>
      </c>
      <c r="AD5" s="119" t="s">
        <v>1684</v>
      </c>
      <c r="AE5" s="119" t="s">
        <v>1685</v>
      </c>
      <c r="AF5" s="119" t="s">
        <v>1686</v>
      </c>
      <c r="AG5" s="119" t="s">
        <v>1687</v>
      </c>
      <c r="AH5" s="119" t="s">
        <v>1688</v>
      </c>
      <c r="AI5" s="119" t="s">
        <v>1689</v>
      </c>
      <c r="AJ5" s="119" t="s">
        <v>205</v>
      </c>
      <c r="AK5" s="119" t="s">
        <v>1435</v>
      </c>
    </row>
    <row r="6" spans="1:60" s="76" customFormat="1">
      <c r="A6" s="119" t="s">
        <v>245</v>
      </c>
      <c r="B6" s="119" t="s">
        <v>246</v>
      </c>
      <c r="C6" s="119" t="s">
        <v>247</v>
      </c>
      <c r="D6" s="119" t="s">
        <v>248</v>
      </c>
      <c r="E6" s="119" t="s">
        <v>249</v>
      </c>
      <c r="F6" s="47">
        <v>0.35</v>
      </c>
      <c r="G6" s="119" t="s">
        <v>1504</v>
      </c>
      <c r="H6" s="76">
        <v>-1</v>
      </c>
      <c r="I6" s="119" t="s">
        <v>66</v>
      </c>
      <c r="J6" s="119" t="s">
        <v>250</v>
      </c>
      <c r="K6" s="119" t="s">
        <v>251</v>
      </c>
      <c r="L6" s="119" t="s">
        <v>252</v>
      </c>
      <c r="M6" s="119" t="s">
        <v>253</v>
      </c>
      <c r="N6" s="119" t="s">
        <v>73</v>
      </c>
      <c r="O6" s="119" t="s">
        <v>254</v>
      </c>
      <c r="P6" s="119" t="s">
        <v>255</v>
      </c>
      <c r="Q6" s="119" t="s">
        <v>245</v>
      </c>
      <c r="R6" s="119" t="s">
        <v>256</v>
      </c>
      <c r="S6" s="119" t="s">
        <v>1540</v>
      </c>
      <c r="T6" s="119" t="s">
        <v>1675</v>
      </c>
      <c r="U6" s="76">
        <v>0</v>
      </c>
      <c r="V6" s="76">
        <v>0</v>
      </c>
      <c r="W6" s="76">
        <v>0</v>
      </c>
      <c r="X6" s="76">
        <v>0</v>
      </c>
      <c r="Y6" s="76">
        <v>0</v>
      </c>
      <c r="Z6" s="76">
        <v>0</v>
      </c>
      <c r="AA6" s="76">
        <v>0</v>
      </c>
      <c r="AB6" s="76">
        <v>0</v>
      </c>
      <c r="AC6" s="76">
        <v>0</v>
      </c>
      <c r="AD6" s="119" t="s">
        <v>1684</v>
      </c>
      <c r="AE6" s="119" t="s">
        <v>1685</v>
      </c>
      <c r="AF6" s="119" t="s">
        <v>1686</v>
      </c>
      <c r="AG6" s="119" t="s">
        <v>1690</v>
      </c>
      <c r="AH6" s="119" t="s">
        <v>1691</v>
      </c>
      <c r="AI6" s="119" t="s">
        <v>1692</v>
      </c>
      <c r="AJ6" s="119" t="s">
        <v>193</v>
      </c>
      <c r="AK6" s="119" t="s">
        <v>194</v>
      </c>
    </row>
    <row r="7" spans="1:60" s="76" customFormat="1">
      <c r="A7" s="119" t="s">
        <v>245</v>
      </c>
      <c r="B7" s="119" t="s">
        <v>246</v>
      </c>
      <c r="C7" s="119" t="s">
        <v>247</v>
      </c>
      <c r="D7" s="119" t="s">
        <v>248</v>
      </c>
      <c r="E7" s="119" t="s">
        <v>249</v>
      </c>
      <c r="F7" s="47">
        <v>0.35</v>
      </c>
      <c r="G7" s="119" t="s">
        <v>1436</v>
      </c>
      <c r="H7" s="76">
        <v>-1</v>
      </c>
      <c r="I7" s="119" t="s">
        <v>66</v>
      </c>
      <c r="J7" s="119" t="s">
        <v>250</v>
      </c>
      <c r="K7" s="119" t="s">
        <v>251</v>
      </c>
      <c r="L7" s="119" t="s">
        <v>252</v>
      </c>
      <c r="M7" s="119" t="s">
        <v>253</v>
      </c>
      <c r="N7" s="119" t="s">
        <v>73</v>
      </c>
      <c r="O7" s="119" t="s">
        <v>254</v>
      </c>
      <c r="P7" s="119" t="s">
        <v>255</v>
      </c>
      <c r="Q7" s="119" t="s">
        <v>245</v>
      </c>
      <c r="R7" s="119" t="s">
        <v>256</v>
      </c>
      <c r="S7" s="119" t="s">
        <v>1503</v>
      </c>
      <c r="T7" s="119" t="s">
        <v>1675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0</v>
      </c>
      <c r="AB7" s="76">
        <v>0</v>
      </c>
      <c r="AC7" s="76">
        <v>0</v>
      </c>
      <c r="AD7" s="119" t="s">
        <v>1684</v>
      </c>
      <c r="AE7" s="119" t="s">
        <v>1685</v>
      </c>
      <c r="AF7" s="119" t="s">
        <v>1686</v>
      </c>
      <c r="AG7" s="119" t="s">
        <v>1693</v>
      </c>
      <c r="AH7" s="119" t="s">
        <v>1694</v>
      </c>
      <c r="AI7" s="119" t="s">
        <v>1695</v>
      </c>
      <c r="AJ7" s="119" t="s">
        <v>205</v>
      </c>
      <c r="AK7" s="119" t="s">
        <v>1435</v>
      </c>
    </row>
    <row r="8" spans="1:60" s="76" customFormat="1">
      <c r="A8" s="119" t="s">
        <v>245</v>
      </c>
      <c r="B8" s="119" t="s">
        <v>246</v>
      </c>
      <c r="C8" s="119" t="s">
        <v>247</v>
      </c>
      <c r="D8" s="119" t="s">
        <v>248</v>
      </c>
      <c r="E8" s="119" t="s">
        <v>249</v>
      </c>
      <c r="F8" s="47">
        <v>0.35</v>
      </c>
      <c r="G8" s="119" t="s">
        <v>1655</v>
      </c>
      <c r="H8" s="76">
        <v>-1</v>
      </c>
      <c r="I8" s="119" t="s">
        <v>66</v>
      </c>
      <c r="J8" s="119" t="s">
        <v>250</v>
      </c>
      <c r="K8" s="119" t="s">
        <v>251</v>
      </c>
      <c r="L8" s="119" t="s">
        <v>252</v>
      </c>
      <c r="M8" s="119" t="s">
        <v>253</v>
      </c>
      <c r="N8" s="119" t="s">
        <v>73</v>
      </c>
      <c r="O8" s="119" t="s">
        <v>254</v>
      </c>
      <c r="P8" s="119" t="s">
        <v>255</v>
      </c>
      <c r="Q8" s="119" t="s">
        <v>245</v>
      </c>
      <c r="R8" s="119" t="s">
        <v>256</v>
      </c>
      <c r="S8" s="119" t="s">
        <v>1696</v>
      </c>
      <c r="T8" s="119" t="s">
        <v>1675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119" t="s">
        <v>1684</v>
      </c>
      <c r="AE8" s="119" t="s">
        <v>1685</v>
      </c>
      <c r="AF8" s="119" t="s">
        <v>1686</v>
      </c>
      <c r="AG8" s="119" t="s">
        <v>1697</v>
      </c>
      <c r="AH8" s="119" t="s">
        <v>1698</v>
      </c>
      <c r="AI8" s="119" t="s">
        <v>1699</v>
      </c>
      <c r="AJ8" s="119" t="s">
        <v>200</v>
      </c>
      <c r="AK8" s="119" t="s">
        <v>760</v>
      </c>
    </row>
    <row r="9" spans="1:60" s="76" customFormat="1">
      <c r="A9" s="119" t="s">
        <v>245</v>
      </c>
      <c r="B9" s="119" t="s">
        <v>246</v>
      </c>
      <c r="C9" s="119" t="s">
        <v>247</v>
      </c>
      <c r="D9" s="119" t="s">
        <v>248</v>
      </c>
      <c r="E9" s="119" t="s">
        <v>249</v>
      </c>
      <c r="F9" s="47">
        <v>1.05</v>
      </c>
      <c r="G9" s="119" t="s">
        <v>1654</v>
      </c>
      <c r="H9" s="76">
        <v>-3</v>
      </c>
      <c r="I9" s="119" t="s">
        <v>66</v>
      </c>
      <c r="J9" s="119" t="s">
        <v>250</v>
      </c>
      <c r="K9" s="119" t="s">
        <v>251</v>
      </c>
      <c r="L9" s="119" t="s">
        <v>252</v>
      </c>
      <c r="M9" s="119" t="s">
        <v>253</v>
      </c>
      <c r="N9" s="119" t="s">
        <v>73</v>
      </c>
      <c r="O9" s="119" t="s">
        <v>254</v>
      </c>
      <c r="P9" s="119" t="s">
        <v>1488</v>
      </c>
      <c r="Q9" s="119" t="s">
        <v>245</v>
      </c>
      <c r="R9" s="119" t="s">
        <v>256</v>
      </c>
      <c r="S9" s="119" t="s">
        <v>1674</v>
      </c>
      <c r="T9" s="119" t="s">
        <v>1675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119" t="s">
        <v>1684</v>
      </c>
      <c r="AE9" s="119" t="s">
        <v>1685</v>
      </c>
      <c r="AF9" s="119" t="s">
        <v>1686</v>
      </c>
      <c r="AG9" s="119" t="s">
        <v>1700</v>
      </c>
      <c r="AH9" s="119" t="s">
        <v>1701</v>
      </c>
      <c r="AI9" s="119" t="s">
        <v>1702</v>
      </c>
      <c r="AJ9" s="119" t="s">
        <v>200</v>
      </c>
      <c r="AK9" s="119" t="s">
        <v>1653</v>
      </c>
    </row>
    <row r="10" spans="1:60" s="76" customFormat="1">
      <c r="A10" s="119" t="s">
        <v>245</v>
      </c>
      <c r="B10" s="119" t="s">
        <v>246</v>
      </c>
      <c r="C10" s="119" t="s">
        <v>247</v>
      </c>
      <c r="D10" s="119" t="s">
        <v>248</v>
      </c>
      <c r="E10" s="119" t="s">
        <v>249</v>
      </c>
      <c r="F10" s="47">
        <v>0.35</v>
      </c>
      <c r="G10" s="119" t="s">
        <v>1575</v>
      </c>
      <c r="H10" s="76">
        <v>-1</v>
      </c>
      <c r="I10" s="119" t="s">
        <v>66</v>
      </c>
      <c r="J10" s="119" t="s">
        <v>250</v>
      </c>
      <c r="K10" s="119" t="s">
        <v>251</v>
      </c>
      <c r="L10" s="119" t="s">
        <v>252</v>
      </c>
      <c r="M10" s="119" t="s">
        <v>253</v>
      </c>
      <c r="N10" s="119" t="s">
        <v>73</v>
      </c>
      <c r="O10" s="119" t="s">
        <v>254</v>
      </c>
      <c r="P10" s="119" t="s">
        <v>255</v>
      </c>
      <c r="Q10" s="119" t="s">
        <v>245</v>
      </c>
      <c r="R10" s="119" t="s">
        <v>256</v>
      </c>
      <c r="S10" s="119" t="s">
        <v>1590</v>
      </c>
      <c r="T10" s="119" t="s">
        <v>1675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119" t="s">
        <v>1703</v>
      </c>
      <c r="AE10" s="119" t="s">
        <v>1686</v>
      </c>
      <c r="AF10" s="119" t="s">
        <v>1704</v>
      </c>
      <c r="AG10" s="119" t="s">
        <v>1705</v>
      </c>
      <c r="AH10" s="119" t="s">
        <v>1706</v>
      </c>
      <c r="AI10" s="119" t="s">
        <v>1695</v>
      </c>
      <c r="AJ10" s="119" t="s">
        <v>196</v>
      </c>
      <c r="AK10" s="119" t="s">
        <v>199</v>
      </c>
    </row>
    <row r="11" spans="1:60" s="76" customFormat="1">
      <c r="A11" s="119" t="s">
        <v>245</v>
      </c>
      <c r="B11" s="119" t="s">
        <v>246</v>
      </c>
      <c r="C11" s="119" t="s">
        <v>247</v>
      </c>
      <c r="D11" s="119" t="s">
        <v>248</v>
      </c>
      <c r="E11" s="119" t="s">
        <v>249</v>
      </c>
      <c r="F11" s="47">
        <v>0.7</v>
      </c>
      <c r="G11" s="119" t="s">
        <v>1652</v>
      </c>
      <c r="H11" s="76">
        <v>-2</v>
      </c>
      <c r="I11" s="119" t="s">
        <v>66</v>
      </c>
      <c r="J11" s="119" t="s">
        <v>250</v>
      </c>
      <c r="K11" s="119" t="s">
        <v>251</v>
      </c>
      <c r="L11" s="119" t="s">
        <v>252</v>
      </c>
      <c r="M11" s="119" t="s">
        <v>253</v>
      </c>
      <c r="N11" s="119" t="s">
        <v>73</v>
      </c>
      <c r="O11" s="119" t="s">
        <v>254</v>
      </c>
      <c r="P11" s="119" t="s">
        <v>1488</v>
      </c>
      <c r="Q11" s="119" t="s">
        <v>245</v>
      </c>
      <c r="R11" s="119" t="s">
        <v>256</v>
      </c>
      <c r="S11" s="119" t="s">
        <v>1707</v>
      </c>
      <c r="T11" s="119" t="s">
        <v>1675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119" t="s">
        <v>1703</v>
      </c>
      <c r="AE11" s="119" t="s">
        <v>1686</v>
      </c>
      <c r="AF11" s="119" t="s">
        <v>1704</v>
      </c>
      <c r="AG11" s="119" t="s">
        <v>1708</v>
      </c>
      <c r="AH11" s="119" t="s">
        <v>1709</v>
      </c>
      <c r="AI11" s="119" t="s">
        <v>1710</v>
      </c>
      <c r="AJ11" s="119" t="s">
        <v>1651</v>
      </c>
      <c r="AK11" s="119" t="s">
        <v>1099</v>
      </c>
    </row>
    <row r="12" spans="1:60" s="76" customFormat="1">
      <c r="A12" s="119" t="s">
        <v>245</v>
      </c>
      <c r="B12" s="119" t="s">
        <v>246</v>
      </c>
      <c r="C12" s="119" t="s">
        <v>247</v>
      </c>
      <c r="D12" s="119" t="s">
        <v>248</v>
      </c>
      <c r="E12" s="119" t="s">
        <v>249</v>
      </c>
      <c r="F12" s="47">
        <v>0.7</v>
      </c>
      <c r="G12" s="119" t="s">
        <v>1655</v>
      </c>
      <c r="H12" s="76">
        <v>-2</v>
      </c>
      <c r="I12" s="119" t="s">
        <v>66</v>
      </c>
      <c r="J12" s="119" t="s">
        <v>250</v>
      </c>
      <c r="K12" s="119" t="s">
        <v>251</v>
      </c>
      <c r="L12" s="119" t="s">
        <v>252</v>
      </c>
      <c r="M12" s="119" t="s">
        <v>253</v>
      </c>
      <c r="N12" s="119" t="s">
        <v>73</v>
      </c>
      <c r="O12" s="119" t="s">
        <v>254</v>
      </c>
      <c r="P12" s="119" t="s">
        <v>1488</v>
      </c>
      <c r="Q12" s="119" t="s">
        <v>245</v>
      </c>
      <c r="R12" s="119" t="s">
        <v>256</v>
      </c>
      <c r="S12" s="119" t="s">
        <v>1696</v>
      </c>
      <c r="T12" s="119" t="s">
        <v>1675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119" t="s">
        <v>1703</v>
      </c>
      <c r="AE12" s="119" t="s">
        <v>1686</v>
      </c>
      <c r="AF12" s="119" t="s">
        <v>1704</v>
      </c>
      <c r="AG12" s="119" t="s">
        <v>1708</v>
      </c>
      <c r="AH12" s="119" t="s">
        <v>1709</v>
      </c>
      <c r="AI12" s="119" t="s">
        <v>1710</v>
      </c>
      <c r="AJ12" s="119" t="s">
        <v>200</v>
      </c>
      <c r="AK12" s="119" t="s">
        <v>760</v>
      </c>
    </row>
    <row r="13" spans="1:60" s="76" customFormat="1">
      <c r="A13" s="119" t="s">
        <v>245</v>
      </c>
      <c r="B13" s="119" t="s">
        <v>246</v>
      </c>
      <c r="C13" s="119" t="s">
        <v>247</v>
      </c>
      <c r="D13" s="119" t="s">
        <v>248</v>
      </c>
      <c r="E13" s="119" t="s">
        <v>249</v>
      </c>
      <c r="F13" s="47">
        <v>0.35</v>
      </c>
      <c r="G13" s="119" t="s">
        <v>1504</v>
      </c>
      <c r="H13" s="76">
        <v>-1</v>
      </c>
      <c r="I13" s="119" t="s">
        <v>66</v>
      </c>
      <c r="J13" s="119" t="s">
        <v>250</v>
      </c>
      <c r="K13" s="119" t="s">
        <v>251</v>
      </c>
      <c r="L13" s="119" t="s">
        <v>252</v>
      </c>
      <c r="M13" s="119" t="s">
        <v>253</v>
      </c>
      <c r="N13" s="119" t="s">
        <v>73</v>
      </c>
      <c r="O13" s="119" t="s">
        <v>254</v>
      </c>
      <c r="P13" s="119" t="s">
        <v>255</v>
      </c>
      <c r="Q13" s="119" t="s">
        <v>245</v>
      </c>
      <c r="R13" s="119" t="s">
        <v>256</v>
      </c>
      <c r="S13" s="119" t="s">
        <v>1540</v>
      </c>
      <c r="T13" s="119" t="s">
        <v>1675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119" t="s">
        <v>1703</v>
      </c>
      <c r="AE13" s="119" t="s">
        <v>1686</v>
      </c>
      <c r="AF13" s="119" t="s">
        <v>1704</v>
      </c>
      <c r="AG13" s="119" t="s">
        <v>1711</v>
      </c>
      <c r="AH13" s="119" t="s">
        <v>1712</v>
      </c>
      <c r="AI13" s="119" t="s">
        <v>1713</v>
      </c>
      <c r="AJ13" s="119" t="s">
        <v>193</v>
      </c>
      <c r="AK13" s="119" t="s">
        <v>194</v>
      </c>
    </row>
    <row r="14" spans="1:60" s="76" customFormat="1">
      <c r="A14" s="119" t="s">
        <v>245</v>
      </c>
      <c r="B14" s="119" t="s">
        <v>246</v>
      </c>
      <c r="C14" s="119" t="s">
        <v>247</v>
      </c>
      <c r="D14" s="119" t="s">
        <v>248</v>
      </c>
      <c r="E14" s="119" t="s">
        <v>249</v>
      </c>
      <c r="F14" s="47">
        <v>0.35</v>
      </c>
      <c r="G14" s="119" t="s">
        <v>1650</v>
      </c>
      <c r="H14" s="76">
        <v>-1</v>
      </c>
      <c r="I14" s="119" t="s">
        <v>66</v>
      </c>
      <c r="J14" s="119" t="s">
        <v>250</v>
      </c>
      <c r="K14" s="119" t="s">
        <v>251</v>
      </c>
      <c r="L14" s="119" t="s">
        <v>252</v>
      </c>
      <c r="M14" s="119" t="s">
        <v>253</v>
      </c>
      <c r="N14" s="119" t="s">
        <v>73</v>
      </c>
      <c r="O14" s="119" t="s">
        <v>254</v>
      </c>
      <c r="P14" s="119" t="s">
        <v>255</v>
      </c>
      <c r="Q14" s="119" t="s">
        <v>245</v>
      </c>
      <c r="R14" s="119" t="s">
        <v>256</v>
      </c>
      <c r="S14" s="119" t="s">
        <v>1714</v>
      </c>
      <c r="T14" s="119" t="s">
        <v>1675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119" t="s">
        <v>1703</v>
      </c>
      <c r="AE14" s="119" t="s">
        <v>1686</v>
      </c>
      <c r="AF14" s="119" t="s">
        <v>1704</v>
      </c>
      <c r="AG14" s="119" t="s">
        <v>1715</v>
      </c>
      <c r="AH14" s="119" t="s">
        <v>1716</v>
      </c>
      <c r="AI14" s="119" t="s">
        <v>1717</v>
      </c>
      <c r="AJ14" s="119" t="s">
        <v>186</v>
      </c>
      <c r="AK14" s="119" t="s">
        <v>371</v>
      </c>
    </row>
    <row r="15" spans="1:60" s="76" customFormat="1">
      <c r="A15" s="119" t="s">
        <v>245</v>
      </c>
      <c r="B15" s="119" t="s">
        <v>246</v>
      </c>
      <c r="C15" s="119" t="s">
        <v>247</v>
      </c>
      <c r="D15" s="119" t="s">
        <v>248</v>
      </c>
      <c r="E15" s="119" t="s">
        <v>249</v>
      </c>
      <c r="F15" s="47">
        <v>0.35</v>
      </c>
      <c r="G15" s="119" t="s">
        <v>1576</v>
      </c>
      <c r="H15" s="76">
        <v>-1</v>
      </c>
      <c r="I15" s="119" t="s">
        <v>66</v>
      </c>
      <c r="J15" s="119" t="s">
        <v>250</v>
      </c>
      <c r="K15" s="119" t="s">
        <v>251</v>
      </c>
      <c r="L15" s="119" t="s">
        <v>252</v>
      </c>
      <c r="M15" s="119" t="s">
        <v>253</v>
      </c>
      <c r="N15" s="119" t="s">
        <v>73</v>
      </c>
      <c r="O15" s="119" t="s">
        <v>254</v>
      </c>
      <c r="P15" s="119" t="s">
        <v>255</v>
      </c>
      <c r="Q15" s="119" t="s">
        <v>245</v>
      </c>
      <c r="R15" s="119" t="s">
        <v>256</v>
      </c>
      <c r="S15" s="119" t="s">
        <v>1718</v>
      </c>
      <c r="T15" s="119" t="s">
        <v>1675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119" t="s">
        <v>1719</v>
      </c>
      <c r="AE15" s="119" t="s">
        <v>1704</v>
      </c>
      <c r="AF15" s="119" t="s">
        <v>1720</v>
      </c>
      <c r="AG15" s="119" t="s">
        <v>1721</v>
      </c>
      <c r="AH15" s="119" t="s">
        <v>1722</v>
      </c>
      <c r="AI15" s="119" t="s">
        <v>1723</v>
      </c>
      <c r="AJ15" s="119" t="s">
        <v>354</v>
      </c>
      <c r="AK15" s="119" t="s">
        <v>889</v>
      </c>
    </row>
    <row r="16" spans="1:60" s="76" customFormat="1">
      <c r="A16" s="119" t="s">
        <v>245</v>
      </c>
      <c r="B16" s="119" t="s">
        <v>246</v>
      </c>
      <c r="C16" s="119" t="s">
        <v>247</v>
      </c>
      <c r="D16" s="119" t="s">
        <v>248</v>
      </c>
      <c r="E16" s="119" t="s">
        <v>249</v>
      </c>
      <c r="F16" s="47">
        <v>8.75</v>
      </c>
      <c r="G16" s="119" t="s">
        <v>1436</v>
      </c>
      <c r="H16" s="76">
        <v>-25</v>
      </c>
      <c r="I16" s="119" t="s">
        <v>66</v>
      </c>
      <c r="J16" s="119" t="s">
        <v>250</v>
      </c>
      <c r="K16" s="119" t="s">
        <v>251</v>
      </c>
      <c r="L16" s="119" t="s">
        <v>252</v>
      </c>
      <c r="M16" s="119" t="s">
        <v>253</v>
      </c>
      <c r="N16" s="119" t="s">
        <v>73</v>
      </c>
      <c r="O16" s="119" t="s">
        <v>254</v>
      </c>
      <c r="P16" s="119" t="s">
        <v>255</v>
      </c>
      <c r="Q16" s="119" t="s">
        <v>245</v>
      </c>
      <c r="R16" s="119" t="s">
        <v>256</v>
      </c>
      <c r="S16" s="119" t="s">
        <v>1503</v>
      </c>
      <c r="T16" s="119" t="s">
        <v>1675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119" t="s">
        <v>1724</v>
      </c>
      <c r="AE16" s="119" t="s">
        <v>1725</v>
      </c>
      <c r="AF16" s="119" t="s">
        <v>1726</v>
      </c>
      <c r="AG16" s="119" t="s">
        <v>1727</v>
      </c>
      <c r="AH16" s="119" t="s">
        <v>1728</v>
      </c>
      <c r="AI16" s="119" t="s">
        <v>1729</v>
      </c>
      <c r="AJ16" s="119" t="s">
        <v>205</v>
      </c>
      <c r="AK16" s="119" t="s">
        <v>1435</v>
      </c>
    </row>
    <row r="17" spans="1:37" s="76" customFormat="1">
      <c r="A17" s="119" t="s">
        <v>245</v>
      </c>
      <c r="B17" s="119" t="s">
        <v>246</v>
      </c>
      <c r="C17" s="119" t="s">
        <v>247</v>
      </c>
      <c r="D17" s="119" t="s">
        <v>248</v>
      </c>
      <c r="E17" s="119" t="s">
        <v>249</v>
      </c>
      <c r="F17" s="47">
        <v>0.35</v>
      </c>
      <c r="G17" s="119" t="s">
        <v>1436</v>
      </c>
      <c r="H17" s="76">
        <v>-1</v>
      </c>
      <c r="I17" s="119" t="s">
        <v>66</v>
      </c>
      <c r="J17" s="119" t="s">
        <v>250</v>
      </c>
      <c r="K17" s="119" t="s">
        <v>251</v>
      </c>
      <c r="L17" s="119" t="s">
        <v>252</v>
      </c>
      <c r="M17" s="119" t="s">
        <v>253</v>
      </c>
      <c r="N17" s="119" t="s">
        <v>73</v>
      </c>
      <c r="O17" s="119" t="s">
        <v>254</v>
      </c>
      <c r="P17" s="119" t="s">
        <v>255</v>
      </c>
      <c r="Q17" s="119" t="s">
        <v>245</v>
      </c>
      <c r="R17" s="119" t="s">
        <v>256</v>
      </c>
      <c r="S17" s="119" t="s">
        <v>1503</v>
      </c>
      <c r="T17" s="119" t="s">
        <v>1675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119" t="s">
        <v>1730</v>
      </c>
      <c r="AE17" s="119" t="s">
        <v>1726</v>
      </c>
      <c r="AF17" s="119" t="s">
        <v>1731</v>
      </c>
      <c r="AG17" s="119" t="s">
        <v>1732</v>
      </c>
      <c r="AH17" s="119" t="s">
        <v>1733</v>
      </c>
      <c r="AI17" s="119" t="s">
        <v>1734</v>
      </c>
      <c r="AJ17" s="119" t="s">
        <v>205</v>
      </c>
      <c r="AK17" s="119" t="s">
        <v>1435</v>
      </c>
    </row>
    <row r="18" spans="1:37" s="76" customFormat="1">
      <c r="A18" s="119" t="s">
        <v>245</v>
      </c>
      <c r="B18" s="119" t="s">
        <v>246</v>
      </c>
      <c r="C18" s="119" t="s">
        <v>247</v>
      </c>
      <c r="D18" s="119" t="s">
        <v>248</v>
      </c>
      <c r="E18" s="119" t="s">
        <v>249</v>
      </c>
      <c r="F18" s="47">
        <v>1.75</v>
      </c>
      <c r="G18" s="119" t="s">
        <v>203</v>
      </c>
      <c r="H18" s="76">
        <v>-5</v>
      </c>
      <c r="I18" s="119" t="s">
        <v>66</v>
      </c>
      <c r="J18" s="119" t="s">
        <v>250</v>
      </c>
      <c r="K18" s="119" t="s">
        <v>251</v>
      </c>
      <c r="L18" s="119" t="s">
        <v>252</v>
      </c>
      <c r="M18" s="119" t="s">
        <v>253</v>
      </c>
      <c r="N18" s="119" t="s">
        <v>73</v>
      </c>
      <c r="O18" s="119" t="s">
        <v>254</v>
      </c>
      <c r="P18" s="119" t="s">
        <v>255</v>
      </c>
      <c r="Q18" s="119" t="s">
        <v>245</v>
      </c>
      <c r="R18" s="119" t="s">
        <v>256</v>
      </c>
      <c r="S18" s="119" t="s">
        <v>1432</v>
      </c>
      <c r="T18" s="119" t="s">
        <v>1675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119" t="s">
        <v>1735</v>
      </c>
      <c r="AE18" s="119" t="s">
        <v>1731</v>
      </c>
      <c r="AF18" s="119" t="s">
        <v>1736</v>
      </c>
      <c r="AG18" s="119" t="s">
        <v>1737</v>
      </c>
      <c r="AH18" s="119" t="s">
        <v>1738</v>
      </c>
      <c r="AI18" s="119" t="s">
        <v>1739</v>
      </c>
      <c r="AJ18" s="119" t="s">
        <v>201</v>
      </c>
      <c r="AK18" s="119" t="s">
        <v>202</v>
      </c>
    </row>
    <row r="19" spans="1:37">
      <c r="F19" s="96">
        <v>17.149999999999999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"/>
  <sheetViews>
    <sheetView workbookViewId="0">
      <selection activeCell="H5" sqref="H5"/>
    </sheetView>
  </sheetViews>
  <sheetFormatPr baseColWidth="10" defaultColWidth="8.83203125" defaultRowHeight="13"/>
  <cols>
    <col min="1" max="1" width="18.6640625" bestFit="1" customWidth="1"/>
    <col min="2" max="2" width="11.1640625" hidden="1" customWidth="1"/>
    <col min="3" max="3" width="20.83203125" hidden="1" customWidth="1"/>
    <col min="4" max="4" width="14.33203125" hidden="1" customWidth="1"/>
    <col min="5" max="5" width="11.1640625" customWidth="1"/>
    <col min="6" max="6" width="16.5" customWidth="1"/>
    <col min="7" max="7" width="14" customWidth="1"/>
    <col min="8" max="8" width="15.33203125" customWidth="1"/>
    <col min="9" max="9" width="12.5" customWidth="1"/>
    <col min="10" max="10" width="11.5" hidden="1" customWidth="1"/>
    <col min="11" max="11" width="21.1640625" hidden="1" customWidth="1"/>
    <col min="12" max="12" width="18.1640625" hidden="1" customWidth="1"/>
    <col min="13" max="13" width="16.6640625" hidden="1" customWidth="1"/>
    <col min="14" max="14" width="10" hidden="1" customWidth="1"/>
    <col min="15" max="15" width="19.6640625" customWidth="1"/>
    <col min="16" max="16" width="11.5" hidden="1" customWidth="1"/>
    <col min="17" max="17" width="21.5" bestFit="1" customWidth="1"/>
    <col min="18" max="18" width="23.33203125" customWidth="1"/>
    <col min="19" max="19" width="27.5" customWidth="1"/>
    <col min="20" max="20" width="15" hidden="1" customWidth="1"/>
    <col min="21" max="21" width="16.33203125" customWidth="1"/>
    <col min="22" max="22" width="15.6640625" customWidth="1"/>
    <col min="23" max="23" width="16.33203125" customWidth="1"/>
  </cols>
  <sheetData>
    <row r="1" spans="1:22">
      <c r="A1" s="24" t="s">
        <v>32</v>
      </c>
    </row>
    <row r="3" spans="1:22" ht="14" thickBot="1">
      <c r="A3" s="106" t="s">
        <v>1479</v>
      </c>
      <c r="B3" s="107" t="s">
        <v>257</v>
      </c>
      <c r="C3" s="107" t="s">
        <v>1480</v>
      </c>
      <c r="D3" s="107" t="s">
        <v>215</v>
      </c>
      <c r="E3" s="107" t="s">
        <v>75</v>
      </c>
      <c r="F3" s="107" t="s">
        <v>216</v>
      </c>
      <c r="G3" s="107" t="s">
        <v>119</v>
      </c>
      <c r="H3" s="107" t="s">
        <v>90</v>
      </c>
      <c r="I3" s="107" t="s">
        <v>1481</v>
      </c>
      <c r="J3" s="107" t="s">
        <v>218</v>
      </c>
      <c r="K3" s="107" t="s">
        <v>219</v>
      </c>
      <c r="L3" s="107" t="s">
        <v>1482</v>
      </c>
      <c r="M3" s="107" t="s">
        <v>1483</v>
      </c>
      <c r="N3" s="107" t="s">
        <v>220</v>
      </c>
      <c r="O3" s="107" t="s">
        <v>221</v>
      </c>
      <c r="P3" s="107" t="s">
        <v>222</v>
      </c>
      <c r="Q3" s="107" t="s">
        <v>223</v>
      </c>
      <c r="R3" s="107" t="s">
        <v>258</v>
      </c>
      <c r="S3" s="107" t="s">
        <v>1484</v>
      </c>
      <c r="T3" s="107" t="s">
        <v>1485</v>
      </c>
      <c r="U3" s="108" t="s">
        <v>121</v>
      </c>
      <c r="V3" s="102" t="s">
        <v>1431</v>
      </c>
    </row>
    <row r="4" spans="1:22" s="77" customFormat="1" ht="14" thickTop="1">
      <c r="A4" s="67" t="s">
        <v>1740</v>
      </c>
      <c r="B4" s="67" t="s">
        <v>1741</v>
      </c>
      <c r="C4" s="67" t="s">
        <v>1742</v>
      </c>
      <c r="D4" s="67" t="s">
        <v>1743</v>
      </c>
      <c r="E4" s="67" t="s">
        <v>228</v>
      </c>
      <c r="F4" s="67" t="s">
        <v>185</v>
      </c>
      <c r="G4" s="67" t="s">
        <v>239</v>
      </c>
      <c r="H4" s="67" t="s">
        <v>1175</v>
      </c>
      <c r="I4" s="67" t="s">
        <v>1174</v>
      </c>
      <c r="J4" s="111" t="s">
        <v>1744</v>
      </c>
      <c r="K4" s="112" t="s">
        <v>1572</v>
      </c>
      <c r="L4" s="67" t="s">
        <v>1745</v>
      </c>
      <c r="M4" s="67" t="s">
        <v>1746</v>
      </c>
      <c r="N4" s="67" t="s">
        <v>177</v>
      </c>
      <c r="O4" s="67" t="s">
        <v>231</v>
      </c>
      <c r="P4" s="67" t="s">
        <v>1747</v>
      </c>
      <c r="Q4" s="67" t="s">
        <v>1748</v>
      </c>
      <c r="R4" s="67" t="s">
        <v>1749</v>
      </c>
      <c r="S4" s="67" t="s">
        <v>1750</v>
      </c>
      <c r="T4" s="113" t="s">
        <v>1751</v>
      </c>
      <c r="U4" s="115">
        <v>75</v>
      </c>
      <c r="V4" s="114" t="s">
        <v>1778</v>
      </c>
    </row>
    <row r="5" spans="1:22">
      <c r="A5" t="s">
        <v>120</v>
      </c>
      <c r="S5" s="97" t="s">
        <v>120</v>
      </c>
      <c r="U5" s="96">
        <v>75</v>
      </c>
    </row>
    <row r="6" spans="1:22">
      <c r="S6" s="104" t="s">
        <v>1486</v>
      </c>
      <c r="U6" s="21">
        <v>6</v>
      </c>
    </row>
    <row r="7" spans="1:22">
      <c r="S7" s="97" t="s">
        <v>1487</v>
      </c>
      <c r="T7" s="97"/>
      <c r="U7" s="96">
        <v>81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4"/>
  <sheetViews>
    <sheetView workbookViewId="0"/>
  </sheetViews>
  <sheetFormatPr baseColWidth="10" defaultColWidth="8.83203125" defaultRowHeight="13"/>
  <sheetData>
    <row r="1" spans="1:11">
      <c r="A1" s="24" t="s">
        <v>1752</v>
      </c>
    </row>
    <row r="2" spans="1:11" ht="14" thickBot="1"/>
    <row r="3" spans="1:11" ht="14" thickTop="1">
      <c r="A3" s="120"/>
      <c r="B3" s="121"/>
      <c r="C3" s="122"/>
      <c r="D3" s="123" t="s">
        <v>1753</v>
      </c>
      <c r="E3" s="122"/>
      <c r="F3" s="134"/>
      <c r="G3" s="134"/>
      <c r="H3" s="134"/>
      <c r="I3" s="134"/>
      <c r="J3" s="134"/>
      <c r="K3" s="135"/>
    </row>
    <row r="4" spans="1:11">
      <c r="A4" s="124"/>
      <c r="B4" s="125"/>
      <c r="C4" s="126"/>
      <c r="D4" s="127" t="s">
        <v>1754</v>
      </c>
      <c r="E4" s="126"/>
      <c r="F4" s="136"/>
      <c r="G4" s="136"/>
      <c r="H4" s="136"/>
      <c r="I4" s="136"/>
      <c r="J4" s="136"/>
      <c r="K4" s="137"/>
    </row>
    <row r="5" spans="1:11">
      <c r="A5" s="124"/>
      <c r="B5" s="125"/>
      <c r="C5" s="126"/>
      <c r="D5" s="127" t="s">
        <v>1755</v>
      </c>
      <c r="E5" s="126"/>
      <c r="F5" s="136"/>
      <c r="G5" s="136"/>
      <c r="H5" s="136"/>
      <c r="I5" s="136"/>
      <c r="J5" s="136"/>
      <c r="K5" s="137"/>
    </row>
    <row r="6" spans="1:11">
      <c r="A6" s="124"/>
      <c r="B6" s="125"/>
      <c r="C6" s="126"/>
      <c r="D6" s="127" t="s">
        <v>1756</v>
      </c>
      <c r="E6" s="126"/>
      <c r="F6" s="136"/>
      <c r="G6" s="136"/>
      <c r="H6" s="136"/>
      <c r="I6" s="136"/>
      <c r="J6" s="136"/>
      <c r="K6" s="137"/>
    </row>
    <row r="7" spans="1:11">
      <c r="A7" s="124"/>
      <c r="B7" s="125"/>
      <c r="C7" s="126"/>
      <c r="D7" s="127" t="s">
        <v>1757</v>
      </c>
      <c r="E7" s="126"/>
      <c r="F7" s="136"/>
      <c r="G7" s="136"/>
      <c r="H7" s="136"/>
      <c r="I7" s="136"/>
      <c r="J7" s="136"/>
      <c r="K7" s="137"/>
    </row>
    <row r="8" spans="1:11" ht="20">
      <c r="A8" s="126"/>
      <c r="B8" s="125"/>
      <c r="C8" s="124"/>
      <c r="D8" s="128" t="s">
        <v>1758</v>
      </c>
      <c r="E8" s="126"/>
      <c r="F8" s="138"/>
      <c r="G8" s="138"/>
      <c r="H8" s="138"/>
      <c r="I8" s="138"/>
      <c r="J8" s="138"/>
      <c r="K8" s="139"/>
    </row>
    <row r="9" spans="1:11">
      <c r="A9" s="126"/>
      <c r="B9" s="125"/>
      <c r="C9" s="124"/>
      <c r="D9" s="129" t="s">
        <v>1759</v>
      </c>
      <c r="E9" s="126"/>
      <c r="F9" s="140"/>
      <c r="G9" s="140"/>
      <c r="H9" s="140"/>
      <c r="I9" s="140"/>
      <c r="J9" s="140"/>
      <c r="K9" s="141"/>
    </row>
    <row r="10" spans="1:11">
      <c r="A10" s="126"/>
      <c r="B10" s="125"/>
      <c r="C10" s="126"/>
      <c r="D10" s="130"/>
      <c r="E10" s="126"/>
      <c r="F10" s="140"/>
      <c r="G10" s="140"/>
      <c r="H10" s="140"/>
      <c r="I10" s="140"/>
      <c r="J10" s="140"/>
      <c r="K10" s="141"/>
    </row>
    <row r="11" spans="1:11">
      <c r="A11" s="131" t="s">
        <v>1760</v>
      </c>
      <c r="B11" s="132" t="s">
        <v>1761</v>
      </c>
      <c r="C11" s="132" t="s">
        <v>1762</v>
      </c>
      <c r="D11" s="133" t="s">
        <v>1763</v>
      </c>
      <c r="E11" s="132" t="s">
        <v>121</v>
      </c>
      <c r="F11" s="132" t="s">
        <v>1764</v>
      </c>
      <c r="G11" s="132" t="s">
        <v>1765</v>
      </c>
      <c r="H11" s="132" t="s">
        <v>1766</v>
      </c>
      <c r="I11" s="132" t="s">
        <v>1767</v>
      </c>
      <c r="J11" s="132" t="s">
        <v>1768</v>
      </c>
      <c r="K11" s="142" t="s">
        <v>1769</v>
      </c>
    </row>
    <row r="12" spans="1:11" ht="78">
      <c r="A12" s="143" t="s">
        <v>1770</v>
      </c>
      <c r="B12" s="144">
        <v>304234</v>
      </c>
      <c r="C12" s="145" t="s">
        <v>1771</v>
      </c>
      <c r="D12" s="146" t="s">
        <v>1772</v>
      </c>
      <c r="E12" s="157">
        <v>75</v>
      </c>
      <c r="F12" s="147" t="s">
        <v>1773</v>
      </c>
      <c r="G12" s="148" t="s">
        <v>1774</v>
      </c>
      <c r="H12" s="149" t="s">
        <v>1775</v>
      </c>
      <c r="I12" s="150" t="s">
        <v>1776</v>
      </c>
      <c r="J12" s="150" t="s">
        <v>365</v>
      </c>
      <c r="K12" s="151" t="s">
        <v>1777</v>
      </c>
    </row>
    <row r="13" spans="1:11" ht="14" thickBot="1">
      <c r="A13" s="152"/>
      <c r="B13" s="153"/>
      <c r="C13" s="154"/>
      <c r="D13" s="155"/>
      <c r="E13" s="158"/>
      <c r="F13" s="154"/>
      <c r="G13" s="154"/>
      <c r="H13" s="154"/>
      <c r="I13" s="154"/>
      <c r="J13" s="154"/>
      <c r="K13" s="156"/>
    </row>
    <row r="14" spans="1:11" ht="14" thickTop="1">
      <c r="E14" s="21">
        <v>75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/>
  <dimension ref="A1:B29"/>
  <sheetViews>
    <sheetView workbookViewId="0">
      <selection activeCell="F7" sqref="F7"/>
    </sheetView>
  </sheetViews>
  <sheetFormatPr baseColWidth="10" defaultColWidth="8.83203125" defaultRowHeight="13"/>
  <cols>
    <col min="1" max="1" width="35.1640625" bestFit="1" customWidth="1"/>
    <col min="2" max="2" width="34.5" style="21" bestFit="1" customWidth="1"/>
  </cols>
  <sheetData>
    <row r="1" spans="1:2">
      <c r="A1" s="24" t="s">
        <v>114</v>
      </c>
    </row>
    <row r="3" spans="1:2">
      <c r="A3" t="s">
        <v>22</v>
      </c>
      <c r="B3" t="s">
        <v>1795</v>
      </c>
    </row>
    <row r="4" spans="1:2">
      <c r="A4" t="s">
        <v>152</v>
      </c>
      <c r="B4" s="21">
        <v>2151.2737847646031</v>
      </c>
    </row>
    <row r="5" spans="1:2">
      <c r="A5" t="s">
        <v>92</v>
      </c>
      <c r="B5" s="21">
        <v>954.01083459259519</v>
      </c>
    </row>
    <row r="6" spans="1:2">
      <c r="A6" t="s">
        <v>97</v>
      </c>
      <c r="B6" s="21">
        <v>199.84316716400039</v>
      </c>
    </row>
    <row r="7" spans="1:2">
      <c r="A7" t="s">
        <v>163</v>
      </c>
      <c r="B7" s="21">
        <v>189.75431138420015</v>
      </c>
    </row>
    <row r="8" spans="1:2">
      <c r="A8" t="s">
        <v>1442</v>
      </c>
      <c r="B8" s="21">
        <v>70.060670640400048</v>
      </c>
    </row>
    <row r="9" spans="1:2">
      <c r="A9" t="s">
        <v>111</v>
      </c>
      <c r="B9" s="21">
        <v>61.74589799999994</v>
      </c>
    </row>
    <row r="10" spans="1:2">
      <c r="A10" t="s">
        <v>1560</v>
      </c>
      <c r="B10" s="21">
        <v>35.136210406999993</v>
      </c>
    </row>
    <row r="11" spans="1:2">
      <c r="A11" t="s">
        <v>172</v>
      </c>
      <c r="B11" s="21">
        <v>29.621099999999988</v>
      </c>
    </row>
    <row r="12" spans="1:2">
      <c r="A12" t="s">
        <v>1425</v>
      </c>
      <c r="B12" s="21">
        <v>17.203600332299995</v>
      </c>
    </row>
    <row r="13" spans="1:2">
      <c r="A13" t="s">
        <v>1592</v>
      </c>
      <c r="B13" s="21">
        <v>7.305600000000001</v>
      </c>
    </row>
    <row r="14" spans="1:2">
      <c r="A14" t="s">
        <v>1559</v>
      </c>
      <c r="B14" s="21">
        <v>5.2990000000000004</v>
      </c>
    </row>
    <row r="15" spans="1:2">
      <c r="A15" t="s">
        <v>1439</v>
      </c>
      <c r="B15" s="21">
        <v>3.054399999999998</v>
      </c>
    </row>
    <row r="16" spans="1:2">
      <c r="A16" t="s">
        <v>1593</v>
      </c>
      <c r="B16" s="21">
        <v>2.3942999999999994</v>
      </c>
    </row>
    <row r="17" spans="1:2">
      <c r="A17" t="s">
        <v>1791</v>
      </c>
      <c r="B17" s="21">
        <v>1.82</v>
      </c>
    </row>
    <row r="18" spans="1:2">
      <c r="A18" t="s">
        <v>110</v>
      </c>
      <c r="B18" s="21">
        <v>1.28704</v>
      </c>
    </row>
    <row r="19" spans="1:2">
      <c r="A19" t="s">
        <v>1783</v>
      </c>
      <c r="B19" s="21">
        <v>1.2559999999999998</v>
      </c>
    </row>
    <row r="20" spans="1:2">
      <c r="A20" t="s">
        <v>1789</v>
      </c>
      <c r="B20" s="21">
        <v>0.94</v>
      </c>
    </row>
    <row r="21" spans="1:2" s="78" customFormat="1">
      <c r="A21" t="s">
        <v>1495</v>
      </c>
      <c r="B21" s="21">
        <v>0.68734200000000001</v>
      </c>
    </row>
    <row r="22" spans="1:2" s="78" customFormat="1">
      <c r="A22" t="s">
        <v>168</v>
      </c>
      <c r="B22" s="21">
        <v>0.38742104099999997</v>
      </c>
    </row>
    <row r="23" spans="1:2" s="78" customFormat="1">
      <c r="A23" t="s">
        <v>1790</v>
      </c>
      <c r="B23" s="21">
        <v>0.12</v>
      </c>
    </row>
    <row r="24" spans="1:2" s="78" customFormat="1">
      <c r="A24" t="s">
        <v>1518</v>
      </c>
      <c r="B24" s="21">
        <v>7.6330999999999996E-2</v>
      </c>
    </row>
    <row r="25" spans="1:2" s="78" customFormat="1">
      <c r="A25" t="s">
        <v>160</v>
      </c>
      <c r="B25" s="21">
        <v>4.4999999999999998E-2</v>
      </c>
    </row>
    <row r="26" spans="1:2" s="78" customFormat="1">
      <c r="A26" t="s">
        <v>21</v>
      </c>
      <c r="B26" s="21">
        <v>3733.3220113260991</v>
      </c>
    </row>
    <row r="27" spans="1:2" s="78" customFormat="1">
      <c r="A27" s="3" t="s">
        <v>1535</v>
      </c>
      <c r="B27" s="21">
        <v>5.65</v>
      </c>
    </row>
    <row r="28" spans="1:2">
      <c r="A28" s="3" t="s">
        <v>109</v>
      </c>
      <c r="B28" s="21">
        <v>7.919999999999999</v>
      </c>
    </row>
    <row r="29" spans="1:2">
      <c r="A29" s="97" t="s">
        <v>1451</v>
      </c>
      <c r="B29" s="96">
        <v>3746.8920113260992</v>
      </c>
    </row>
  </sheetData>
  <pageMargins left="0.7" right="0.7" top="0.75" bottom="0.75" header="0.3" footer="0.3"/>
  <pageSetup orientation="portrait"/>
  <customProperties>
    <customPr name="SheetOptions" r:id="rId1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9"/>
  <dimension ref="A1:K133"/>
  <sheetViews>
    <sheetView workbookViewId="0">
      <pane ySplit="3" topLeftCell="A81" activePane="bottomLeft" state="frozen"/>
      <selection pane="bottomLeft" activeCell="F86" sqref="F86"/>
    </sheetView>
  </sheetViews>
  <sheetFormatPr baseColWidth="10" defaultColWidth="9.6640625" defaultRowHeight="13"/>
  <cols>
    <col min="1" max="1" width="8.5" style="23" customWidth="1"/>
    <col min="2" max="2" width="16.5" style="23" bestFit="1" customWidth="1"/>
    <col min="3" max="3" width="13.1640625" style="23" bestFit="1" customWidth="1"/>
    <col min="4" max="4" width="18.83203125" style="23" bestFit="1" customWidth="1"/>
    <col min="5" max="5" width="14.33203125" style="23" bestFit="1" customWidth="1"/>
    <col min="6" max="6" width="26.6640625" style="23" customWidth="1"/>
    <col min="7" max="7" width="7.33203125" style="49" customWidth="1"/>
    <col min="8" max="8" width="8.33203125" style="49" customWidth="1"/>
    <col min="9" max="16384" width="9.6640625" style="23"/>
  </cols>
  <sheetData>
    <row r="1" spans="1:8">
      <c r="A1" s="53" t="s">
        <v>112</v>
      </c>
    </row>
    <row r="3" spans="1:8" s="57" customFormat="1">
      <c r="A3" s="98" t="s">
        <v>75</v>
      </c>
      <c r="B3" s="98" t="s">
        <v>77</v>
      </c>
      <c r="C3" s="98" t="s">
        <v>76</v>
      </c>
      <c r="D3" s="98" t="s">
        <v>90</v>
      </c>
      <c r="E3" s="98" t="s">
        <v>104</v>
      </c>
      <c r="F3" s="98" t="s">
        <v>91</v>
      </c>
      <c r="G3" s="105" t="s">
        <v>116</v>
      </c>
      <c r="H3" s="85" t="s">
        <v>117</v>
      </c>
    </row>
    <row r="4" spans="1:8">
      <c r="A4" s="67" t="s">
        <v>228</v>
      </c>
      <c r="B4" s="67" t="s">
        <v>261</v>
      </c>
      <c r="C4" s="67" t="s">
        <v>1176</v>
      </c>
      <c r="D4" s="67" t="s">
        <v>303</v>
      </c>
      <c r="E4" s="67" t="s">
        <v>306</v>
      </c>
      <c r="F4" s="67" t="s">
        <v>305</v>
      </c>
      <c r="G4" s="109"/>
      <c r="H4" s="109">
        <v>0.86</v>
      </c>
    </row>
    <row r="5" spans="1:8">
      <c r="A5" s="67" t="s">
        <v>228</v>
      </c>
      <c r="B5" s="67" t="s">
        <v>261</v>
      </c>
      <c r="C5" s="67" t="s">
        <v>1176</v>
      </c>
      <c r="D5" s="67" t="s">
        <v>303</v>
      </c>
      <c r="E5" s="67" t="s">
        <v>798</v>
      </c>
      <c r="F5" s="67" t="s">
        <v>1336</v>
      </c>
      <c r="G5" s="109"/>
      <c r="H5" s="109">
        <v>0.01</v>
      </c>
    </row>
    <row r="6" spans="1:8">
      <c r="A6" s="67" t="s">
        <v>228</v>
      </c>
      <c r="B6" s="67" t="s">
        <v>244</v>
      </c>
      <c r="C6" s="67" t="s">
        <v>1177</v>
      </c>
      <c r="D6" s="67" t="s">
        <v>243</v>
      </c>
      <c r="E6" s="67" t="s">
        <v>321</v>
      </c>
      <c r="F6" s="67" t="s">
        <v>1178</v>
      </c>
      <c r="G6" s="109">
        <v>0.26</v>
      </c>
      <c r="H6" s="109"/>
    </row>
    <row r="7" spans="1:8">
      <c r="A7" s="67" t="s">
        <v>228</v>
      </c>
      <c r="B7" s="67" t="s">
        <v>244</v>
      </c>
      <c r="C7" s="67" t="s">
        <v>1177</v>
      </c>
      <c r="D7" s="67" t="s">
        <v>243</v>
      </c>
      <c r="E7" s="67" t="s">
        <v>964</v>
      </c>
      <c r="F7" s="67" t="s">
        <v>1179</v>
      </c>
      <c r="G7" s="109">
        <v>0.02</v>
      </c>
      <c r="H7" s="109"/>
    </row>
    <row r="8" spans="1:8">
      <c r="A8" s="67" t="s">
        <v>228</v>
      </c>
      <c r="B8" s="67" t="s">
        <v>244</v>
      </c>
      <c r="C8" s="67" t="s">
        <v>1180</v>
      </c>
      <c r="D8" s="67" t="s">
        <v>1181</v>
      </c>
      <c r="E8" s="67" t="s">
        <v>981</v>
      </c>
      <c r="F8" s="67" t="s">
        <v>1182</v>
      </c>
      <c r="G8" s="109"/>
      <c r="H8" s="109">
        <v>2.6</v>
      </c>
    </row>
    <row r="9" spans="1:8">
      <c r="A9" s="67" t="s">
        <v>228</v>
      </c>
      <c r="B9" s="67" t="s">
        <v>244</v>
      </c>
      <c r="C9" s="67" t="s">
        <v>1180</v>
      </c>
      <c r="D9" s="67" t="s">
        <v>1181</v>
      </c>
      <c r="E9" s="67" t="s">
        <v>983</v>
      </c>
      <c r="F9" s="67" t="s">
        <v>1184</v>
      </c>
      <c r="G9" s="109"/>
      <c r="H9" s="109">
        <v>0.01</v>
      </c>
    </row>
    <row r="10" spans="1:8">
      <c r="A10" s="67" t="s">
        <v>228</v>
      </c>
      <c r="B10" s="67" t="s">
        <v>244</v>
      </c>
      <c r="C10" s="67" t="s">
        <v>1180</v>
      </c>
      <c r="D10" s="67" t="s">
        <v>1181</v>
      </c>
      <c r="E10" s="67" t="s">
        <v>989</v>
      </c>
      <c r="F10" s="67" t="s">
        <v>1185</v>
      </c>
      <c r="G10" s="109"/>
      <c r="H10" s="109">
        <v>0.03</v>
      </c>
    </row>
    <row r="11" spans="1:8">
      <c r="A11" s="67" t="s">
        <v>228</v>
      </c>
      <c r="B11" s="67" t="s">
        <v>244</v>
      </c>
      <c r="C11" s="67" t="s">
        <v>1180</v>
      </c>
      <c r="D11" s="67" t="s">
        <v>1181</v>
      </c>
      <c r="E11" s="67" t="s">
        <v>979</v>
      </c>
      <c r="F11" s="67" t="s">
        <v>1186</v>
      </c>
      <c r="G11" s="109"/>
      <c r="H11" s="109">
        <v>1.47</v>
      </c>
    </row>
    <row r="12" spans="1:8">
      <c r="A12" s="67" t="s">
        <v>228</v>
      </c>
      <c r="B12" s="67" t="s">
        <v>244</v>
      </c>
      <c r="C12" s="67" t="s">
        <v>1180</v>
      </c>
      <c r="D12" s="67" t="s">
        <v>1181</v>
      </c>
      <c r="E12" s="67" t="s">
        <v>985</v>
      </c>
      <c r="F12" s="67" t="s">
        <v>1187</v>
      </c>
      <c r="G12" s="109"/>
      <c r="H12" s="109">
        <v>0.09</v>
      </c>
    </row>
    <row r="13" spans="1:8">
      <c r="A13" s="67" t="s">
        <v>228</v>
      </c>
      <c r="B13" s="67" t="s">
        <v>244</v>
      </c>
      <c r="C13" s="67" t="s">
        <v>1349</v>
      </c>
      <c r="D13" s="67" t="s">
        <v>1350</v>
      </c>
      <c r="E13" s="67" t="s">
        <v>960</v>
      </c>
      <c r="F13" s="67" t="s">
        <v>1350</v>
      </c>
      <c r="G13" s="109">
        <v>0.01</v>
      </c>
      <c r="H13" s="109"/>
    </row>
    <row r="14" spans="1:8">
      <c r="A14" s="67" t="s">
        <v>228</v>
      </c>
      <c r="B14" s="67" t="s">
        <v>244</v>
      </c>
      <c r="C14" s="67" t="s">
        <v>1351</v>
      </c>
      <c r="D14" s="67" t="s">
        <v>1352</v>
      </c>
      <c r="E14" s="67" t="s">
        <v>940</v>
      </c>
      <c r="F14" s="67" t="s">
        <v>1352</v>
      </c>
      <c r="G14" s="109"/>
      <c r="H14" s="109">
        <v>0.04</v>
      </c>
    </row>
    <row r="15" spans="1:8">
      <c r="A15" s="67" t="s">
        <v>228</v>
      </c>
      <c r="B15" s="67" t="s">
        <v>1189</v>
      </c>
      <c r="C15" s="67" t="s">
        <v>1190</v>
      </c>
      <c r="D15" s="67" t="s">
        <v>1191</v>
      </c>
      <c r="E15" s="67" t="s">
        <v>870</v>
      </c>
      <c r="F15" s="67" t="s">
        <v>1192</v>
      </c>
      <c r="G15" s="109">
        <v>0.05</v>
      </c>
      <c r="H15" s="109">
        <v>0.01</v>
      </c>
    </row>
    <row r="16" spans="1:8">
      <c r="A16" s="67" t="s">
        <v>228</v>
      </c>
      <c r="B16" s="67" t="s">
        <v>1189</v>
      </c>
      <c r="C16" s="67" t="s">
        <v>1190</v>
      </c>
      <c r="D16" s="67" t="s">
        <v>1191</v>
      </c>
      <c r="E16" s="67" t="s">
        <v>863</v>
      </c>
      <c r="F16" s="67" t="s">
        <v>1613</v>
      </c>
      <c r="G16" s="109">
        <v>0.01</v>
      </c>
      <c r="H16" s="109"/>
    </row>
    <row r="17" spans="1:8">
      <c r="A17" s="67" t="s">
        <v>228</v>
      </c>
      <c r="B17" s="67" t="s">
        <v>1189</v>
      </c>
      <c r="C17" s="67" t="s">
        <v>1190</v>
      </c>
      <c r="D17" s="67" t="s">
        <v>1191</v>
      </c>
      <c r="E17" s="67" t="s">
        <v>878</v>
      </c>
      <c r="F17" s="67" t="s">
        <v>1193</v>
      </c>
      <c r="G17" s="109">
        <v>0.18</v>
      </c>
      <c r="H17" s="109"/>
    </row>
    <row r="18" spans="1:8">
      <c r="A18" s="67" t="s">
        <v>228</v>
      </c>
      <c r="B18" s="67" t="s">
        <v>1189</v>
      </c>
      <c r="C18" s="67" t="s">
        <v>1194</v>
      </c>
      <c r="D18" s="67" t="s">
        <v>1195</v>
      </c>
      <c r="E18" s="67" t="s">
        <v>888</v>
      </c>
      <c r="F18" s="67" t="s">
        <v>1195</v>
      </c>
      <c r="G18" s="109">
        <v>0.35</v>
      </c>
      <c r="H18" s="109">
        <v>1.4</v>
      </c>
    </row>
    <row r="19" spans="1:8">
      <c r="A19" s="67" t="s">
        <v>228</v>
      </c>
      <c r="B19" s="67" t="s">
        <v>1189</v>
      </c>
      <c r="C19" s="67" t="s">
        <v>1194</v>
      </c>
      <c r="D19" s="67" t="s">
        <v>1195</v>
      </c>
      <c r="E19" s="67" t="s">
        <v>886</v>
      </c>
      <c r="F19" s="67" t="s">
        <v>1196</v>
      </c>
      <c r="G19" s="109">
        <v>0.16</v>
      </c>
      <c r="H19" s="109">
        <v>0.05</v>
      </c>
    </row>
    <row r="20" spans="1:8">
      <c r="A20" s="67" t="s">
        <v>228</v>
      </c>
      <c r="B20" s="67" t="s">
        <v>1189</v>
      </c>
      <c r="C20" s="67" t="s">
        <v>1194</v>
      </c>
      <c r="D20" s="67" t="s">
        <v>1195</v>
      </c>
      <c r="E20" s="67" t="s">
        <v>887</v>
      </c>
      <c r="F20" s="67" t="s">
        <v>1193</v>
      </c>
      <c r="G20" s="109">
        <v>0.08</v>
      </c>
      <c r="H20" s="109"/>
    </row>
    <row r="21" spans="1:8">
      <c r="A21" s="67" t="s">
        <v>228</v>
      </c>
      <c r="B21" s="67" t="s">
        <v>1197</v>
      </c>
      <c r="C21" s="67" t="s">
        <v>1198</v>
      </c>
      <c r="D21" s="67" t="s">
        <v>1199</v>
      </c>
      <c r="E21" s="67" t="s">
        <v>1088</v>
      </c>
      <c r="F21" s="67" t="s">
        <v>1200</v>
      </c>
      <c r="G21" s="109">
        <v>0.11</v>
      </c>
      <c r="H21" s="109">
        <v>0.05</v>
      </c>
    </row>
    <row r="22" spans="1:8">
      <c r="A22" s="67" t="s">
        <v>228</v>
      </c>
      <c r="B22" s="67" t="s">
        <v>1197</v>
      </c>
      <c r="C22" s="67" t="s">
        <v>1198</v>
      </c>
      <c r="D22" s="67" t="s">
        <v>1199</v>
      </c>
      <c r="E22" s="67" t="s">
        <v>1076</v>
      </c>
      <c r="F22" s="67" t="s">
        <v>1201</v>
      </c>
      <c r="G22" s="109">
        <v>0.05</v>
      </c>
      <c r="H22" s="109"/>
    </row>
    <row r="23" spans="1:8">
      <c r="A23" s="67" t="s">
        <v>228</v>
      </c>
      <c r="B23" s="67" t="s">
        <v>1197</v>
      </c>
      <c r="C23" s="67" t="s">
        <v>1198</v>
      </c>
      <c r="D23" s="67" t="s">
        <v>1199</v>
      </c>
      <c r="E23" s="67" t="s">
        <v>1096</v>
      </c>
      <c r="F23" s="67" t="s">
        <v>1202</v>
      </c>
      <c r="G23" s="109">
        <v>0.12</v>
      </c>
      <c r="H23" s="109">
        <v>0.01</v>
      </c>
    </row>
    <row r="24" spans="1:8">
      <c r="A24" s="67" t="s">
        <v>228</v>
      </c>
      <c r="B24" s="67" t="s">
        <v>1197</v>
      </c>
      <c r="C24" s="67" t="s">
        <v>1198</v>
      </c>
      <c r="D24" s="67" t="s">
        <v>1199</v>
      </c>
      <c r="E24" s="67" t="s">
        <v>1092</v>
      </c>
      <c r="F24" s="67" t="s">
        <v>1203</v>
      </c>
      <c r="G24" s="109">
        <v>0.03</v>
      </c>
      <c r="H24" s="109">
        <v>0.12</v>
      </c>
    </row>
    <row r="25" spans="1:8">
      <c r="A25" s="67" t="s">
        <v>228</v>
      </c>
      <c r="B25" s="67" t="s">
        <v>1197</v>
      </c>
      <c r="C25" s="67" t="s">
        <v>1198</v>
      </c>
      <c r="D25" s="67" t="s">
        <v>1199</v>
      </c>
      <c r="E25" s="67" t="s">
        <v>1080</v>
      </c>
      <c r="F25" s="67" t="s">
        <v>1204</v>
      </c>
      <c r="G25" s="109">
        <v>0.03</v>
      </c>
      <c r="H25" s="109">
        <v>5.0599999999999996</v>
      </c>
    </row>
    <row r="26" spans="1:8">
      <c r="A26" s="67" t="s">
        <v>228</v>
      </c>
      <c r="B26" s="67" t="s">
        <v>1197</v>
      </c>
      <c r="C26" s="67" t="s">
        <v>1198</v>
      </c>
      <c r="D26" s="67" t="s">
        <v>1199</v>
      </c>
      <c r="E26" s="67" t="s">
        <v>1086</v>
      </c>
      <c r="F26" s="67" t="s">
        <v>1205</v>
      </c>
      <c r="G26" s="109">
        <v>1.4</v>
      </c>
      <c r="H26" s="109">
        <v>3.49</v>
      </c>
    </row>
    <row r="27" spans="1:8">
      <c r="A27" s="67" t="s">
        <v>228</v>
      </c>
      <c r="B27" s="67" t="s">
        <v>1197</v>
      </c>
      <c r="C27" s="67" t="s">
        <v>1198</v>
      </c>
      <c r="D27" s="67" t="s">
        <v>1199</v>
      </c>
      <c r="E27" s="67" t="s">
        <v>1098</v>
      </c>
      <c r="F27" s="67" t="s">
        <v>1206</v>
      </c>
      <c r="G27" s="109">
        <v>0.04</v>
      </c>
      <c r="H27" s="109">
        <v>1</v>
      </c>
    </row>
    <row r="28" spans="1:8">
      <c r="A28" s="67" t="s">
        <v>228</v>
      </c>
      <c r="B28" s="67" t="s">
        <v>1197</v>
      </c>
      <c r="C28" s="67" t="s">
        <v>1207</v>
      </c>
      <c r="D28" s="67" t="s">
        <v>1208</v>
      </c>
      <c r="E28" s="67" t="s">
        <v>331</v>
      </c>
      <c r="F28" s="67" t="s">
        <v>1209</v>
      </c>
      <c r="G28" s="109"/>
      <c r="H28" s="109">
        <v>0.02</v>
      </c>
    </row>
    <row r="29" spans="1:8">
      <c r="A29" s="67" t="s">
        <v>228</v>
      </c>
      <c r="B29" s="67" t="s">
        <v>1197</v>
      </c>
      <c r="C29" s="67" t="s">
        <v>1210</v>
      </c>
      <c r="D29" s="67" t="s">
        <v>1211</v>
      </c>
      <c r="E29" s="67" t="s">
        <v>338</v>
      </c>
      <c r="F29" s="67" t="s">
        <v>1211</v>
      </c>
      <c r="G29" s="109">
        <v>0.43</v>
      </c>
      <c r="H29" s="109">
        <v>2.72</v>
      </c>
    </row>
    <row r="30" spans="1:8">
      <c r="A30" s="67" t="s">
        <v>228</v>
      </c>
      <c r="B30" s="67" t="s">
        <v>1212</v>
      </c>
      <c r="C30" s="67" t="s">
        <v>1213</v>
      </c>
      <c r="D30" s="67" t="s">
        <v>1214</v>
      </c>
      <c r="E30" s="67" t="s">
        <v>526</v>
      </c>
      <c r="F30" s="67" t="s">
        <v>1215</v>
      </c>
      <c r="G30" s="109">
        <v>0.13</v>
      </c>
      <c r="H30" s="109"/>
    </row>
    <row r="31" spans="1:8">
      <c r="A31" s="67" t="s">
        <v>228</v>
      </c>
      <c r="B31" s="67" t="s">
        <v>1212</v>
      </c>
      <c r="C31" s="67" t="s">
        <v>1213</v>
      </c>
      <c r="D31" s="67" t="s">
        <v>1214</v>
      </c>
      <c r="E31" s="67" t="s">
        <v>522</v>
      </c>
      <c r="F31" s="67" t="s">
        <v>1217</v>
      </c>
      <c r="G31" s="109">
        <v>0.22</v>
      </c>
      <c r="H31" s="109"/>
    </row>
    <row r="32" spans="1:8">
      <c r="A32" s="67" t="s">
        <v>228</v>
      </c>
      <c r="B32" s="67" t="s">
        <v>1212</v>
      </c>
      <c r="C32" s="67" t="s">
        <v>1213</v>
      </c>
      <c r="D32" s="67" t="s">
        <v>1214</v>
      </c>
      <c r="E32" s="67" t="s">
        <v>514</v>
      </c>
      <c r="F32" s="67" t="s">
        <v>1218</v>
      </c>
      <c r="G32" s="109">
        <v>0.24</v>
      </c>
      <c r="H32" s="109"/>
    </row>
    <row r="33" spans="1:8">
      <c r="A33" s="67" t="s">
        <v>228</v>
      </c>
      <c r="B33" s="67" t="s">
        <v>1212</v>
      </c>
      <c r="C33" s="67" t="s">
        <v>1213</v>
      </c>
      <c r="D33" s="67" t="s">
        <v>1214</v>
      </c>
      <c r="E33" s="67" t="s">
        <v>508</v>
      </c>
      <c r="F33" s="67" t="s">
        <v>1219</v>
      </c>
      <c r="G33" s="109">
        <v>0.03</v>
      </c>
      <c r="H33" s="109"/>
    </row>
    <row r="34" spans="1:8">
      <c r="A34" s="67" t="s">
        <v>228</v>
      </c>
      <c r="B34" s="67" t="s">
        <v>1212</v>
      </c>
      <c r="C34" s="67" t="s">
        <v>1213</v>
      </c>
      <c r="D34" s="67" t="s">
        <v>1214</v>
      </c>
      <c r="E34" s="67" t="s">
        <v>512</v>
      </c>
      <c r="F34" s="67" t="s">
        <v>1220</v>
      </c>
      <c r="G34" s="109">
        <v>0.02</v>
      </c>
      <c r="H34" s="109"/>
    </row>
    <row r="35" spans="1:8">
      <c r="A35" s="67" t="s">
        <v>228</v>
      </c>
      <c r="B35" s="67" t="s">
        <v>1212</v>
      </c>
      <c r="C35" s="67" t="s">
        <v>1213</v>
      </c>
      <c r="D35" s="67" t="s">
        <v>1214</v>
      </c>
      <c r="E35" s="67" t="s">
        <v>510</v>
      </c>
      <c r="F35" s="67" t="s">
        <v>1221</v>
      </c>
      <c r="G35" s="109">
        <v>7.0000000000000007E-2</v>
      </c>
      <c r="H35" s="109"/>
    </row>
    <row r="36" spans="1:8">
      <c r="A36" s="67" t="s">
        <v>228</v>
      </c>
      <c r="B36" s="67" t="s">
        <v>1212</v>
      </c>
      <c r="C36" s="67" t="s">
        <v>1213</v>
      </c>
      <c r="D36" s="67" t="s">
        <v>1214</v>
      </c>
      <c r="E36" s="67" t="s">
        <v>506</v>
      </c>
      <c r="F36" s="67" t="s">
        <v>1222</v>
      </c>
      <c r="G36" s="109">
        <v>0.15</v>
      </c>
      <c r="H36" s="109"/>
    </row>
    <row r="37" spans="1:8">
      <c r="A37" s="67" t="s">
        <v>228</v>
      </c>
      <c r="B37" s="67" t="s">
        <v>1212</v>
      </c>
      <c r="C37" s="67" t="s">
        <v>1213</v>
      </c>
      <c r="D37" s="67" t="s">
        <v>1214</v>
      </c>
      <c r="E37" s="67" t="s">
        <v>520</v>
      </c>
      <c r="F37" s="67" t="s">
        <v>1223</v>
      </c>
      <c r="G37" s="109">
        <v>0.28999999999999998</v>
      </c>
      <c r="H37" s="109">
        <v>3.98</v>
      </c>
    </row>
    <row r="38" spans="1:8">
      <c r="A38" s="67" t="s">
        <v>228</v>
      </c>
      <c r="B38" s="67" t="s">
        <v>1224</v>
      </c>
      <c r="C38" s="67" t="s">
        <v>1225</v>
      </c>
      <c r="D38" s="67" t="s">
        <v>1226</v>
      </c>
      <c r="E38" s="67" t="s">
        <v>499</v>
      </c>
      <c r="F38" s="67" t="s">
        <v>1227</v>
      </c>
      <c r="G38" s="109">
        <v>0.08</v>
      </c>
      <c r="H38" s="109"/>
    </row>
    <row r="39" spans="1:8">
      <c r="A39" s="67" t="s">
        <v>228</v>
      </c>
      <c r="B39" s="67" t="s">
        <v>1224</v>
      </c>
      <c r="C39" s="67" t="s">
        <v>1225</v>
      </c>
      <c r="D39" s="67" t="s">
        <v>1226</v>
      </c>
      <c r="E39" s="67" t="s">
        <v>485</v>
      </c>
      <c r="F39" s="67" t="s">
        <v>1228</v>
      </c>
      <c r="G39" s="109">
        <v>0.01</v>
      </c>
      <c r="H39" s="109"/>
    </row>
    <row r="40" spans="1:8">
      <c r="A40" s="67" t="s">
        <v>228</v>
      </c>
      <c r="B40" s="67" t="s">
        <v>1224</v>
      </c>
      <c r="C40" s="67" t="s">
        <v>1225</v>
      </c>
      <c r="D40" s="67" t="s">
        <v>1226</v>
      </c>
      <c r="E40" s="67" t="s">
        <v>489</v>
      </c>
      <c r="F40" s="67" t="s">
        <v>1229</v>
      </c>
      <c r="G40" s="109">
        <v>0.03</v>
      </c>
      <c r="H40" s="109"/>
    </row>
    <row r="41" spans="1:8">
      <c r="A41" s="67" t="s">
        <v>228</v>
      </c>
      <c r="B41" s="67" t="s">
        <v>1224</v>
      </c>
      <c r="C41" s="67" t="s">
        <v>1225</v>
      </c>
      <c r="D41" s="67" t="s">
        <v>1226</v>
      </c>
      <c r="E41" s="67" t="s">
        <v>481</v>
      </c>
      <c r="F41" s="67" t="s">
        <v>1231</v>
      </c>
      <c r="G41" s="109">
        <v>0.02</v>
      </c>
      <c r="H41" s="109"/>
    </row>
    <row r="42" spans="1:8">
      <c r="A42" s="67" t="s">
        <v>228</v>
      </c>
      <c r="B42" s="67" t="s">
        <v>1224</v>
      </c>
      <c r="C42" s="67" t="s">
        <v>1225</v>
      </c>
      <c r="D42" s="67" t="s">
        <v>1226</v>
      </c>
      <c r="E42" s="67" t="s">
        <v>495</v>
      </c>
      <c r="F42" s="67" t="s">
        <v>1232</v>
      </c>
      <c r="G42" s="109">
        <v>0.19</v>
      </c>
      <c r="H42" s="109">
        <v>2.04</v>
      </c>
    </row>
    <row r="43" spans="1:8">
      <c r="A43" s="67" t="s">
        <v>228</v>
      </c>
      <c r="B43" s="67" t="s">
        <v>1224</v>
      </c>
      <c r="C43" s="67" t="s">
        <v>1233</v>
      </c>
      <c r="D43" s="67" t="s">
        <v>1234</v>
      </c>
      <c r="E43" s="67" t="s">
        <v>474</v>
      </c>
      <c r="F43" s="67" t="s">
        <v>1236</v>
      </c>
      <c r="G43" s="109"/>
      <c r="H43" s="109">
        <v>0.02</v>
      </c>
    </row>
    <row r="44" spans="1:8">
      <c r="A44" s="67" t="s">
        <v>228</v>
      </c>
      <c r="B44" s="67" t="s">
        <v>1224</v>
      </c>
      <c r="C44" s="67" t="s">
        <v>1233</v>
      </c>
      <c r="D44" s="67" t="s">
        <v>1234</v>
      </c>
      <c r="E44" s="67" t="s">
        <v>285</v>
      </c>
      <c r="F44" s="67" t="s">
        <v>1239</v>
      </c>
      <c r="G44" s="109">
        <v>0.01</v>
      </c>
      <c r="H44" s="109"/>
    </row>
    <row r="45" spans="1:8">
      <c r="A45" s="67" t="s">
        <v>228</v>
      </c>
      <c r="B45" s="67" t="s">
        <v>1224</v>
      </c>
      <c r="C45" s="67" t="s">
        <v>1244</v>
      </c>
      <c r="D45" s="67" t="s">
        <v>1245</v>
      </c>
      <c r="E45" s="67" t="s">
        <v>461</v>
      </c>
      <c r="F45" s="67" t="s">
        <v>1245</v>
      </c>
      <c r="G45" s="109">
        <v>0.03</v>
      </c>
      <c r="H45" s="109">
        <v>0.3</v>
      </c>
    </row>
    <row r="46" spans="1:8">
      <c r="A46" s="67" t="s">
        <v>228</v>
      </c>
      <c r="B46" s="67" t="s">
        <v>1246</v>
      </c>
      <c r="C46" s="67" t="s">
        <v>1247</v>
      </c>
      <c r="D46" s="67" t="s">
        <v>1248</v>
      </c>
      <c r="E46" s="67" t="s">
        <v>310</v>
      </c>
      <c r="F46" s="67" t="s">
        <v>1248</v>
      </c>
      <c r="G46" s="109">
        <v>0.03</v>
      </c>
      <c r="H46" s="109"/>
    </row>
    <row r="47" spans="1:8">
      <c r="A47" s="67" t="s">
        <v>228</v>
      </c>
      <c r="B47" s="67" t="s">
        <v>1246</v>
      </c>
      <c r="C47" s="67" t="s">
        <v>1251</v>
      </c>
      <c r="D47" s="67" t="s">
        <v>1252</v>
      </c>
      <c r="E47" s="67" t="s">
        <v>852</v>
      </c>
      <c r="F47" s="67" t="s">
        <v>1253</v>
      </c>
      <c r="G47" s="109">
        <v>0.04</v>
      </c>
      <c r="H47" s="109">
        <v>283.02</v>
      </c>
    </row>
    <row r="48" spans="1:8">
      <c r="A48" s="67" t="s">
        <v>228</v>
      </c>
      <c r="B48" s="67" t="s">
        <v>1246</v>
      </c>
      <c r="C48" s="67" t="s">
        <v>1251</v>
      </c>
      <c r="D48" s="67" t="s">
        <v>1252</v>
      </c>
      <c r="E48" s="67" t="s">
        <v>850</v>
      </c>
      <c r="F48" s="67" t="s">
        <v>1254</v>
      </c>
      <c r="G48" s="109"/>
      <c r="H48" s="109">
        <v>70.75</v>
      </c>
    </row>
    <row r="49" spans="1:8">
      <c r="A49" s="67" t="s">
        <v>228</v>
      </c>
      <c r="B49" s="67" t="s">
        <v>260</v>
      </c>
      <c r="C49" s="67" t="s">
        <v>1256</v>
      </c>
      <c r="D49" s="67" t="s">
        <v>260</v>
      </c>
      <c r="E49" s="67" t="s">
        <v>1055</v>
      </c>
      <c r="F49" s="67" t="s">
        <v>1796</v>
      </c>
      <c r="G49" s="109">
        <v>0.02</v>
      </c>
      <c r="H49" s="109"/>
    </row>
    <row r="50" spans="1:8">
      <c r="A50" s="67" t="s">
        <v>228</v>
      </c>
      <c r="B50" s="67" t="s">
        <v>260</v>
      </c>
      <c r="C50" s="67" t="s">
        <v>1256</v>
      </c>
      <c r="D50" s="67" t="s">
        <v>260</v>
      </c>
      <c r="E50" s="67" t="s">
        <v>326</v>
      </c>
      <c r="F50" s="67" t="s">
        <v>1257</v>
      </c>
      <c r="G50" s="109">
        <v>0.31</v>
      </c>
      <c r="H50" s="109">
        <v>0.15</v>
      </c>
    </row>
    <row r="51" spans="1:8">
      <c r="A51" s="67" t="s">
        <v>228</v>
      </c>
      <c r="B51" s="67" t="s">
        <v>260</v>
      </c>
      <c r="C51" s="67" t="s">
        <v>1256</v>
      </c>
      <c r="D51" s="67" t="s">
        <v>260</v>
      </c>
      <c r="E51" s="67" t="s">
        <v>1046</v>
      </c>
      <c r="F51" s="67" t="s">
        <v>1258</v>
      </c>
      <c r="G51" s="109">
        <v>0.01</v>
      </c>
      <c r="H51" s="109"/>
    </row>
    <row r="52" spans="1:8">
      <c r="A52" s="67" t="s">
        <v>228</v>
      </c>
      <c r="B52" s="67" t="s">
        <v>260</v>
      </c>
      <c r="C52" s="67" t="s">
        <v>1256</v>
      </c>
      <c r="D52" s="67" t="s">
        <v>260</v>
      </c>
      <c r="E52" s="67" t="s">
        <v>1061</v>
      </c>
      <c r="F52" s="67" t="s">
        <v>1259</v>
      </c>
      <c r="G52" s="109">
        <v>0.01</v>
      </c>
      <c r="H52" s="109"/>
    </row>
    <row r="53" spans="1:8">
      <c r="A53" s="67" t="s">
        <v>228</v>
      </c>
      <c r="B53" s="67" t="s">
        <v>260</v>
      </c>
      <c r="C53" s="67" t="s">
        <v>1256</v>
      </c>
      <c r="D53" s="67" t="s">
        <v>260</v>
      </c>
      <c r="E53" s="67" t="s">
        <v>1053</v>
      </c>
      <c r="F53" s="67" t="s">
        <v>1261</v>
      </c>
      <c r="G53" s="109">
        <v>0.01</v>
      </c>
      <c r="H53" s="109"/>
    </row>
    <row r="54" spans="1:8">
      <c r="A54" s="67" t="s">
        <v>228</v>
      </c>
      <c r="B54" s="67" t="s">
        <v>260</v>
      </c>
      <c r="C54" s="67" t="s">
        <v>1256</v>
      </c>
      <c r="D54" s="67" t="s">
        <v>260</v>
      </c>
      <c r="E54" s="67" t="s">
        <v>1050</v>
      </c>
      <c r="F54" s="67" t="s">
        <v>1262</v>
      </c>
      <c r="G54" s="109">
        <v>0.02</v>
      </c>
      <c r="H54" s="109"/>
    </row>
    <row r="55" spans="1:8">
      <c r="A55" s="67" t="s">
        <v>228</v>
      </c>
      <c r="B55" s="67" t="s">
        <v>260</v>
      </c>
      <c r="C55" s="67" t="s">
        <v>1256</v>
      </c>
      <c r="D55" s="67" t="s">
        <v>260</v>
      </c>
      <c r="E55" s="67" t="s">
        <v>1051</v>
      </c>
      <c r="F55" s="67" t="s">
        <v>1263</v>
      </c>
      <c r="G55" s="109">
        <v>0.01</v>
      </c>
      <c r="H55" s="109"/>
    </row>
    <row r="56" spans="1:8">
      <c r="A56" s="67" t="s">
        <v>228</v>
      </c>
      <c r="B56" s="67" t="s">
        <v>260</v>
      </c>
      <c r="C56" s="67" t="s">
        <v>1256</v>
      </c>
      <c r="D56" s="67" t="s">
        <v>260</v>
      </c>
      <c r="E56" s="67" t="s">
        <v>1059</v>
      </c>
      <c r="F56" s="67" t="s">
        <v>1605</v>
      </c>
      <c r="G56" s="109">
        <v>0.02</v>
      </c>
      <c r="H56" s="109"/>
    </row>
    <row r="57" spans="1:8">
      <c r="A57" s="67" t="s">
        <v>228</v>
      </c>
      <c r="B57" s="67" t="s">
        <v>260</v>
      </c>
      <c r="C57" s="67" t="s">
        <v>1266</v>
      </c>
      <c r="D57" s="67" t="s">
        <v>1267</v>
      </c>
      <c r="E57" s="67" t="s">
        <v>1268</v>
      </c>
      <c r="F57" s="67" t="s">
        <v>1267</v>
      </c>
      <c r="G57" s="109">
        <v>7.0000000000000007E-2</v>
      </c>
      <c r="H57" s="109">
        <v>2.61</v>
      </c>
    </row>
    <row r="58" spans="1:8">
      <c r="A58" s="67" t="s">
        <v>228</v>
      </c>
      <c r="B58" s="67" t="s">
        <v>242</v>
      </c>
      <c r="C58" s="67" t="s">
        <v>1269</v>
      </c>
      <c r="D58" s="67" t="s">
        <v>1270</v>
      </c>
      <c r="E58" s="67" t="s">
        <v>607</v>
      </c>
      <c r="F58" s="67" t="s">
        <v>1271</v>
      </c>
      <c r="G58" s="109">
        <v>0.08</v>
      </c>
      <c r="H58" s="109">
        <v>0.41</v>
      </c>
    </row>
    <row r="59" spans="1:8">
      <c r="A59" s="67" t="s">
        <v>228</v>
      </c>
      <c r="B59" s="67" t="s">
        <v>242</v>
      </c>
      <c r="C59" s="67" t="s">
        <v>1269</v>
      </c>
      <c r="D59" s="67" t="s">
        <v>1270</v>
      </c>
      <c r="E59" s="67" t="s">
        <v>613</v>
      </c>
      <c r="F59" s="67" t="s">
        <v>1519</v>
      </c>
      <c r="G59" s="109">
        <v>0.02</v>
      </c>
      <c r="H59" s="109"/>
    </row>
    <row r="60" spans="1:8">
      <c r="A60" s="67" t="s">
        <v>228</v>
      </c>
      <c r="B60" s="67" t="s">
        <v>242</v>
      </c>
      <c r="C60" s="67" t="s">
        <v>1269</v>
      </c>
      <c r="D60" s="67" t="s">
        <v>1270</v>
      </c>
      <c r="E60" s="67" t="s">
        <v>619</v>
      </c>
      <c r="F60" s="67" t="s">
        <v>1272</v>
      </c>
      <c r="G60" s="109">
        <v>0.12</v>
      </c>
      <c r="H60" s="109">
        <v>0.12</v>
      </c>
    </row>
    <row r="61" spans="1:8">
      <c r="A61" s="67" t="s">
        <v>228</v>
      </c>
      <c r="B61" s="67" t="s">
        <v>242</v>
      </c>
      <c r="C61" s="67" t="s">
        <v>1269</v>
      </c>
      <c r="D61" s="67" t="s">
        <v>1270</v>
      </c>
      <c r="E61" s="67" t="s">
        <v>609</v>
      </c>
      <c r="F61" s="67" t="s">
        <v>1273</v>
      </c>
      <c r="G61" s="109">
        <v>0.03</v>
      </c>
      <c r="H61" s="109">
        <v>0.08</v>
      </c>
    </row>
    <row r="62" spans="1:8">
      <c r="A62" s="67" t="s">
        <v>228</v>
      </c>
      <c r="B62" s="67" t="s">
        <v>242</v>
      </c>
      <c r="C62" s="67" t="s">
        <v>1269</v>
      </c>
      <c r="D62" s="67" t="s">
        <v>1270</v>
      </c>
      <c r="E62" s="67" t="s">
        <v>620</v>
      </c>
      <c r="F62" s="67" t="s">
        <v>1270</v>
      </c>
      <c r="G62" s="109">
        <v>0.03</v>
      </c>
      <c r="H62" s="109"/>
    </row>
    <row r="63" spans="1:8">
      <c r="A63" s="67" t="s">
        <v>228</v>
      </c>
      <c r="B63" s="67" t="s">
        <v>242</v>
      </c>
      <c r="C63" s="67" t="s">
        <v>1269</v>
      </c>
      <c r="D63" s="67" t="s">
        <v>1270</v>
      </c>
      <c r="E63" s="67" t="s">
        <v>611</v>
      </c>
      <c r="F63" s="67" t="s">
        <v>1275</v>
      </c>
      <c r="G63" s="109">
        <v>0.01</v>
      </c>
      <c r="H63" s="109"/>
    </row>
    <row r="64" spans="1:8">
      <c r="A64" s="67" t="s">
        <v>228</v>
      </c>
      <c r="B64" s="67" t="s">
        <v>1277</v>
      </c>
      <c r="C64" s="67" t="s">
        <v>1520</v>
      </c>
      <c r="D64" s="67" t="s">
        <v>1521</v>
      </c>
      <c r="E64" s="67" t="s">
        <v>431</v>
      </c>
      <c r="F64" s="67" t="s">
        <v>1521</v>
      </c>
      <c r="G64" s="109">
        <v>0.03</v>
      </c>
      <c r="H64" s="109"/>
    </row>
    <row r="65" spans="1:8">
      <c r="A65" s="67" t="s">
        <v>228</v>
      </c>
      <c r="B65" s="67" t="s">
        <v>230</v>
      </c>
      <c r="C65" s="67" t="s">
        <v>1281</v>
      </c>
      <c r="D65" s="67" t="s">
        <v>1280</v>
      </c>
      <c r="E65" s="67" t="s">
        <v>722</v>
      </c>
      <c r="F65" s="67" t="s">
        <v>1280</v>
      </c>
      <c r="G65" s="109">
        <v>0.08</v>
      </c>
      <c r="H65" s="109"/>
    </row>
    <row r="66" spans="1:8">
      <c r="A66" s="67" t="s">
        <v>228</v>
      </c>
      <c r="B66" s="67" t="s">
        <v>230</v>
      </c>
      <c r="C66" s="67" t="s">
        <v>1282</v>
      </c>
      <c r="D66" s="67" t="s">
        <v>1283</v>
      </c>
      <c r="E66" s="67" t="s">
        <v>732</v>
      </c>
      <c r="F66" s="67" t="s">
        <v>1283</v>
      </c>
      <c r="G66" s="109">
        <v>0.6</v>
      </c>
      <c r="H66" s="109"/>
    </row>
    <row r="67" spans="1:8">
      <c r="A67" s="67" t="s">
        <v>228</v>
      </c>
      <c r="B67" s="67" t="s">
        <v>230</v>
      </c>
      <c r="C67" s="67" t="s">
        <v>1284</v>
      </c>
      <c r="D67" s="67" t="s">
        <v>1285</v>
      </c>
      <c r="E67" s="67" t="s">
        <v>699</v>
      </c>
      <c r="F67" s="67" t="s">
        <v>1286</v>
      </c>
      <c r="G67" s="109">
        <v>0.01</v>
      </c>
      <c r="H67" s="109"/>
    </row>
    <row r="68" spans="1:8">
      <c r="A68" s="67" t="s">
        <v>228</v>
      </c>
      <c r="B68" s="67" t="s">
        <v>230</v>
      </c>
      <c r="C68" s="67" t="s">
        <v>1284</v>
      </c>
      <c r="D68" s="67" t="s">
        <v>1285</v>
      </c>
      <c r="E68" s="67" t="s">
        <v>685</v>
      </c>
      <c r="F68" s="67" t="s">
        <v>1287</v>
      </c>
      <c r="G68" s="109">
        <v>0.01</v>
      </c>
      <c r="H68" s="109"/>
    </row>
    <row r="69" spans="1:8">
      <c r="A69" s="67" t="s">
        <v>228</v>
      </c>
      <c r="B69" s="67" t="s">
        <v>230</v>
      </c>
      <c r="C69" s="67" t="s">
        <v>1284</v>
      </c>
      <c r="D69" s="67" t="s">
        <v>1285</v>
      </c>
      <c r="E69" s="67" t="s">
        <v>695</v>
      </c>
      <c r="F69" s="67" t="s">
        <v>1292</v>
      </c>
      <c r="G69" s="109">
        <v>0.43</v>
      </c>
      <c r="H69" s="109"/>
    </row>
    <row r="70" spans="1:8">
      <c r="A70" s="67" t="s">
        <v>228</v>
      </c>
      <c r="B70" s="67" t="s">
        <v>230</v>
      </c>
      <c r="C70" s="67" t="s">
        <v>1284</v>
      </c>
      <c r="D70" s="67" t="s">
        <v>1285</v>
      </c>
      <c r="E70" s="67" t="s">
        <v>681</v>
      </c>
      <c r="F70" s="67" t="s">
        <v>1285</v>
      </c>
      <c r="G70" s="109">
        <v>0.03</v>
      </c>
      <c r="H70" s="109"/>
    </row>
    <row r="71" spans="1:8">
      <c r="A71" s="67" t="s">
        <v>228</v>
      </c>
      <c r="B71" s="67" t="s">
        <v>230</v>
      </c>
      <c r="C71" s="67" t="s">
        <v>1295</v>
      </c>
      <c r="D71" s="67" t="s">
        <v>1296</v>
      </c>
      <c r="E71" s="67" t="s">
        <v>729</v>
      </c>
      <c r="F71" s="67" t="s">
        <v>1296</v>
      </c>
      <c r="G71" s="109">
        <v>7.0000000000000007E-2</v>
      </c>
      <c r="H71" s="109"/>
    </row>
    <row r="72" spans="1:8">
      <c r="A72" s="67" t="s">
        <v>228</v>
      </c>
      <c r="B72" s="67" t="s">
        <v>205</v>
      </c>
      <c r="C72" s="67" t="s">
        <v>1492</v>
      </c>
      <c r="D72" s="67" t="s">
        <v>1435</v>
      </c>
      <c r="E72" s="67" t="s">
        <v>1456</v>
      </c>
      <c r="F72" s="67" t="s">
        <v>1531</v>
      </c>
      <c r="G72" s="109"/>
      <c r="H72" s="109">
        <v>0.14000000000000001</v>
      </c>
    </row>
    <row r="73" spans="1:8">
      <c r="A73" s="67" t="s">
        <v>228</v>
      </c>
      <c r="B73" s="67" t="s">
        <v>205</v>
      </c>
      <c r="C73" s="67" t="s">
        <v>1492</v>
      </c>
      <c r="D73" s="67" t="s">
        <v>1435</v>
      </c>
      <c r="E73" s="67" t="s">
        <v>1450</v>
      </c>
      <c r="F73" s="67" t="s">
        <v>1524</v>
      </c>
      <c r="G73" s="109"/>
      <c r="H73" s="109">
        <v>0.09</v>
      </c>
    </row>
    <row r="74" spans="1:8">
      <c r="A74" s="67" t="s">
        <v>228</v>
      </c>
      <c r="B74" s="67" t="s">
        <v>205</v>
      </c>
      <c r="C74" s="67" t="s">
        <v>1492</v>
      </c>
      <c r="D74" s="67" t="s">
        <v>1435</v>
      </c>
      <c r="E74" s="67" t="s">
        <v>1464</v>
      </c>
      <c r="F74" s="67" t="s">
        <v>1565</v>
      </c>
      <c r="G74" s="109">
        <v>0.02</v>
      </c>
      <c r="H74" s="109"/>
    </row>
    <row r="75" spans="1:8">
      <c r="A75" s="67" t="s">
        <v>228</v>
      </c>
      <c r="B75" s="67" t="s">
        <v>205</v>
      </c>
      <c r="C75" s="67" t="s">
        <v>1492</v>
      </c>
      <c r="D75" s="67" t="s">
        <v>1435</v>
      </c>
      <c r="E75" s="67" t="s">
        <v>1466</v>
      </c>
      <c r="F75" s="67" t="s">
        <v>1562</v>
      </c>
      <c r="G75" s="109">
        <v>0.01</v>
      </c>
      <c r="H75" s="109">
        <v>18.62</v>
      </c>
    </row>
    <row r="76" spans="1:8">
      <c r="A76" s="67" t="s">
        <v>228</v>
      </c>
      <c r="B76" s="67" t="s">
        <v>205</v>
      </c>
      <c r="C76" s="67" t="s">
        <v>1297</v>
      </c>
      <c r="D76" s="67" t="s">
        <v>1298</v>
      </c>
      <c r="E76" s="67" t="s">
        <v>1021</v>
      </c>
      <c r="F76" s="67" t="s">
        <v>1299</v>
      </c>
      <c r="G76" s="109"/>
      <c r="H76" s="109">
        <v>0.5</v>
      </c>
    </row>
    <row r="77" spans="1:8">
      <c r="A77" s="67" t="s">
        <v>228</v>
      </c>
      <c r="B77" s="67" t="s">
        <v>1307</v>
      </c>
      <c r="C77" s="67" t="s">
        <v>1308</v>
      </c>
      <c r="D77" s="67" t="s">
        <v>1309</v>
      </c>
      <c r="E77" s="67" t="s">
        <v>932</v>
      </c>
      <c r="F77" s="67" t="s">
        <v>1310</v>
      </c>
      <c r="G77" s="109"/>
      <c r="H77" s="109">
        <v>0.02</v>
      </c>
    </row>
    <row r="78" spans="1:8">
      <c r="A78" s="67" t="s">
        <v>228</v>
      </c>
      <c r="B78" s="67" t="s">
        <v>1307</v>
      </c>
      <c r="C78" s="67" t="s">
        <v>1308</v>
      </c>
      <c r="D78" s="67" t="s">
        <v>1309</v>
      </c>
      <c r="E78" s="67" t="s">
        <v>939</v>
      </c>
      <c r="F78" s="67" t="s">
        <v>1312</v>
      </c>
      <c r="G78" s="109"/>
      <c r="H78" s="109">
        <v>0.69</v>
      </c>
    </row>
    <row r="79" spans="1:8">
      <c r="A79" s="67" t="s">
        <v>228</v>
      </c>
      <c r="B79" s="67" t="s">
        <v>238</v>
      </c>
      <c r="C79" s="67" t="s">
        <v>1317</v>
      </c>
      <c r="D79" s="67" t="s">
        <v>1318</v>
      </c>
      <c r="E79" s="67" t="s">
        <v>380</v>
      </c>
      <c r="F79" s="67" t="s">
        <v>1319</v>
      </c>
      <c r="G79" s="109">
        <v>0.44</v>
      </c>
      <c r="H79" s="109">
        <v>2.06</v>
      </c>
    </row>
    <row r="80" spans="1:8">
      <c r="A80" s="67" t="s">
        <v>228</v>
      </c>
      <c r="B80" s="67" t="s">
        <v>238</v>
      </c>
      <c r="C80" s="67" t="s">
        <v>1317</v>
      </c>
      <c r="D80" s="67" t="s">
        <v>1318</v>
      </c>
      <c r="E80" s="67" t="s">
        <v>382</v>
      </c>
      <c r="F80" s="67" t="s">
        <v>1320</v>
      </c>
      <c r="G80" s="109">
        <v>0.43</v>
      </c>
      <c r="H80" s="109">
        <v>1.64</v>
      </c>
    </row>
    <row r="81" spans="1:11">
      <c r="A81" s="67" t="s">
        <v>228</v>
      </c>
      <c r="B81" s="67" t="s">
        <v>238</v>
      </c>
      <c r="C81" s="67" t="s">
        <v>1322</v>
      </c>
      <c r="D81" s="67" t="s">
        <v>237</v>
      </c>
      <c r="E81" s="67" t="s">
        <v>277</v>
      </c>
      <c r="F81" s="67" t="s">
        <v>1323</v>
      </c>
      <c r="G81" s="109">
        <v>7.0000000000000007E-2</v>
      </c>
      <c r="H81" s="109">
        <v>0.17</v>
      </c>
    </row>
    <row r="82" spans="1:11">
      <c r="A82" s="67" t="s">
        <v>228</v>
      </c>
      <c r="B82" s="67" t="s">
        <v>1325</v>
      </c>
      <c r="C82" s="67" t="s">
        <v>1326</v>
      </c>
      <c r="D82" s="67" t="s">
        <v>1327</v>
      </c>
      <c r="E82" s="67" t="s">
        <v>908</v>
      </c>
      <c r="F82" s="67" t="s">
        <v>1328</v>
      </c>
      <c r="G82" s="109"/>
      <c r="H82" s="109">
        <v>0.01</v>
      </c>
    </row>
    <row r="83" spans="1:11">
      <c r="G83" s="49">
        <v>7.919999999999999</v>
      </c>
      <c r="H83" s="49">
        <v>406.45999999999992</v>
      </c>
    </row>
    <row r="86" spans="1:11">
      <c r="F86"/>
      <c r="G86" s="2" t="s">
        <v>2104</v>
      </c>
      <c r="H86"/>
      <c r="I86"/>
      <c r="J86"/>
      <c r="K86"/>
    </row>
    <row r="87" spans="1:11">
      <c r="F87" s="2" t="s">
        <v>22</v>
      </c>
      <c r="G87" s="77" t="s">
        <v>2106</v>
      </c>
      <c r="H87" s="77" t="s">
        <v>2107</v>
      </c>
      <c r="I87"/>
      <c r="J87"/>
      <c r="K87"/>
    </row>
    <row r="88" spans="1:11">
      <c r="F88" s="3" t="s">
        <v>1197</v>
      </c>
      <c r="G88" s="214">
        <v>2.21</v>
      </c>
      <c r="H88" s="214">
        <v>12.47</v>
      </c>
      <c r="I88"/>
      <c r="J88"/>
      <c r="K88"/>
    </row>
    <row r="89" spans="1:11">
      <c r="F89" s="215" t="s">
        <v>1199</v>
      </c>
      <c r="G89" s="214">
        <v>1.78</v>
      </c>
      <c r="H89" s="214">
        <v>9.73</v>
      </c>
      <c r="I89"/>
      <c r="J89"/>
      <c r="K89"/>
    </row>
    <row r="90" spans="1:11">
      <c r="F90" s="215" t="s">
        <v>1211</v>
      </c>
      <c r="G90" s="214">
        <v>0.43</v>
      </c>
      <c r="H90" s="214">
        <v>2.72</v>
      </c>
      <c r="I90"/>
      <c r="J90"/>
      <c r="K90"/>
    </row>
    <row r="91" spans="1:11">
      <c r="F91" s="215" t="s">
        <v>1208</v>
      </c>
      <c r="G91" s="214"/>
      <c r="H91" s="214">
        <v>0.02</v>
      </c>
      <c r="I91"/>
      <c r="J91"/>
      <c r="K91"/>
    </row>
    <row r="92" spans="1:11">
      <c r="F92" s="3" t="s">
        <v>260</v>
      </c>
      <c r="G92" s="214">
        <v>0.48000000000000009</v>
      </c>
      <c r="H92" s="214">
        <v>2.76</v>
      </c>
      <c r="I92"/>
      <c r="J92"/>
      <c r="K92"/>
    </row>
    <row r="93" spans="1:11">
      <c r="F93" s="215" t="s">
        <v>260</v>
      </c>
      <c r="G93" s="214">
        <v>0.41000000000000009</v>
      </c>
      <c r="H93" s="214">
        <v>0.15</v>
      </c>
      <c r="I93"/>
      <c r="J93"/>
      <c r="K93"/>
    </row>
    <row r="94" spans="1:11">
      <c r="F94" s="215" t="s">
        <v>1267</v>
      </c>
      <c r="G94" s="214">
        <v>7.0000000000000007E-2</v>
      </c>
      <c r="H94" s="214">
        <v>2.61</v>
      </c>
      <c r="I94"/>
      <c r="J94"/>
      <c r="K94"/>
    </row>
    <row r="95" spans="1:11">
      <c r="F95" s="3" t="s">
        <v>205</v>
      </c>
      <c r="G95" s="214">
        <v>0.03</v>
      </c>
      <c r="H95" s="214">
        <v>19.350000000000001</v>
      </c>
      <c r="I95"/>
      <c r="J95"/>
      <c r="K95"/>
    </row>
    <row r="96" spans="1:11">
      <c r="F96" s="215" t="s">
        <v>1298</v>
      </c>
      <c r="G96" s="214"/>
      <c r="H96" s="214">
        <v>0.5</v>
      </c>
      <c r="I96"/>
      <c r="J96"/>
      <c r="K96"/>
    </row>
    <row r="97" spans="6:11">
      <c r="F97" s="215" t="s">
        <v>1435</v>
      </c>
      <c r="G97" s="214">
        <v>0.03</v>
      </c>
      <c r="H97" s="214">
        <v>18.850000000000001</v>
      </c>
      <c r="I97"/>
      <c r="J97"/>
      <c r="K97"/>
    </row>
    <row r="98" spans="6:11">
      <c r="F98" s="3" t="s">
        <v>244</v>
      </c>
      <c r="G98" s="214">
        <v>0.29000000000000004</v>
      </c>
      <c r="H98" s="214">
        <v>4.2399999999999993</v>
      </c>
      <c r="I98"/>
      <c r="J98"/>
      <c r="K98"/>
    </row>
    <row r="99" spans="6:11">
      <c r="F99" s="215" t="s">
        <v>1181</v>
      </c>
      <c r="G99" s="214"/>
      <c r="H99" s="214">
        <v>4.1999999999999993</v>
      </c>
      <c r="I99"/>
      <c r="J99"/>
      <c r="K99"/>
    </row>
    <row r="100" spans="6:11">
      <c r="F100" s="215" t="s">
        <v>243</v>
      </c>
      <c r="G100" s="214">
        <v>0.28000000000000003</v>
      </c>
      <c r="H100" s="214"/>
      <c r="I100"/>
      <c r="J100"/>
      <c r="K100"/>
    </row>
    <row r="101" spans="6:11">
      <c r="F101" s="215" t="s">
        <v>1350</v>
      </c>
      <c r="G101" s="214">
        <v>0.01</v>
      </c>
      <c r="H101" s="214"/>
      <c r="I101"/>
      <c r="J101"/>
      <c r="K101"/>
    </row>
    <row r="102" spans="6:11">
      <c r="F102" s="215" t="s">
        <v>1352</v>
      </c>
      <c r="G102" s="214"/>
      <c r="H102" s="214">
        <v>0.04</v>
      </c>
      <c r="I102"/>
      <c r="J102"/>
      <c r="K102"/>
    </row>
    <row r="103" spans="6:11">
      <c r="F103" s="3" t="s">
        <v>1307</v>
      </c>
      <c r="G103" s="214"/>
      <c r="H103" s="214">
        <v>0.71</v>
      </c>
      <c r="I103"/>
      <c r="J103"/>
      <c r="K103"/>
    </row>
    <row r="104" spans="6:11">
      <c r="F104" s="215" t="s">
        <v>1309</v>
      </c>
      <c r="G104" s="214"/>
      <c r="H104" s="214">
        <v>0.71</v>
      </c>
      <c r="I104"/>
      <c r="J104"/>
      <c r="K104"/>
    </row>
    <row r="105" spans="6:11">
      <c r="F105" s="3" t="s">
        <v>1325</v>
      </c>
      <c r="G105" s="214"/>
      <c r="H105" s="214">
        <v>0.01</v>
      </c>
      <c r="I105"/>
      <c r="J105"/>
      <c r="K105"/>
    </row>
    <row r="106" spans="6:11">
      <c r="F106" s="215" t="s">
        <v>1327</v>
      </c>
      <c r="G106" s="214"/>
      <c r="H106" s="214">
        <v>0.01</v>
      </c>
      <c r="I106"/>
      <c r="J106"/>
      <c r="K106"/>
    </row>
    <row r="107" spans="6:11">
      <c r="F107" s="3" t="s">
        <v>1189</v>
      </c>
      <c r="G107" s="214">
        <v>0.83</v>
      </c>
      <c r="H107" s="214">
        <v>1.46</v>
      </c>
      <c r="I107"/>
      <c r="J107"/>
      <c r="K107"/>
    </row>
    <row r="108" spans="6:11">
      <c r="F108" s="215" t="s">
        <v>1195</v>
      </c>
      <c r="G108" s="214">
        <v>0.59</v>
      </c>
      <c r="H108" s="214">
        <v>1.45</v>
      </c>
      <c r="I108"/>
      <c r="J108"/>
      <c r="K108"/>
    </row>
    <row r="109" spans="6:11">
      <c r="F109" s="215" t="s">
        <v>1191</v>
      </c>
      <c r="G109" s="214">
        <v>0.24</v>
      </c>
      <c r="H109" s="214">
        <v>0.01</v>
      </c>
      <c r="I109"/>
      <c r="J109"/>
      <c r="K109"/>
    </row>
    <row r="110" spans="6:11">
      <c r="F110" s="3" t="s">
        <v>1246</v>
      </c>
      <c r="G110" s="214">
        <v>7.0000000000000007E-2</v>
      </c>
      <c r="H110" s="214">
        <v>353.77</v>
      </c>
      <c r="I110"/>
      <c r="J110"/>
      <c r="K110"/>
    </row>
    <row r="111" spans="6:11">
      <c r="F111" s="215" t="s">
        <v>1252</v>
      </c>
      <c r="G111" s="214">
        <v>0.04</v>
      </c>
      <c r="H111" s="214">
        <v>353.77</v>
      </c>
      <c r="I111"/>
      <c r="J111"/>
      <c r="K111"/>
    </row>
    <row r="112" spans="6:11">
      <c r="F112" s="215" t="s">
        <v>1248</v>
      </c>
      <c r="G112" s="214">
        <v>0.03</v>
      </c>
      <c r="H112" s="214"/>
      <c r="I112"/>
      <c r="J112"/>
      <c r="K112"/>
    </row>
    <row r="113" spans="6:11">
      <c r="F113" s="3" t="s">
        <v>261</v>
      </c>
      <c r="G113" s="214"/>
      <c r="H113" s="214">
        <v>0.87</v>
      </c>
      <c r="I113"/>
      <c r="J113"/>
      <c r="K113"/>
    </row>
    <row r="114" spans="6:11">
      <c r="F114" s="215" t="s">
        <v>303</v>
      </c>
      <c r="G114" s="214"/>
      <c r="H114" s="214">
        <v>0.87</v>
      </c>
      <c r="I114"/>
      <c r="J114"/>
      <c r="K114"/>
    </row>
    <row r="115" spans="6:11">
      <c r="F115" s="3" t="s">
        <v>230</v>
      </c>
      <c r="G115" s="214">
        <v>1.23</v>
      </c>
      <c r="H115" s="214"/>
      <c r="I115"/>
      <c r="J115"/>
      <c r="K115"/>
    </row>
    <row r="116" spans="6:11">
      <c r="F116" s="215" t="s">
        <v>1283</v>
      </c>
      <c r="G116" s="214">
        <v>0.6</v>
      </c>
      <c r="H116" s="214"/>
      <c r="I116"/>
      <c r="J116"/>
      <c r="K116"/>
    </row>
    <row r="117" spans="6:11">
      <c r="F117" s="215" t="s">
        <v>1296</v>
      </c>
      <c r="G117" s="214">
        <v>7.0000000000000007E-2</v>
      </c>
      <c r="H117" s="214"/>
      <c r="I117"/>
      <c r="J117"/>
      <c r="K117"/>
    </row>
    <row r="118" spans="6:11">
      <c r="F118" s="215" t="s">
        <v>1280</v>
      </c>
      <c r="G118" s="214">
        <v>0.08</v>
      </c>
      <c r="H118" s="214"/>
      <c r="I118"/>
      <c r="J118"/>
      <c r="K118"/>
    </row>
    <row r="119" spans="6:11">
      <c r="F119" s="215" t="s">
        <v>1285</v>
      </c>
      <c r="G119" s="214">
        <v>0.48</v>
      </c>
      <c r="H119" s="214"/>
      <c r="I119"/>
      <c r="J119"/>
      <c r="K119"/>
    </row>
    <row r="120" spans="6:11">
      <c r="F120" s="3" t="s">
        <v>242</v>
      </c>
      <c r="G120" s="214">
        <v>0.29000000000000004</v>
      </c>
      <c r="H120" s="214">
        <v>0.61</v>
      </c>
      <c r="I120"/>
      <c r="J120"/>
      <c r="K120"/>
    </row>
    <row r="121" spans="6:11">
      <c r="F121" s="215" t="s">
        <v>1270</v>
      </c>
      <c r="G121" s="214">
        <v>0.29000000000000004</v>
      </c>
      <c r="H121" s="214">
        <v>0.61</v>
      </c>
      <c r="I121"/>
      <c r="J121"/>
      <c r="K121"/>
    </row>
    <row r="122" spans="6:11">
      <c r="F122" s="3" t="s">
        <v>1212</v>
      </c>
      <c r="G122" s="214">
        <v>1.1499999999999999</v>
      </c>
      <c r="H122" s="214">
        <v>3.98</v>
      </c>
      <c r="I122"/>
      <c r="J122"/>
      <c r="K122"/>
    </row>
    <row r="123" spans="6:11">
      <c r="F123" s="215" t="s">
        <v>1214</v>
      </c>
      <c r="G123" s="214">
        <v>1.1499999999999999</v>
      </c>
      <c r="H123" s="214">
        <v>3.98</v>
      </c>
      <c r="I123"/>
      <c r="J123"/>
      <c r="K123"/>
    </row>
    <row r="124" spans="6:11">
      <c r="F124" s="3" t="s">
        <v>1224</v>
      </c>
      <c r="G124" s="214">
        <v>0.37</v>
      </c>
      <c r="H124" s="214">
        <v>2.36</v>
      </c>
      <c r="I124"/>
      <c r="J124"/>
      <c r="K124"/>
    </row>
    <row r="125" spans="6:11">
      <c r="F125" s="215" t="s">
        <v>1226</v>
      </c>
      <c r="G125" s="214">
        <v>0.32999999999999996</v>
      </c>
      <c r="H125" s="214">
        <v>2.04</v>
      </c>
      <c r="I125"/>
      <c r="J125"/>
      <c r="K125"/>
    </row>
    <row r="126" spans="6:11">
      <c r="F126" s="215" t="s">
        <v>1234</v>
      </c>
      <c r="G126" s="214">
        <v>0.01</v>
      </c>
      <c r="H126" s="214">
        <v>0.02</v>
      </c>
      <c r="I126"/>
      <c r="J126"/>
      <c r="K126"/>
    </row>
    <row r="127" spans="6:11">
      <c r="F127" s="215" t="s">
        <v>1245</v>
      </c>
      <c r="G127" s="214">
        <v>0.03</v>
      </c>
      <c r="H127" s="214">
        <v>0.3</v>
      </c>
      <c r="I127"/>
      <c r="J127"/>
      <c r="K127"/>
    </row>
    <row r="128" spans="6:11">
      <c r="F128" s="3" t="s">
        <v>1277</v>
      </c>
      <c r="G128" s="214">
        <v>0.03</v>
      </c>
      <c r="H128" s="214"/>
      <c r="I128"/>
      <c r="J128"/>
      <c r="K128"/>
    </row>
    <row r="129" spans="6:11">
      <c r="F129" s="215" t="s">
        <v>1521</v>
      </c>
      <c r="G129" s="214">
        <v>0.03</v>
      </c>
      <c r="H129" s="214"/>
      <c r="I129"/>
      <c r="J129"/>
      <c r="K129"/>
    </row>
    <row r="130" spans="6:11">
      <c r="F130" s="3" t="s">
        <v>238</v>
      </c>
      <c r="G130" s="214">
        <v>0.94</v>
      </c>
      <c r="H130" s="214">
        <v>3.87</v>
      </c>
      <c r="I130"/>
      <c r="J130"/>
      <c r="K130"/>
    </row>
    <row r="131" spans="6:11">
      <c r="F131" s="215" t="s">
        <v>237</v>
      </c>
      <c r="G131" s="214">
        <v>7.0000000000000007E-2</v>
      </c>
      <c r="H131" s="214">
        <v>0.17</v>
      </c>
      <c r="I131"/>
      <c r="J131"/>
      <c r="K131"/>
    </row>
    <row r="132" spans="6:11">
      <c r="F132" s="215" t="s">
        <v>1318</v>
      </c>
      <c r="G132" s="214">
        <v>0.87</v>
      </c>
      <c r="H132" s="214">
        <v>3.7</v>
      </c>
      <c r="I132"/>
      <c r="J132"/>
      <c r="K132"/>
    </row>
    <row r="133" spans="6:11">
      <c r="F133" s="3" t="s">
        <v>21</v>
      </c>
      <c r="G133" s="214">
        <v>7.9200000000000008</v>
      </c>
      <c r="H133" s="214">
        <v>406.46000000000004</v>
      </c>
      <c r="I133"/>
      <c r="J133"/>
      <c r="K133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/>
  <dimension ref="A1:H291"/>
  <sheetViews>
    <sheetView topLeftCell="B222" workbookViewId="0">
      <selection activeCell="F220" sqref="F220"/>
    </sheetView>
  </sheetViews>
  <sheetFormatPr baseColWidth="10" defaultColWidth="8.83203125" defaultRowHeight="13"/>
  <cols>
    <col min="1" max="1" width="8.5" bestFit="1" customWidth="1"/>
    <col min="2" max="2" width="16.5" bestFit="1" customWidth="1"/>
    <col min="3" max="3" width="13.1640625" bestFit="1" customWidth="1"/>
    <col min="4" max="4" width="22" bestFit="1" customWidth="1"/>
    <col min="5" max="5" width="14.33203125" bestFit="1" customWidth="1"/>
    <col min="6" max="6" width="26.6640625" customWidth="1"/>
    <col min="7" max="7" width="6.1640625" style="21" customWidth="1"/>
    <col min="8" max="8" width="45.5" customWidth="1"/>
  </cols>
  <sheetData>
    <row r="1" spans="1:8" s="77" customFormat="1">
      <c r="A1" s="24" t="s">
        <v>167</v>
      </c>
      <c r="G1" s="21"/>
    </row>
    <row r="2" spans="1:8">
      <c r="H2" s="77"/>
    </row>
    <row r="3" spans="1:8">
      <c r="A3" s="98" t="s">
        <v>75</v>
      </c>
      <c r="B3" s="98" t="s">
        <v>77</v>
      </c>
      <c r="C3" s="98" t="s">
        <v>76</v>
      </c>
      <c r="D3" s="98" t="s">
        <v>90</v>
      </c>
      <c r="E3" s="98" t="s">
        <v>104</v>
      </c>
      <c r="F3" s="98" t="s">
        <v>91</v>
      </c>
      <c r="G3" s="99" t="s">
        <v>164</v>
      </c>
      <c r="H3" s="77"/>
    </row>
    <row r="4" spans="1:8">
      <c r="A4" s="67" t="s">
        <v>228</v>
      </c>
      <c r="B4" s="67" t="s">
        <v>1174</v>
      </c>
      <c r="C4" s="67" t="s">
        <v>1452</v>
      </c>
      <c r="D4" s="67" t="s">
        <v>1175</v>
      </c>
      <c r="E4" s="67" t="s">
        <v>1113</v>
      </c>
      <c r="F4" s="67" t="s">
        <v>1453</v>
      </c>
      <c r="G4" s="109">
        <v>0.01</v>
      </c>
      <c r="H4" s="77"/>
    </row>
    <row r="5" spans="1:8" s="77" customFormat="1">
      <c r="A5" s="67" t="s">
        <v>228</v>
      </c>
      <c r="B5" s="67" t="s">
        <v>261</v>
      </c>
      <c r="C5" s="67" t="s">
        <v>1176</v>
      </c>
      <c r="D5" s="67" t="s">
        <v>303</v>
      </c>
      <c r="E5" s="67" t="s">
        <v>798</v>
      </c>
      <c r="F5" s="67" t="s">
        <v>1336</v>
      </c>
      <c r="G5" s="109">
        <v>0.09</v>
      </c>
    </row>
    <row r="6" spans="1:8" s="77" customFormat="1">
      <c r="A6" s="67" t="s">
        <v>228</v>
      </c>
      <c r="B6" s="67" t="s">
        <v>261</v>
      </c>
      <c r="C6" s="67" t="s">
        <v>1337</v>
      </c>
      <c r="D6" s="67" t="s">
        <v>1338</v>
      </c>
      <c r="E6" s="67" t="s">
        <v>805</v>
      </c>
      <c r="F6" s="67" t="s">
        <v>1338</v>
      </c>
      <c r="G6" s="109">
        <v>0.06</v>
      </c>
    </row>
    <row r="7" spans="1:8" s="77" customFormat="1">
      <c r="A7" s="67" t="s">
        <v>228</v>
      </c>
      <c r="B7" s="67" t="s">
        <v>244</v>
      </c>
      <c r="C7" s="67" t="s">
        <v>1177</v>
      </c>
      <c r="D7" s="67" t="s">
        <v>243</v>
      </c>
      <c r="E7" s="67" t="s">
        <v>966</v>
      </c>
      <c r="F7" s="67" t="s">
        <v>1339</v>
      </c>
      <c r="G7" s="109">
        <v>0.02</v>
      </c>
    </row>
    <row r="8" spans="1:8" s="77" customFormat="1">
      <c r="A8" s="67" t="s">
        <v>228</v>
      </c>
      <c r="B8" s="67" t="s">
        <v>244</v>
      </c>
      <c r="C8" s="67" t="s">
        <v>1177</v>
      </c>
      <c r="D8" s="67" t="s">
        <v>243</v>
      </c>
      <c r="E8" s="67" t="s">
        <v>968</v>
      </c>
      <c r="F8" s="67" t="s">
        <v>1340</v>
      </c>
      <c r="G8" s="109">
        <v>0.1</v>
      </c>
    </row>
    <row r="9" spans="1:8" s="77" customFormat="1">
      <c r="A9" s="67" t="s">
        <v>228</v>
      </c>
      <c r="B9" s="67" t="s">
        <v>244</v>
      </c>
      <c r="C9" s="67" t="s">
        <v>1177</v>
      </c>
      <c r="D9" s="67" t="s">
        <v>243</v>
      </c>
      <c r="E9" s="67" t="s">
        <v>970</v>
      </c>
      <c r="F9" s="67" t="s">
        <v>1341</v>
      </c>
      <c r="G9" s="109">
        <v>0.04</v>
      </c>
    </row>
    <row r="10" spans="1:8" s="77" customFormat="1">
      <c r="A10" s="67" t="s">
        <v>228</v>
      </c>
      <c r="B10" s="67" t="s">
        <v>244</v>
      </c>
      <c r="C10" s="67" t="s">
        <v>1177</v>
      </c>
      <c r="D10" s="67" t="s">
        <v>243</v>
      </c>
      <c r="E10" s="67" t="s">
        <v>972</v>
      </c>
      <c r="F10" s="67" t="s">
        <v>1342</v>
      </c>
      <c r="G10" s="109">
        <v>0.15</v>
      </c>
    </row>
    <row r="11" spans="1:8" s="77" customFormat="1">
      <c r="A11" s="67" t="s">
        <v>228</v>
      </c>
      <c r="B11" s="67" t="s">
        <v>244</v>
      </c>
      <c r="C11" s="67" t="s">
        <v>1177</v>
      </c>
      <c r="D11" s="67" t="s">
        <v>243</v>
      </c>
      <c r="E11" s="67" t="s">
        <v>321</v>
      </c>
      <c r="F11" s="67" t="s">
        <v>1178</v>
      </c>
      <c r="G11" s="109">
        <v>0.12</v>
      </c>
    </row>
    <row r="12" spans="1:8" s="77" customFormat="1">
      <c r="A12" s="67" t="s">
        <v>228</v>
      </c>
      <c r="B12" s="67" t="s">
        <v>244</v>
      </c>
      <c r="C12" s="67" t="s">
        <v>1177</v>
      </c>
      <c r="D12" s="67" t="s">
        <v>243</v>
      </c>
      <c r="E12" s="67" t="s">
        <v>317</v>
      </c>
      <c r="F12" s="67" t="s">
        <v>1343</v>
      </c>
      <c r="G12" s="109">
        <v>0.12</v>
      </c>
    </row>
    <row r="13" spans="1:8" s="77" customFormat="1">
      <c r="A13" s="67" t="s">
        <v>228</v>
      </c>
      <c r="B13" s="67" t="s">
        <v>244</v>
      </c>
      <c r="C13" s="67" t="s">
        <v>1177</v>
      </c>
      <c r="D13" s="67" t="s">
        <v>243</v>
      </c>
      <c r="E13" s="67" t="s">
        <v>974</v>
      </c>
      <c r="F13" s="67" t="s">
        <v>1344</v>
      </c>
      <c r="G13" s="109">
        <v>0.04</v>
      </c>
    </row>
    <row r="14" spans="1:8" s="77" customFormat="1">
      <c r="A14" s="67" t="s">
        <v>228</v>
      </c>
      <c r="B14" s="67" t="s">
        <v>244</v>
      </c>
      <c r="C14" s="67" t="s">
        <v>1177</v>
      </c>
      <c r="D14" s="67" t="s">
        <v>243</v>
      </c>
      <c r="E14" s="67" t="s">
        <v>319</v>
      </c>
      <c r="F14" s="67" t="s">
        <v>1345</v>
      </c>
      <c r="G14" s="109">
        <v>0.12</v>
      </c>
    </row>
    <row r="15" spans="1:8" s="77" customFormat="1">
      <c r="A15" s="67" t="s">
        <v>228</v>
      </c>
      <c r="B15" s="67" t="s">
        <v>244</v>
      </c>
      <c r="C15" s="67" t="s">
        <v>1177</v>
      </c>
      <c r="D15" s="67" t="s">
        <v>243</v>
      </c>
      <c r="E15" s="67" t="s">
        <v>964</v>
      </c>
      <c r="F15" s="67" t="s">
        <v>1179</v>
      </c>
      <c r="G15" s="109">
        <v>0.11</v>
      </c>
    </row>
    <row r="16" spans="1:8" s="77" customFormat="1">
      <c r="A16" s="67" t="s">
        <v>228</v>
      </c>
      <c r="B16" s="67" t="s">
        <v>244</v>
      </c>
      <c r="C16" s="67" t="s">
        <v>1177</v>
      </c>
      <c r="D16" s="67" t="s">
        <v>243</v>
      </c>
      <c r="E16" s="67" t="s">
        <v>975</v>
      </c>
      <c r="F16" s="67" t="s">
        <v>243</v>
      </c>
      <c r="G16" s="109">
        <v>0.04</v>
      </c>
    </row>
    <row r="17" spans="1:7" s="77" customFormat="1">
      <c r="A17" s="67" t="s">
        <v>228</v>
      </c>
      <c r="B17" s="67" t="s">
        <v>244</v>
      </c>
      <c r="C17" s="67" t="s">
        <v>1180</v>
      </c>
      <c r="D17" s="67" t="s">
        <v>1181</v>
      </c>
      <c r="E17" s="67" t="s">
        <v>987</v>
      </c>
      <c r="F17" s="67" t="s">
        <v>1346</v>
      </c>
      <c r="G17" s="109">
        <v>0.04</v>
      </c>
    </row>
    <row r="18" spans="1:7" s="77" customFormat="1">
      <c r="A18" s="67" t="s">
        <v>228</v>
      </c>
      <c r="B18" s="67" t="s">
        <v>244</v>
      </c>
      <c r="C18" s="67" t="s">
        <v>1180</v>
      </c>
      <c r="D18" s="67" t="s">
        <v>1181</v>
      </c>
      <c r="E18" s="67" t="s">
        <v>981</v>
      </c>
      <c r="F18" s="67" t="s">
        <v>1182</v>
      </c>
      <c r="G18" s="109">
        <v>7.0000000000000007E-2</v>
      </c>
    </row>
    <row r="19" spans="1:7" s="77" customFormat="1">
      <c r="A19" s="67" t="s">
        <v>228</v>
      </c>
      <c r="B19" s="67" t="s">
        <v>244</v>
      </c>
      <c r="C19" s="67" t="s">
        <v>1180</v>
      </c>
      <c r="D19" s="67" t="s">
        <v>1181</v>
      </c>
      <c r="E19" s="67" t="s">
        <v>995</v>
      </c>
      <c r="F19" s="67" t="s">
        <v>1183</v>
      </c>
      <c r="G19" s="109">
        <v>0.23</v>
      </c>
    </row>
    <row r="20" spans="1:7" s="77" customFormat="1">
      <c r="A20" s="67" t="s">
        <v>228</v>
      </c>
      <c r="B20" s="67" t="s">
        <v>244</v>
      </c>
      <c r="C20" s="67" t="s">
        <v>1180</v>
      </c>
      <c r="D20" s="67" t="s">
        <v>1181</v>
      </c>
      <c r="E20" s="67" t="s">
        <v>983</v>
      </c>
      <c r="F20" s="67" t="s">
        <v>1184</v>
      </c>
      <c r="G20" s="109">
        <v>0.2</v>
      </c>
    </row>
    <row r="21" spans="1:7" s="77" customFormat="1">
      <c r="A21" s="67" t="s">
        <v>228</v>
      </c>
      <c r="B21" s="67" t="s">
        <v>244</v>
      </c>
      <c r="C21" s="67" t="s">
        <v>1180</v>
      </c>
      <c r="D21" s="67" t="s">
        <v>1181</v>
      </c>
      <c r="E21" s="67" t="s">
        <v>989</v>
      </c>
      <c r="F21" s="67" t="s">
        <v>1185</v>
      </c>
      <c r="G21" s="109">
        <v>0.24</v>
      </c>
    </row>
    <row r="22" spans="1:7" s="77" customFormat="1">
      <c r="A22" s="67" t="s">
        <v>228</v>
      </c>
      <c r="B22" s="67" t="s">
        <v>244</v>
      </c>
      <c r="C22" s="67" t="s">
        <v>1180</v>
      </c>
      <c r="D22" s="67" t="s">
        <v>1181</v>
      </c>
      <c r="E22" s="67" t="s">
        <v>991</v>
      </c>
      <c r="F22" s="67" t="s">
        <v>1347</v>
      </c>
      <c r="G22" s="109">
        <v>0.11</v>
      </c>
    </row>
    <row r="23" spans="1:7" s="77" customFormat="1">
      <c r="A23" s="67" t="s">
        <v>228</v>
      </c>
      <c r="B23" s="67" t="s">
        <v>244</v>
      </c>
      <c r="C23" s="67" t="s">
        <v>1180</v>
      </c>
      <c r="D23" s="67" t="s">
        <v>1181</v>
      </c>
      <c r="E23" s="67" t="s">
        <v>993</v>
      </c>
      <c r="F23" s="67" t="s">
        <v>1348</v>
      </c>
      <c r="G23" s="109">
        <v>7.0000000000000007E-2</v>
      </c>
    </row>
    <row r="24" spans="1:7" s="77" customFormat="1">
      <c r="A24" s="67" t="s">
        <v>228</v>
      </c>
      <c r="B24" s="67" t="s">
        <v>244</v>
      </c>
      <c r="C24" s="67" t="s">
        <v>1180</v>
      </c>
      <c r="D24" s="67" t="s">
        <v>1181</v>
      </c>
      <c r="E24" s="67" t="s">
        <v>979</v>
      </c>
      <c r="F24" s="67" t="s">
        <v>1186</v>
      </c>
      <c r="G24" s="109">
        <v>0.06</v>
      </c>
    </row>
    <row r="25" spans="1:7" s="77" customFormat="1">
      <c r="A25" s="67" t="s">
        <v>228</v>
      </c>
      <c r="B25" s="67" t="s">
        <v>244</v>
      </c>
      <c r="C25" s="67" t="s">
        <v>1180</v>
      </c>
      <c r="D25" s="67" t="s">
        <v>1181</v>
      </c>
      <c r="E25" s="67" t="s">
        <v>985</v>
      </c>
      <c r="F25" s="67" t="s">
        <v>1187</v>
      </c>
      <c r="G25" s="109">
        <v>0.95</v>
      </c>
    </row>
    <row r="26" spans="1:7" s="77" customFormat="1">
      <c r="A26" s="67" t="s">
        <v>228</v>
      </c>
      <c r="B26" s="67" t="s">
        <v>244</v>
      </c>
      <c r="C26" s="67" t="s">
        <v>1180</v>
      </c>
      <c r="D26" s="67" t="s">
        <v>1181</v>
      </c>
      <c r="E26" s="67" t="s">
        <v>997</v>
      </c>
      <c r="F26" s="67" t="s">
        <v>1188</v>
      </c>
      <c r="G26" s="109">
        <v>0.08</v>
      </c>
    </row>
    <row r="27" spans="1:7" s="77" customFormat="1">
      <c r="A27" s="67" t="s">
        <v>228</v>
      </c>
      <c r="B27" s="67" t="s">
        <v>244</v>
      </c>
      <c r="C27" s="67" t="s">
        <v>1349</v>
      </c>
      <c r="D27" s="67" t="s">
        <v>1350</v>
      </c>
      <c r="E27" s="67" t="s">
        <v>960</v>
      </c>
      <c r="F27" s="67" t="s">
        <v>1350</v>
      </c>
      <c r="G27" s="109">
        <v>0.02</v>
      </c>
    </row>
    <row r="28" spans="1:7" s="77" customFormat="1">
      <c r="A28" s="67" t="s">
        <v>228</v>
      </c>
      <c r="B28" s="67" t="s">
        <v>244</v>
      </c>
      <c r="C28" s="67" t="s">
        <v>1426</v>
      </c>
      <c r="D28" s="67" t="s">
        <v>1173</v>
      </c>
      <c r="E28" s="67" t="s">
        <v>943</v>
      </c>
      <c r="F28" s="67" t="s">
        <v>1427</v>
      </c>
      <c r="G28" s="109">
        <v>0.13</v>
      </c>
    </row>
    <row r="29" spans="1:7" s="77" customFormat="1">
      <c r="A29" s="67" t="s">
        <v>228</v>
      </c>
      <c r="B29" s="67" t="s">
        <v>244</v>
      </c>
      <c r="C29" s="67" t="s">
        <v>1426</v>
      </c>
      <c r="D29" s="67" t="s">
        <v>1173</v>
      </c>
      <c r="E29" s="67" t="s">
        <v>947</v>
      </c>
      <c r="F29" s="67" t="s">
        <v>1428</v>
      </c>
      <c r="G29" s="109">
        <v>1.47</v>
      </c>
    </row>
    <row r="30" spans="1:7" s="77" customFormat="1">
      <c r="A30" s="67" t="s">
        <v>228</v>
      </c>
      <c r="B30" s="67" t="s">
        <v>244</v>
      </c>
      <c r="C30" s="67" t="s">
        <v>1426</v>
      </c>
      <c r="D30" s="67" t="s">
        <v>1173</v>
      </c>
      <c r="E30" s="67" t="s">
        <v>949</v>
      </c>
      <c r="F30" s="67" t="s">
        <v>1429</v>
      </c>
      <c r="G30" s="109">
        <v>0.02</v>
      </c>
    </row>
    <row r="31" spans="1:7" s="77" customFormat="1">
      <c r="A31" s="67" t="s">
        <v>228</v>
      </c>
      <c r="B31" s="67" t="s">
        <v>244</v>
      </c>
      <c r="C31" s="67" t="s">
        <v>1351</v>
      </c>
      <c r="D31" s="67" t="s">
        <v>1352</v>
      </c>
      <c r="E31" s="67" t="s">
        <v>940</v>
      </c>
      <c r="F31" s="67" t="s">
        <v>1352</v>
      </c>
      <c r="G31" s="109">
        <v>0.03</v>
      </c>
    </row>
    <row r="32" spans="1:7" s="77" customFormat="1">
      <c r="A32" s="67" t="s">
        <v>228</v>
      </c>
      <c r="B32" s="67" t="s">
        <v>244</v>
      </c>
      <c r="C32" s="67" t="s">
        <v>1500</v>
      </c>
      <c r="D32" s="67" t="s">
        <v>1428</v>
      </c>
      <c r="E32" s="67" t="s">
        <v>1494</v>
      </c>
      <c r="F32" s="67" t="s">
        <v>1428</v>
      </c>
      <c r="G32" s="109">
        <v>0.03</v>
      </c>
    </row>
    <row r="33" spans="1:7" s="77" customFormat="1">
      <c r="A33" s="67" t="s">
        <v>228</v>
      </c>
      <c r="B33" s="67" t="s">
        <v>1189</v>
      </c>
      <c r="C33" s="67" t="s">
        <v>1194</v>
      </c>
      <c r="D33" s="67" t="s">
        <v>1195</v>
      </c>
      <c r="E33" s="67" t="s">
        <v>888</v>
      </c>
      <c r="F33" s="67" t="s">
        <v>1195</v>
      </c>
      <c r="G33" s="109">
        <v>0.33</v>
      </c>
    </row>
    <row r="34" spans="1:7" s="77" customFormat="1">
      <c r="A34" s="67" t="s">
        <v>228</v>
      </c>
      <c r="B34" s="67" t="s">
        <v>1189</v>
      </c>
      <c r="C34" s="67" t="s">
        <v>1194</v>
      </c>
      <c r="D34" s="67" t="s">
        <v>1195</v>
      </c>
      <c r="E34" s="67" t="s">
        <v>884</v>
      </c>
      <c r="F34" s="67" t="s">
        <v>1353</v>
      </c>
      <c r="G34" s="109">
        <v>0.09</v>
      </c>
    </row>
    <row r="35" spans="1:7" s="77" customFormat="1">
      <c r="A35" s="67" t="s">
        <v>228</v>
      </c>
      <c r="B35" s="67" t="s">
        <v>1189</v>
      </c>
      <c r="C35" s="67" t="s">
        <v>1194</v>
      </c>
      <c r="D35" s="67" t="s">
        <v>1195</v>
      </c>
      <c r="E35" s="67" t="s">
        <v>886</v>
      </c>
      <c r="F35" s="67" t="s">
        <v>1196</v>
      </c>
      <c r="G35" s="109">
        <v>2.08</v>
      </c>
    </row>
    <row r="36" spans="1:7" s="77" customFormat="1">
      <c r="A36" s="67" t="s">
        <v>228</v>
      </c>
      <c r="B36" s="67" t="s">
        <v>1189</v>
      </c>
      <c r="C36" s="67" t="s">
        <v>1194</v>
      </c>
      <c r="D36" s="67" t="s">
        <v>1195</v>
      </c>
      <c r="E36" s="67" t="s">
        <v>887</v>
      </c>
      <c r="F36" s="67" t="s">
        <v>1193</v>
      </c>
      <c r="G36" s="109">
        <v>0.17</v>
      </c>
    </row>
    <row r="37" spans="1:7" s="77" customFormat="1">
      <c r="A37" s="67" t="s">
        <v>228</v>
      </c>
      <c r="B37" s="67" t="s">
        <v>1197</v>
      </c>
      <c r="C37" s="67" t="s">
        <v>1198</v>
      </c>
      <c r="D37" s="67" t="s">
        <v>1199</v>
      </c>
      <c r="E37" s="67" t="s">
        <v>1088</v>
      </c>
      <c r="F37" s="67" t="s">
        <v>1200</v>
      </c>
      <c r="G37" s="109">
        <v>0.33</v>
      </c>
    </row>
    <row r="38" spans="1:7" s="77" customFormat="1">
      <c r="A38" s="67" t="s">
        <v>228</v>
      </c>
      <c r="B38" s="67" t="s">
        <v>1197</v>
      </c>
      <c r="C38" s="67" t="s">
        <v>1198</v>
      </c>
      <c r="D38" s="67" t="s">
        <v>1199</v>
      </c>
      <c r="E38" s="67" t="s">
        <v>1094</v>
      </c>
      <c r="F38" s="67" t="s">
        <v>1354</v>
      </c>
      <c r="G38" s="109">
        <v>0.39</v>
      </c>
    </row>
    <row r="39" spans="1:7" s="77" customFormat="1">
      <c r="A39" s="67" t="s">
        <v>228</v>
      </c>
      <c r="B39" s="67" t="s">
        <v>1197</v>
      </c>
      <c r="C39" s="67" t="s">
        <v>1198</v>
      </c>
      <c r="D39" s="67" t="s">
        <v>1199</v>
      </c>
      <c r="E39" s="67" t="s">
        <v>1076</v>
      </c>
      <c r="F39" s="67" t="s">
        <v>1201</v>
      </c>
      <c r="G39" s="109">
        <v>0.38</v>
      </c>
    </row>
    <row r="40" spans="1:7" s="77" customFormat="1">
      <c r="A40" s="67" t="s">
        <v>228</v>
      </c>
      <c r="B40" s="67" t="s">
        <v>1197</v>
      </c>
      <c r="C40" s="67" t="s">
        <v>1198</v>
      </c>
      <c r="D40" s="67" t="s">
        <v>1199</v>
      </c>
      <c r="E40" s="67" t="s">
        <v>1082</v>
      </c>
      <c r="F40" s="67" t="s">
        <v>1355</v>
      </c>
      <c r="G40" s="109">
        <v>0.15</v>
      </c>
    </row>
    <row r="41" spans="1:7" s="77" customFormat="1">
      <c r="A41" s="67" t="s">
        <v>228</v>
      </c>
      <c r="B41" s="67" t="s">
        <v>1197</v>
      </c>
      <c r="C41" s="67" t="s">
        <v>1198</v>
      </c>
      <c r="D41" s="67" t="s">
        <v>1199</v>
      </c>
      <c r="E41" s="67" t="s">
        <v>1084</v>
      </c>
      <c r="F41" s="67" t="s">
        <v>1356</v>
      </c>
      <c r="G41" s="109">
        <v>1.06</v>
      </c>
    </row>
    <row r="42" spans="1:7" s="77" customFormat="1">
      <c r="A42" s="67" t="s">
        <v>228</v>
      </c>
      <c r="B42" s="67" t="s">
        <v>1197</v>
      </c>
      <c r="C42" s="67" t="s">
        <v>1198</v>
      </c>
      <c r="D42" s="67" t="s">
        <v>1199</v>
      </c>
      <c r="E42" s="67" t="s">
        <v>1096</v>
      </c>
      <c r="F42" s="67" t="s">
        <v>1202</v>
      </c>
      <c r="G42" s="109">
        <v>1.58</v>
      </c>
    </row>
    <row r="43" spans="1:7" s="77" customFormat="1">
      <c r="A43" s="67" t="s">
        <v>228</v>
      </c>
      <c r="B43" s="67" t="s">
        <v>1197</v>
      </c>
      <c r="C43" s="67" t="s">
        <v>1198</v>
      </c>
      <c r="D43" s="67" t="s">
        <v>1199</v>
      </c>
      <c r="E43" s="67" t="s">
        <v>1078</v>
      </c>
      <c r="F43" s="67" t="s">
        <v>1357</v>
      </c>
      <c r="G43" s="109">
        <v>0.57999999999999996</v>
      </c>
    </row>
    <row r="44" spans="1:7" s="77" customFormat="1">
      <c r="A44" s="67" t="s">
        <v>228</v>
      </c>
      <c r="B44" s="67" t="s">
        <v>1197</v>
      </c>
      <c r="C44" s="67" t="s">
        <v>1198</v>
      </c>
      <c r="D44" s="67" t="s">
        <v>1199</v>
      </c>
      <c r="E44" s="67" t="s">
        <v>1092</v>
      </c>
      <c r="F44" s="67" t="s">
        <v>1203</v>
      </c>
      <c r="G44" s="109">
        <v>0.22</v>
      </c>
    </row>
    <row r="45" spans="1:7" s="77" customFormat="1">
      <c r="A45" s="67" t="s">
        <v>228</v>
      </c>
      <c r="B45" s="67" t="s">
        <v>1197</v>
      </c>
      <c r="C45" s="67" t="s">
        <v>1198</v>
      </c>
      <c r="D45" s="67" t="s">
        <v>1199</v>
      </c>
      <c r="E45" s="67" t="s">
        <v>1080</v>
      </c>
      <c r="F45" s="67" t="s">
        <v>1204</v>
      </c>
      <c r="G45" s="109">
        <v>0.2</v>
      </c>
    </row>
    <row r="46" spans="1:7" s="77" customFormat="1">
      <c r="A46" s="67" t="s">
        <v>228</v>
      </c>
      <c r="B46" s="67" t="s">
        <v>1197</v>
      </c>
      <c r="C46" s="67" t="s">
        <v>1198</v>
      </c>
      <c r="D46" s="67" t="s">
        <v>1199</v>
      </c>
      <c r="E46" s="67" t="s">
        <v>1086</v>
      </c>
      <c r="F46" s="67" t="s">
        <v>1205</v>
      </c>
      <c r="G46" s="109">
        <v>0.25</v>
      </c>
    </row>
    <row r="47" spans="1:7" s="77" customFormat="1">
      <c r="A47" s="67" t="s">
        <v>228</v>
      </c>
      <c r="B47" s="67" t="s">
        <v>1197</v>
      </c>
      <c r="C47" s="67" t="s">
        <v>1198</v>
      </c>
      <c r="D47" s="67" t="s">
        <v>1199</v>
      </c>
      <c r="E47" s="67" t="s">
        <v>1098</v>
      </c>
      <c r="F47" s="67" t="s">
        <v>1206</v>
      </c>
      <c r="G47" s="109">
        <v>0.2</v>
      </c>
    </row>
    <row r="48" spans="1:7" s="77" customFormat="1">
      <c r="A48" s="67" t="s">
        <v>228</v>
      </c>
      <c r="B48" s="67" t="s">
        <v>1197</v>
      </c>
      <c r="C48" s="67" t="s">
        <v>1207</v>
      </c>
      <c r="D48" s="67" t="s">
        <v>1208</v>
      </c>
      <c r="E48" s="67" t="s">
        <v>1071</v>
      </c>
      <c r="F48" s="67" t="s">
        <v>1358</v>
      </c>
      <c r="G48" s="109">
        <v>0.09</v>
      </c>
    </row>
    <row r="49" spans="1:7" s="77" customFormat="1">
      <c r="A49" s="67" t="s">
        <v>228</v>
      </c>
      <c r="B49" s="67" t="s">
        <v>1197</v>
      </c>
      <c r="C49" s="67" t="s">
        <v>1207</v>
      </c>
      <c r="D49" s="67" t="s">
        <v>1208</v>
      </c>
      <c r="E49" s="67" t="s">
        <v>1065</v>
      </c>
      <c r="F49" s="67" t="s">
        <v>1359</v>
      </c>
      <c r="G49" s="109">
        <v>0.28000000000000003</v>
      </c>
    </row>
    <row r="50" spans="1:7" s="77" customFormat="1">
      <c r="A50" s="67" t="s">
        <v>228</v>
      </c>
      <c r="B50" s="67" t="s">
        <v>1197</v>
      </c>
      <c r="C50" s="67" t="s">
        <v>1207</v>
      </c>
      <c r="D50" s="67" t="s">
        <v>1208</v>
      </c>
      <c r="E50" s="67" t="s">
        <v>335</v>
      </c>
      <c r="F50" s="67" t="s">
        <v>1360</v>
      </c>
      <c r="G50" s="109">
        <v>0.06</v>
      </c>
    </row>
    <row r="51" spans="1:7" s="77" customFormat="1">
      <c r="A51" s="67" t="s">
        <v>228</v>
      </c>
      <c r="B51" s="67" t="s">
        <v>1197</v>
      </c>
      <c r="C51" s="67" t="s">
        <v>1207</v>
      </c>
      <c r="D51" s="67" t="s">
        <v>1208</v>
      </c>
      <c r="E51" s="67" t="s">
        <v>333</v>
      </c>
      <c r="F51" s="67" t="s">
        <v>1361</v>
      </c>
      <c r="G51" s="109">
        <v>0.16</v>
      </c>
    </row>
    <row r="52" spans="1:7" s="77" customFormat="1">
      <c r="A52" s="67" t="s">
        <v>228</v>
      </c>
      <c r="B52" s="67" t="s">
        <v>1197</v>
      </c>
      <c r="C52" s="67" t="s">
        <v>1207</v>
      </c>
      <c r="D52" s="67" t="s">
        <v>1208</v>
      </c>
      <c r="E52" s="67" t="s">
        <v>331</v>
      </c>
      <c r="F52" s="67" t="s">
        <v>1209</v>
      </c>
      <c r="G52" s="109">
        <v>0.31</v>
      </c>
    </row>
    <row r="53" spans="1:7" s="77" customFormat="1">
      <c r="A53" s="67" t="s">
        <v>228</v>
      </c>
      <c r="B53" s="67" t="s">
        <v>1197</v>
      </c>
      <c r="C53" s="67" t="s">
        <v>1207</v>
      </c>
      <c r="D53" s="67" t="s">
        <v>1208</v>
      </c>
      <c r="E53" s="67" t="s">
        <v>1069</v>
      </c>
      <c r="F53" s="67" t="s">
        <v>1362</v>
      </c>
      <c r="G53" s="109">
        <v>7.0000000000000007E-2</v>
      </c>
    </row>
    <row r="54" spans="1:7" s="77" customFormat="1">
      <c r="A54" s="67" t="s">
        <v>228</v>
      </c>
      <c r="B54" s="67" t="s">
        <v>1197</v>
      </c>
      <c r="C54" s="67" t="s">
        <v>1207</v>
      </c>
      <c r="D54" s="67" t="s">
        <v>1208</v>
      </c>
      <c r="E54" s="67" t="s">
        <v>1067</v>
      </c>
      <c r="F54" s="67" t="s">
        <v>1363</v>
      </c>
      <c r="G54" s="109">
        <v>0.09</v>
      </c>
    </row>
    <row r="55" spans="1:7" s="77" customFormat="1">
      <c r="A55" s="67" t="s">
        <v>228</v>
      </c>
      <c r="B55" s="67" t="s">
        <v>1197</v>
      </c>
      <c r="C55" s="67" t="s">
        <v>1207</v>
      </c>
      <c r="D55" s="67" t="s">
        <v>1208</v>
      </c>
      <c r="E55" s="67" t="s">
        <v>1063</v>
      </c>
      <c r="F55" s="67" t="s">
        <v>1364</v>
      </c>
      <c r="G55" s="109">
        <v>0.08</v>
      </c>
    </row>
    <row r="56" spans="1:7" s="77" customFormat="1">
      <c r="A56" s="67" t="s">
        <v>228</v>
      </c>
      <c r="B56" s="67" t="s">
        <v>1197</v>
      </c>
      <c r="C56" s="67" t="s">
        <v>1210</v>
      </c>
      <c r="D56" s="67" t="s">
        <v>1211</v>
      </c>
      <c r="E56" s="67" t="s">
        <v>338</v>
      </c>
      <c r="F56" s="67" t="s">
        <v>1211</v>
      </c>
      <c r="G56" s="109">
        <v>0.17</v>
      </c>
    </row>
    <row r="57" spans="1:7" s="77" customFormat="1">
      <c r="A57" s="67" t="s">
        <v>228</v>
      </c>
      <c r="B57" s="67" t="s">
        <v>1212</v>
      </c>
      <c r="C57" s="67" t="s">
        <v>1213</v>
      </c>
      <c r="D57" s="67" t="s">
        <v>1214</v>
      </c>
      <c r="E57" s="67" t="s">
        <v>526</v>
      </c>
      <c r="F57" s="67" t="s">
        <v>1215</v>
      </c>
      <c r="G57" s="109">
        <v>0.15</v>
      </c>
    </row>
    <row r="58" spans="1:7" s="77" customFormat="1">
      <c r="A58" s="67" t="s">
        <v>228</v>
      </c>
      <c r="B58" s="67" t="s">
        <v>1212</v>
      </c>
      <c r="C58" s="67" t="s">
        <v>1213</v>
      </c>
      <c r="D58" s="67" t="s">
        <v>1214</v>
      </c>
      <c r="E58" s="67" t="s">
        <v>516</v>
      </c>
      <c r="F58" s="67" t="s">
        <v>1216</v>
      </c>
      <c r="G58" s="109">
        <v>0.13</v>
      </c>
    </row>
    <row r="59" spans="1:7" s="77" customFormat="1">
      <c r="A59" s="67" t="s">
        <v>228</v>
      </c>
      <c r="B59" s="67" t="s">
        <v>1212</v>
      </c>
      <c r="C59" s="67" t="s">
        <v>1213</v>
      </c>
      <c r="D59" s="67" t="s">
        <v>1214</v>
      </c>
      <c r="E59" s="67" t="s">
        <v>522</v>
      </c>
      <c r="F59" s="67" t="s">
        <v>1217</v>
      </c>
      <c r="G59" s="109">
        <v>0.14000000000000001</v>
      </c>
    </row>
    <row r="60" spans="1:7" s="77" customFormat="1">
      <c r="A60" s="67" t="s">
        <v>228</v>
      </c>
      <c r="B60" s="67" t="s">
        <v>1212</v>
      </c>
      <c r="C60" s="67" t="s">
        <v>1213</v>
      </c>
      <c r="D60" s="67" t="s">
        <v>1214</v>
      </c>
      <c r="E60" s="67" t="s">
        <v>518</v>
      </c>
      <c r="F60" s="67" t="s">
        <v>1365</v>
      </c>
      <c r="G60" s="109">
        <v>7.0000000000000007E-2</v>
      </c>
    </row>
    <row r="61" spans="1:7" s="77" customFormat="1">
      <c r="A61" s="67" t="s">
        <v>228</v>
      </c>
      <c r="B61" s="67" t="s">
        <v>1212</v>
      </c>
      <c r="C61" s="67" t="s">
        <v>1213</v>
      </c>
      <c r="D61" s="67" t="s">
        <v>1214</v>
      </c>
      <c r="E61" s="67" t="s">
        <v>514</v>
      </c>
      <c r="F61" s="67" t="s">
        <v>1218</v>
      </c>
      <c r="G61" s="109">
        <v>0.06</v>
      </c>
    </row>
    <row r="62" spans="1:7" s="77" customFormat="1">
      <c r="A62" s="67" t="s">
        <v>228</v>
      </c>
      <c r="B62" s="67" t="s">
        <v>1212</v>
      </c>
      <c r="C62" s="67" t="s">
        <v>1213</v>
      </c>
      <c r="D62" s="67" t="s">
        <v>1214</v>
      </c>
      <c r="E62" s="67" t="s">
        <v>508</v>
      </c>
      <c r="F62" s="67" t="s">
        <v>1219</v>
      </c>
      <c r="G62" s="109">
        <v>0.11</v>
      </c>
    </row>
    <row r="63" spans="1:7" s="77" customFormat="1">
      <c r="A63" s="67" t="s">
        <v>228</v>
      </c>
      <c r="B63" s="67" t="s">
        <v>1212</v>
      </c>
      <c r="C63" s="67" t="s">
        <v>1213</v>
      </c>
      <c r="D63" s="67" t="s">
        <v>1214</v>
      </c>
      <c r="E63" s="67" t="s">
        <v>512</v>
      </c>
      <c r="F63" s="67" t="s">
        <v>1220</v>
      </c>
      <c r="G63" s="109">
        <v>0.11</v>
      </c>
    </row>
    <row r="64" spans="1:7" s="77" customFormat="1">
      <c r="A64" s="67" t="s">
        <v>228</v>
      </c>
      <c r="B64" s="67" t="s">
        <v>1212</v>
      </c>
      <c r="C64" s="67" t="s">
        <v>1213</v>
      </c>
      <c r="D64" s="67" t="s">
        <v>1214</v>
      </c>
      <c r="E64" s="67" t="s">
        <v>510</v>
      </c>
      <c r="F64" s="67" t="s">
        <v>1221</v>
      </c>
      <c r="G64" s="109">
        <v>0.08</v>
      </c>
    </row>
    <row r="65" spans="1:7" s="77" customFormat="1">
      <c r="A65" s="67" t="s">
        <v>228</v>
      </c>
      <c r="B65" s="67" t="s">
        <v>1212</v>
      </c>
      <c r="C65" s="67" t="s">
        <v>1213</v>
      </c>
      <c r="D65" s="67" t="s">
        <v>1214</v>
      </c>
      <c r="E65" s="67" t="s">
        <v>506</v>
      </c>
      <c r="F65" s="67" t="s">
        <v>1222</v>
      </c>
      <c r="G65" s="109">
        <v>0.14000000000000001</v>
      </c>
    </row>
    <row r="66" spans="1:7" s="77" customFormat="1">
      <c r="A66" s="67" t="s">
        <v>228</v>
      </c>
      <c r="B66" s="67" t="s">
        <v>1212</v>
      </c>
      <c r="C66" s="67" t="s">
        <v>1213</v>
      </c>
      <c r="D66" s="67" t="s">
        <v>1214</v>
      </c>
      <c r="E66" s="67" t="s">
        <v>524</v>
      </c>
      <c r="F66" s="67" t="s">
        <v>1366</v>
      </c>
      <c r="G66" s="109">
        <v>0.06</v>
      </c>
    </row>
    <row r="67" spans="1:7" s="77" customFormat="1">
      <c r="A67" s="67" t="s">
        <v>228</v>
      </c>
      <c r="B67" s="67" t="s">
        <v>1212</v>
      </c>
      <c r="C67" s="67" t="s">
        <v>1213</v>
      </c>
      <c r="D67" s="67" t="s">
        <v>1214</v>
      </c>
      <c r="E67" s="67" t="s">
        <v>520</v>
      </c>
      <c r="F67" s="67" t="s">
        <v>1223</v>
      </c>
      <c r="G67" s="109">
        <v>0.12</v>
      </c>
    </row>
    <row r="68" spans="1:7" s="77" customFormat="1">
      <c r="A68" s="67" t="s">
        <v>228</v>
      </c>
      <c r="B68" s="67" t="s">
        <v>1224</v>
      </c>
      <c r="C68" s="67" t="s">
        <v>1225</v>
      </c>
      <c r="D68" s="67" t="s">
        <v>1226</v>
      </c>
      <c r="E68" s="67" t="s">
        <v>499</v>
      </c>
      <c r="F68" s="67" t="s">
        <v>1227</v>
      </c>
      <c r="G68" s="109">
        <v>0.15</v>
      </c>
    </row>
    <row r="69" spans="1:7" s="77" customFormat="1">
      <c r="A69" s="67" t="s">
        <v>228</v>
      </c>
      <c r="B69" s="67" t="s">
        <v>1224</v>
      </c>
      <c r="C69" s="67" t="s">
        <v>1225</v>
      </c>
      <c r="D69" s="67" t="s">
        <v>1226</v>
      </c>
      <c r="E69" s="67" t="s">
        <v>497</v>
      </c>
      <c r="F69" s="67" t="s">
        <v>1367</v>
      </c>
      <c r="G69" s="109">
        <v>0.56000000000000005</v>
      </c>
    </row>
    <row r="70" spans="1:7" s="77" customFormat="1">
      <c r="A70" s="67" t="s">
        <v>228</v>
      </c>
      <c r="B70" s="67" t="s">
        <v>1224</v>
      </c>
      <c r="C70" s="67" t="s">
        <v>1225</v>
      </c>
      <c r="D70" s="67" t="s">
        <v>1226</v>
      </c>
      <c r="E70" s="67" t="s">
        <v>485</v>
      </c>
      <c r="F70" s="67" t="s">
        <v>1228</v>
      </c>
      <c r="G70" s="109">
        <v>0.06</v>
      </c>
    </row>
    <row r="71" spans="1:7" s="77" customFormat="1">
      <c r="A71" s="67" t="s">
        <v>228</v>
      </c>
      <c r="B71" s="67" t="s">
        <v>1224</v>
      </c>
      <c r="C71" s="67" t="s">
        <v>1225</v>
      </c>
      <c r="D71" s="67" t="s">
        <v>1226</v>
      </c>
      <c r="E71" s="67" t="s">
        <v>489</v>
      </c>
      <c r="F71" s="67" t="s">
        <v>1229</v>
      </c>
      <c r="G71" s="109">
        <v>0.06</v>
      </c>
    </row>
    <row r="72" spans="1:7" s="77" customFormat="1">
      <c r="A72" s="67" t="s">
        <v>228</v>
      </c>
      <c r="B72" s="67" t="s">
        <v>1224</v>
      </c>
      <c r="C72" s="67" t="s">
        <v>1225</v>
      </c>
      <c r="D72" s="67" t="s">
        <v>1226</v>
      </c>
      <c r="E72" s="67" t="s">
        <v>491</v>
      </c>
      <c r="F72" s="67" t="s">
        <v>1368</v>
      </c>
      <c r="G72" s="109">
        <v>0.04</v>
      </c>
    </row>
    <row r="73" spans="1:7" s="77" customFormat="1">
      <c r="A73" s="67" t="s">
        <v>228</v>
      </c>
      <c r="B73" s="67" t="s">
        <v>1224</v>
      </c>
      <c r="C73" s="67" t="s">
        <v>1225</v>
      </c>
      <c r="D73" s="67" t="s">
        <v>1226</v>
      </c>
      <c r="E73" s="67" t="s">
        <v>487</v>
      </c>
      <c r="F73" s="67" t="s">
        <v>1230</v>
      </c>
      <c r="G73" s="109">
        <v>0.03</v>
      </c>
    </row>
    <row r="74" spans="1:7" s="77" customFormat="1">
      <c r="A74" s="67" t="s">
        <v>228</v>
      </c>
      <c r="B74" s="67" t="s">
        <v>1224</v>
      </c>
      <c r="C74" s="67" t="s">
        <v>1225</v>
      </c>
      <c r="D74" s="67" t="s">
        <v>1226</v>
      </c>
      <c r="E74" s="67" t="s">
        <v>483</v>
      </c>
      <c r="F74" s="67" t="s">
        <v>1369</v>
      </c>
      <c r="G74" s="109">
        <v>0.13</v>
      </c>
    </row>
    <row r="75" spans="1:7" s="77" customFormat="1">
      <c r="A75" s="67" t="s">
        <v>228</v>
      </c>
      <c r="B75" s="67" t="s">
        <v>1224</v>
      </c>
      <c r="C75" s="67" t="s">
        <v>1225</v>
      </c>
      <c r="D75" s="67" t="s">
        <v>1226</v>
      </c>
      <c r="E75" s="67" t="s">
        <v>493</v>
      </c>
      <c r="F75" s="67" t="s">
        <v>1370</v>
      </c>
      <c r="G75" s="109">
        <v>0.02</v>
      </c>
    </row>
    <row r="76" spans="1:7" s="77" customFormat="1">
      <c r="A76" s="67" t="s">
        <v>228</v>
      </c>
      <c r="B76" s="67" t="s">
        <v>1224</v>
      </c>
      <c r="C76" s="67" t="s">
        <v>1225</v>
      </c>
      <c r="D76" s="67" t="s">
        <v>1226</v>
      </c>
      <c r="E76" s="67" t="s">
        <v>481</v>
      </c>
      <c r="F76" s="67" t="s">
        <v>1231</v>
      </c>
      <c r="G76" s="109">
        <v>0.06</v>
      </c>
    </row>
    <row r="77" spans="1:7" s="77" customFormat="1">
      <c r="A77" s="67" t="s">
        <v>228</v>
      </c>
      <c r="B77" s="67" t="s">
        <v>1224</v>
      </c>
      <c r="C77" s="67" t="s">
        <v>1225</v>
      </c>
      <c r="D77" s="67" t="s">
        <v>1226</v>
      </c>
      <c r="E77" s="67" t="s">
        <v>495</v>
      </c>
      <c r="F77" s="67" t="s">
        <v>1232</v>
      </c>
      <c r="G77" s="109">
        <v>1.69</v>
      </c>
    </row>
    <row r="78" spans="1:7" s="77" customFormat="1">
      <c r="A78" s="67" t="s">
        <v>228</v>
      </c>
      <c r="B78" s="67" t="s">
        <v>1224</v>
      </c>
      <c r="C78" s="67" t="s">
        <v>1233</v>
      </c>
      <c r="D78" s="67" t="s">
        <v>1234</v>
      </c>
      <c r="E78" s="67" t="s">
        <v>283</v>
      </c>
      <c r="F78" s="67" t="s">
        <v>1235</v>
      </c>
      <c r="G78" s="109">
        <v>0.04</v>
      </c>
    </row>
    <row r="79" spans="1:7" s="77" customFormat="1">
      <c r="A79" s="67" t="s">
        <v>228</v>
      </c>
      <c r="B79" s="67" t="s">
        <v>1224</v>
      </c>
      <c r="C79" s="67" t="s">
        <v>1233</v>
      </c>
      <c r="D79" s="67" t="s">
        <v>1234</v>
      </c>
      <c r="E79" s="67" t="s">
        <v>474</v>
      </c>
      <c r="F79" s="67" t="s">
        <v>1236</v>
      </c>
      <c r="G79" s="109">
        <v>0.06</v>
      </c>
    </row>
    <row r="80" spans="1:7" s="77" customFormat="1">
      <c r="A80" s="67" t="s">
        <v>228</v>
      </c>
      <c r="B80" s="67" t="s">
        <v>1224</v>
      </c>
      <c r="C80" s="67" t="s">
        <v>1233</v>
      </c>
      <c r="D80" s="67" t="s">
        <v>1234</v>
      </c>
      <c r="E80" s="67" t="s">
        <v>466</v>
      </c>
      <c r="F80" s="67" t="s">
        <v>1237</v>
      </c>
      <c r="G80" s="109">
        <v>0.04</v>
      </c>
    </row>
    <row r="81" spans="1:7" s="77" customFormat="1">
      <c r="A81" s="67" t="s">
        <v>228</v>
      </c>
      <c r="B81" s="67" t="s">
        <v>1224</v>
      </c>
      <c r="C81" s="67" t="s">
        <v>1233</v>
      </c>
      <c r="D81" s="67" t="s">
        <v>1234</v>
      </c>
      <c r="E81" s="67" t="s">
        <v>287</v>
      </c>
      <c r="F81" s="67" t="s">
        <v>1238</v>
      </c>
      <c r="G81" s="109">
        <v>0.05</v>
      </c>
    </row>
    <row r="82" spans="1:7" s="77" customFormat="1">
      <c r="A82" s="67" t="s">
        <v>228</v>
      </c>
      <c r="B82" s="67" t="s">
        <v>1224</v>
      </c>
      <c r="C82" s="67" t="s">
        <v>1233</v>
      </c>
      <c r="D82" s="67" t="s">
        <v>1234</v>
      </c>
      <c r="E82" s="67" t="s">
        <v>285</v>
      </c>
      <c r="F82" s="67" t="s">
        <v>1239</v>
      </c>
      <c r="G82" s="109">
        <v>0.01</v>
      </c>
    </row>
    <row r="83" spans="1:7" s="77" customFormat="1">
      <c r="A83" s="67" t="s">
        <v>228</v>
      </c>
      <c r="B83" s="67" t="s">
        <v>1224</v>
      </c>
      <c r="C83" s="67" t="s">
        <v>1240</v>
      </c>
      <c r="D83" s="67" t="s">
        <v>1241</v>
      </c>
      <c r="E83" s="67" t="s">
        <v>464</v>
      </c>
      <c r="F83" s="67" t="s">
        <v>1241</v>
      </c>
      <c r="G83" s="109">
        <v>0.06</v>
      </c>
    </row>
    <row r="84" spans="1:7" s="77" customFormat="1">
      <c r="A84" s="67" t="s">
        <v>228</v>
      </c>
      <c r="B84" s="67" t="s">
        <v>1224</v>
      </c>
      <c r="C84" s="67" t="s">
        <v>1242</v>
      </c>
      <c r="D84" s="67" t="s">
        <v>1243</v>
      </c>
      <c r="E84" s="67" t="s">
        <v>477</v>
      </c>
      <c r="F84" s="67" t="s">
        <v>1243</v>
      </c>
      <c r="G84" s="109">
        <v>0.02</v>
      </c>
    </row>
    <row r="85" spans="1:7" s="77" customFormat="1">
      <c r="A85" s="67" t="s">
        <v>228</v>
      </c>
      <c r="B85" s="67" t="s">
        <v>1224</v>
      </c>
      <c r="C85" s="67" t="s">
        <v>1244</v>
      </c>
      <c r="D85" s="67" t="s">
        <v>1245</v>
      </c>
      <c r="E85" s="67" t="s">
        <v>461</v>
      </c>
      <c r="F85" s="67" t="s">
        <v>1245</v>
      </c>
      <c r="G85" s="109">
        <v>0.05</v>
      </c>
    </row>
    <row r="86" spans="1:7" s="77" customFormat="1">
      <c r="A86" s="67" t="s">
        <v>228</v>
      </c>
      <c r="B86" s="67" t="s">
        <v>1246</v>
      </c>
      <c r="C86" s="67" t="s">
        <v>1247</v>
      </c>
      <c r="D86" s="67" t="s">
        <v>1248</v>
      </c>
      <c r="E86" s="67" t="s">
        <v>312</v>
      </c>
      <c r="F86" s="67" t="s">
        <v>1371</v>
      </c>
      <c r="G86" s="109">
        <v>0.72</v>
      </c>
    </row>
    <row r="87" spans="1:7" s="77" customFormat="1">
      <c r="A87" s="67" t="s">
        <v>228</v>
      </c>
      <c r="B87" s="67" t="s">
        <v>1246</v>
      </c>
      <c r="C87" s="67" t="s">
        <v>1247</v>
      </c>
      <c r="D87" s="67" t="s">
        <v>1248</v>
      </c>
      <c r="E87" s="67" t="s">
        <v>818</v>
      </c>
      <c r="F87" s="67" t="s">
        <v>1372</v>
      </c>
      <c r="G87" s="109">
        <v>0.1</v>
      </c>
    </row>
    <row r="88" spans="1:7" s="77" customFormat="1">
      <c r="A88" s="67" t="s">
        <v>228</v>
      </c>
      <c r="B88" s="67" t="s">
        <v>1246</v>
      </c>
      <c r="C88" s="67" t="s">
        <v>1247</v>
      </c>
      <c r="D88" s="67" t="s">
        <v>1248</v>
      </c>
      <c r="E88" s="67" t="s">
        <v>824</v>
      </c>
      <c r="F88" s="67" t="s">
        <v>1373</v>
      </c>
      <c r="G88" s="109">
        <v>0.03</v>
      </c>
    </row>
    <row r="89" spans="1:7" s="77" customFormat="1">
      <c r="A89" s="67" t="s">
        <v>228</v>
      </c>
      <c r="B89" s="67" t="s">
        <v>1246</v>
      </c>
      <c r="C89" s="67" t="s">
        <v>1247</v>
      </c>
      <c r="D89" s="67" t="s">
        <v>1248</v>
      </c>
      <c r="E89" s="67" t="s">
        <v>820</v>
      </c>
      <c r="F89" s="67" t="s">
        <v>1374</v>
      </c>
      <c r="G89" s="109">
        <v>0.02</v>
      </c>
    </row>
    <row r="90" spans="1:7" s="77" customFormat="1">
      <c r="A90" s="67" t="s">
        <v>228</v>
      </c>
      <c r="B90" s="67" t="s">
        <v>1246</v>
      </c>
      <c r="C90" s="67" t="s">
        <v>1247</v>
      </c>
      <c r="D90" s="67" t="s">
        <v>1248</v>
      </c>
      <c r="E90" s="67" t="s">
        <v>812</v>
      </c>
      <c r="F90" s="67" t="s">
        <v>1375</v>
      </c>
      <c r="G90" s="109">
        <v>0.01</v>
      </c>
    </row>
    <row r="91" spans="1:7" s="77" customFormat="1">
      <c r="A91" s="67" t="s">
        <v>228</v>
      </c>
      <c r="B91" s="67" t="s">
        <v>1246</v>
      </c>
      <c r="C91" s="67" t="s">
        <v>1247</v>
      </c>
      <c r="D91" s="67" t="s">
        <v>1248</v>
      </c>
      <c r="E91" s="67" t="s">
        <v>314</v>
      </c>
      <c r="F91" s="67" t="s">
        <v>1249</v>
      </c>
      <c r="G91" s="109">
        <v>3.19</v>
      </c>
    </row>
    <row r="92" spans="1:7" s="77" customFormat="1">
      <c r="A92" s="67" t="s">
        <v>228</v>
      </c>
      <c r="B92" s="67" t="s">
        <v>1246</v>
      </c>
      <c r="C92" s="67" t="s">
        <v>1247</v>
      </c>
      <c r="D92" s="67" t="s">
        <v>1248</v>
      </c>
      <c r="E92" s="67" t="s">
        <v>807</v>
      </c>
      <c r="F92" s="67" t="s">
        <v>1250</v>
      </c>
      <c r="G92" s="109">
        <v>1.1000000000000001</v>
      </c>
    </row>
    <row r="93" spans="1:7" s="77" customFormat="1">
      <c r="A93" s="67" t="s">
        <v>228</v>
      </c>
      <c r="B93" s="67" t="s">
        <v>1246</v>
      </c>
      <c r="C93" s="67" t="s">
        <v>1247</v>
      </c>
      <c r="D93" s="67" t="s">
        <v>1248</v>
      </c>
      <c r="E93" s="67" t="s">
        <v>310</v>
      </c>
      <c r="F93" s="67" t="s">
        <v>1248</v>
      </c>
      <c r="G93" s="109">
        <v>0.02</v>
      </c>
    </row>
    <row r="94" spans="1:7" s="77" customFormat="1">
      <c r="A94" s="67" t="s">
        <v>228</v>
      </c>
      <c r="B94" s="67" t="s">
        <v>1246</v>
      </c>
      <c r="C94" s="67" t="s">
        <v>1247</v>
      </c>
      <c r="D94" s="67" t="s">
        <v>1248</v>
      </c>
      <c r="E94" s="67" t="s">
        <v>816</v>
      </c>
      <c r="F94" s="67" t="s">
        <v>1376</v>
      </c>
      <c r="G94" s="109">
        <v>0.01</v>
      </c>
    </row>
    <row r="95" spans="1:7" s="77" customFormat="1">
      <c r="A95" s="67" t="s">
        <v>228</v>
      </c>
      <c r="B95" s="67" t="s">
        <v>1246</v>
      </c>
      <c r="C95" s="67" t="s">
        <v>1247</v>
      </c>
      <c r="D95" s="67" t="s">
        <v>1248</v>
      </c>
      <c r="E95" s="67" t="s">
        <v>822</v>
      </c>
      <c r="F95" s="67" t="s">
        <v>1377</v>
      </c>
      <c r="G95" s="109">
        <v>0.04</v>
      </c>
    </row>
    <row r="96" spans="1:7" s="77" customFormat="1">
      <c r="A96" s="67" t="s">
        <v>228</v>
      </c>
      <c r="B96" s="67" t="s">
        <v>1246</v>
      </c>
      <c r="C96" s="67" t="s">
        <v>1247</v>
      </c>
      <c r="D96" s="67" t="s">
        <v>1248</v>
      </c>
      <c r="E96" s="67" t="s">
        <v>809</v>
      </c>
      <c r="F96" s="67" t="s">
        <v>1378</v>
      </c>
      <c r="G96" s="109">
        <v>0.02</v>
      </c>
    </row>
    <row r="97" spans="1:7" s="77" customFormat="1">
      <c r="A97" s="67" t="s">
        <v>228</v>
      </c>
      <c r="B97" s="67" t="s">
        <v>1246</v>
      </c>
      <c r="C97" s="67" t="s">
        <v>1247</v>
      </c>
      <c r="D97" s="67" t="s">
        <v>1248</v>
      </c>
      <c r="E97" s="67" t="s">
        <v>810</v>
      </c>
      <c r="F97" s="67" t="s">
        <v>1248</v>
      </c>
      <c r="G97" s="109">
        <v>0.01</v>
      </c>
    </row>
    <row r="98" spans="1:7" s="77" customFormat="1">
      <c r="A98" s="67" t="s">
        <v>228</v>
      </c>
      <c r="B98" s="67" t="s">
        <v>1246</v>
      </c>
      <c r="C98" s="67" t="s">
        <v>1251</v>
      </c>
      <c r="D98" s="67" t="s">
        <v>1252</v>
      </c>
      <c r="E98" s="67" t="s">
        <v>852</v>
      </c>
      <c r="F98" s="67" t="s">
        <v>1253</v>
      </c>
      <c r="G98" s="109">
        <v>0.22</v>
      </c>
    </row>
    <row r="99" spans="1:7" s="77" customFormat="1">
      <c r="A99" s="67" t="s">
        <v>228</v>
      </c>
      <c r="B99" s="67" t="s">
        <v>1246</v>
      </c>
      <c r="C99" s="67" t="s">
        <v>1251</v>
      </c>
      <c r="D99" s="67" t="s">
        <v>1252</v>
      </c>
      <c r="E99" s="67" t="s">
        <v>850</v>
      </c>
      <c r="F99" s="67" t="s">
        <v>1254</v>
      </c>
      <c r="G99" s="109">
        <v>0.03</v>
      </c>
    </row>
    <row r="100" spans="1:7" s="77" customFormat="1">
      <c r="A100" s="67" t="s">
        <v>228</v>
      </c>
      <c r="B100" s="67" t="s">
        <v>1246</v>
      </c>
      <c r="C100" s="67" t="s">
        <v>1251</v>
      </c>
      <c r="D100" s="67" t="s">
        <v>1252</v>
      </c>
      <c r="E100" s="67" t="s">
        <v>845</v>
      </c>
      <c r="F100" s="67" t="s">
        <v>1379</v>
      </c>
      <c r="G100" s="109">
        <v>0.08</v>
      </c>
    </row>
    <row r="101" spans="1:7" s="77" customFormat="1">
      <c r="A101" s="67" t="s">
        <v>228</v>
      </c>
      <c r="B101" s="67" t="s">
        <v>1246</v>
      </c>
      <c r="C101" s="67" t="s">
        <v>1251</v>
      </c>
      <c r="D101" s="67" t="s">
        <v>1252</v>
      </c>
      <c r="E101" s="67" t="s">
        <v>858</v>
      </c>
      <c r="F101" s="67" t="s">
        <v>1471</v>
      </c>
      <c r="G101" s="109">
        <v>0.01</v>
      </c>
    </row>
    <row r="102" spans="1:7" s="77" customFormat="1">
      <c r="A102" s="67" t="s">
        <v>228</v>
      </c>
      <c r="B102" s="67" t="s">
        <v>1246</v>
      </c>
      <c r="C102" s="67" t="s">
        <v>1251</v>
      </c>
      <c r="D102" s="67" t="s">
        <v>1252</v>
      </c>
      <c r="E102" s="67" t="s">
        <v>838</v>
      </c>
      <c r="F102" s="67" t="s">
        <v>1380</v>
      </c>
      <c r="G102" s="109">
        <v>0.02</v>
      </c>
    </row>
    <row r="103" spans="1:7" s="77" customFormat="1">
      <c r="A103" s="67" t="s">
        <v>228</v>
      </c>
      <c r="B103" s="67" t="s">
        <v>1246</v>
      </c>
      <c r="C103" s="67" t="s">
        <v>1251</v>
      </c>
      <c r="D103" s="67" t="s">
        <v>1252</v>
      </c>
      <c r="E103" s="67" t="s">
        <v>840</v>
      </c>
      <c r="F103" s="67" t="s">
        <v>1255</v>
      </c>
      <c r="G103" s="109">
        <v>0.01</v>
      </c>
    </row>
    <row r="104" spans="1:7" s="77" customFormat="1">
      <c r="A104" s="67" t="s">
        <v>228</v>
      </c>
      <c r="B104" s="67" t="s">
        <v>260</v>
      </c>
      <c r="C104" s="67" t="s">
        <v>1256</v>
      </c>
      <c r="D104" s="67" t="s">
        <v>260</v>
      </c>
      <c r="E104" s="67" t="s">
        <v>328</v>
      </c>
      <c r="F104" s="67" t="s">
        <v>1267</v>
      </c>
      <c r="G104" s="109">
        <v>0.12</v>
      </c>
    </row>
    <row r="105" spans="1:7" s="77" customFormat="1">
      <c r="A105" s="67" t="s">
        <v>228</v>
      </c>
      <c r="B105" s="67" t="s">
        <v>260</v>
      </c>
      <c r="C105" s="67" t="s">
        <v>1256</v>
      </c>
      <c r="D105" s="67" t="s">
        <v>260</v>
      </c>
      <c r="E105" s="67" t="s">
        <v>326</v>
      </c>
      <c r="F105" s="67" t="s">
        <v>1257</v>
      </c>
      <c r="G105" s="109">
        <v>0.11</v>
      </c>
    </row>
    <row r="106" spans="1:7" s="77" customFormat="1">
      <c r="A106" s="67" t="s">
        <v>228</v>
      </c>
      <c r="B106" s="67" t="s">
        <v>260</v>
      </c>
      <c r="C106" s="67" t="s">
        <v>1256</v>
      </c>
      <c r="D106" s="67" t="s">
        <v>260</v>
      </c>
      <c r="E106" s="67" t="s">
        <v>1046</v>
      </c>
      <c r="F106" s="67" t="s">
        <v>1258</v>
      </c>
      <c r="G106" s="109">
        <v>0.11</v>
      </c>
    </row>
    <row r="107" spans="1:7" s="77" customFormat="1">
      <c r="A107" s="67" t="s">
        <v>228</v>
      </c>
      <c r="B107" s="67" t="s">
        <v>260</v>
      </c>
      <c r="C107" s="67" t="s">
        <v>1256</v>
      </c>
      <c r="D107" s="67" t="s">
        <v>260</v>
      </c>
      <c r="E107" s="67" t="s">
        <v>1061</v>
      </c>
      <c r="F107" s="67" t="s">
        <v>1259</v>
      </c>
      <c r="G107" s="109">
        <v>0.12</v>
      </c>
    </row>
    <row r="108" spans="1:7" s="77" customFormat="1">
      <c r="A108" s="67" t="s">
        <v>228</v>
      </c>
      <c r="B108" s="67" t="s">
        <v>260</v>
      </c>
      <c r="C108" s="67" t="s">
        <v>1256</v>
      </c>
      <c r="D108" s="67" t="s">
        <v>260</v>
      </c>
      <c r="E108" s="67" t="s">
        <v>1048</v>
      </c>
      <c r="F108" s="67" t="s">
        <v>1260</v>
      </c>
      <c r="G108" s="109">
        <v>0.14000000000000001</v>
      </c>
    </row>
    <row r="109" spans="1:7" s="77" customFormat="1">
      <c r="A109" s="67" t="s">
        <v>228</v>
      </c>
      <c r="B109" s="67" t="s">
        <v>260</v>
      </c>
      <c r="C109" s="67" t="s">
        <v>1256</v>
      </c>
      <c r="D109" s="67" t="s">
        <v>260</v>
      </c>
      <c r="E109" s="67" t="s">
        <v>1053</v>
      </c>
      <c r="F109" s="67" t="s">
        <v>1261</v>
      </c>
      <c r="G109" s="109">
        <v>0.11</v>
      </c>
    </row>
    <row r="110" spans="1:7" s="77" customFormat="1">
      <c r="A110" s="67" t="s">
        <v>228</v>
      </c>
      <c r="B110" s="67" t="s">
        <v>260</v>
      </c>
      <c r="C110" s="67" t="s">
        <v>1256</v>
      </c>
      <c r="D110" s="67" t="s">
        <v>260</v>
      </c>
      <c r="E110" s="67" t="s">
        <v>1050</v>
      </c>
      <c r="F110" s="67" t="s">
        <v>1262</v>
      </c>
      <c r="G110" s="109">
        <v>0.12</v>
      </c>
    </row>
    <row r="111" spans="1:7" s="77" customFormat="1">
      <c r="A111" s="67" t="s">
        <v>228</v>
      </c>
      <c r="B111" s="67" t="s">
        <v>260</v>
      </c>
      <c r="C111" s="67" t="s">
        <v>1256</v>
      </c>
      <c r="D111" s="67" t="s">
        <v>260</v>
      </c>
      <c r="E111" s="67" t="s">
        <v>1051</v>
      </c>
      <c r="F111" s="67" t="s">
        <v>1263</v>
      </c>
      <c r="G111" s="109">
        <v>0.13</v>
      </c>
    </row>
    <row r="112" spans="1:7" s="77" customFormat="1">
      <c r="A112" s="67" t="s">
        <v>228</v>
      </c>
      <c r="B112" s="67" t="s">
        <v>260</v>
      </c>
      <c r="C112" s="67" t="s">
        <v>1256</v>
      </c>
      <c r="D112" s="67" t="s">
        <v>260</v>
      </c>
      <c r="E112" s="67" t="s">
        <v>324</v>
      </c>
      <c r="F112" s="67" t="s">
        <v>1264</v>
      </c>
      <c r="G112" s="109">
        <v>0.06</v>
      </c>
    </row>
    <row r="113" spans="1:7" s="77" customFormat="1">
      <c r="A113" s="67" t="s">
        <v>228</v>
      </c>
      <c r="B113" s="67" t="s">
        <v>260</v>
      </c>
      <c r="C113" s="67" t="s">
        <v>1256</v>
      </c>
      <c r="D113" s="67" t="s">
        <v>260</v>
      </c>
      <c r="E113" s="67" t="s">
        <v>1057</v>
      </c>
      <c r="F113" s="67" t="s">
        <v>1265</v>
      </c>
      <c r="G113" s="109">
        <v>0.06</v>
      </c>
    </row>
    <row r="114" spans="1:7" s="77" customFormat="1">
      <c r="A114" s="67" t="s">
        <v>228</v>
      </c>
      <c r="B114" s="67" t="s">
        <v>242</v>
      </c>
      <c r="C114" s="67" t="s">
        <v>1381</v>
      </c>
      <c r="D114" s="67" t="s">
        <v>1382</v>
      </c>
      <c r="E114" s="67" t="s">
        <v>533</v>
      </c>
      <c r="F114" s="67" t="s">
        <v>1383</v>
      </c>
      <c r="G114" s="109">
        <v>0.04</v>
      </c>
    </row>
    <row r="115" spans="1:7" s="77" customFormat="1">
      <c r="A115" s="67" t="s">
        <v>228</v>
      </c>
      <c r="B115" s="67" t="s">
        <v>242</v>
      </c>
      <c r="C115" s="67" t="s">
        <v>1381</v>
      </c>
      <c r="D115" s="67" t="s">
        <v>1382</v>
      </c>
      <c r="E115" s="67" t="s">
        <v>530</v>
      </c>
      <c r="F115" s="67" t="s">
        <v>1384</v>
      </c>
      <c r="G115" s="109">
        <v>0.06</v>
      </c>
    </row>
    <row r="116" spans="1:7" s="77" customFormat="1">
      <c r="A116" s="67" t="s">
        <v>228</v>
      </c>
      <c r="B116" s="67" t="s">
        <v>242</v>
      </c>
      <c r="C116" s="67" t="s">
        <v>1381</v>
      </c>
      <c r="D116" s="67" t="s">
        <v>1382</v>
      </c>
      <c r="E116" s="67" t="s">
        <v>537</v>
      </c>
      <c r="F116" s="67" t="s">
        <v>1385</v>
      </c>
      <c r="G116" s="109">
        <v>0.1</v>
      </c>
    </row>
    <row r="117" spans="1:7" s="77" customFormat="1">
      <c r="A117" s="67" t="s">
        <v>228</v>
      </c>
      <c r="B117" s="67" t="s">
        <v>242</v>
      </c>
      <c r="C117" s="67" t="s">
        <v>1381</v>
      </c>
      <c r="D117" s="67" t="s">
        <v>1382</v>
      </c>
      <c r="E117" s="67" t="s">
        <v>535</v>
      </c>
      <c r="F117" s="67" t="s">
        <v>1386</v>
      </c>
      <c r="G117" s="109">
        <v>0.03</v>
      </c>
    </row>
    <row r="118" spans="1:7" s="77" customFormat="1">
      <c r="A118" s="67" t="s">
        <v>228</v>
      </c>
      <c r="B118" s="67" t="s">
        <v>242</v>
      </c>
      <c r="C118" s="67" t="s">
        <v>1381</v>
      </c>
      <c r="D118" s="67" t="s">
        <v>1382</v>
      </c>
      <c r="E118" s="67" t="s">
        <v>541</v>
      </c>
      <c r="F118" s="67" t="s">
        <v>1563</v>
      </c>
      <c r="G118" s="109">
        <v>7.0000000000000007E-2</v>
      </c>
    </row>
    <row r="119" spans="1:7" s="77" customFormat="1">
      <c r="A119" s="67" t="s">
        <v>228</v>
      </c>
      <c r="B119" s="67" t="s">
        <v>242</v>
      </c>
      <c r="C119" s="67" t="s">
        <v>1381</v>
      </c>
      <c r="D119" s="67" t="s">
        <v>1382</v>
      </c>
      <c r="E119" s="67" t="s">
        <v>539</v>
      </c>
      <c r="F119" s="67" t="s">
        <v>1387</v>
      </c>
      <c r="G119" s="109">
        <v>7.0000000000000007E-2</v>
      </c>
    </row>
    <row r="120" spans="1:7" s="77" customFormat="1">
      <c r="A120" s="67" t="s">
        <v>228</v>
      </c>
      <c r="B120" s="67" t="s">
        <v>242</v>
      </c>
      <c r="C120" s="67" t="s">
        <v>1381</v>
      </c>
      <c r="D120" s="67" t="s">
        <v>1382</v>
      </c>
      <c r="E120" s="67" t="s">
        <v>528</v>
      </c>
      <c r="F120" s="67" t="s">
        <v>1388</v>
      </c>
      <c r="G120" s="109">
        <v>0.02</v>
      </c>
    </row>
    <row r="121" spans="1:7" s="77" customFormat="1">
      <c r="A121" s="67" t="s">
        <v>228</v>
      </c>
      <c r="B121" s="67" t="s">
        <v>242</v>
      </c>
      <c r="C121" s="67" t="s">
        <v>1389</v>
      </c>
      <c r="D121" s="67" t="s">
        <v>242</v>
      </c>
      <c r="E121" s="67" t="s">
        <v>563</v>
      </c>
      <c r="F121" s="67" t="s">
        <v>1390</v>
      </c>
      <c r="G121" s="109">
        <v>0.19</v>
      </c>
    </row>
    <row r="122" spans="1:7" s="77" customFormat="1">
      <c r="A122" s="67" t="s">
        <v>228</v>
      </c>
      <c r="B122" s="67" t="s">
        <v>242</v>
      </c>
      <c r="C122" s="67" t="s">
        <v>1389</v>
      </c>
      <c r="D122" s="67" t="s">
        <v>242</v>
      </c>
      <c r="E122" s="67" t="s">
        <v>299</v>
      </c>
      <c r="F122" s="67" t="s">
        <v>298</v>
      </c>
      <c r="G122" s="109">
        <v>0.02</v>
      </c>
    </row>
    <row r="123" spans="1:7" s="77" customFormat="1">
      <c r="A123" s="67" t="s">
        <v>228</v>
      </c>
      <c r="B123" s="67" t="s">
        <v>242</v>
      </c>
      <c r="C123" s="67" t="s">
        <v>1389</v>
      </c>
      <c r="D123" s="67" t="s">
        <v>242</v>
      </c>
      <c r="E123" s="67" t="s">
        <v>547</v>
      </c>
      <c r="F123" s="67" t="s">
        <v>1391</v>
      </c>
      <c r="G123" s="109">
        <v>0.05</v>
      </c>
    </row>
    <row r="124" spans="1:7" s="77" customFormat="1">
      <c r="A124" s="67" t="s">
        <v>228</v>
      </c>
      <c r="B124" s="67" t="s">
        <v>242</v>
      </c>
      <c r="C124" s="67" t="s">
        <v>1389</v>
      </c>
      <c r="D124" s="67" t="s">
        <v>242</v>
      </c>
      <c r="E124" s="67" t="s">
        <v>555</v>
      </c>
      <c r="F124" s="67" t="s">
        <v>1797</v>
      </c>
      <c r="G124" s="109">
        <v>0.01</v>
      </c>
    </row>
    <row r="125" spans="1:7" s="77" customFormat="1">
      <c r="A125" s="67" t="s">
        <v>228</v>
      </c>
      <c r="B125" s="67" t="s">
        <v>242</v>
      </c>
      <c r="C125" s="67" t="s">
        <v>1269</v>
      </c>
      <c r="D125" s="67" t="s">
        <v>1270</v>
      </c>
      <c r="E125" s="67" t="s">
        <v>607</v>
      </c>
      <c r="F125" s="67" t="s">
        <v>1271</v>
      </c>
      <c r="G125" s="109">
        <v>0.1</v>
      </c>
    </row>
    <row r="126" spans="1:7" s="77" customFormat="1">
      <c r="A126" s="67" t="s">
        <v>228</v>
      </c>
      <c r="B126" s="67" t="s">
        <v>242</v>
      </c>
      <c r="C126" s="67" t="s">
        <v>1269</v>
      </c>
      <c r="D126" s="67" t="s">
        <v>1270</v>
      </c>
      <c r="E126" s="67" t="s">
        <v>613</v>
      </c>
      <c r="F126" s="67" t="s">
        <v>1519</v>
      </c>
      <c r="G126" s="109">
        <v>0.01</v>
      </c>
    </row>
    <row r="127" spans="1:7" s="77" customFormat="1">
      <c r="A127" s="67" t="s">
        <v>228</v>
      </c>
      <c r="B127" s="67" t="s">
        <v>242</v>
      </c>
      <c r="C127" s="67" t="s">
        <v>1269</v>
      </c>
      <c r="D127" s="67" t="s">
        <v>1270</v>
      </c>
      <c r="E127" s="67" t="s">
        <v>619</v>
      </c>
      <c r="F127" s="67" t="s">
        <v>1272</v>
      </c>
      <c r="G127" s="109">
        <v>0.04</v>
      </c>
    </row>
    <row r="128" spans="1:7" s="77" customFormat="1">
      <c r="A128" s="67" t="s">
        <v>228</v>
      </c>
      <c r="B128" s="67" t="s">
        <v>242</v>
      </c>
      <c r="C128" s="67" t="s">
        <v>1269</v>
      </c>
      <c r="D128" s="67" t="s">
        <v>1270</v>
      </c>
      <c r="E128" s="67" t="s">
        <v>609</v>
      </c>
      <c r="F128" s="67" t="s">
        <v>1273</v>
      </c>
      <c r="G128" s="109">
        <v>0.18</v>
      </c>
    </row>
    <row r="129" spans="1:7" s="77" customFormat="1">
      <c r="A129" s="67" t="s">
        <v>228</v>
      </c>
      <c r="B129" s="67" t="s">
        <v>242</v>
      </c>
      <c r="C129" s="67" t="s">
        <v>1269</v>
      </c>
      <c r="D129" s="67" t="s">
        <v>1270</v>
      </c>
      <c r="E129" s="67" t="s">
        <v>620</v>
      </c>
      <c r="F129" s="67" t="s">
        <v>1270</v>
      </c>
      <c r="G129" s="109">
        <v>0.01</v>
      </c>
    </row>
    <row r="130" spans="1:7" s="77" customFormat="1">
      <c r="A130" s="67" t="s">
        <v>228</v>
      </c>
      <c r="B130" s="67" t="s">
        <v>242</v>
      </c>
      <c r="C130" s="67" t="s">
        <v>1269</v>
      </c>
      <c r="D130" s="67" t="s">
        <v>1270</v>
      </c>
      <c r="E130" s="67" t="s">
        <v>603</v>
      </c>
      <c r="F130" s="67" t="s">
        <v>1522</v>
      </c>
      <c r="G130" s="109">
        <v>0.01</v>
      </c>
    </row>
    <row r="131" spans="1:7" s="77" customFormat="1">
      <c r="A131" s="67" t="s">
        <v>228</v>
      </c>
      <c r="B131" s="67" t="s">
        <v>242</v>
      </c>
      <c r="C131" s="67" t="s">
        <v>1269</v>
      </c>
      <c r="D131" s="67" t="s">
        <v>1270</v>
      </c>
      <c r="E131" s="67" t="s">
        <v>605</v>
      </c>
      <c r="F131" s="67" t="s">
        <v>1274</v>
      </c>
      <c r="G131" s="109">
        <v>0.02</v>
      </c>
    </row>
    <row r="132" spans="1:7" s="77" customFormat="1">
      <c r="A132" s="67" t="s">
        <v>228</v>
      </c>
      <c r="B132" s="67" t="s">
        <v>242</v>
      </c>
      <c r="C132" s="67" t="s">
        <v>1269</v>
      </c>
      <c r="D132" s="67" t="s">
        <v>1270</v>
      </c>
      <c r="E132" s="67" t="s">
        <v>615</v>
      </c>
      <c r="F132" s="67" t="s">
        <v>1564</v>
      </c>
      <c r="G132" s="109">
        <v>0.01</v>
      </c>
    </row>
    <row r="133" spans="1:7" s="77" customFormat="1">
      <c r="A133" s="67" t="s">
        <v>228</v>
      </c>
      <c r="B133" s="67" t="s">
        <v>242</v>
      </c>
      <c r="C133" s="67" t="s">
        <v>1269</v>
      </c>
      <c r="D133" s="67" t="s">
        <v>1270</v>
      </c>
      <c r="E133" s="67" t="s">
        <v>611</v>
      </c>
      <c r="F133" s="67" t="s">
        <v>1275</v>
      </c>
      <c r="G133" s="109">
        <v>0.01</v>
      </c>
    </row>
    <row r="134" spans="1:7" s="77" customFormat="1">
      <c r="A134" s="67" t="s">
        <v>228</v>
      </c>
      <c r="B134" s="67" t="s">
        <v>242</v>
      </c>
      <c r="C134" s="67" t="s">
        <v>1276</v>
      </c>
      <c r="D134" s="67" t="s">
        <v>241</v>
      </c>
      <c r="E134" s="67" t="s">
        <v>588</v>
      </c>
      <c r="F134" s="67" t="s">
        <v>1440</v>
      </c>
      <c r="G134" s="109">
        <v>0.01</v>
      </c>
    </row>
    <row r="135" spans="1:7" s="77" customFormat="1">
      <c r="A135" s="67" t="s">
        <v>228</v>
      </c>
      <c r="B135" s="67" t="s">
        <v>242</v>
      </c>
      <c r="C135" s="67" t="s">
        <v>1276</v>
      </c>
      <c r="D135" s="67" t="s">
        <v>241</v>
      </c>
      <c r="E135" s="67" t="s">
        <v>594</v>
      </c>
      <c r="F135" s="67" t="s">
        <v>1798</v>
      </c>
      <c r="G135" s="109">
        <v>0.01</v>
      </c>
    </row>
    <row r="136" spans="1:7" s="77" customFormat="1">
      <c r="A136" s="67" t="s">
        <v>228</v>
      </c>
      <c r="B136" s="67" t="s">
        <v>242</v>
      </c>
      <c r="C136" s="67" t="s">
        <v>1276</v>
      </c>
      <c r="D136" s="67" t="s">
        <v>241</v>
      </c>
      <c r="E136" s="67" t="s">
        <v>586</v>
      </c>
      <c r="F136" s="67" t="s">
        <v>1614</v>
      </c>
      <c r="G136" s="109">
        <v>0.03</v>
      </c>
    </row>
    <row r="137" spans="1:7" s="77" customFormat="1">
      <c r="A137" s="67" t="s">
        <v>228</v>
      </c>
      <c r="B137" s="67" t="s">
        <v>242</v>
      </c>
      <c r="C137" s="67" t="s">
        <v>1607</v>
      </c>
      <c r="D137" s="67" t="s">
        <v>1608</v>
      </c>
      <c r="E137" s="67" t="s">
        <v>302</v>
      </c>
      <c r="F137" s="67" t="s">
        <v>1608</v>
      </c>
      <c r="G137" s="109">
        <v>0.01</v>
      </c>
    </row>
    <row r="138" spans="1:7" s="77" customFormat="1">
      <c r="A138" s="67" t="s">
        <v>228</v>
      </c>
      <c r="B138" s="67" t="s">
        <v>242</v>
      </c>
      <c r="C138" s="67" t="s">
        <v>1392</v>
      </c>
      <c r="D138" s="67" t="s">
        <v>1393</v>
      </c>
      <c r="E138" s="67" t="s">
        <v>599</v>
      </c>
      <c r="F138" s="67" t="s">
        <v>1393</v>
      </c>
      <c r="G138" s="109">
        <v>0.02</v>
      </c>
    </row>
    <row r="139" spans="1:7" s="77" customFormat="1">
      <c r="A139" s="67" t="s">
        <v>228</v>
      </c>
      <c r="B139" s="67" t="s">
        <v>242</v>
      </c>
      <c r="C139" s="67" t="s">
        <v>1609</v>
      </c>
      <c r="D139" s="67" t="s">
        <v>1390</v>
      </c>
      <c r="E139" s="67" t="s">
        <v>624</v>
      </c>
      <c r="F139" s="67" t="s">
        <v>1390</v>
      </c>
      <c r="G139" s="109">
        <v>7.0000000000000007E-2</v>
      </c>
    </row>
    <row r="140" spans="1:7" s="77" customFormat="1">
      <c r="A140" s="67" t="s">
        <v>228</v>
      </c>
      <c r="B140" s="67" t="s">
        <v>1394</v>
      </c>
      <c r="C140" s="67" t="s">
        <v>1395</v>
      </c>
      <c r="D140" s="67" t="s">
        <v>1396</v>
      </c>
      <c r="E140" s="67" t="s">
        <v>1045</v>
      </c>
      <c r="F140" s="67" t="s">
        <v>1397</v>
      </c>
      <c r="G140" s="109">
        <v>0.32</v>
      </c>
    </row>
    <row r="141" spans="1:7" s="77" customFormat="1">
      <c r="A141" s="67" t="s">
        <v>228</v>
      </c>
      <c r="B141" s="67" t="s">
        <v>1394</v>
      </c>
      <c r="C141" s="67" t="s">
        <v>1395</v>
      </c>
      <c r="D141" s="67" t="s">
        <v>1396</v>
      </c>
      <c r="E141" s="67" t="s">
        <v>1035</v>
      </c>
      <c r="F141" s="67" t="s">
        <v>1398</v>
      </c>
      <c r="G141" s="109">
        <v>0.09</v>
      </c>
    </row>
    <row r="142" spans="1:7" s="77" customFormat="1">
      <c r="A142" s="67" t="s">
        <v>228</v>
      </c>
      <c r="B142" s="67" t="s">
        <v>1394</v>
      </c>
      <c r="C142" s="67" t="s">
        <v>1395</v>
      </c>
      <c r="D142" s="67" t="s">
        <v>1396</v>
      </c>
      <c r="E142" s="67" t="s">
        <v>1029</v>
      </c>
      <c r="F142" s="67" t="s">
        <v>1399</v>
      </c>
      <c r="G142" s="109">
        <v>0.04</v>
      </c>
    </row>
    <row r="143" spans="1:7" s="77" customFormat="1">
      <c r="A143" s="67" t="s">
        <v>228</v>
      </c>
      <c r="B143" s="67" t="s">
        <v>1394</v>
      </c>
      <c r="C143" s="67" t="s">
        <v>1395</v>
      </c>
      <c r="D143" s="67" t="s">
        <v>1396</v>
      </c>
      <c r="E143" s="67" t="s">
        <v>1037</v>
      </c>
      <c r="F143" s="67" t="s">
        <v>1400</v>
      </c>
      <c r="G143" s="109">
        <v>0.1</v>
      </c>
    </row>
    <row r="144" spans="1:7" s="77" customFormat="1">
      <c r="A144" s="67" t="s">
        <v>228</v>
      </c>
      <c r="B144" s="67" t="s">
        <v>1394</v>
      </c>
      <c r="C144" s="67" t="s">
        <v>1395</v>
      </c>
      <c r="D144" s="67" t="s">
        <v>1396</v>
      </c>
      <c r="E144" s="67" t="s">
        <v>1033</v>
      </c>
      <c r="F144" s="67" t="s">
        <v>1401</v>
      </c>
      <c r="G144" s="109">
        <v>0.04</v>
      </c>
    </row>
    <row r="145" spans="1:7" s="77" customFormat="1">
      <c r="A145" s="67" t="s">
        <v>228</v>
      </c>
      <c r="B145" s="67" t="s">
        <v>1394</v>
      </c>
      <c r="C145" s="67" t="s">
        <v>1395</v>
      </c>
      <c r="D145" s="67" t="s">
        <v>1396</v>
      </c>
      <c r="E145" s="67" t="s">
        <v>1039</v>
      </c>
      <c r="F145" s="67" t="s">
        <v>1402</v>
      </c>
      <c r="G145" s="109">
        <v>0.02</v>
      </c>
    </row>
    <row r="146" spans="1:7" s="77" customFormat="1">
      <c r="A146" s="67" t="s">
        <v>228</v>
      </c>
      <c r="B146" s="67" t="s">
        <v>1394</v>
      </c>
      <c r="C146" s="67" t="s">
        <v>1395</v>
      </c>
      <c r="D146" s="67" t="s">
        <v>1396</v>
      </c>
      <c r="E146" s="67" t="s">
        <v>1031</v>
      </c>
      <c r="F146" s="67" t="s">
        <v>1403</v>
      </c>
      <c r="G146" s="109">
        <v>0.03</v>
      </c>
    </row>
    <row r="147" spans="1:7" s="77" customFormat="1">
      <c r="A147" s="67" t="s">
        <v>228</v>
      </c>
      <c r="B147" s="67" t="s">
        <v>1394</v>
      </c>
      <c r="C147" s="67" t="s">
        <v>1395</v>
      </c>
      <c r="D147" s="67" t="s">
        <v>1396</v>
      </c>
      <c r="E147" s="67" t="s">
        <v>1041</v>
      </c>
      <c r="F147" s="67" t="s">
        <v>1799</v>
      </c>
      <c r="G147" s="109">
        <v>0.02</v>
      </c>
    </row>
    <row r="148" spans="1:7" s="77" customFormat="1">
      <c r="A148" s="67" t="s">
        <v>228</v>
      </c>
      <c r="B148" s="67" t="s">
        <v>1277</v>
      </c>
      <c r="C148" s="67" t="s">
        <v>1278</v>
      </c>
      <c r="D148" s="67" t="s">
        <v>1279</v>
      </c>
      <c r="E148" s="67" t="s">
        <v>449</v>
      </c>
      <c r="F148" s="67" t="s">
        <v>1441</v>
      </c>
      <c r="G148" s="109">
        <v>0.01</v>
      </c>
    </row>
    <row r="149" spans="1:7" s="77" customFormat="1">
      <c r="A149" s="67" t="s">
        <v>228</v>
      </c>
      <c r="B149" s="67" t="s">
        <v>230</v>
      </c>
      <c r="C149" s="67" t="s">
        <v>1281</v>
      </c>
      <c r="D149" s="67" t="s">
        <v>1280</v>
      </c>
      <c r="E149" s="67" t="s">
        <v>722</v>
      </c>
      <c r="F149" s="67" t="s">
        <v>1280</v>
      </c>
      <c r="G149" s="109">
        <v>0.13</v>
      </c>
    </row>
    <row r="150" spans="1:7" s="77" customFormat="1">
      <c r="A150" s="67" t="s">
        <v>228</v>
      </c>
      <c r="B150" s="67" t="s">
        <v>230</v>
      </c>
      <c r="C150" s="67" t="s">
        <v>1404</v>
      </c>
      <c r="D150" s="67" t="s">
        <v>229</v>
      </c>
      <c r="E150" s="67" t="s">
        <v>715</v>
      </c>
      <c r="F150" s="67" t="s">
        <v>1405</v>
      </c>
      <c r="G150" s="109">
        <v>0.03</v>
      </c>
    </row>
    <row r="151" spans="1:7" s="77" customFormat="1">
      <c r="A151" s="67" t="s">
        <v>228</v>
      </c>
      <c r="B151" s="67" t="s">
        <v>230</v>
      </c>
      <c r="C151" s="67" t="s">
        <v>1404</v>
      </c>
      <c r="D151" s="67" t="s">
        <v>229</v>
      </c>
      <c r="E151" s="67" t="s">
        <v>702</v>
      </c>
      <c r="F151" s="67" t="s">
        <v>1406</v>
      </c>
      <c r="G151" s="109">
        <v>0.16</v>
      </c>
    </row>
    <row r="152" spans="1:7" s="77" customFormat="1">
      <c r="A152" s="67" t="s">
        <v>228</v>
      </c>
      <c r="B152" s="67" t="s">
        <v>230</v>
      </c>
      <c r="C152" s="67" t="s">
        <v>1404</v>
      </c>
      <c r="D152" s="67" t="s">
        <v>229</v>
      </c>
      <c r="E152" s="67" t="s">
        <v>707</v>
      </c>
      <c r="F152" s="67" t="s">
        <v>229</v>
      </c>
      <c r="G152" s="109">
        <v>0.06</v>
      </c>
    </row>
    <row r="153" spans="1:7" s="77" customFormat="1">
      <c r="A153" s="67" t="s">
        <v>228</v>
      </c>
      <c r="B153" s="67" t="s">
        <v>230</v>
      </c>
      <c r="C153" s="67" t="s">
        <v>1404</v>
      </c>
      <c r="D153" s="67" t="s">
        <v>229</v>
      </c>
      <c r="E153" s="67" t="s">
        <v>717</v>
      </c>
      <c r="F153" s="67" t="s">
        <v>1800</v>
      </c>
      <c r="G153" s="109">
        <v>0.01</v>
      </c>
    </row>
    <row r="154" spans="1:7" s="77" customFormat="1">
      <c r="A154" s="67" t="s">
        <v>228</v>
      </c>
      <c r="B154" s="67" t="s">
        <v>230</v>
      </c>
      <c r="C154" s="67" t="s">
        <v>1282</v>
      </c>
      <c r="D154" s="67" t="s">
        <v>1283</v>
      </c>
      <c r="E154" s="67" t="s">
        <v>732</v>
      </c>
      <c r="F154" s="67" t="s">
        <v>1283</v>
      </c>
      <c r="G154" s="109">
        <v>1.96</v>
      </c>
    </row>
    <row r="155" spans="1:7" s="77" customFormat="1">
      <c r="A155" s="67" t="s">
        <v>228</v>
      </c>
      <c r="B155" s="67" t="s">
        <v>230</v>
      </c>
      <c r="C155" s="67" t="s">
        <v>1284</v>
      </c>
      <c r="D155" s="67" t="s">
        <v>1285</v>
      </c>
      <c r="E155" s="67" t="s">
        <v>699</v>
      </c>
      <c r="F155" s="67" t="s">
        <v>1286</v>
      </c>
      <c r="G155" s="109">
        <v>0.03</v>
      </c>
    </row>
    <row r="156" spans="1:7" s="77" customFormat="1">
      <c r="A156" s="67" t="s">
        <v>228</v>
      </c>
      <c r="B156" s="67" t="s">
        <v>230</v>
      </c>
      <c r="C156" s="67" t="s">
        <v>1284</v>
      </c>
      <c r="D156" s="67" t="s">
        <v>1285</v>
      </c>
      <c r="E156" s="67" t="s">
        <v>685</v>
      </c>
      <c r="F156" s="67" t="s">
        <v>1287</v>
      </c>
      <c r="G156" s="109">
        <v>0.05</v>
      </c>
    </row>
    <row r="157" spans="1:7" s="77" customFormat="1">
      <c r="A157" s="67" t="s">
        <v>228</v>
      </c>
      <c r="B157" s="67" t="s">
        <v>230</v>
      </c>
      <c r="C157" s="67" t="s">
        <v>1284</v>
      </c>
      <c r="D157" s="67" t="s">
        <v>1285</v>
      </c>
      <c r="E157" s="67" t="s">
        <v>693</v>
      </c>
      <c r="F157" s="67" t="s">
        <v>1288</v>
      </c>
      <c r="G157" s="109">
        <v>0.09</v>
      </c>
    </row>
    <row r="158" spans="1:7" s="77" customFormat="1">
      <c r="A158" s="67" t="s">
        <v>228</v>
      </c>
      <c r="B158" s="67" t="s">
        <v>230</v>
      </c>
      <c r="C158" s="67" t="s">
        <v>1284</v>
      </c>
      <c r="D158" s="67" t="s">
        <v>1285</v>
      </c>
      <c r="E158" s="67" t="s">
        <v>689</v>
      </c>
      <c r="F158" s="67" t="s">
        <v>1289</v>
      </c>
      <c r="G158" s="109">
        <v>0.02</v>
      </c>
    </row>
    <row r="159" spans="1:7" s="77" customFormat="1">
      <c r="A159" s="67" t="s">
        <v>228</v>
      </c>
      <c r="B159" s="67" t="s">
        <v>230</v>
      </c>
      <c r="C159" s="67" t="s">
        <v>1284</v>
      </c>
      <c r="D159" s="67" t="s">
        <v>1285</v>
      </c>
      <c r="E159" s="67" t="s">
        <v>697</v>
      </c>
      <c r="F159" s="67" t="s">
        <v>1290</v>
      </c>
      <c r="G159" s="109">
        <v>0.01</v>
      </c>
    </row>
    <row r="160" spans="1:7" s="77" customFormat="1">
      <c r="A160" s="67" t="s">
        <v>228</v>
      </c>
      <c r="B160" s="67" t="s">
        <v>230</v>
      </c>
      <c r="C160" s="67" t="s">
        <v>1284</v>
      </c>
      <c r="D160" s="67" t="s">
        <v>1285</v>
      </c>
      <c r="E160" s="67" t="s">
        <v>683</v>
      </c>
      <c r="F160" s="67" t="s">
        <v>1291</v>
      </c>
      <c r="G160" s="109">
        <v>0.04</v>
      </c>
    </row>
    <row r="161" spans="1:7" s="77" customFormat="1">
      <c r="A161" s="67" t="s">
        <v>228</v>
      </c>
      <c r="B161" s="67" t="s">
        <v>230</v>
      </c>
      <c r="C161" s="67" t="s">
        <v>1284</v>
      </c>
      <c r="D161" s="67" t="s">
        <v>1285</v>
      </c>
      <c r="E161" s="67" t="s">
        <v>695</v>
      </c>
      <c r="F161" s="67" t="s">
        <v>1292</v>
      </c>
      <c r="G161" s="109">
        <v>0.05</v>
      </c>
    </row>
    <row r="162" spans="1:7" s="77" customFormat="1">
      <c r="A162" s="67" t="s">
        <v>228</v>
      </c>
      <c r="B162" s="67" t="s">
        <v>230</v>
      </c>
      <c r="C162" s="67" t="s">
        <v>1284</v>
      </c>
      <c r="D162" s="67" t="s">
        <v>1285</v>
      </c>
      <c r="E162" s="67" t="s">
        <v>691</v>
      </c>
      <c r="F162" s="67" t="s">
        <v>1293</v>
      </c>
      <c r="G162" s="109">
        <v>0.03</v>
      </c>
    </row>
    <row r="163" spans="1:7" s="77" customFormat="1">
      <c r="A163" s="67" t="s">
        <v>228</v>
      </c>
      <c r="B163" s="67" t="s">
        <v>230</v>
      </c>
      <c r="C163" s="67" t="s">
        <v>1284</v>
      </c>
      <c r="D163" s="67" t="s">
        <v>1285</v>
      </c>
      <c r="E163" s="67" t="s">
        <v>680</v>
      </c>
      <c r="F163" s="67" t="s">
        <v>1294</v>
      </c>
      <c r="G163" s="109">
        <v>0.01</v>
      </c>
    </row>
    <row r="164" spans="1:7" s="77" customFormat="1">
      <c r="A164" s="67" t="s">
        <v>228</v>
      </c>
      <c r="B164" s="67" t="s">
        <v>230</v>
      </c>
      <c r="C164" s="67" t="s">
        <v>1284</v>
      </c>
      <c r="D164" s="67" t="s">
        <v>1285</v>
      </c>
      <c r="E164" s="67" t="s">
        <v>681</v>
      </c>
      <c r="F164" s="67" t="s">
        <v>1285</v>
      </c>
      <c r="G164" s="109">
        <v>0.04</v>
      </c>
    </row>
    <row r="165" spans="1:7" s="77" customFormat="1">
      <c r="A165" s="67" t="s">
        <v>228</v>
      </c>
      <c r="B165" s="67" t="s">
        <v>230</v>
      </c>
      <c r="C165" s="67" t="s">
        <v>1295</v>
      </c>
      <c r="D165" s="67" t="s">
        <v>1296</v>
      </c>
      <c r="E165" s="67" t="s">
        <v>729</v>
      </c>
      <c r="F165" s="67" t="s">
        <v>1296</v>
      </c>
      <c r="G165" s="109">
        <v>0.11</v>
      </c>
    </row>
    <row r="166" spans="1:7" s="77" customFormat="1">
      <c r="A166" s="67" t="s">
        <v>228</v>
      </c>
      <c r="B166" s="67" t="s">
        <v>205</v>
      </c>
      <c r="C166" s="67" t="s">
        <v>1492</v>
      </c>
      <c r="D166" s="67" t="s">
        <v>1435</v>
      </c>
      <c r="E166" s="67" t="s">
        <v>1458</v>
      </c>
      <c r="F166" s="67" t="s">
        <v>1561</v>
      </c>
      <c r="G166" s="109">
        <v>0.04</v>
      </c>
    </row>
    <row r="167" spans="1:7" s="77" customFormat="1">
      <c r="A167" s="67" t="s">
        <v>228</v>
      </c>
      <c r="B167" s="67" t="s">
        <v>205</v>
      </c>
      <c r="C167" s="67" t="s">
        <v>1492</v>
      </c>
      <c r="D167" s="67" t="s">
        <v>1435</v>
      </c>
      <c r="E167" s="67" t="s">
        <v>1450</v>
      </c>
      <c r="F167" s="67" t="s">
        <v>1524</v>
      </c>
      <c r="G167" s="109">
        <v>0.02</v>
      </c>
    </row>
    <row r="168" spans="1:7" s="77" customFormat="1">
      <c r="A168" s="67" t="s">
        <v>228</v>
      </c>
      <c r="B168" s="67" t="s">
        <v>205</v>
      </c>
      <c r="C168" s="67" t="s">
        <v>1492</v>
      </c>
      <c r="D168" s="67" t="s">
        <v>1435</v>
      </c>
      <c r="E168" s="67" t="s">
        <v>1464</v>
      </c>
      <c r="F168" s="67" t="s">
        <v>1565</v>
      </c>
      <c r="G168" s="109">
        <v>0.04</v>
      </c>
    </row>
    <row r="169" spans="1:7" s="77" customFormat="1">
      <c r="A169" s="67" t="s">
        <v>228</v>
      </c>
      <c r="B169" s="67" t="s">
        <v>205</v>
      </c>
      <c r="C169" s="67" t="s">
        <v>1492</v>
      </c>
      <c r="D169" s="67" t="s">
        <v>1435</v>
      </c>
      <c r="E169" s="67" t="s">
        <v>1466</v>
      </c>
      <c r="F169" s="67" t="s">
        <v>1562</v>
      </c>
      <c r="G169" s="109">
        <v>0.02</v>
      </c>
    </row>
    <row r="170" spans="1:7" s="77" customFormat="1">
      <c r="A170" s="67" t="s">
        <v>228</v>
      </c>
      <c r="B170" s="67" t="s">
        <v>205</v>
      </c>
      <c r="C170" s="67" t="s">
        <v>1492</v>
      </c>
      <c r="D170" s="67" t="s">
        <v>1435</v>
      </c>
      <c r="E170" s="67" t="s">
        <v>1470</v>
      </c>
      <c r="F170" s="67" t="s">
        <v>1532</v>
      </c>
      <c r="G170" s="109">
        <v>0.04</v>
      </c>
    </row>
    <row r="171" spans="1:7" s="77" customFormat="1">
      <c r="A171" s="67" t="s">
        <v>228</v>
      </c>
      <c r="B171" s="67" t="s">
        <v>205</v>
      </c>
      <c r="C171" s="67" t="s">
        <v>1492</v>
      </c>
      <c r="D171" s="67" t="s">
        <v>1435</v>
      </c>
      <c r="E171" s="67" t="s">
        <v>1460</v>
      </c>
      <c r="F171" s="67" t="s">
        <v>1533</v>
      </c>
      <c r="G171" s="109">
        <v>0.02</v>
      </c>
    </row>
    <row r="172" spans="1:7" s="77" customFormat="1">
      <c r="A172" s="67" t="s">
        <v>228</v>
      </c>
      <c r="B172" s="67" t="s">
        <v>205</v>
      </c>
      <c r="C172" s="67" t="s">
        <v>1492</v>
      </c>
      <c r="D172" s="67" t="s">
        <v>1435</v>
      </c>
      <c r="E172" s="67" t="s">
        <v>1468</v>
      </c>
      <c r="F172" s="67" t="s">
        <v>1534</v>
      </c>
      <c r="G172" s="109">
        <v>0.02</v>
      </c>
    </row>
    <row r="173" spans="1:7" s="77" customFormat="1">
      <c r="A173" s="67" t="s">
        <v>228</v>
      </c>
      <c r="B173" s="67" t="s">
        <v>205</v>
      </c>
      <c r="C173" s="67" t="s">
        <v>1297</v>
      </c>
      <c r="D173" s="67" t="s">
        <v>1298</v>
      </c>
      <c r="E173" s="67" t="s">
        <v>1021</v>
      </c>
      <c r="F173" s="67" t="s">
        <v>1299</v>
      </c>
      <c r="G173" s="109">
        <v>0.14000000000000001</v>
      </c>
    </row>
    <row r="174" spans="1:7" s="77" customFormat="1">
      <c r="A174" s="67" t="s">
        <v>228</v>
      </c>
      <c r="B174" s="67" t="s">
        <v>205</v>
      </c>
      <c r="C174" s="67" t="s">
        <v>1297</v>
      </c>
      <c r="D174" s="67" t="s">
        <v>1298</v>
      </c>
      <c r="E174" s="67" t="s">
        <v>1022</v>
      </c>
      <c r="F174" s="67" t="s">
        <v>1298</v>
      </c>
      <c r="G174" s="109">
        <v>0.05</v>
      </c>
    </row>
    <row r="175" spans="1:7" s="77" customFormat="1">
      <c r="A175" s="67" t="s">
        <v>228</v>
      </c>
      <c r="B175" s="67" t="s">
        <v>205</v>
      </c>
      <c r="C175" s="67" t="s">
        <v>1300</v>
      </c>
      <c r="D175" s="67" t="s">
        <v>1301</v>
      </c>
      <c r="E175" s="67" t="s">
        <v>1013</v>
      </c>
      <c r="F175" s="67" t="s">
        <v>1302</v>
      </c>
      <c r="G175" s="109">
        <v>0.12</v>
      </c>
    </row>
    <row r="176" spans="1:7" s="77" customFormat="1">
      <c r="A176" s="67" t="s">
        <v>228</v>
      </c>
      <c r="B176" s="67" t="s">
        <v>205</v>
      </c>
      <c r="C176" s="67" t="s">
        <v>1300</v>
      </c>
      <c r="D176" s="67" t="s">
        <v>1301</v>
      </c>
      <c r="E176" s="67" t="s">
        <v>1009</v>
      </c>
      <c r="F176" s="67" t="s">
        <v>1303</v>
      </c>
      <c r="G176" s="109">
        <v>0.03</v>
      </c>
    </row>
    <row r="177" spans="1:7" s="77" customFormat="1">
      <c r="A177" s="67" t="s">
        <v>228</v>
      </c>
      <c r="B177" s="67" t="s">
        <v>205</v>
      </c>
      <c r="C177" s="67" t="s">
        <v>1300</v>
      </c>
      <c r="D177" s="67" t="s">
        <v>1301</v>
      </c>
      <c r="E177" s="67" t="s">
        <v>1011</v>
      </c>
      <c r="F177" s="67" t="s">
        <v>1304</v>
      </c>
      <c r="G177" s="109">
        <v>0.1</v>
      </c>
    </row>
    <row r="178" spans="1:7" s="77" customFormat="1">
      <c r="A178" s="67" t="s">
        <v>228</v>
      </c>
      <c r="B178" s="67" t="s">
        <v>205</v>
      </c>
      <c r="C178" s="67" t="s">
        <v>1305</v>
      </c>
      <c r="D178" s="67" t="s">
        <v>1306</v>
      </c>
      <c r="E178" s="67" t="s">
        <v>1000</v>
      </c>
      <c r="F178" s="67" t="s">
        <v>1306</v>
      </c>
      <c r="G178" s="109">
        <v>0.02</v>
      </c>
    </row>
    <row r="179" spans="1:7" s="77" customFormat="1">
      <c r="A179" s="67" t="s">
        <v>228</v>
      </c>
      <c r="B179" s="67" t="s">
        <v>1307</v>
      </c>
      <c r="C179" s="67" t="s">
        <v>1308</v>
      </c>
      <c r="D179" s="67" t="s">
        <v>1309</v>
      </c>
      <c r="E179" s="67" t="s">
        <v>931</v>
      </c>
      <c r="F179" s="67" t="s">
        <v>1801</v>
      </c>
      <c r="G179" s="109">
        <v>0.13</v>
      </c>
    </row>
    <row r="180" spans="1:7" s="77" customFormat="1">
      <c r="A180" s="67" t="s">
        <v>228</v>
      </c>
      <c r="B180" s="67" t="s">
        <v>1307</v>
      </c>
      <c r="C180" s="67" t="s">
        <v>1308</v>
      </c>
      <c r="D180" s="67" t="s">
        <v>1309</v>
      </c>
      <c r="E180" s="67" t="s">
        <v>932</v>
      </c>
      <c r="F180" s="67" t="s">
        <v>1310</v>
      </c>
      <c r="G180" s="109">
        <v>0.1</v>
      </c>
    </row>
    <row r="181" spans="1:7" s="77" customFormat="1">
      <c r="A181" s="67" t="s">
        <v>228</v>
      </c>
      <c r="B181" s="67" t="s">
        <v>1307</v>
      </c>
      <c r="C181" s="67" t="s">
        <v>1308</v>
      </c>
      <c r="D181" s="67" t="s">
        <v>1309</v>
      </c>
      <c r="E181" s="67" t="s">
        <v>938</v>
      </c>
      <c r="F181" s="67" t="s">
        <v>1610</v>
      </c>
      <c r="G181" s="109">
        <v>0.01</v>
      </c>
    </row>
    <row r="182" spans="1:7" s="77" customFormat="1">
      <c r="A182" s="67" t="s">
        <v>228</v>
      </c>
      <c r="B182" s="67" t="s">
        <v>1307</v>
      </c>
      <c r="C182" s="67" t="s">
        <v>1308</v>
      </c>
      <c r="D182" s="67" t="s">
        <v>1309</v>
      </c>
      <c r="E182" s="67" t="s">
        <v>934</v>
      </c>
      <c r="F182" s="67" t="s">
        <v>1311</v>
      </c>
      <c r="G182" s="109">
        <v>0.02</v>
      </c>
    </row>
    <row r="183" spans="1:7" s="77" customFormat="1">
      <c r="A183" s="67" t="s">
        <v>228</v>
      </c>
      <c r="B183" s="67" t="s">
        <v>1307</v>
      </c>
      <c r="C183" s="67" t="s">
        <v>1308</v>
      </c>
      <c r="D183" s="67" t="s">
        <v>1309</v>
      </c>
      <c r="E183" s="67" t="s">
        <v>939</v>
      </c>
      <c r="F183" s="67" t="s">
        <v>1312</v>
      </c>
      <c r="G183" s="109">
        <v>0.03</v>
      </c>
    </row>
    <row r="184" spans="1:7" s="77" customFormat="1">
      <c r="A184" s="67" t="s">
        <v>228</v>
      </c>
      <c r="B184" s="67" t="s">
        <v>234</v>
      </c>
      <c r="C184" s="67" t="s">
        <v>1313</v>
      </c>
      <c r="D184" s="67" t="s">
        <v>1314</v>
      </c>
      <c r="E184" s="67" t="s">
        <v>767</v>
      </c>
      <c r="F184" s="67" t="s">
        <v>1802</v>
      </c>
      <c r="G184" s="109">
        <v>0.01</v>
      </c>
    </row>
    <row r="185" spans="1:7" s="77" customFormat="1">
      <c r="A185" s="67" t="s">
        <v>228</v>
      </c>
      <c r="B185" s="67" t="s">
        <v>234</v>
      </c>
      <c r="C185" s="67" t="s">
        <v>1313</v>
      </c>
      <c r="D185" s="67" t="s">
        <v>1314</v>
      </c>
      <c r="E185" s="67" t="s">
        <v>775</v>
      </c>
      <c r="F185" s="67" t="s">
        <v>1315</v>
      </c>
      <c r="G185" s="109">
        <v>0.04</v>
      </c>
    </row>
    <row r="186" spans="1:7" s="77" customFormat="1">
      <c r="A186" s="67" t="s">
        <v>228</v>
      </c>
      <c r="B186" s="67" t="s">
        <v>234</v>
      </c>
      <c r="C186" s="67" t="s">
        <v>1313</v>
      </c>
      <c r="D186" s="67" t="s">
        <v>1314</v>
      </c>
      <c r="E186" s="67" t="s">
        <v>765</v>
      </c>
      <c r="F186" s="67" t="s">
        <v>1316</v>
      </c>
      <c r="G186" s="109">
        <v>0.01</v>
      </c>
    </row>
    <row r="187" spans="1:7" s="77" customFormat="1">
      <c r="A187" s="67" t="s">
        <v>228</v>
      </c>
      <c r="B187" s="67" t="s">
        <v>234</v>
      </c>
      <c r="C187" s="67" t="s">
        <v>1313</v>
      </c>
      <c r="D187" s="67" t="s">
        <v>1314</v>
      </c>
      <c r="E187" s="67" t="s">
        <v>771</v>
      </c>
      <c r="F187" s="67" t="s">
        <v>1523</v>
      </c>
      <c r="G187" s="109">
        <v>0.01</v>
      </c>
    </row>
    <row r="188" spans="1:7" s="77" customFormat="1">
      <c r="A188" s="67" t="s">
        <v>228</v>
      </c>
      <c r="B188" s="67" t="s">
        <v>234</v>
      </c>
      <c r="C188" s="67" t="s">
        <v>1313</v>
      </c>
      <c r="D188" s="67" t="s">
        <v>1314</v>
      </c>
      <c r="E188" s="67" t="s">
        <v>773</v>
      </c>
      <c r="F188" s="67" t="s">
        <v>1611</v>
      </c>
      <c r="G188" s="109">
        <v>0.02</v>
      </c>
    </row>
    <row r="189" spans="1:7" s="77" customFormat="1">
      <c r="A189" s="67" t="s">
        <v>228</v>
      </c>
      <c r="B189" s="67" t="s">
        <v>238</v>
      </c>
      <c r="C189" s="67" t="s">
        <v>1317</v>
      </c>
      <c r="D189" s="67" t="s">
        <v>1318</v>
      </c>
      <c r="E189" s="67" t="s">
        <v>380</v>
      </c>
      <c r="F189" s="67" t="s">
        <v>1319</v>
      </c>
      <c r="G189" s="109">
        <v>0.12</v>
      </c>
    </row>
    <row r="190" spans="1:7" s="77" customFormat="1">
      <c r="A190" s="67" t="s">
        <v>228</v>
      </c>
      <c r="B190" s="67" t="s">
        <v>238</v>
      </c>
      <c r="C190" s="67" t="s">
        <v>1317</v>
      </c>
      <c r="D190" s="67" t="s">
        <v>1318</v>
      </c>
      <c r="E190" s="67" t="s">
        <v>382</v>
      </c>
      <c r="F190" s="67" t="s">
        <v>1320</v>
      </c>
      <c r="G190" s="109">
        <v>0.14000000000000001</v>
      </c>
    </row>
    <row r="191" spans="1:7" s="77" customFormat="1">
      <c r="A191" s="67" t="s">
        <v>228</v>
      </c>
      <c r="B191" s="67" t="s">
        <v>238</v>
      </c>
      <c r="C191" s="67" t="s">
        <v>1317</v>
      </c>
      <c r="D191" s="67" t="s">
        <v>1318</v>
      </c>
      <c r="E191" s="67" t="s">
        <v>386</v>
      </c>
      <c r="F191" s="67" t="s">
        <v>1321</v>
      </c>
      <c r="G191" s="109">
        <v>0.04</v>
      </c>
    </row>
    <row r="192" spans="1:7" s="77" customFormat="1">
      <c r="A192" s="67" t="s">
        <v>228</v>
      </c>
      <c r="B192" s="67" t="s">
        <v>238</v>
      </c>
      <c r="C192" s="67" t="s">
        <v>1317</v>
      </c>
      <c r="D192" s="67" t="s">
        <v>1318</v>
      </c>
      <c r="E192" s="67" t="s">
        <v>375</v>
      </c>
      <c r="F192" s="67" t="s">
        <v>1407</v>
      </c>
      <c r="G192" s="109">
        <v>0.28000000000000003</v>
      </c>
    </row>
    <row r="193" spans="1:7" s="77" customFormat="1">
      <c r="A193" s="67" t="s">
        <v>228</v>
      </c>
      <c r="B193" s="67" t="s">
        <v>238</v>
      </c>
      <c r="C193" s="67" t="s">
        <v>1317</v>
      </c>
      <c r="D193" s="67" t="s">
        <v>1318</v>
      </c>
      <c r="E193" s="67" t="s">
        <v>378</v>
      </c>
      <c r="F193" s="67" t="s">
        <v>1408</v>
      </c>
      <c r="G193" s="109">
        <v>0.01</v>
      </c>
    </row>
    <row r="194" spans="1:7" s="77" customFormat="1">
      <c r="A194" s="67" t="s">
        <v>228</v>
      </c>
      <c r="B194" s="67" t="s">
        <v>238</v>
      </c>
      <c r="C194" s="67" t="s">
        <v>1317</v>
      </c>
      <c r="D194" s="67" t="s">
        <v>1318</v>
      </c>
      <c r="E194" s="67" t="s">
        <v>384</v>
      </c>
      <c r="F194" s="67" t="s">
        <v>1409</v>
      </c>
      <c r="G194" s="109">
        <v>0.02</v>
      </c>
    </row>
    <row r="195" spans="1:7" s="77" customFormat="1">
      <c r="A195" s="67" t="s">
        <v>228</v>
      </c>
      <c r="B195" s="67" t="s">
        <v>238</v>
      </c>
      <c r="C195" s="67" t="s">
        <v>1322</v>
      </c>
      <c r="D195" s="67" t="s">
        <v>237</v>
      </c>
      <c r="E195" s="67" t="s">
        <v>279</v>
      </c>
      <c r="F195" s="67" t="s">
        <v>1410</v>
      </c>
      <c r="G195" s="109">
        <v>0.38</v>
      </c>
    </row>
    <row r="196" spans="1:7" s="77" customFormat="1">
      <c r="A196" s="67" t="s">
        <v>228</v>
      </c>
      <c r="B196" s="67" t="s">
        <v>238</v>
      </c>
      <c r="C196" s="67" t="s">
        <v>1322</v>
      </c>
      <c r="D196" s="67" t="s">
        <v>237</v>
      </c>
      <c r="E196" s="67" t="s">
        <v>406</v>
      </c>
      <c r="F196" s="67" t="s">
        <v>1411</v>
      </c>
      <c r="G196" s="109">
        <v>0.43</v>
      </c>
    </row>
    <row r="197" spans="1:7" s="77" customFormat="1">
      <c r="A197" s="67" t="s">
        <v>228</v>
      </c>
      <c r="B197" s="67" t="s">
        <v>238</v>
      </c>
      <c r="C197" s="67" t="s">
        <v>1322</v>
      </c>
      <c r="D197" s="67" t="s">
        <v>237</v>
      </c>
      <c r="E197" s="67" t="s">
        <v>400</v>
      </c>
      <c r="F197" s="67" t="s">
        <v>1412</v>
      </c>
      <c r="G197" s="109">
        <v>0.1</v>
      </c>
    </row>
    <row r="198" spans="1:7" s="77" customFormat="1">
      <c r="A198" s="67" t="s">
        <v>228</v>
      </c>
      <c r="B198" s="67" t="s">
        <v>238</v>
      </c>
      <c r="C198" s="67" t="s">
        <v>1322</v>
      </c>
      <c r="D198" s="67" t="s">
        <v>237</v>
      </c>
      <c r="E198" s="67" t="s">
        <v>402</v>
      </c>
      <c r="F198" s="67" t="s">
        <v>1413</v>
      </c>
      <c r="G198" s="109">
        <v>0.02</v>
      </c>
    </row>
    <row r="199" spans="1:7" s="77" customFormat="1">
      <c r="A199" s="67" t="s">
        <v>228</v>
      </c>
      <c r="B199" s="67" t="s">
        <v>238</v>
      </c>
      <c r="C199" s="67" t="s">
        <v>1322</v>
      </c>
      <c r="D199" s="67" t="s">
        <v>237</v>
      </c>
      <c r="E199" s="67" t="s">
        <v>404</v>
      </c>
      <c r="F199" s="67" t="s">
        <v>1414</v>
      </c>
      <c r="G199" s="109">
        <v>0.05</v>
      </c>
    </row>
    <row r="200" spans="1:7" s="77" customFormat="1">
      <c r="A200" s="67" t="s">
        <v>228</v>
      </c>
      <c r="B200" s="67" t="s">
        <v>238</v>
      </c>
      <c r="C200" s="67" t="s">
        <v>1322</v>
      </c>
      <c r="D200" s="67" t="s">
        <v>237</v>
      </c>
      <c r="E200" s="67" t="s">
        <v>398</v>
      </c>
      <c r="F200" s="67" t="s">
        <v>1501</v>
      </c>
      <c r="G200" s="109">
        <v>0.02</v>
      </c>
    </row>
    <row r="201" spans="1:7" s="77" customFormat="1">
      <c r="A201" s="67" t="s">
        <v>228</v>
      </c>
      <c r="B201" s="67" t="s">
        <v>238</v>
      </c>
      <c r="C201" s="67" t="s">
        <v>1322</v>
      </c>
      <c r="D201" s="67" t="s">
        <v>237</v>
      </c>
      <c r="E201" s="67" t="s">
        <v>277</v>
      </c>
      <c r="F201" s="67" t="s">
        <v>1323</v>
      </c>
      <c r="G201" s="109">
        <v>0.05</v>
      </c>
    </row>
    <row r="202" spans="1:7" s="77" customFormat="1">
      <c r="A202" s="67" t="s">
        <v>228</v>
      </c>
      <c r="B202" s="67" t="s">
        <v>238</v>
      </c>
      <c r="C202" s="67" t="s">
        <v>1415</v>
      </c>
      <c r="D202" s="67" t="s">
        <v>237</v>
      </c>
      <c r="E202" s="67" t="s">
        <v>274</v>
      </c>
      <c r="F202" s="67" t="s">
        <v>237</v>
      </c>
      <c r="G202" s="109">
        <v>0.32</v>
      </c>
    </row>
    <row r="203" spans="1:7" s="77" customFormat="1">
      <c r="A203" s="67" t="s">
        <v>228</v>
      </c>
      <c r="B203" s="67" t="s">
        <v>238</v>
      </c>
      <c r="C203" s="67" t="s">
        <v>1416</v>
      </c>
      <c r="D203" s="67" t="s">
        <v>1417</v>
      </c>
      <c r="E203" s="67" t="s">
        <v>389</v>
      </c>
      <c r="F203" s="67" t="s">
        <v>1417</v>
      </c>
      <c r="G203" s="109">
        <v>0.03</v>
      </c>
    </row>
    <row r="204" spans="1:7" s="77" customFormat="1">
      <c r="A204" s="67" t="s">
        <v>228</v>
      </c>
      <c r="B204" s="67" t="s">
        <v>238</v>
      </c>
      <c r="C204" s="67" t="s">
        <v>1418</v>
      </c>
      <c r="D204" s="67" t="s">
        <v>1324</v>
      </c>
      <c r="E204" s="67" t="s">
        <v>411</v>
      </c>
      <c r="F204" s="67" t="s">
        <v>1324</v>
      </c>
      <c r="G204" s="109">
        <v>0.13</v>
      </c>
    </row>
    <row r="205" spans="1:7" s="77" customFormat="1">
      <c r="A205" s="67" t="s">
        <v>228</v>
      </c>
      <c r="B205" s="67" t="s">
        <v>1325</v>
      </c>
      <c r="C205" s="67" t="s">
        <v>1326</v>
      </c>
      <c r="D205" s="67" t="s">
        <v>1327</v>
      </c>
      <c r="E205" s="67" t="s">
        <v>908</v>
      </c>
      <c r="F205" s="67" t="s">
        <v>1328</v>
      </c>
      <c r="G205" s="109">
        <v>0.05</v>
      </c>
    </row>
    <row r="206" spans="1:7" s="77" customFormat="1">
      <c r="A206" s="67" t="s">
        <v>228</v>
      </c>
      <c r="B206" s="67" t="s">
        <v>1325</v>
      </c>
      <c r="C206" s="67" t="s">
        <v>1326</v>
      </c>
      <c r="D206" s="67" t="s">
        <v>1327</v>
      </c>
      <c r="E206" s="67" t="s">
        <v>892</v>
      </c>
      <c r="F206" s="67" t="s">
        <v>1612</v>
      </c>
      <c r="G206" s="109">
        <v>0.01</v>
      </c>
    </row>
    <row r="207" spans="1:7" s="77" customFormat="1">
      <c r="A207" s="67" t="s">
        <v>228</v>
      </c>
      <c r="B207" s="67" t="s">
        <v>1325</v>
      </c>
      <c r="C207" s="67" t="s">
        <v>1326</v>
      </c>
      <c r="D207" s="67" t="s">
        <v>1327</v>
      </c>
      <c r="E207" s="67" t="s">
        <v>902</v>
      </c>
      <c r="F207" s="67" t="s">
        <v>1419</v>
      </c>
      <c r="G207" s="109">
        <v>0.12</v>
      </c>
    </row>
    <row r="208" spans="1:7" s="77" customFormat="1">
      <c r="A208" s="67" t="s">
        <v>228</v>
      </c>
      <c r="B208" s="67" t="s">
        <v>1325</v>
      </c>
      <c r="C208" s="67" t="s">
        <v>1329</v>
      </c>
      <c r="D208" s="67" t="s">
        <v>1330</v>
      </c>
      <c r="E208" s="67" t="s">
        <v>919</v>
      </c>
      <c r="F208" s="67" t="s">
        <v>1331</v>
      </c>
      <c r="G208" s="109">
        <v>0.09</v>
      </c>
    </row>
    <row r="209" spans="1:8" s="77" customFormat="1">
      <c r="A209" s="67" t="s">
        <v>228</v>
      </c>
      <c r="B209" s="67" t="s">
        <v>1325</v>
      </c>
      <c r="C209" s="67" t="s">
        <v>1329</v>
      </c>
      <c r="D209" s="67" t="s">
        <v>1330</v>
      </c>
      <c r="E209" s="67" t="s">
        <v>915</v>
      </c>
      <c r="F209" s="67" t="s">
        <v>1332</v>
      </c>
      <c r="G209" s="109">
        <v>0.01</v>
      </c>
    </row>
    <row r="210" spans="1:8" s="77" customFormat="1">
      <c r="A210" s="67" t="s">
        <v>228</v>
      </c>
      <c r="B210" s="67" t="s">
        <v>1325</v>
      </c>
      <c r="C210" s="67" t="s">
        <v>1329</v>
      </c>
      <c r="D210" s="67" t="s">
        <v>1330</v>
      </c>
      <c r="E210" s="67" t="s">
        <v>917</v>
      </c>
      <c r="F210" s="67" t="s">
        <v>1566</v>
      </c>
      <c r="G210" s="109">
        <v>0.01</v>
      </c>
    </row>
    <row r="211" spans="1:8" s="77" customFormat="1">
      <c r="A211" s="67" t="s">
        <v>228</v>
      </c>
      <c r="B211" s="67" t="s">
        <v>1325</v>
      </c>
      <c r="C211" s="67" t="s">
        <v>1333</v>
      </c>
      <c r="D211" s="67" t="s">
        <v>1334</v>
      </c>
      <c r="E211" s="67" t="s">
        <v>925</v>
      </c>
      <c r="F211" s="67" t="s">
        <v>1335</v>
      </c>
      <c r="G211" s="109">
        <v>0.17</v>
      </c>
    </row>
    <row r="212" spans="1:8" s="77" customFormat="1">
      <c r="A212" s="67" t="s">
        <v>228</v>
      </c>
      <c r="B212" s="67" t="s">
        <v>1567</v>
      </c>
      <c r="C212" s="67" t="s">
        <v>1568</v>
      </c>
      <c r="D212" s="67" t="s">
        <v>1569</v>
      </c>
      <c r="E212" s="67" t="s">
        <v>1557</v>
      </c>
      <c r="F212" s="67" t="s">
        <v>1570</v>
      </c>
      <c r="G212" s="109">
        <v>0.4</v>
      </c>
    </row>
    <row r="213" spans="1:8" s="77" customFormat="1">
      <c r="A213" s="67" t="s">
        <v>228</v>
      </c>
      <c r="B213" s="67" t="s">
        <v>1567</v>
      </c>
      <c r="C213" s="67" t="s">
        <v>1568</v>
      </c>
      <c r="D213" s="67" t="s">
        <v>1569</v>
      </c>
      <c r="E213" s="67" t="s">
        <v>1549</v>
      </c>
      <c r="F213" s="67" t="s">
        <v>1571</v>
      </c>
      <c r="G213" s="109">
        <v>0.39</v>
      </c>
    </row>
    <row r="214" spans="1:8">
      <c r="F214" s="77"/>
      <c r="G214" s="48">
        <v>34.240000000000038</v>
      </c>
    </row>
    <row r="215" spans="1:8" ht="28">
      <c r="F215" s="79"/>
      <c r="G215" s="21">
        <v>72.514799999999994</v>
      </c>
      <c r="H215" s="80" t="s">
        <v>166</v>
      </c>
    </row>
    <row r="216" spans="1:8">
      <c r="G216" s="86">
        <v>38.274799999999956</v>
      </c>
      <c r="H216" s="81" t="s">
        <v>165</v>
      </c>
    </row>
    <row r="217" spans="1:8">
      <c r="F217" s="79"/>
    </row>
    <row r="218" spans="1:8">
      <c r="F218" s="79"/>
      <c r="G218" s="110">
        <v>0.47217947232840801</v>
      </c>
    </row>
    <row r="219" spans="1:8">
      <c r="F219" s="77"/>
    </row>
    <row r="220" spans="1:8">
      <c r="F220" s="2" t="s">
        <v>2108</v>
      </c>
      <c r="G220"/>
    </row>
    <row r="221" spans="1:8">
      <c r="F221" s="2" t="s">
        <v>22</v>
      </c>
      <c r="G221" t="s">
        <v>120</v>
      </c>
    </row>
    <row r="222" spans="1:8">
      <c r="F222" s="3" t="s">
        <v>1174</v>
      </c>
      <c r="G222" s="214">
        <v>0.01</v>
      </c>
    </row>
    <row r="223" spans="1:8">
      <c r="F223" s="215" t="s">
        <v>1175</v>
      </c>
      <c r="G223" s="214">
        <v>0.01</v>
      </c>
    </row>
    <row r="224" spans="1:8">
      <c r="F224" s="3" t="s">
        <v>1197</v>
      </c>
      <c r="G224" s="214">
        <v>6.65</v>
      </c>
    </row>
    <row r="225" spans="6:7">
      <c r="F225" s="215" t="s">
        <v>1199</v>
      </c>
      <c r="G225" s="214">
        <v>5.34</v>
      </c>
    </row>
    <row r="226" spans="6:7">
      <c r="F226" s="215" t="s">
        <v>1211</v>
      </c>
      <c r="G226" s="214">
        <v>0.17</v>
      </c>
    </row>
    <row r="227" spans="6:7">
      <c r="F227" s="215" t="s">
        <v>1208</v>
      </c>
      <c r="G227" s="214">
        <v>1.1400000000000001</v>
      </c>
    </row>
    <row r="228" spans="6:7">
      <c r="F228" s="3" t="s">
        <v>260</v>
      </c>
      <c r="G228" s="214">
        <v>1.08</v>
      </c>
    </row>
    <row r="229" spans="6:7">
      <c r="F229" s="215" t="s">
        <v>260</v>
      </c>
      <c r="G229" s="214">
        <v>1.08</v>
      </c>
    </row>
    <row r="230" spans="6:7">
      <c r="F230" s="3" t="s">
        <v>1394</v>
      </c>
      <c r="G230" s="214">
        <v>0.66000000000000014</v>
      </c>
    </row>
    <row r="231" spans="6:7">
      <c r="F231" s="215" t="s">
        <v>1396</v>
      </c>
      <c r="G231" s="214">
        <v>0.66000000000000014</v>
      </c>
    </row>
    <row r="232" spans="6:7">
      <c r="F232" s="3" t="s">
        <v>205</v>
      </c>
      <c r="G232" s="214">
        <v>0.66</v>
      </c>
    </row>
    <row r="233" spans="6:7">
      <c r="F233" s="215" t="s">
        <v>1298</v>
      </c>
      <c r="G233" s="214">
        <v>0.19</v>
      </c>
    </row>
    <row r="234" spans="6:7">
      <c r="F234" s="215" t="s">
        <v>1435</v>
      </c>
      <c r="G234" s="214">
        <v>0.19999999999999998</v>
      </c>
    </row>
    <row r="235" spans="6:7">
      <c r="F235" s="215" t="s">
        <v>1301</v>
      </c>
      <c r="G235" s="214">
        <v>0.25</v>
      </c>
    </row>
    <row r="236" spans="6:7">
      <c r="F236" s="215" t="s">
        <v>1306</v>
      </c>
      <c r="G236" s="214">
        <v>0.02</v>
      </c>
    </row>
    <row r="237" spans="6:7">
      <c r="F237" s="3" t="s">
        <v>1567</v>
      </c>
      <c r="G237" s="214">
        <v>0.79</v>
      </c>
    </row>
    <row r="238" spans="6:7">
      <c r="F238" s="215" t="s">
        <v>1569</v>
      </c>
      <c r="G238" s="214">
        <v>0.79</v>
      </c>
    </row>
    <row r="239" spans="6:7">
      <c r="F239" s="3" t="s">
        <v>244</v>
      </c>
      <c r="G239" s="214">
        <v>4.6100000000000003</v>
      </c>
    </row>
    <row r="240" spans="6:7">
      <c r="F240" s="215" t="s">
        <v>1181</v>
      </c>
      <c r="G240" s="214">
        <v>2.0499999999999998</v>
      </c>
    </row>
    <row r="241" spans="6:7">
      <c r="F241" s="215" t="s">
        <v>243</v>
      </c>
      <c r="G241" s="214">
        <v>0.8600000000000001</v>
      </c>
    </row>
    <row r="242" spans="6:7">
      <c r="F242" s="215" t="s">
        <v>1428</v>
      </c>
      <c r="G242" s="214">
        <v>0.03</v>
      </c>
    </row>
    <row r="243" spans="6:7">
      <c r="F243" s="215" t="s">
        <v>1350</v>
      </c>
      <c r="G243" s="214">
        <v>0.02</v>
      </c>
    </row>
    <row r="244" spans="6:7">
      <c r="F244" s="215" t="s">
        <v>1173</v>
      </c>
      <c r="G244" s="214">
        <v>1.62</v>
      </c>
    </row>
    <row r="245" spans="6:7">
      <c r="F245" s="215" t="s">
        <v>1352</v>
      </c>
      <c r="G245" s="214">
        <v>0.03</v>
      </c>
    </row>
    <row r="246" spans="6:7">
      <c r="F246" s="3" t="s">
        <v>1307</v>
      </c>
      <c r="G246" s="214">
        <v>0.29000000000000004</v>
      </c>
    </row>
    <row r="247" spans="6:7">
      <c r="F247" s="215" t="s">
        <v>1309</v>
      </c>
      <c r="G247" s="214">
        <v>0.29000000000000004</v>
      </c>
    </row>
    <row r="248" spans="6:7">
      <c r="F248" s="3" t="s">
        <v>1325</v>
      </c>
      <c r="G248" s="214">
        <v>0.46</v>
      </c>
    </row>
    <row r="249" spans="6:7">
      <c r="F249" s="215" t="s">
        <v>1334</v>
      </c>
      <c r="G249" s="214">
        <v>0.17</v>
      </c>
    </row>
    <row r="250" spans="6:7">
      <c r="F250" s="215" t="s">
        <v>1330</v>
      </c>
      <c r="G250" s="214">
        <v>0.10999999999999999</v>
      </c>
    </row>
    <row r="251" spans="6:7">
      <c r="F251" s="215" t="s">
        <v>1327</v>
      </c>
      <c r="G251" s="214">
        <v>0.18</v>
      </c>
    </row>
    <row r="252" spans="6:7">
      <c r="F252" s="3" t="s">
        <v>1189</v>
      </c>
      <c r="G252" s="214">
        <v>2.67</v>
      </c>
    </row>
    <row r="253" spans="6:7">
      <c r="F253" s="215" t="s">
        <v>1195</v>
      </c>
      <c r="G253" s="214">
        <v>2.67</v>
      </c>
    </row>
    <row r="254" spans="6:7">
      <c r="F254" s="3" t="s">
        <v>1246</v>
      </c>
      <c r="G254" s="214">
        <v>5.6399999999999988</v>
      </c>
    </row>
    <row r="255" spans="6:7">
      <c r="F255" s="215" t="s">
        <v>1252</v>
      </c>
      <c r="G255" s="214">
        <v>0.37000000000000005</v>
      </c>
    </row>
    <row r="256" spans="6:7">
      <c r="F256" s="215" t="s">
        <v>1248</v>
      </c>
      <c r="G256" s="214">
        <v>5.2699999999999987</v>
      </c>
    </row>
    <row r="257" spans="6:7">
      <c r="F257" s="3" t="s">
        <v>261</v>
      </c>
      <c r="G257" s="214">
        <v>0.15</v>
      </c>
    </row>
    <row r="258" spans="6:7">
      <c r="F258" s="215" t="s">
        <v>1338</v>
      </c>
      <c r="G258" s="214">
        <v>0.06</v>
      </c>
    </row>
    <row r="259" spans="6:7">
      <c r="F259" s="215" t="s">
        <v>303</v>
      </c>
      <c r="G259" s="214">
        <v>0.09</v>
      </c>
    </row>
    <row r="260" spans="6:7">
      <c r="F260" s="3" t="s">
        <v>234</v>
      </c>
      <c r="G260" s="214">
        <v>9.0000000000000011E-2</v>
      </c>
    </row>
    <row r="261" spans="6:7">
      <c r="F261" s="215" t="s">
        <v>1314</v>
      </c>
      <c r="G261" s="214">
        <v>9.0000000000000011E-2</v>
      </c>
    </row>
    <row r="262" spans="6:7">
      <c r="F262" s="3" t="s">
        <v>230</v>
      </c>
      <c r="G262" s="214">
        <v>2.83</v>
      </c>
    </row>
    <row r="263" spans="6:7">
      <c r="F263" s="215" t="s">
        <v>1283</v>
      </c>
      <c r="G263" s="214">
        <v>1.96</v>
      </c>
    </row>
    <row r="264" spans="6:7">
      <c r="F264" s="215" t="s">
        <v>1296</v>
      </c>
      <c r="G264" s="214">
        <v>0.11</v>
      </c>
    </row>
    <row r="265" spans="6:7">
      <c r="F265" s="215" t="s">
        <v>1280</v>
      </c>
      <c r="G265" s="214">
        <v>0.13</v>
      </c>
    </row>
    <row r="266" spans="6:7">
      <c r="F266" s="215" t="s">
        <v>229</v>
      </c>
      <c r="G266" s="214">
        <v>0.26</v>
      </c>
    </row>
    <row r="267" spans="6:7">
      <c r="F267" s="215" t="s">
        <v>1285</v>
      </c>
      <c r="G267" s="214">
        <v>0.36999999999999994</v>
      </c>
    </row>
    <row r="268" spans="6:7">
      <c r="F268" s="3" t="s">
        <v>242</v>
      </c>
      <c r="G268" s="214">
        <v>1.2000000000000002</v>
      </c>
    </row>
    <row r="269" spans="6:7">
      <c r="F269" s="215" t="s">
        <v>1608</v>
      </c>
      <c r="G269" s="214">
        <v>0.01</v>
      </c>
    </row>
    <row r="270" spans="6:7">
      <c r="F270" s="215" t="s">
        <v>1390</v>
      </c>
      <c r="G270" s="214">
        <v>7.0000000000000007E-2</v>
      </c>
    </row>
    <row r="271" spans="6:7">
      <c r="F271" s="215" t="s">
        <v>1270</v>
      </c>
      <c r="G271" s="214">
        <v>0.39</v>
      </c>
    </row>
    <row r="272" spans="6:7">
      <c r="F272" s="215" t="s">
        <v>1393</v>
      </c>
      <c r="G272" s="214">
        <v>0.02</v>
      </c>
    </row>
    <row r="273" spans="6:7">
      <c r="F273" s="215" t="s">
        <v>241</v>
      </c>
      <c r="G273" s="214">
        <v>0.05</v>
      </c>
    </row>
    <row r="274" spans="6:7">
      <c r="F274" s="215" t="s">
        <v>242</v>
      </c>
      <c r="G274" s="214">
        <v>0.27</v>
      </c>
    </row>
    <row r="275" spans="6:7">
      <c r="F275" s="215" t="s">
        <v>1382</v>
      </c>
      <c r="G275" s="214">
        <v>0.39000000000000007</v>
      </c>
    </row>
    <row r="276" spans="6:7">
      <c r="F276" s="3" t="s">
        <v>1212</v>
      </c>
      <c r="G276" s="214">
        <v>1.17</v>
      </c>
    </row>
    <row r="277" spans="6:7">
      <c r="F277" s="215" t="s">
        <v>1214</v>
      </c>
      <c r="G277" s="214">
        <v>1.17</v>
      </c>
    </row>
    <row r="278" spans="6:7">
      <c r="F278" s="3" t="s">
        <v>1224</v>
      </c>
      <c r="G278" s="214">
        <v>3.1300000000000003</v>
      </c>
    </row>
    <row r="279" spans="6:7">
      <c r="F279" s="215" t="s">
        <v>1226</v>
      </c>
      <c r="G279" s="214">
        <v>2.8000000000000003</v>
      </c>
    </row>
    <row r="280" spans="6:7">
      <c r="F280" s="215" t="s">
        <v>1243</v>
      </c>
      <c r="G280" s="214">
        <v>0.02</v>
      </c>
    </row>
    <row r="281" spans="6:7">
      <c r="F281" s="215" t="s">
        <v>1234</v>
      </c>
      <c r="G281" s="214">
        <v>0.2</v>
      </c>
    </row>
    <row r="282" spans="6:7">
      <c r="F282" s="215" t="s">
        <v>1241</v>
      </c>
      <c r="G282" s="214">
        <v>0.06</v>
      </c>
    </row>
    <row r="283" spans="6:7">
      <c r="F283" s="215" t="s">
        <v>1245</v>
      </c>
      <c r="G283" s="214">
        <v>0.05</v>
      </c>
    </row>
    <row r="284" spans="6:7">
      <c r="F284" s="3" t="s">
        <v>1277</v>
      </c>
      <c r="G284" s="214">
        <v>0.01</v>
      </c>
    </row>
    <row r="285" spans="6:7">
      <c r="F285" s="215" t="s">
        <v>1279</v>
      </c>
      <c r="G285" s="214">
        <v>0.01</v>
      </c>
    </row>
    <row r="286" spans="6:7">
      <c r="F286" s="3" t="s">
        <v>238</v>
      </c>
      <c r="G286" s="214">
        <v>2.14</v>
      </c>
    </row>
    <row r="287" spans="6:7">
      <c r="F287" s="215" t="s">
        <v>1324</v>
      </c>
      <c r="G287" s="214">
        <v>0.13</v>
      </c>
    </row>
    <row r="288" spans="6:7">
      <c r="F288" s="215" t="s">
        <v>237</v>
      </c>
      <c r="G288" s="214">
        <v>1.37</v>
      </c>
    </row>
    <row r="289" spans="6:7">
      <c r="F289" s="215" t="s">
        <v>1417</v>
      </c>
      <c r="G289" s="214">
        <v>0.03</v>
      </c>
    </row>
    <row r="290" spans="6:7">
      <c r="F290" s="215" t="s">
        <v>1318</v>
      </c>
      <c r="G290" s="214">
        <v>0.6100000000000001</v>
      </c>
    </row>
    <row r="291" spans="6:7">
      <c r="F291" s="3" t="s">
        <v>21</v>
      </c>
      <c r="G291" s="214">
        <v>34.239999999999995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G37"/>
  <sheetViews>
    <sheetView topLeftCell="B1" workbookViewId="0">
      <pane xSplit="3" ySplit="6" topLeftCell="E7" activePane="bottomRight" state="frozen"/>
      <selection activeCell="D63" sqref="D63"/>
      <selection pane="topRight" activeCell="D63" sqref="D63"/>
      <selection pane="bottomLeft" activeCell="D63" sqref="D63"/>
      <selection pane="bottomRight" activeCell="F37" sqref="F37"/>
    </sheetView>
  </sheetViews>
  <sheetFormatPr baseColWidth="10" defaultColWidth="8.83203125" defaultRowHeight="13"/>
  <cols>
    <col min="1" max="1" width="11.6640625" style="189" hidden="1" customWidth="1"/>
    <col min="2" max="2" width="2.33203125" style="189" customWidth="1"/>
    <col min="3" max="3" width="3.83203125" style="186" customWidth="1"/>
    <col min="4" max="4" width="39" style="186" customWidth="1"/>
    <col min="5" max="38" width="13.6640625" style="187" customWidth="1"/>
    <col min="39" max="39" width="11.83203125" style="188" bestFit="1" customWidth="1"/>
    <col min="40" max="40" width="11" style="189" customWidth="1"/>
    <col min="41" max="41" width="10.1640625" style="189" bestFit="1" customWidth="1"/>
    <col min="42" max="16384" width="8.83203125" style="189"/>
  </cols>
  <sheetData>
    <row r="1" spans="2:41" ht="15">
      <c r="B1" s="185" t="s">
        <v>24</v>
      </c>
    </row>
    <row r="2" spans="2:41" ht="15">
      <c r="B2" s="185" t="s">
        <v>68</v>
      </c>
    </row>
    <row r="3" spans="2:41" ht="15">
      <c r="B3" s="185" t="s">
        <v>69</v>
      </c>
    </row>
    <row r="4" spans="2:41" ht="15">
      <c r="B4" s="190"/>
    </row>
    <row r="5" spans="2:41" ht="14">
      <c r="B5" s="191"/>
      <c r="E5" s="192" t="s">
        <v>1174</v>
      </c>
      <c r="F5" s="192" t="s">
        <v>1197</v>
      </c>
      <c r="G5" s="192" t="s">
        <v>1197</v>
      </c>
      <c r="H5" s="192" t="s">
        <v>2043</v>
      </c>
      <c r="I5" s="192" t="s">
        <v>260</v>
      </c>
      <c r="J5" s="192" t="s">
        <v>1394</v>
      </c>
      <c r="K5" s="192" t="s">
        <v>205</v>
      </c>
      <c r="L5" s="192" t="s">
        <v>205</v>
      </c>
      <c r="M5" s="192" t="s">
        <v>244</v>
      </c>
      <c r="N5" s="192" t="s">
        <v>244</v>
      </c>
      <c r="O5" s="192" t="s">
        <v>244</v>
      </c>
      <c r="P5" s="192" t="s">
        <v>1307</v>
      </c>
      <c r="Q5" s="192" t="s">
        <v>2072</v>
      </c>
      <c r="R5" s="192" t="s">
        <v>1325</v>
      </c>
      <c r="S5" s="192" t="s">
        <v>1189</v>
      </c>
      <c r="T5" s="192" t="s">
        <v>1246</v>
      </c>
      <c r="U5" s="192" t="s">
        <v>1246</v>
      </c>
      <c r="V5" s="192" t="s">
        <v>261</v>
      </c>
      <c r="W5" s="192" t="s">
        <v>234</v>
      </c>
      <c r="X5" s="192" t="s">
        <v>234</v>
      </c>
      <c r="Y5" s="192" t="s">
        <v>230</v>
      </c>
      <c r="Z5" s="192" t="s">
        <v>230</v>
      </c>
      <c r="AA5" s="192" t="s">
        <v>2054</v>
      </c>
      <c r="AB5" s="192" t="s">
        <v>2083</v>
      </c>
      <c r="AC5" s="192" t="s">
        <v>2083</v>
      </c>
      <c r="AD5" s="192" t="s">
        <v>1569</v>
      </c>
      <c r="AE5" s="192" t="s">
        <v>2084</v>
      </c>
      <c r="AF5" s="192" t="s">
        <v>1224</v>
      </c>
      <c r="AG5" s="192" t="s">
        <v>1224</v>
      </c>
      <c r="AH5" s="192" t="s">
        <v>1277</v>
      </c>
      <c r="AI5" s="192" t="s">
        <v>1277</v>
      </c>
      <c r="AJ5" s="192" t="s">
        <v>238</v>
      </c>
      <c r="AK5" s="192" t="s">
        <v>238</v>
      </c>
      <c r="AL5" s="192" t="s">
        <v>2085</v>
      </c>
    </row>
    <row r="6" spans="2:41" s="193" customFormat="1" ht="42">
      <c r="C6" s="194"/>
      <c r="D6" s="194"/>
      <c r="E6" s="195" t="s">
        <v>1175</v>
      </c>
      <c r="F6" s="195" t="s">
        <v>2086</v>
      </c>
      <c r="G6" s="195" t="s">
        <v>1208</v>
      </c>
      <c r="H6" s="195" t="s">
        <v>2087</v>
      </c>
      <c r="I6" s="195" t="s">
        <v>260</v>
      </c>
      <c r="J6" s="195" t="s">
        <v>1396</v>
      </c>
      <c r="K6" s="195" t="s">
        <v>1301</v>
      </c>
      <c r="L6" s="195" t="s">
        <v>2088</v>
      </c>
      <c r="M6" s="195" t="s">
        <v>1181</v>
      </c>
      <c r="N6" s="195" t="s">
        <v>243</v>
      </c>
      <c r="O6" s="195" t="s">
        <v>1173</v>
      </c>
      <c r="P6" s="195" t="s">
        <v>1309</v>
      </c>
      <c r="Q6" s="195" t="s">
        <v>2087</v>
      </c>
      <c r="R6" s="195" t="s">
        <v>1327</v>
      </c>
      <c r="S6" s="195" t="s">
        <v>2089</v>
      </c>
      <c r="T6" s="195" t="s">
        <v>1248</v>
      </c>
      <c r="U6" s="195" t="s">
        <v>2090</v>
      </c>
      <c r="V6" s="195" t="s">
        <v>1336</v>
      </c>
      <c r="W6" s="195" t="s">
        <v>1314</v>
      </c>
      <c r="X6" s="195" t="s">
        <v>1606</v>
      </c>
      <c r="Y6" s="195" t="s">
        <v>1285</v>
      </c>
      <c r="Z6" s="195" t="s">
        <v>229</v>
      </c>
      <c r="AA6" s="195" t="s">
        <v>2056</v>
      </c>
      <c r="AB6" s="195" t="s">
        <v>1270</v>
      </c>
      <c r="AC6" s="195" t="s">
        <v>241</v>
      </c>
      <c r="AD6" s="195" t="s">
        <v>2087</v>
      </c>
      <c r="AE6" s="195" t="s">
        <v>1214</v>
      </c>
      <c r="AF6" s="195" t="s">
        <v>2091</v>
      </c>
      <c r="AG6" s="195" t="s">
        <v>1234</v>
      </c>
      <c r="AH6" s="195" t="s">
        <v>1277</v>
      </c>
      <c r="AI6" s="195" t="s">
        <v>1279</v>
      </c>
      <c r="AJ6" s="195" t="s">
        <v>1318</v>
      </c>
      <c r="AK6" s="195" t="s">
        <v>237</v>
      </c>
      <c r="AL6" s="195"/>
      <c r="AM6" s="196" t="s">
        <v>120</v>
      </c>
    </row>
    <row r="7" spans="2:41" s="193" customFormat="1" ht="12" customHeight="1">
      <c r="C7" s="186" t="s">
        <v>2092</v>
      </c>
      <c r="D7" s="194"/>
      <c r="E7" s="197"/>
      <c r="F7" s="197">
        <f>'Canadian physical'!Q3</f>
        <v>-11.32</v>
      </c>
      <c r="G7" s="197"/>
      <c r="H7" s="197"/>
      <c r="I7" s="197">
        <f>'Canadian physical'!Q5</f>
        <v>7.09</v>
      </c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>
        <f>'Canadian physical'!Q6</f>
        <v>10.61</v>
      </c>
      <c r="AD7" s="197"/>
      <c r="AE7" s="197">
        <f>'Canadian physical'!Q4</f>
        <v>29.36</v>
      </c>
      <c r="AF7" s="197"/>
      <c r="AG7" s="197"/>
      <c r="AH7" s="197"/>
      <c r="AI7" s="197"/>
      <c r="AJ7" s="197"/>
      <c r="AK7" s="197"/>
      <c r="AL7" s="198"/>
      <c r="AM7" s="199">
        <f t="shared" ref="AM7:AM13" si="0">SUM(E7:AL7)</f>
        <v>35.739999999999995</v>
      </c>
    </row>
    <row r="8" spans="2:41" s="193" customFormat="1" ht="12" customHeight="1">
      <c r="C8" s="186" t="s">
        <v>2093</v>
      </c>
      <c r="D8" s="194"/>
      <c r="E8" s="197">
        <f>'Canadian Digital'!K1394</f>
        <v>2.82</v>
      </c>
      <c r="F8" s="197">
        <f>'Canadian Digital'!K1402+'Canadian Digital'!K1403</f>
        <v>49.970000000000027</v>
      </c>
      <c r="G8" s="197">
        <f>'Canadian Digital'!K1404+'Canadian Digital'!K1405</f>
        <v>38.560000000000009</v>
      </c>
      <c r="H8" s="197">
        <f>'Canadian Digital'!K1467</f>
        <v>18.54</v>
      </c>
      <c r="I8" s="197">
        <f>'Canadian Digital'!K1406</f>
        <v>40.190000000000005</v>
      </c>
      <c r="J8" s="197">
        <f>'Canadian Digital'!K1412</f>
        <v>1.1500000000000001</v>
      </c>
      <c r="K8" s="197">
        <f>'Canadian Digital'!K1418</f>
        <v>1.5000000000000002</v>
      </c>
      <c r="L8" s="197">
        <f>'Canadian Digital'!K1414-'Canadian Digital'!K1418</f>
        <v>23.260000000000009</v>
      </c>
      <c r="M8" s="197">
        <f>'Canadian Digital'!K1424+'Canadian Digital'!K1425+'Canadian Digital'!K1426+'Canadian Digital'!K1430</f>
        <v>14.269999999999994</v>
      </c>
      <c r="N8" s="197">
        <f>'Canadian Digital'!K1427</f>
        <v>52.470000000000013</v>
      </c>
      <c r="O8" s="197">
        <f>'Canadian Digital'!K1428+'Canadian Digital'!K1429+'Canadian Digital'!K1431+'Canadian Digital'!K1432</f>
        <v>92.889999999999986</v>
      </c>
      <c r="P8" s="197">
        <f>'Canadian Digital'!K1433</f>
        <v>9.27</v>
      </c>
      <c r="Q8" s="197">
        <f>'Canadian Digital'!K1483</f>
        <v>0.18000000000000002</v>
      </c>
      <c r="R8" s="197">
        <f>'Canadian Digital'!K1437</f>
        <v>0.71</v>
      </c>
      <c r="S8" s="197">
        <f>'Canadian Digital'!K1444</f>
        <v>7.129999999999999</v>
      </c>
      <c r="T8" s="197"/>
      <c r="U8" s="197"/>
      <c r="V8" s="197">
        <f>'Canadian Digital'!K1447</f>
        <v>2.3299999999999996</v>
      </c>
      <c r="W8" s="197">
        <f>'Canadian Digital'!K1454+'Canadian Digital'!K1456</f>
        <v>0.46000000000000008</v>
      </c>
      <c r="X8" s="197">
        <f>'Canadian Digital'!K1458+'Canadian Digital'!K1459</f>
        <v>0.09</v>
      </c>
      <c r="Y8" s="197">
        <f>'Canadian Digital'!K1461+'Canadian Digital'!K1462+'Canadian Digital'!K1466</f>
        <v>5.9799999999999978</v>
      </c>
      <c r="Z8" s="197">
        <f>'Canadian Digital'!K1463+'Canadian Digital'!K1464+'Canadian Digital'!K1465</f>
        <v>2.7700000000000005</v>
      </c>
      <c r="AA8" s="197">
        <f>'Canadian Digital'!K1469</f>
        <v>1.1400000000000001</v>
      </c>
      <c r="AB8" s="197">
        <f>'Canadian Digital'!K1475+'Canadian Digital'!K1476+'Canadian Digital'!K1479+'Canadian Digital'!K1480+'Canadian Digital'!K1481+'Canadian Digital'!K1482</f>
        <v>14.809999999999999</v>
      </c>
      <c r="AC8" s="197">
        <f>'Canadian Digital'!K1474+'Canadian Digital'!K1477+'Canadian Digital'!K1478</f>
        <v>1.9200000000000004</v>
      </c>
      <c r="AD8" s="197">
        <f>'Canadian Digital'!K1421</f>
        <v>3.9399999999999995</v>
      </c>
      <c r="AE8" s="197">
        <f>'Canadian Digital'!K1485</f>
        <v>52.5</v>
      </c>
      <c r="AF8" s="197">
        <f>'Canadian Digital'!K1490</f>
        <v>7.4099999999999975</v>
      </c>
      <c r="AG8" s="197">
        <f>'Canadian Digital'!K1487-'Canadian Digital'!K1490</f>
        <v>8.7099999999999973</v>
      </c>
      <c r="AH8" s="197">
        <f>'Canadian Digital'!K1499</f>
        <v>1.01</v>
      </c>
      <c r="AI8" s="197">
        <f>'Canadian Digital'!K1495+'Canadian Digital'!K1496+'Canadian Digital'!K1498</f>
        <v>1.5900000000000005</v>
      </c>
      <c r="AJ8" s="197"/>
      <c r="AK8" s="197"/>
      <c r="AL8" s="199"/>
      <c r="AM8" s="199">
        <f t="shared" si="0"/>
        <v>457.56999999999994</v>
      </c>
      <c r="AN8" s="217"/>
    </row>
    <row r="9" spans="2:41" ht="12" customHeight="1">
      <c r="C9" s="186" t="s">
        <v>2094</v>
      </c>
      <c r="E9" s="199">
        <f t="shared" ref="E9:AL9" si="1">-0.22*E7</f>
        <v>0</v>
      </c>
      <c r="F9" s="199">
        <f t="shared" si="1"/>
        <v>2.4904000000000002</v>
      </c>
      <c r="G9" s="199">
        <f t="shared" si="1"/>
        <v>0</v>
      </c>
      <c r="H9" s="199">
        <f t="shared" si="1"/>
        <v>0</v>
      </c>
      <c r="I9" s="199">
        <f t="shared" si="1"/>
        <v>-1.5598000000000001</v>
      </c>
      <c r="J9" s="199">
        <f t="shared" si="1"/>
        <v>0</v>
      </c>
      <c r="K9" s="199">
        <f t="shared" si="1"/>
        <v>0</v>
      </c>
      <c r="L9" s="199">
        <f t="shared" si="1"/>
        <v>0</v>
      </c>
      <c r="M9" s="199">
        <f t="shared" si="1"/>
        <v>0</v>
      </c>
      <c r="N9" s="199">
        <f t="shared" si="1"/>
        <v>0</v>
      </c>
      <c r="O9" s="199">
        <f t="shared" si="1"/>
        <v>0</v>
      </c>
      <c r="P9" s="199">
        <f t="shared" si="1"/>
        <v>0</v>
      </c>
      <c r="Q9" s="199">
        <f t="shared" si="1"/>
        <v>0</v>
      </c>
      <c r="R9" s="199">
        <f t="shared" si="1"/>
        <v>0</v>
      </c>
      <c r="S9" s="199" t="s">
        <v>2095</v>
      </c>
      <c r="T9" s="199">
        <f t="shared" si="1"/>
        <v>0</v>
      </c>
      <c r="U9" s="199">
        <f t="shared" si="1"/>
        <v>0</v>
      </c>
      <c r="V9" s="199">
        <f t="shared" si="1"/>
        <v>0</v>
      </c>
      <c r="W9" s="199">
        <f t="shared" si="1"/>
        <v>0</v>
      </c>
      <c r="X9" s="199">
        <f t="shared" si="1"/>
        <v>0</v>
      </c>
      <c r="Y9" s="199">
        <f t="shared" si="1"/>
        <v>0</v>
      </c>
      <c r="Z9" s="199">
        <f t="shared" si="1"/>
        <v>0</v>
      </c>
      <c r="AA9" s="199">
        <f t="shared" si="1"/>
        <v>0</v>
      </c>
      <c r="AB9" s="199">
        <f t="shared" si="1"/>
        <v>0</v>
      </c>
      <c r="AC9" s="199">
        <f t="shared" si="1"/>
        <v>-2.3342000000000001</v>
      </c>
      <c r="AD9" s="199">
        <f t="shared" si="1"/>
        <v>0</v>
      </c>
      <c r="AE9" s="199">
        <f t="shared" si="1"/>
        <v>-6.4592000000000001</v>
      </c>
      <c r="AF9" s="199">
        <f t="shared" si="1"/>
        <v>0</v>
      </c>
      <c r="AG9" s="199">
        <f t="shared" si="1"/>
        <v>0</v>
      </c>
      <c r="AH9" s="199">
        <f t="shared" si="1"/>
        <v>0</v>
      </c>
      <c r="AI9" s="199">
        <f t="shared" si="1"/>
        <v>0</v>
      </c>
      <c r="AJ9" s="199">
        <f t="shared" si="1"/>
        <v>0</v>
      </c>
      <c r="AK9" s="199">
        <f t="shared" si="1"/>
        <v>0</v>
      </c>
      <c r="AL9" s="199">
        <f t="shared" si="1"/>
        <v>0</v>
      </c>
      <c r="AM9" s="199">
        <f t="shared" si="0"/>
        <v>-7.8628</v>
      </c>
    </row>
    <row r="10" spans="2:41" ht="12" customHeight="1">
      <c r="C10" s="186" t="s">
        <v>2096</v>
      </c>
      <c r="E10" s="199">
        <f t="shared" ref="E10:AK10" si="2">-0.15*E8</f>
        <v>-0.42299999999999999</v>
      </c>
      <c r="F10" s="199">
        <f t="shared" si="2"/>
        <v>-7.4955000000000034</v>
      </c>
      <c r="G10" s="199">
        <f t="shared" si="2"/>
        <v>-5.7840000000000016</v>
      </c>
      <c r="H10" s="199">
        <f t="shared" si="2"/>
        <v>-2.7809999999999997</v>
      </c>
      <c r="I10" s="199">
        <f t="shared" si="2"/>
        <v>-6.0285000000000002</v>
      </c>
      <c r="J10" s="199">
        <f t="shared" si="2"/>
        <v>-0.17250000000000001</v>
      </c>
      <c r="K10" s="199">
        <f t="shared" si="2"/>
        <v>-0.22500000000000003</v>
      </c>
      <c r="L10" s="199">
        <f t="shared" si="2"/>
        <v>-3.4890000000000012</v>
      </c>
      <c r="M10" s="199">
        <f t="shared" si="2"/>
        <v>-2.140499999999999</v>
      </c>
      <c r="N10" s="199">
        <f t="shared" si="2"/>
        <v>-7.8705000000000016</v>
      </c>
      <c r="O10" s="199">
        <f t="shared" si="2"/>
        <v>-13.933499999999997</v>
      </c>
      <c r="P10" s="199">
        <f t="shared" si="2"/>
        <v>-1.3904999999999998</v>
      </c>
      <c r="Q10" s="199">
        <f t="shared" si="2"/>
        <v>-2.7000000000000003E-2</v>
      </c>
      <c r="R10" s="199">
        <f t="shared" si="2"/>
        <v>-0.1065</v>
      </c>
      <c r="S10" s="199">
        <f t="shared" si="2"/>
        <v>-1.0694999999999999</v>
      </c>
      <c r="T10" s="199">
        <f t="shared" si="2"/>
        <v>0</v>
      </c>
      <c r="U10" s="199">
        <f t="shared" si="2"/>
        <v>0</v>
      </c>
      <c r="V10" s="199">
        <f t="shared" si="2"/>
        <v>-0.34949999999999992</v>
      </c>
      <c r="W10" s="199">
        <f t="shared" si="2"/>
        <v>-6.9000000000000006E-2</v>
      </c>
      <c r="X10" s="199">
        <f t="shared" si="2"/>
        <v>-1.35E-2</v>
      </c>
      <c r="Y10" s="199">
        <f t="shared" si="2"/>
        <v>-0.89699999999999969</v>
      </c>
      <c r="Z10" s="199">
        <f t="shared" si="2"/>
        <v>-0.41550000000000004</v>
      </c>
      <c r="AA10" s="199">
        <f t="shared" si="2"/>
        <v>-0.17100000000000001</v>
      </c>
      <c r="AB10" s="199">
        <f t="shared" si="2"/>
        <v>-2.2214999999999998</v>
      </c>
      <c r="AC10" s="199">
        <f t="shared" si="2"/>
        <v>-0.28800000000000003</v>
      </c>
      <c r="AD10" s="199">
        <f t="shared" si="2"/>
        <v>-0.59099999999999986</v>
      </c>
      <c r="AE10" s="199">
        <f t="shared" si="2"/>
        <v>-7.875</v>
      </c>
      <c r="AF10" s="199">
        <f t="shared" si="2"/>
        <v>-1.1114999999999995</v>
      </c>
      <c r="AG10" s="199">
        <f t="shared" si="2"/>
        <v>-1.3064999999999996</v>
      </c>
      <c r="AH10" s="199">
        <f t="shared" si="2"/>
        <v>-0.1515</v>
      </c>
      <c r="AI10" s="199">
        <f t="shared" si="2"/>
        <v>-0.23850000000000007</v>
      </c>
      <c r="AJ10" s="199">
        <f t="shared" si="2"/>
        <v>0</v>
      </c>
      <c r="AK10" s="199">
        <f t="shared" si="2"/>
        <v>0</v>
      </c>
      <c r="AL10" s="199">
        <f>-0.15*AL8</f>
        <v>0</v>
      </c>
      <c r="AM10" s="199">
        <f t="shared" si="0"/>
        <v>-68.635499999999993</v>
      </c>
    </row>
    <row r="11" spans="2:41" ht="12" customHeight="1">
      <c r="C11" s="186" t="s">
        <v>2097</v>
      </c>
      <c r="E11" s="197">
        <v>0</v>
      </c>
      <c r="F11" s="197">
        <v>0.72855845629965943</v>
      </c>
      <c r="G11" s="197">
        <v>1.1148921679909194</v>
      </c>
      <c r="H11" s="197">
        <v>0</v>
      </c>
      <c r="I11" s="197">
        <v>0</v>
      </c>
      <c r="J11" s="197">
        <v>0</v>
      </c>
      <c r="K11" s="197">
        <v>-0.50345062429057885</v>
      </c>
      <c r="L11" s="197">
        <v>0</v>
      </c>
      <c r="M11" s="197">
        <v>0</v>
      </c>
      <c r="N11" s="197">
        <v>0</v>
      </c>
      <c r="O11" s="197">
        <v>0</v>
      </c>
      <c r="P11" s="197">
        <v>0</v>
      </c>
      <c r="Q11" s="197">
        <v>0</v>
      </c>
      <c r="R11" s="197">
        <v>0</v>
      </c>
      <c r="S11" s="197">
        <v>0</v>
      </c>
      <c r="T11" s="197">
        <v>0</v>
      </c>
      <c r="U11" s="197">
        <v>0</v>
      </c>
      <c r="V11" s="197">
        <v>0</v>
      </c>
      <c r="W11" s="197">
        <v>0</v>
      </c>
      <c r="X11" s="197">
        <v>0</v>
      </c>
      <c r="Y11" s="197">
        <v>0</v>
      </c>
      <c r="Z11" s="197">
        <v>0</v>
      </c>
      <c r="AA11" s="197">
        <v>0</v>
      </c>
      <c r="AB11" s="197">
        <v>0</v>
      </c>
      <c r="AC11" s="197">
        <v>0</v>
      </c>
      <c r="AD11" s="197">
        <v>0</v>
      </c>
      <c r="AE11" s="197">
        <v>0</v>
      </c>
      <c r="AF11" s="197">
        <v>0</v>
      </c>
      <c r="AG11" s="197">
        <v>0</v>
      </c>
      <c r="AH11" s="197">
        <v>0</v>
      </c>
      <c r="AI11" s="197">
        <v>0</v>
      </c>
      <c r="AJ11" s="197">
        <v>0</v>
      </c>
      <c r="AK11" s="197">
        <v>0</v>
      </c>
      <c r="AL11" s="200"/>
      <c r="AM11" s="199">
        <f t="shared" si="0"/>
        <v>1.3399999999999999</v>
      </c>
    </row>
    <row r="12" spans="2:41" ht="12" customHeight="1">
      <c r="C12" s="186" t="s">
        <v>2098</v>
      </c>
      <c r="E12" s="200">
        <f t="shared" ref="E12:AK12" si="3">-E7/$AM$7*$AO$12</f>
        <v>0</v>
      </c>
      <c r="F12" s="200">
        <f t="shared" si="3"/>
        <v>2.9772803581421385</v>
      </c>
      <c r="G12" s="200">
        <f t="shared" si="3"/>
        <v>0</v>
      </c>
      <c r="H12" s="200">
        <f t="shared" si="3"/>
        <v>0</v>
      </c>
      <c r="I12" s="200">
        <f t="shared" si="3"/>
        <v>-1.8647453833240069</v>
      </c>
      <c r="J12" s="200">
        <f t="shared" si="3"/>
        <v>0</v>
      </c>
      <c r="K12" s="200">
        <f t="shared" si="3"/>
        <v>0</v>
      </c>
      <c r="L12" s="200">
        <f t="shared" si="3"/>
        <v>0</v>
      </c>
      <c r="M12" s="200">
        <f t="shared" si="3"/>
        <v>0</v>
      </c>
      <c r="N12" s="200">
        <f t="shared" si="3"/>
        <v>0</v>
      </c>
      <c r="O12" s="200">
        <f t="shared" si="3"/>
        <v>0</v>
      </c>
      <c r="P12" s="200">
        <f t="shared" si="3"/>
        <v>0</v>
      </c>
      <c r="Q12" s="200">
        <f t="shared" si="3"/>
        <v>0</v>
      </c>
      <c r="R12" s="200">
        <f t="shared" si="3"/>
        <v>0</v>
      </c>
      <c r="S12" s="200">
        <f t="shared" si="3"/>
        <v>0</v>
      </c>
      <c r="T12" s="200">
        <f t="shared" si="3"/>
        <v>0</v>
      </c>
      <c r="U12" s="200">
        <f t="shared" si="3"/>
        <v>0</v>
      </c>
      <c r="V12" s="200">
        <f t="shared" si="3"/>
        <v>0</v>
      </c>
      <c r="W12" s="200">
        <f t="shared" si="3"/>
        <v>0</v>
      </c>
      <c r="X12" s="200">
        <f t="shared" si="3"/>
        <v>0</v>
      </c>
      <c r="Y12" s="200">
        <f t="shared" si="3"/>
        <v>0</v>
      </c>
      <c r="Z12" s="200">
        <f t="shared" si="3"/>
        <v>0</v>
      </c>
      <c r="AA12" s="200">
        <f t="shared" si="3"/>
        <v>0</v>
      </c>
      <c r="AB12" s="200">
        <f t="shared" si="3"/>
        <v>0</v>
      </c>
      <c r="AC12" s="200">
        <f t="shared" si="3"/>
        <v>-2.7905428091773929</v>
      </c>
      <c r="AD12" s="200">
        <f t="shared" si="3"/>
        <v>0</v>
      </c>
      <c r="AE12" s="200">
        <f t="shared" si="3"/>
        <v>-7.7219921656407395</v>
      </c>
      <c r="AF12" s="200">
        <f t="shared" si="3"/>
        <v>0</v>
      </c>
      <c r="AG12" s="200">
        <f t="shared" si="3"/>
        <v>0</v>
      </c>
      <c r="AH12" s="200">
        <f t="shared" si="3"/>
        <v>0</v>
      </c>
      <c r="AI12" s="200">
        <f t="shared" si="3"/>
        <v>0</v>
      </c>
      <c r="AJ12" s="200">
        <f t="shared" si="3"/>
        <v>0</v>
      </c>
      <c r="AK12" s="200">
        <f t="shared" si="3"/>
        <v>0</v>
      </c>
      <c r="AL12" s="200"/>
      <c r="AM12" s="199">
        <f t="shared" si="0"/>
        <v>-9.4</v>
      </c>
      <c r="AO12" s="201">
        <v>9.4</v>
      </c>
    </row>
    <row r="13" spans="2:41">
      <c r="C13" s="186" t="s">
        <v>2099</v>
      </c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>
        <f t="shared" si="0"/>
        <v>0</v>
      </c>
    </row>
    <row r="14" spans="2:41">
      <c r="C14" s="186" t="s">
        <v>2100</v>
      </c>
      <c r="E14" s="200">
        <f t="shared" ref="E14:AM14" si="4">SUM(E7:E13)</f>
        <v>2.3969999999999998</v>
      </c>
      <c r="F14" s="200">
        <f t="shared" si="4"/>
        <v>37.350738814441819</v>
      </c>
      <c r="G14" s="200">
        <f t="shared" si="4"/>
        <v>33.890892167990927</v>
      </c>
      <c r="H14" s="200">
        <f t="shared" ref="H14" si="5">SUM(H7:H13)</f>
        <v>15.759</v>
      </c>
      <c r="I14" s="200">
        <f t="shared" si="4"/>
        <v>37.826954616675991</v>
      </c>
      <c r="J14" s="200">
        <f t="shared" si="4"/>
        <v>0.97750000000000015</v>
      </c>
      <c r="K14" s="200">
        <f t="shared" si="4"/>
        <v>0.77154937570942128</v>
      </c>
      <c r="L14" s="200">
        <f t="shared" ref="L14" si="6">SUM(L7:L13)</f>
        <v>19.771000000000008</v>
      </c>
      <c r="M14" s="200">
        <f t="shared" si="4"/>
        <v>12.129499999999995</v>
      </c>
      <c r="N14" s="200">
        <f t="shared" si="4"/>
        <v>44.599500000000013</v>
      </c>
      <c r="O14" s="200">
        <f t="shared" ref="O14" si="7">SUM(O7:O13)</f>
        <v>78.956499999999991</v>
      </c>
      <c r="P14" s="200">
        <f t="shared" si="4"/>
        <v>7.8795000000000002</v>
      </c>
      <c r="Q14" s="200">
        <f t="shared" ref="Q14" si="8">SUM(Q7:Q13)</f>
        <v>0.15300000000000002</v>
      </c>
      <c r="R14" s="200">
        <f t="shared" si="4"/>
        <v>0.60349999999999993</v>
      </c>
      <c r="S14" s="200">
        <f t="shared" si="4"/>
        <v>6.0604999999999993</v>
      </c>
      <c r="T14" s="200">
        <f t="shared" si="4"/>
        <v>0</v>
      </c>
      <c r="U14" s="200">
        <f t="shared" si="4"/>
        <v>0</v>
      </c>
      <c r="V14" s="200">
        <f t="shared" si="4"/>
        <v>1.9804999999999997</v>
      </c>
      <c r="W14" s="200">
        <f t="shared" si="4"/>
        <v>0.39100000000000007</v>
      </c>
      <c r="X14" s="200">
        <f t="shared" si="4"/>
        <v>7.6499999999999999E-2</v>
      </c>
      <c r="Y14" s="200">
        <f t="shared" si="4"/>
        <v>5.0829999999999984</v>
      </c>
      <c r="Z14" s="200">
        <f t="shared" si="4"/>
        <v>2.3545000000000003</v>
      </c>
      <c r="AA14" s="200">
        <f t="shared" ref="AA14" si="9">SUM(AA7:AA13)</f>
        <v>0.96900000000000008</v>
      </c>
      <c r="AB14" s="200">
        <f t="shared" si="4"/>
        <v>12.5885</v>
      </c>
      <c r="AC14" s="200">
        <f t="shared" si="4"/>
        <v>7.1172571908226052</v>
      </c>
      <c r="AD14" s="200">
        <f t="shared" ref="AD14" si="10">SUM(AD7:AD13)</f>
        <v>3.3489999999999998</v>
      </c>
      <c r="AE14" s="200">
        <f t="shared" si="4"/>
        <v>59.803807834359262</v>
      </c>
      <c r="AF14" s="200">
        <f t="shared" si="4"/>
        <v>6.298499999999998</v>
      </c>
      <c r="AG14" s="200">
        <f t="shared" si="4"/>
        <v>7.4034999999999975</v>
      </c>
      <c r="AH14" s="200">
        <f t="shared" si="4"/>
        <v>0.85850000000000004</v>
      </c>
      <c r="AI14" s="200">
        <f t="shared" si="4"/>
        <v>1.3515000000000004</v>
      </c>
      <c r="AJ14" s="200">
        <f t="shared" si="4"/>
        <v>0</v>
      </c>
      <c r="AK14" s="200">
        <f t="shared" si="4"/>
        <v>0</v>
      </c>
      <c r="AL14" s="200">
        <f t="shared" si="4"/>
        <v>0</v>
      </c>
      <c r="AM14" s="200">
        <f t="shared" si="4"/>
        <v>408.75169999999997</v>
      </c>
    </row>
    <row r="15" spans="2:41"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</row>
    <row r="16" spans="2:41" ht="15">
      <c r="C16" s="186" t="s">
        <v>2101</v>
      </c>
      <c r="E16" s="203">
        <v>1.3095000000000001</v>
      </c>
      <c r="F16" s="204">
        <f t="shared" ref="F16:AM16" si="11">$E$16</f>
        <v>1.3095000000000001</v>
      </c>
      <c r="G16" s="204">
        <f t="shared" si="11"/>
        <v>1.3095000000000001</v>
      </c>
      <c r="H16" s="204">
        <f t="shared" si="11"/>
        <v>1.3095000000000001</v>
      </c>
      <c r="I16" s="204">
        <f t="shared" si="11"/>
        <v>1.3095000000000001</v>
      </c>
      <c r="J16" s="204">
        <f t="shared" si="11"/>
        <v>1.3095000000000001</v>
      </c>
      <c r="K16" s="204">
        <f t="shared" si="11"/>
        <v>1.3095000000000001</v>
      </c>
      <c r="L16" s="204">
        <f t="shared" si="11"/>
        <v>1.3095000000000001</v>
      </c>
      <c r="M16" s="204">
        <f t="shared" si="11"/>
        <v>1.3095000000000001</v>
      </c>
      <c r="N16" s="204">
        <f t="shared" si="11"/>
        <v>1.3095000000000001</v>
      </c>
      <c r="O16" s="204">
        <f t="shared" si="11"/>
        <v>1.3095000000000001</v>
      </c>
      <c r="P16" s="204">
        <f t="shared" si="11"/>
        <v>1.3095000000000001</v>
      </c>
      <c r="Q16" s="204">
        <f t="shared" si="11"/>
        <v>1.3095000000000001</v>
      </c>
      <c r="R16" s="204">
        <f t="shared" si="11"/>
        <v>1.3095000000000001</v>
      </c>
      <c r="S16" s="204">
        <f t="shared" si="11"/>
        <v>1.3095000000000001</v>
      </c>
      <c r="T16" s="204">
        <f t="shared" si="11"/>
        <v>1.3095000000000001</v>
      </c>
      <c r="U16" s="204">
        <f t="shared" si="11"/>
        <v>1.3095000000000001</v>
      </c>
      <c r="V16" s="204">
        <f t="shared" si="11"/>
        <v>1.3095000000000001</v>
      </c>
      <c r="W16" s="204">
        <f t="shared" si="11"/>
        <v>1.3095000000000001</v>
      </c>
      <c r="X16" s="204">
        <f t="shared" si="11"/>
        <v>1.3095000000000001</v>
      </c>
      <c r="Y16" s="204">
        <f t="shared" si="11"/>
        <v>1.3095000000000001</v>
      </c>
      <c r="Z16" s="204">
        <f t="shared" si="11"/>
        <v>1.3095000000000001</v>
      </c>
      <c r="AA16" s="204">
        <f t="shared" si="11"/>
        <v>1.3095000000000001</v>
      </c>
      <c r="AB16" s="204">
        <f t="shared" si="11"/>
        <v>1.3095000000000001</v>
      </c>
      <c r="AC16" s="204">
        <f t="shared" si="11"/>
        <v>1.3095000000000001</v>
      </c>
      <c r="AD16" s="204">
        <f t="shared" si="11"/>
        <v>1.3095000000000001</v>
      </c>
      <c r="AE16" s="204">
        <f t="shared" si="11"/>
        <v>1.3095000000000001</v>
      </c>
      <c r="AF16" s="204">
        <f t="shared" si="11"/>
        <v>1.3095000000000001</v>
      </c>
      <c r="AG16" s="204">
        <f t="shared" si="11"/>
        <v>1.3095000000000001</v>
      </c>
      <c r="AH16" s="204">
        <f t="shared" si="11"/>
        <v>1.3095000000000001</v>
      </c>
      <c r="AI16" s="204">
        <f t="shared" si="11"/>
        <v>1.3095000000000001</v>
      </c>
      <c r="AJ16" s="204">
        <f t="shared" si="11"/>
        <v>1.3095000000000001</v>
      </c>
      <c r="AK16" s="204">
        <f t="shared" si="11"/>
        <v>1.3095000000000001</v>
      </c>
      <c r="AL16" s="204">
        <f t="shared" si="11"/>
        <v>1.3095000000000001</v>
      </c>
      <c r="AM16" s="204">
        <f t="shared" si="11"/>
        <v>1.3095000000000001</v>
      </c>
    </row>
    <row r="18" spans="3:59" ht="14" thickBot="1">
      <c r="C18" s="186" t="s">
        <v>2102</v>
      </c>
      <c r="E18" s="205">
        <f t="shared" ref="E18:AL18" si="12">E14/E16</f>
        <v>1.8304696449026343</v>
      </c>
      <c r="F18" s="205">
        <f t="shared" si="12"/>
        <v>28.522900965591305</v>
      </c>
      <c r="G18" s="205">
        <f t="shared" si="12"/>
        <v>25.880788215342438</v>
      </c>
      <c r="H18" s="205">
        <f t="shared" si="12"/>
        <v>12.034364261168385</v>
      </c>
      <c r="I18" s="205">
        <f t="shared" si="12"/>
        <v>28.886563281157684</v>
      </c>
      <c r="J18" s="205">
        <f t="shared" si="12"/>
        <v>0.74646811760213827</v>
      </c>
      <c r="K18" s="205">
        <f t="shared" si="12"/>
        <v>0.58919387224850794</v>
      </c>
      <c r="L18" s="205">
        <f t="shared" si="12"/>
        <v>15.098129056891949</v>
      </c>
      <c r="M18" s="205">
        <f t="shared" si="12"/>
        <v>9.2626956853760927</v>
      </c>
      <c r="N18" s="205">
        <f t="shared" si="12"/>
        <v>34.058419243986265</v>
      </c>
      <c r="O18" s="205">
        <f t="shared" si="12"/>
        <v>60.295150820924007</v>
      </c>
      <c r="P18" s="205">
        <f t="shared" si="12"/>
        <v>6.0171821305841924</v>
      </c>
      <c r="Q18" s="205">
        <f t="shared" si="12"/>
        <v>0.11683848797250861</v>
      </c>
      <c r="R18" s="205">
        <f t="shared" si="12"/>
        <v>0.46086292478045043</v>
      </c>
      <c r="S18" s="205">
        <f t="shared" si="12"/>
        <v>4.6281023291332559</v>
      </c>
      <c r="T18" s="205">
        <f t="shared" si="12"/>
        <v>0</v>
      </c>
      <c r="U18" s="205">
        <f t="shared" si="12"/>
        <v>0</v>
      </c>
      <c r="V18" s="205">
        <f t="shared" si="12"/>
        <v>1.5124093165330275</v>
      </c>
      <c r="W18" s="205">
        <f t="shared" si="12"/>
        <v>0.29858724704085532</v>
      </c>
      <c r="X18" s="205">
        <f t="shared" si="12"/>
        <v>5.8419243986254289E-2</v>
      </c>
      <c r="Y18" s="205">
        <f t="shared" si="12"/>
        <v>3.8816342115311171</v>
      </c>
      <c r="Z18" s="205">
        <f t="shared" si="12"/>
        <v>1.7980145093547155</v>
      </c>
      <c r="AA18" s="205">
        <f t="shared" si="12"/>
        <v>0.73997709049255445</v>
      </c>
      <c r="AB18" s="205">
        <f t="shared" si="12"/>
        <v>9.6132111492936225</v>
      </c>
      <c r="AC18" s="205">
        <f t="shared" si="12"/>
        <v>5.4350952201776286</v>
      </c>
      <c r="AD18" s="205">
        <f t="shared" si="12"/>
        <v>2.5574646811760209</v>
      </c>
      <c r="AE18" s="205">
        <f t="shared" si="12"/>
        <v>45.669192695196074</v>
      </c>
      <c r="AF18" s="205">
        <f t="shared" si="12"/>
        <v>4.8098510882016017</v>
      </c>
      <c r="AG18" s="205">
        <f t="shared" si="12"/>
        <v>5.6536846124474964</v>
      </c>
      <c r="AH18" s="205">
        <f t="shared" si="12"/>
        <v>0.65559373806796484</v>
      </c>
      <c r="AI18" s="205">
        <f t="shared" si="12"/>
        <v>1.032073310423826</v>
      </c>
      <c r="AJ18" s="205">
        <f t="shared" si="12"/>
        <v>0</v>
      </c>
      <c r="AK18" s="205">
        <f t="shared" si="12"/>
        <v>0</v>
      </c>
      <c r="AL18" s="205">
        <f t="shared" si="12"/>
        <v>0</v>
      </c>
      <c r="AM18" s="206">
        <f>SUM(E18:AL18)</f>
        <v>312.14333715158449</v>
      </c>
    </row>
    <row r="19" spans="3:59" ht="14" thickTop="1"/>
    <row r="20" spans="3:59"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187"/>
      <c r="AN20" s="187"/>
      <c r="AO20" s="187"/>
      <c r="AP20" s="187"/>
      <c r="AQ20" s="188"/>
    </row>
    <row r="21" spans="3:59"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187"/>
      <c r="AN21" s="187"/>
      <c r="AO21" s="188"/>
    </row>
    <row r="22" spans="3:59"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8"/>
      <c r="AN22" s="187"/>
      <c r="AO22" s="187"/>
      <c r="AP22" s="187"/>
      <c r="AQ22" s="188"/>
    </row>
    <row r="23" spans="3:59"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187"/>
      <c r="BF23" s="187"/>
      <c r="BG23" s="188"/>
    </row>
    <row r="24" spans="3:59"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07"/>
      <c r="AQ24" s="207"/>
      <c r="AR24" s="207"/>
      <c r="AS24" s="207"/>
      <c r="AT24" s="207"/>
      <c r="AU24" s="207"/>
      <c r="AV24" s="207"/>
      <c r="AW24" s="187"/>
      <c r="AX24" s="187"/>
      <c r="AY24" s="187"/>
      <c r="AZ24" s="187"/>
      <c r="BA24" s="188"/>
    </row>
    <row r="25" spans="3:59"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</row>
    <row r="26" spans="3:59"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M26" s="187"/>
      <c r="AN26" s="187"/>
      <c r="AO26" s="187"/>
      <c r="AP26" s="188"/>
    </row>
    <row r="27" spans="3:59"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M27" s="187"/>
      <c r="AN27" s="188"/>
    </row>
    <row r="28" spans="3:59">
      <c r="AM28" s="187"/>
      <c r="AN28" s="187"/>
      <c r="AO28" s="188"/>
    </row>
    <row r="29" spans="3:59"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M29" s="187"/>
      <c r="AN29" s="188"/>
    </row>
    <row r="30" spans="3:59"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</row>
    <row r="36" spans="5:42"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M36" s="187"/>
      <c r="AN36" s="187"/>
      <c r="AO36" s="187"/>
      <c r="AP36" s="188"/>
    </row>
    <row r="37" spans="5:42"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</row>
  </sheetData>
  <printOptions horizontalCentered="1"/>
  <pageMargins left="0.7" right="0.7" top="0.75" bottom="0.75" header="0.3" footer="0.3"/>
  <pageSetup scale="86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workbookViewId="0">
      <selection activeCell="V57" sqref="V57"/>
    </sheetView>
  </sheetViews>
  <sheetFormatPr baseColWidth="10" defaultColWidth="8.83203125" defaultRowHeight="13"/>
  <cols>
    <col min="1" max="1" width="14" style="59" bestFit="1" customWidth="1"/>
    <col min="2" max="2" width="11.6640625" style="59" bestFit="1" customWidth="1"/>
    <col min="3" max="3" width="11.5" style="59" bestFit="1" customWidth="1"/>
    <col min="4" max="4" width="8.1640625" style="59" bestFit="1" customWidth="1"/>
    <col min="5" max="5" width="8.5" style="59" bestFit="1" customWidth="1"/>
    <col min="6" max="6" width="14.83203125" style="59" bestFit="1" customWidth="1"/>
    <col min="7" max="7" width="16.6640625" style="59" bestFit="1" customWidth="1"/>
    <col min="8" max="16384" width="8.83203125" style="59"/>
  </cols>
  <sheetData>
    <row r="1" spans="1:7" ht="42">
      <c r="A1" s="60" t="s">
        <v>2110</v>
      </c>
      <c r="B1" s="60" t="s">
        <v>7</v>
      </c>
      <c r="C1" s="60" t="s">
        <v>2111</v>
      </c>
      <c r="D1" s="62" t="s">
        <v>2112</v>
      </c>
      <c r="E1" s="62" t="s">
        <v>2113</v>
      </c>
      <c r="F1" s="60" t="s">
        <v>2114</v>
      </c>
      <c r="G1" s="60" t="s">
        <v>15</v>
      </c>
    </row>
    <row r="2" spans="1:7">
      <c r="A2" s="61">
        <v>43251</v>
      </c>
      <c r="B2" s="61">
        <v>43251</v>
      </c>
      <c r="C2" s="61">
        <v>43434</v>
      </c>
      <c r="D2" s="66">
        <v>-2.0299999999999998</v>
      </c>
      <c r="E2" s="59" t="s">
        <v>1831</v>
      </c>
      <c r="F2" s="59" t="s">
        <v>1818</v>
      </c>
      <c r="G2" s="59" t="s">
        <v>2115</v>
      </c>
    </row>
    <row r="3" spans="1:7">
      <c r="A3" s="61">
        <v>43312</v>
      </c>
      <c r="B3" s="61">
        <v>43312</v>
      </c>
      <c r="C3" s="61">
        <v>43496</v>
      </c>
      <c r="D3" s="66">
        <v>-4.09</v>
      </c>
      <c r="E3" s="59" t="s">
        <v>1831</v>
      </c>
      <c r="F3" s="59" t="s">
        <v>1818</v>
      </c>
      <c r="G3" s="59" t="s">
        <v>2115</v>
      </c>
    </row>
    <row r="4" spans="1:7">
      <c r="A4" s="61">
        <v>43343</v>
      </c>
      <c r="B4" s="61">
        <v>43343</v>
      </c>
      <c r="C4" s="61">
        <v>43524</v>
      </c>
      <c r="D4" s="66">
        <v>-10.74</v>
      </c>
      <c r="E4" s="59" t="s">
        <v>1831</v>
      </c>
      <c r="F4" s="59" t="s">
        <v>1818</v>
      </c>
      <c r="G4" s="59" t="s">
        <v>2115</v>
      </c>
    </row>
    <row r="5" spans="1:7">
      <c r="A5" s="61">
        <v>43373</v>
      </c>
      <c r="B5" s="61">
        <v>43373</v>
      </c>
      <c r="C5" s="61">
        <v>43554</v>
      </c>
      <c r="D5" s="66">
        <v>-3.69</v>
      </c>
      <c r="E5" s="59" t="s">
        <v>1831</v>
      </c>
      <c r="F5" s="59" t="s">
        <v>1818</v>
      </c>
      <c r="G5" s="59" t="s">
        <v>2115</v>
      </c>
    </row>
    <row r="6" spans="1:7">
      <c r="A6" s="61">
        <v>43404</v>
      </c>
      <c r="B6" s="61">
        <v>43404</v>
      </c>
      <c r="C6" s="61">
        <v>43585</v>
      </c>
      <c r="D6" s="66">
        <v>-9.4</v>
      </c>
      <c r="E6" s="59" t="s">
        <v>1831</v>
      </c>
      <c r="F6" s="59" t="s">
        <v>1818</v>
      </c>
      <c r="G6" s="59" t="s">
        <v>2115</v>
      </c>
    </row>
    <row r="7" spans="1:7">
      <c r="D7" s="218">
        <v>-29.950000000000003</v>
      </c>
      <c r="E7" s="218" t="s">
        <v>1831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18"/>
  <sheetViews>
    <sheetView workbookViewId="0"/>
  </sheetViews>
  <sheetFormatPr baseColWidth="10" defaultColWidth="8.83203125" defaultRowHeight="13" outlineLevelRow="6"/>
  <cols>
    <col min="1" max="1" width="10" style="59" bestFit="1" customWidth="1"/>
    <col min="2" max="2" width="15" style="59" bestFit="1" customWidth="1"/>
    <col min="3" max="4" width="7" style="59" bestFit="1" customWidth="1"/>
    <col min="5" max="5" width="12" style="59" bestFit="1" customWidth="1"/>
    <col min="6" max="6" width="19" style="59" bestFit="1" customWidth="1"/>
    <col min="7" max="7" width="17" style="59" bestFit="1" customWidth="1"/>
    <col min="8" max="8" width="11" style="59" bestFit="1" customWidth="1"/>
    <col min="9" max="9" width="14" style="59" bestFit="1" customWidth="1"/>
    <col min="10" max="10" width="10" style="59" bestFit="1" customWidth="1"/>
    <col min="11" max="11" width="13" style="59" bestFit="1" customWidth="1"/>
    <col min="12" max="12" width="11" style="59" bestFit="1" customWidth="1"/>
    <col min="13" max="13" width="5" style="59" bestFit="1" customWidth="1"/>
    <col min="14" max="15" width="17" style="59" bestFit="1" customWidth="1"/>
    <col min="16" max="17" width="22" style="59" bestFit="1" customWidth="1"/>
    <col min="18" max="18" width="25" style="59" bestFit="1" customWidth="1"/>
    <col min="19" max="19" width="10" style="59" bestFit="1" customWidth="1"/>
    <col min="20" max="20" width="17" style="59" bestFit="1" customWidth="1"/>
    <col min="21" max="21" width="23" style="59" bestFit="1" customWidth="1"/>
    <col min="22" max="16384" width="8.83203125" style="59"/>
  </cols>
  <sheetData>
    <row r="1" spans="1:21" ht="56">
      <c r="A1" s="60" t="s">
        <v>0</v>
      </c>
      <c r="B1" s="60" t="s">
        <v>1</v>
      </c>
      <c r="C1" s="62" t="s">
        <v>94</v>
      </c>
      <c r="D1" s="62" t="s">
        <v>2</v>
      </c>
      <c r="E1" s="60" t="s">
        <v>3</v>
      </c>
      <c r="F1" s="60" t="s">
        <v>4</v>
      </c>
      <c r="G1" s="60" t="s">
        <v>5</v>
      </c>
      <c r="H1" s="60" t="s">
        <v>6</v>
      </c>
      <c r="I1" s="60" t="s">
        <v>7</v>
      </c>
      <c r="J1" s="62" t="s">
        <v>170</v>
      </c>
      <c r="K1" s="60" t="s">
        <v>8</v>
      </c>
      <c r="L1" s="60" t="s">
        <v>9</v>
      </c>
      <c r="M1" s="62" t="s">
        <v>10</v>
      </c>
      <c r="N1" s="60" t="s">
        <v>11</v>
      </c>
      <c r="O1" s="60" t="s">
        <v>12</v>
      </c>
      <c r="P1" s="60" t="s">
        <v>13</v>
      </c>
      <c r="Q1" s="60" t="s">
        <v>14</v>
      </c>
      <c r="R1" s="60" t="s">
        <v>15</v>
      </c>
      <c r="S1" s="60" t="s">
        <v>16</v>
      </c>
      <c r="T1" s="60" t="s">
        <v>171</v>
      </c>
      <c r="U1" s="60" t="s">
        <v>99</v>
      </c>
    </row>
    <row r="2" spans="1:21" outlineLevel="6">
      <c r="A2" s="59" t="s">
        <v>17</v>
      </c>
      <c r="B2" s="59" t="s">
        <v>18</v>
      </c>
      <c r="C2" s="59" t="s">
        <v>70</v>
      </c>
      <c r="D2" s="59" t="s">
        <v>71</v>
      </c>
      <c r="E2" s="59" t="s">
        <v>72</v>
      </c>
      <c r="F2" s="59" t="s">
        <v>95</v>
      </c>
      <c r="G2" s="59" t="s">
        <v>1617</v>
      </c>
      <c r="H2" s="59" t="s">
        <v>1490</v>
      </c>
      <c r="I2" s="61">
        <v>43404</v>
      </c>
      <c r="J2" s="59" t="s">
        <v>1574</v>
      </c>
      <c r="K2" s="59" t="s">
        <v>1433</v>
      </c>
      <c r="L2" s="66">
        <v>-234.41</v>
      </c>
      <c r="M2" s="59" t="s">
        <v>19</v>
      </c>
      <c r="N2" s="59" t="s">
        <v>83</v>
      </c>
      <c r="O2" s="59" t="s">
        <v>95</v>
      </c>
      <c r="P2" s="61">
        <v>43404</v>
      </c>
      <c r="Q2" s="59" t="s">
        <v>1618</v>
      </c>
      <c r="R2" s="59" t="s">
        <v>95</v>
      </c>
      <c r="S2" s="59" t="s">
        <v>20</v>
      </c>
      <c r="T2" s="59" t="s">
        <v>95</v>
      </c>
      <c r="U2" s="59" t="s">
        <v>27</v>
      </c>
    </row>
    <row r="3" spans="1:21" outlineLevel="6">
      <c r="A3" s="59" t="s">
        <v>17</v>
      </c>
      <c r="B3" s="59" t="s">
        <v>18</v>
      </c>
      <c r="C3" s="59" t="s">
        <v>70</v>
      </c>
      <c r="D3" s="59" t="s">
        <v>71</v>
      </c>
      <c r="E3" s="59" t="s">
        <v>72</v>
      </c>
      <c r="F3" s="59" t="s">
        <v>95</v>
      </c>
      <c r="G3" s="59" t="s">
        <v>1617</v>
      </c>
      <c r="H3" s="59" t="s">
        <v>1477</v>
      </c>
      <c r="I3" s="61">
        <v>43404</v>
      </c>
      <c r="J3" s="59" t="s">
        <v>1574</v>
      </c>
      <c r="K3" s="59" t="s">
        <v>1433</v>
      </c>
      <c r="L3" s="66">
        <v>35.61</v>
      </c>
      <c r="M3" s="59" t="s">
        <v>19</v>
      </c>
      <c r="N3" s="59" t="s">
        <v>1619</v>
      </c>
      <c r="O3" s="59" t="s">
        <v>95</v>
      </c>
      <c r="P3" s="61">
        <v>43404</v>
      </c>
      <c r="Q3" s="59" t="s">
        <v>1620</v>
      </c>
      <c r="R3" s="59" t="s">
        <v>95</v>
      </c>
      <c r="S3" s="59" t="s">
        <v>20</v>
      </c>
      <c r="T3" s="59" t="s">
        <v>95</v>
      </c>
      <c r="U3" s="59" t="s">
        <v>29</v>
      </c>
    </row>
    <row r="4" spans="1:21" outlineLevel="6">
      <c r="A4" s="59" t="s">
        <v>17</v>
      </c>
      <c r="B4" s="59" t="s">
        <v>18</v>
      </c>
      <c r="C4" s="59" t="s">
        <v>70</v>
      </c>
      <c r="D4" s="59" t="s">
        <v>71</v>
      </c>
      <c r="E4" s="59" t="s">
        <v>72</v>
      </c>
      <c r="F4" s="59" t="s">
        <v>95</v>
      </c>
      <c r="G4" s="59" t="s">
        <v>1617</v>
      </c>
      <c r="H4" s="59" t="s">
        <v>1476</v>
      </c>
      <c r="I4" s="61">
        <v>43404</v>
      </c>
      <c r="J4" s="59" t="s">
        <v>1574</v>
      </c>
      <c r="K4" s="59" t="s">
        <v>1433</v>
      </c>
      <c r="L4" s="66">
        <v>268.72000000000003</v>
      </c>
      <c r="M4" s="59" t="s">
        <v>19</v>
      </c>
      <c r="N4" s="59" t="s">
        <v>84</v>
      </c>
      <c r="O4" s="59" t="s">
        <v>95</v>
      </c>
      <c r="P4" s="61">
        <v>43404</v>
      </c>
      <c r="Q4" s="59" t="s">
        <v>1621</v>
      </c>
      <c r="R4" s="59" t="s">
        <v>95</v>
      </c>
      <c r="S4" s="59" t="s">
        <v>20</v>
      </c>
      <c r="T4" s="59" t="s">
        <v>95</v>
      </c>
      <c r="U4" s="59" t="s">
        <v>28</v>
      </c>
    </row>
    <row r="5" spans="1:21" outlineLevel="6">
      <c r="A5" s="59" t="s">
        <v>17</v>
      </c>
      <c r="B5" s="59" t="s">
        <v>18</v>
      </c>
      <c r="C5" s="59" t="s">
        <v>70</v>
      </c>
      <c r="D5" s="59" t="s">
        <v>71</v>
      </c>
      <c r="E5" s="59" t="s">
        <v>72</v>
      </c>
      <c r="F5" s="59" t="s">
        <v>95</v>
      </c>
      <c r="G5" s="59" t="s">
        <v>1617</v>
      </c>
      <c r="H5" s="59" t="s">
        <v>1473</v>
      </c>
      <c r="I5" s="61">
        <v>43404</v>
      </c>
      <c r="J5" s="59" t="s">
        <v>1574</v>
      </c>
      <c r="K5" s="59" t="s">
        <v>1433</v>
      </c>
      <c r="L5" s="66">
        <v>39.76</v>
      </c>
      <c r="M5" s="59" t="s">
        <v>19</v>
      </c>
      <c r="N5" s="59" t="s">
        <v>85</v>
      </c>
      <c r="O5" s="59" t="s">
        <v>95</v>
      </c>
      <c r="P5" s="61">
        <v>43404</v>
      </c>
      <c r="Q5" s="59" t="s">
        <v>1622</v>
      </c>
      <c r="R5" s="59" t="s">
        <v>95</v>
      </c>
      <c r="S5" s="59" t="s">
        <v>20</v>
      </c>
      <c r="T5" s="59" t="s">
        <v>95</v>
      </c>
      <c r="U5" s="59" t="s">
        <v>102</v>
      </c>
    </row>
    <row r="6" spans="1:21" outlineLevel="6">
      <c r="A6" s="59" t="s">
        <v>17</v>
      </c>
      <c r="B6" s="59" t="s">
        <v>18</v>
      </c>
      <c r="C6" s="59" t="s">
        <v>70</v>
      </c>
      <c r="D6" s="59" t="s">
        <v>71</v>
      </c>
      <c r="E6" s="59" t="s">
        <v>72</v>
      </c>
      <c r="F6" s="59" t="s">
        <v>95</v>
      </c>
      <c r="G6" s="59" t="s">
        <v>1617</v>
      </c>
      <c r="H6" s="59" t="s">
        <v>159</v>
      </c>
      <c r="I6" s="61">
        <v>43404</v>
      </c>
      <c r="J6" s="59" t="s">
        <v>1574</v>
      </c>
      <c r="K6" s="59" t="s">
        <v>1433</v>
      </c>
      <c r="L6" s="66">
        <v>-105.15</v>
      </c>
      <c r="M6" s="59" t="s">
        <v>19</v>
      </c>
      <c r="N6" s="59" t="s">
        <v>85</v>
      </c>
      <c r="O6" s="59" t="s">
        <v>95</v>
      </c>
      <c r="P6" s="61">
        <v>43404</v>
      </c>
      <c r="Q6" s="59" t="s">
        <v>1623</v>
      </c>
      <c r="R6" s="59" t="s">
        <v>95</v>
      </c>
      <c r="S6" s="59" t="s">
        <v>20</v>
      </c>
      <c r="T6" s="59" t="s">
        <v>95</v>
      </c>
      <c r="U6" s="59" t="s">
        <v>102</v>
      </c>
    </row>
    <row r="7" spans="1:21" outlineLevel="6">
      <c r="A7" s="59" t="s">
        <v>17</v>
      </c>
      <c r="B7" s="59" t="s">
        <v>18</v>
      </c>
      <c r="C7" s="59" t="s">
        <v>70</v>
      </c>
      <c r="D7" s="59" t="s">
        <v>71</v>
      </c>
      <c r="E7" s="59" t="s">
        <v>72</v>
      </c>
      <c r="F7" s="59" t="s">
        <v>95</v>
      </c>
      <c r="G7" s="59" t="s">
        <v>1617</v>
      </c>
      <c r="H7" s="59" t="s">
        <v>1474</v>
      </c>
      <c r="I7" s="61">
        <v>43404</v>
      </c>
      <c r="J7" s="59" t="s">
        <v>1574</v>
      </c>
      <c r="K7" s="59" t="s">
        <v>1433</v>
      </c>
      <c r="L7" s="66">
        <v>6</v>
      </c>
      <c r="M7" s="59" t="s">
        <v>19</v>
      </c>
      <c r="N7" s="59" t="s">
        <v>1624</v>
      </c>
      <c r="O7" s="59" t="s">
        <v>95</v>
      </c>
      <c r="P7" s="61">
        <v>43404</v>
      </c>
      <c r="Q7" s="59" t="s">
        <v>1625</v>
      </c>
      <c r="R7" s="59" t="s">
        <v>95</v>
      </c>
      <c r="S7" s="59" t="s">
        <v>20</v>
      </c>
      <c r="T7" s="59" t="s">
        <v>95</v>
      </c>
      <c r="U7" s="59" t="s">
        <v>32</v>
      </c>
    </row>
    <row r="8" spans="1:21" outlineLevel="6">
      <c r="A8" s="59" t="s">
        <v>17</v>
      </c>
      <c r="B8" s="59" t="s">
        <v>18</v>
      </c>
      <c r="C8" s="59" t="s">
        <v>70</v>
      </c>
      <c r="D8" s="59" t="s">
        <v>71</v>
      </c>
      <c r="E8" s="59" t="s">
        <v>72</v>
      </c>
      <c r="F8" s="59" t="s">
        <v>95</v>
      </c>
      <c r="G8" s="59" t="s">
        <v>1617</v>
      </c>
      <c r="H8" s="59" t="s">
        <v>1475</v>
      </c>
      <c r="I8" s="61">
        <v>43404</v>
      </c>
      <c r="J8" s="59" t="s">
        <v>1574</v>
      </c>
      <c r="K8" s="59" t="s">
        <v>1433</v>
      </c>
      <c r="L8" s="66">
        <v>75</v>
      </c>
      <c r="M8" s="59" t="s">
        <v>19</v>
      </c>
      <c r="N8" s="59" t="s">
        <v>1624</v>
      </c>
      <c r="O8" s="59" t="s">
        <v>95</v>
      </c>
      <c r="P8" s="61">
        <v>43404</v>
      </c>
      <c r="Q8" s="59" t="s">
        <v>1626</v>
      </c>
      <c r="R8" s="59" t="s">
        <v>95</v>
      </c>
      <c r="S8" s="59" t="s">
        <v>20</v>
      </c>
      <c r="T8" s="59" t="s">
        <v>95</v>
      </c>
      <c r="U8" s="59" t="s">
        <v>32</v>
      </c>
    </row>
    <row r="9" spans="1:21" outlineLevel="6">
      <c r="A9" s="59" t="s">
        <v>17</v>
      </c>
      <c r="B9" s="59" t="s">
        <v>18</v>
      </c>
      <c r="C9" s="59" t="s">
        <v>70</v>
      </c>
      <c r="D9" s="59" t="s">
        <v>71</v>
      </c>
      <c r="E9" s="59" t="s">
        <v>72</v>
      </c>
      <c r="F9" s="59" t="s">
        <v>95</v>
      </c>
      <c r="G9" s="59" t="s">
        <v>1617</v>
      </c>
      <c r="H9" s="59" t="s">
        <v>1627</v>
      </c>
      <c r="I9" s="61">
        <v>43404</v>
      </c>
      <c r="J9" s="59" t="s">
        <v>1574</v>
      </c>
      <c r="K9" s="59" t="s">
        <v>1433</v>
      </c>
      <c r="L9" s="66">
        <v>33.82</v>
      </c>
      <c r="M9" s="59" t="s">
        <v>19</v>
      </c>
      <c r="N9" s="59" t="s">
        <v>89</v>
      </c>
      <c r="O9" s="59" t="s">
        <v>95</v>
      </c>
      <c r="P9" s="61">
        <v>43404</v>
      </c>
      <c r="Q9" s="59" t="s">
        <v>1628</v>
      </c>
      <c r="R9" s="59" t="s">
        <v>95</v>
      </c>
      <c r="S9" s="59" t="s">
        <v>20</v>
      </c>
      <c r="T9" s="59" t="s">
        <v>95</v>
      </c>
      <c r="U9" s="59" t="s">
        <v>100</v>
      </c>
    </row>
    <row r="10" spans="1:21" outlineLevel="6">
      <c r="A10" s="59" t="s">
        <v>17</v>
      </c>
      <c r="B10" s="59" t="s">
        <v>18</v>
      </c>
      <c r="C10" s="59" t="s">
        <v>70</v>
      </c>
      <c r="D10" s="59" t="s">
        <v>71</v>
      </c>
      <c r="E10" s="59" t="s">
        <v>72</v>
      </c>
      <c r="F10" s="59" t="s">
        <v>95</v>
      </c>
      <c r="G10" s="59" t="s">
        <v>1617</v>
      </c>
      <c r="H10" s="59" t="s">
        <v>1629</v>
      </c>
      <c r="I10" s="61">
        <v>43404</v>
      </c>
      <c r="J10" s="59" t="s">
        <v>1574</v>
      </c>
      <c r="K10" s="59" t="s">
        <v>1433</v>
      </c>
      <c r="L10" s="66">
        <v>17.149999999999999</v>
      </c>
      <c r="M10" s="59" t="s">
        <v>19</v>
      </c>
      <c r="N10" s="59" t="s">
        <v>86</v>
      </c>
      <c r="O10" s="59" t="s">
        <v>95</v>
      </c>
      <c r="P10" s="61">
        <v>43404</v>
      </c>
      <c r="Q10" s="59" t="s">
        <v>1630</v>
      </c>
      <c r="R10" s="59" t="s">
        <v>95</v>
      </c>
      <c r="S10" s="59" t="s">
        <v>20</v>
      </c>
      <c r="T10" s="59" t="s">
        <v>95</v>
      </c>
      <c r="U10" s="59" t="s">
        <v>101</v>
      </c>
    </row>
    <row r="11" spans="1:21" outlineLevel="6">
      <c r="A11" s="59" t="s">
        <v>17</v>
      </c>
      <c r="B11" s="59" t="s">
        <v>18</v>
      </c>
      <c r="C11" s="59" t="s">
        <v>70</v>
      </c>
      <c r="D11" s="59" t="s">
        <v>71</v>
      </c>
      <c r="E11" s="59" t="s">
        <v>72</v>
      </c>
      <c r="F11" s="59" t="s">
        <v>95</v>
      </c>
      <c r="G11" s="59" t="s">
        <v>1617</v>
      </c>
      <c r="H11" s="59" t="s">
        <v>1472</v>
      </c>
      <c r="I11" s="61">
        <v>43404</v>
      </c>
      <c r="J11" s="59" t="s">
        <v>1574</v>
      </c>
      <c r="K11" s="59" t="s">
        <v>1433</v>
      </c>
      <c r="L11" s="66">
        <v>-3746.89</v>
      </c>
      <c r="M11" s="59" t="s">
        <v>19</v>
      </c>
      <c r="N11" s="59" t="s">
        <v>87</v>
      </c>
      <c r="O11" s="59" t="s">
        <v>95</v>
      </c>
      <c r="P11" s="61">
        <v>43404</v>
      </c>
      <c r="Q11" s="59" t="s">
        <v>1631</v>
      </c>
      <c r="R11" s="59" t="s">
        <v>95</v>
      </c>
      <c r="S11" s="59" t="s">
        <v>20</v>
      </c>
      <c r="T11" s="59" t="s">
        <v>95</v>
      </c>
      <c r="U11" s="59" t="s">
        <v>103</v>
      </c>
    </row>
    <row r="12" spans="1:21" outlineLevel="6">
      <c r="A12" s="59" t="s">
        <v>17</v>
      </c>
      <c r="B12" s="59" t="s">
        <v>18</v>
      </c>
      <c r="C12" s="59" t="s">
        <v>70</v>
      </c>
      <c r="D12" s="59" t="s">
        <v>71</v>
      </c>
      <c r="E12" s="59" t="s">
        <v>72</v>
      </c>
      <c r="F12" s="59" t="s">
        <v>95</v>
      </c>
      <c r="G12" s="59" t="s">
        <v>1617</v>
      </c>
      <c r="H12" s="59" t="s">
        <v>1632</v>
      </c>
      <c r="I12" s="61">
        <v>43404</v>
      </c>
      <c r="J12" s="59" t="s">
        <v>1574</v>
      </c>
      <c r="K12" s="59" t="s">
        <v>1433</v>
      </c>
      <c r="L12" s="66">
        <v>34.24</v>
      </c>
      <c r="M12" s="59" t="s">
        <v>19</v>
      </c>
      <c r="N12" s="59" t="s">
        <v>161</v>
      </c>
      <c r="O12" s="59" t="s">
        <v>95</v>
      </c>
      <c r="P12" s="61">
        <v>43404</v>
      </c>
      <c r="Q12" s="59" t="s">
        <v>1633</v>
      </c>
      <c r="R12" s="59" t="s">
        <v>95</v>
      </c>
      <c r="S12" s="59" t="s">
        <v>20</v>
      </c>
      <c r="T12" s="59" t="s">
        <v>95</v>
      </c>
      <c r="U12" s="59" t="s">
        <v>162</v>
      </c>
    </row>
    <row r="13" spans="1:21" outlineLevel="6">
      <c r="A13" s="59" t="s">
        <v>17</v>
      </c>
      <c r="B13" s="59" t="s">
        <v>18</v>
      </c>
      <c r="C13" s="59" t="s">
        <v>70</v>
      </c>
      <c r="D13" s="59" t="s">
        <v>71</v>
      </c>
      <c r="E13" s="59" t="s">
        <v>72</v>
      </c>
      <c r="F13" s="59" t="s">
        <v>95</v>
      </c>
      <c r="G13" s="59" t="s">
        <v>1617</v>
      </c>
      <c r="H13" s="59" t="s">
        <v>1634</v>
      </c>
      <c r="I13" s="61">
        <v>43404</v>
      </c>
      <c r="J13" s="59" t="s">
        <v>1574</v>
      </c>
      <c r="K13" s="59" t="s">
        <v>1433</v>
      </c>
      <c r="L13" s="66">
        <v>562.04</v>
      </c>
      <c r="M13" s="59" t="s">
        <v>19</v>
      </c>
      <c r="N13" s="59" t="s">
        <v>88</v>
      </c>
      <c r="O13" s="59" t="s">
        <v>95</v>
      </c>
      <c r="P13" s="61">
        <v>43404</v>
      </c>
      <c r="Q13" s="59" t="s">
        <v>1635</v>
      </c>
      <c r="R13" s="59" t="s">
        <v>95</v>
      </c>
      <c r="S13" s="59" t="s">
        <v>20</v>
      </c>
      <c r="T13" s="59" t="s">
        <v>95</v>
      </c>
      <c r="U13" s="59" t="s">
        <v>100</v>
      </c>
    </row>
    <row r="14" spans="1:21" outlineLevel="6">
      <c r="A14" s="59" t="s">
        <v>17</v>
      </c>
      <c r="B14" s="59" t="s">
        <v>18</v>
      </c>
      <c r="C14" s="59" t="s">
        <v>70</v>
      </c>
      <c r="D14" s="59" t="s">
        <v>71</v>
      </c>
      <c r="E14" s="59" t="s">
        <v>72</v>
      </c>
      <c r="F14" s="59" t="s">
        <v>95</v>
      </c>
      <c r="G14" s="59" t="s">
        <v>1617</v>
      </c>
      <c r="H14" s="59" t="s">
        <v>1489</v>
      </c>
      <c r="I14" s="61">
        <v>43404</v>
      </c>
      <c r="J14" s="59" t="s">
        <v>1574</v>
      </c>
      <c r="K14" s="59" t="s">
        <v>1433</v>
      </c>
      <c r="L14" s="66">
        <v>-406.46</v>
      </c>
      <c r="M14" s="59" t="s">
        <v>19</v>
      </c>
      <c r="N14" s="59" t="s">
        <v>106</v>
      </c>
      <c r="O14" s="59" t="s">
        <v>95</v>
      </c>
      <c r="P14" s="61">
        <v>43404</v>
      </c>
      <c r="Q14" s="59" t="s">
        <v>1636</v>
      </c>
      <c r="R14" s="59" t="s">
        <v>95</v>
      </c>
      <c r="S14" s="59" t="s">
        <v>20</v>
      </c>
      <c r="T14" s="59" t="s">
        <v>95</v>
      </c>
      <c r="U14" s="59" t="s">
        <v>40</v>
      </c>
    </row>
    <row r="15" spans="1:21" outlineLevel="6">
      <c r="A15" s="59" t="s">
        <v>17</v>
      </c>
      <c r="B15" s="59" t="s">
        <v>18</v>
      </c>
      <c r="C15" s="59" t="s">
        <v>70</v>
      </c>
      <c r="D15" s="59" t="s">
        <v>71</v>
      </c>
      <c r="E15" s="59" t="s">
        <v>72</v>
      </c>
      <c r="F15" s="59" t="s">
        <v>95</v>
      </c>
      <c r="G15" s="59" t="s">
        <v>1617</v>
      </c>
      <c r="H15" s="59" t="s">
        <v>1573</v>
      </c>
      <c r="I15" s="61">
        <v>43404</v>
      </c>
      <c r="J15" s="59" t="s">
        <v>1574</v>
      </c>
      <c r="K15" s="59" t="s">
        <v>1433</v>
      </c>
      <c r="L15" s="66">
        <v>60.96</v>
      </c>
      <c r="M15" s="59" t="s">
        <v>19</v>
      </c>
      <c r="N15" s="59" t="s">
        <v>156</v>
      </c>
      <c r="O15" s="59" t="s">
        <v>95</v>
      </c>
      <c r="P15" s="61">
        <v>43404</v>
      </c>
      <c r="Q15" s="59" t="s">
        <v>1637</v>
      </c>
      <c r="R15" s="59" t="s">
        <v>95</v>
      </c>
      <c r="S15" s="59" t="s">
        <v>20</v>
      </c>
      <c r="T15" s="59" t="s">
        <v>95</v>
      </c>
      <c r="U15" s="59" t="s">
        <v>157</v>
      </c>
    </row>
    <row r="16" spans="1:21" outlineLevel="6">
      <c r="A16" s="59" t="s">
        <v>17</v>
      </c>
      <c r="B16" s="59" t="s">
        <v>18</v>
      </c>
      <c r="C16" s="59" t="s">
        <v>70</v>
      </c>
      <c r="D16" s="59" t="s">
        <v>71</v>
      </c>
      <c r="E16" s="59" t="s">
        <v>72</v>
      </c>
      <c r="F16" s="59" t="s">
        <v>95</v>
      </c>
      <c r="G16" s="59" t="s">
        <v>1638</v>
      </c>
      <c r="H16" s="59" t="s">
        <v>66</v>
      </c>
      <c r="I16" s="61">
        <v>43404</v>
      </c>
      <c r="J16" s="59" t="s">
        <v>1574</v>
      </c>
      <c r="K16" s="59" t="s">
        <v>1433</v>
      </c>
      <c r="L16" s="66">
        <v>-0.28000000000000003</v>
      </c>
      <c r="M16" s="59" t="s">
        <v>19</v>
      </c>
      <c r="N16" s="59" t="s">
        <v>89</v>
      </c>
      <c r="O16" s="59" t="s">
        <v>95</v>
      </c>
      <c r="P16" s="61">
        <v>43404</v>
      </c>
      <c r="Q16" s="59" t="s">
        <v>1639</v>
      </c>
      <c r="R16" s="59" t="s">
        <v>95</v>
      </c>
      <c r="S16" s="59" t="s">
        <v>20</v>
      </c>
      <c r="T16" s="59" t="s">
        <v>95</v>
      </c>
      <c r="U16" s="59" t="s">
        <v>100</v>
      </c>
    </row>
    <row r="17" spans="1:21" outlineLevel="6">
      <c r="A17" s="59" t="s">
        <v>17</v>
      </c>
      <c r="B17" s="59" t="s">
        <v>18</v>
      </c>
      <c r="C17" s="59" t="s">
        <v>70</v>
      </c>
      <c r="D17" s="59" t="s">
        <v>71</v>
      </c>
      <c r="E17" s="59" t="s">
        <v>72</v>
      </c>
      <c r="F17" s="59" t="s">
        <v>95</v>
      </c>
      <c r="G17" s="59" t="s">
        <v>1638</v>
      </c>
      <c r="H17" s="59" t="s">
        <v>169</v>
      </c>
      <c r="I17" s="61">
        <v>43404</v>
      </c>
      <c r="J17" s="59" t="s">
        <v>1574</v>
      </c>
      <c r="K17" s="59" t="s">
        <v>1433</v>
      </c>
      <c r="L17" s="66">
        <v>3.85</v>
      </c>
      <c r="M17" s="59" t="s">
        <v>19</v>
      </c>
      <c r="N17" s="59" t="s">
        <v>88</v>
      </c>
      <c r="O17" s="59" t="s">
        <v>95</v>
      </c>
      <c r="P17" s="61">
        <v>43404</v>
      </c>
      <c r="Q17" s="59" t="s">
        <v>1640</v>
      </c>
      <c r="R17" s="59" t="s">
        <v>95</v>
      </c>
      <c r="S17" s="59" t="s">
        <v>20</v>
      </c>
      <c r="T17" s="59" t="s">
        <v>95</v>
      </c>
      <c r="U17" s="59" t="s">
        <v>100</v>
      </c>
    </row>
    <row r="18" spans="1:21">
      <c r="A18" s="59" t="s">
        <v>17</v>
      </c>
      <c r="B18" s="59" t="s">
        <v>18</v>
      </c>
      <c r="C18" s="59" t="s">
        <v>70</v>
      </c>
      <c r="D18" s="59" t="s">
        <v>71</v>
      </c>
      <c r="E18" s="59" t="s">
        <v>72</v>
      </c>
      <c r="F18" s="59" t="s">
        <v>95</v>
      </c>
      <c r="G18" s="59" t="s">
        <v>1641</v>
      </c>
      <c r="H18" s="59" t="s">
        <v>1642</v>
      </c>
      <c r="I18" s="61">
        <v>43419</v>
      </c>
      <c r="J18" s="59" t="s">
        <v>255</v>
      </c>
      <c r="K18" s="59" t="s">
        <v>1433</v>
      </c>
      <c r="L18" s="66">
        <v>-312.14</v>
      </c>
      <c r="M18" s="59" t="s">
        <v>19</v>
      </c>
      <c r="N18" s="59" t="s">
        <v>158</v>
      </c>
      <c r="O18" s="59" t="s">
        <v>95</v>
      </c>
      <c r="P18" s="61">
        <v>43388</v>
      </c>
      <c r="Q18" s="59" t="s">
        <v>95</v>
      </c>
      <c r="R18" s="59" t="s">
        <v>95</v>
      </c>
      <c r="S18" s="59" t="s">
        <v>20</v>
      </c>
      <c r="T18" s="59" t="s">
        <v>95</v>
      </c>
      <c r="U18" s="59" t="s">
        <v>40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P5978"/>
  <sheetViews>
    <sheetView topLeftCell="C1" workbookViewId="0">
      <selection activeCell="K25" sqref="K25"/>
    </sheetView>
  </sheetViews>
  <sheetFormatPr baseColWidth="10" defaultColWidth="9.1640625" defaultRowHeight="13"/>
  <cols>
    <col min="1" max="1" width="6.5" style="4" customWidth="1"/>
    <col min="2" max="2" width="10.5" style="4" customWidth="1"/>
    <col min="3" max="3" width="26.5" style="4" customWidth="1"/>
    <col min="4" max="4" width="19.1640625" style="4" customWidth="1"/>
    <col min="5" max="5" width="26.33203125" style="4" customWidth="1"/>
    <col min="6" max="6" width="8.5" style="4" customWidth="1"/>
    <col min="7" max="7" width="16.5" style="4" customWidth="1"/>
    <col min="8" max="8" width="22.5" style="4" customWidth="1"/>
    <col min="9" max="9" width="15" style="4" customWidth="1"/>
    <col min="10" max="10" width="16.5" style="4" customWidth="1"/>
    <col min="11" max="11" width="35.6640625" style="54" customWidth="1"/>
    <col min="12" max="12" width="8.1640625" style="4" customWidth="1"/>
    <col min="13" max="13" width="13.1640625" style="76" customWidth="1"/>
    <col min="14" max="14" width="17.6640625" style="22" bestFit="1" customWidth="1"/>
    <col min="15" max="16" width="11.83203125" style="47" customWidth="1"/>
    <col min="17" max="16384" width="9.1640625" style="4"/>
  </cols>
  <sheetData>
    <row r="1" spans="1:16" s="76" customFormat="1">
      <c r="A1" s="24" t="s">
        <v>93</v>
      </c>
      <c r="K1" s="54"/>
      <c r="N1" s="22"/>
      <c r="O1" s="47"/>
      <c r="P1" s="47"/>
    </row>
    <row r="2" spans="1:16" s="76" customFormat="1">
      <c r="K2" s="54"/>
      <c r="N2" s="22"/>
      <c r="O2" s="47"/>
      <c r="P2" s="47"/>
    </row>
    <row r="4" spans="1:16" ht="70">
      <c r="A4" s="54" t="s">
        <v>262</v>
      </c>
      <c r="B4" s="54" t="s">
        <v>179</v>
      </c>
      <c r="C4" s="54" t="s">
        <v>263</v>
      </c>
      <c r="D4" s="54" t="s">
        <v>264</v>
      </c>
      <c r="E4" s="54" t="s">
        <v>181</v>
      </c>
      <c r="F4" s="54" t="s">
        <v>265</v>
      </c>
      <c r="G4" s="54" t="s">
        <v>266</v>
      </c>
      <c r="H4" s="54" t="s">
        <v>90</v>
      </c>
      <c r="I4" s="54" t="s">
        <v>119</v>
      </c>
      <c r="J4" s="54" t="s">
        <v>267</v>
      </c>
      <c r="K4" s="54" t="s">
        <v>91</v>
      </c>
      <c r="L4" s="54" t="s">
        <v>268</v>
      </c>
      <c r="M4" s="54" t="s">
        <v>1780</v>
      </c>
      <c r="N4" s="54" t="s">
        <v>269</v>
      </c>
      <c r="O4" s="54" t="s">
        <v>1781</v>
      </c>
      <c r="P4" s="54" t="s">
        <v>1782</v>
      </c>
    </row>
    <row r="5" spans="1:16" ht="28">
      <c r="A5" s="54" t="s">
        <v>228</v>
      </c>
      <c r="B5" s="54" t="s">
        <v>185</v>
      </c>
      <c r="C5" s="54" t="s">
        <v>1121</v>
      </c>
      <c r="D5" s="54" t="s">
        <v>1783</v>
      </c>
      <c r="E5" s="54" t="s">
        <v>1122</v>
      </c>
      <c r="F5" s="54" t="s">
        <v>272</v>
      </c>
      <c r="G5" s="54" t="s">
        <v>201</v>
      </c>
      <c r="H5" s="54" t="s">
        <v>202</v>
      </c>
      <c r="I5" s="54" t="s">
        <v>941</v>
      </c>
      <c r="J5" s="54" t="s">
        <v>201</v>
      </c>
      <c r="K5" s="54" t="s">
        <v>942</v>
      </c>
      <c r="L5" s="87">
        <v>42979</v>
      </c>
      <c r="M5" s="54"/>
      <c r="N5" s="54" t="s">
        <v>943</v>
      </c>
      <c r="O5" s="88">
        <v>3.0000000000000001E-3</v>
      </c>
      <c r="P5" s="54">
        <v>0</v>
      </c>
    </row>
    <row r="6" spans="1:16" ht="28">
      <c r="A6" s="54" t="s">
        <v>228</v>
      </c>
      <c r="B6" s="54" t="s">
        <v>185</v>
      </c>
      <c r="C6" s="54" t="s">
        <v>1121</v>
      </c>
      <c r="D6" s="54" t="s">
        <v>1783</v>
      </c>
      <c r="E6" s="54" t="s">
        <v>1122</v>
      </c>
      <c r="F6" s="54" t="s">
        <v>272</v>
      </c>
      <c r="G6" s="54" t="s">
        <v>201</v>
      </c>
      <c r="H6" s="54" t="s">
        <v>204</v>
      </c>
      <c r="I6" s="54" t="s">
        <v>315</v>
      </c>
      <c r="J6" s="54" t="s">
        <v>201</v>
      </c>
      <c r="K6" s="54" t="s">
        <v>204</v>
      </c>
      <c r="L6" s="87">
        <v>41688</v>
      </c>
      <c r="M6" s="54"/>
      <c r="N6" s="54" t="s">
        <v>975</v>
      </c>
      <c r="O6" s="88">
        <v>1.2529999999999999</v>
      </c>
      <c r="P6" s="54">
        <v>1</v>
      </c>
    </row>
    <row r="7" spans="1:16" ht="28">
      <c r="A7" s="54" t="s">
        <v>228</v>
      </c>
      <c r="B7" s="54" t="s">
        <v>185</v>
      </c>
      <c r="C7" s="54" t="s">
        <v>1784</v>
      </c>
      <c r="D7" s="54" t="s">
        <v>1442</v>
      </c>
      <c r="E7" s="54" t="s">
        <v>370</v>
      </c>
      <c r="F7" s="54" t="s">
        <v>272</v>
      </c>
      <c r="G7" s="54" t="s">
        <v>1541</v>
      </c>
      <c r="H7" s="54" t="s">
        <v>1542</v>
      </c>
      <c r="I7" s="54" t="s">
        <v>1543</v>
      </c>
      <c r="J7" s="54" t="s">
        <v>1541</v>
      </c>
      <c r="K7" s="54" t="s">
        <v>1546</v>
      </c>
      <c r="L7" s="87">
        <v>43308</v>
      </c>
      <c r="M7" s="54"/>
      <c r="N7" s="54" t="s">
        <v>1547</v>
      </c>
      <c r="O7" s="88">
        <v>4.2500000000000003E-3</v>
      </c>
      <c r="P7" s="54">
        <v>1</v>
      </c>
    </row>
    <row r="8" spans="1:16" ht="28">
      <c r="A8" s="54" t="s">
        <v>228</v>
      </c>
      <c r="B8" s="54" t="s">
        <v>185</v>
      </c>
      <c r="C8" s="54" t="s">
        <v>1784</v>
      </c>
      <c r="D8" s="54" t="s">
        <v>1442</v>
      </c>
      <c r="E8" s="54" t="s">
        <v>370</v>
      </c>
      <c r="F8" s="54" t="s">
        <v>272</v>
      </c>
      <c r="G8" s="54" t="s">
        <v>1023</v>
      </c>
      <c r="H8" s="54" t="s">
        <v>1024</v>
      </c>
      <c r="I8" s="54" t="s">
        <v>1025</v>
      </c>
      <c r="J8" s="54" t="s">
        <v>1023</v>
      </c>
      <c r="K8" s="54" t="s">
        <v>1038</v>
      </c>
      <c r="L8" s="87">
        <v>41688</v>
      </c>
      <c r="M8" s="54"/>
      <c r="N8" s="54" t="s">
        <v>1039</v>
      </c>
      <c r="O8" s="88">
        <v>4.2500000000000003E-3</v>
      </c>
      <c r="P8" s="54">
        <v>1</v>
      </c>
    </row>
    <row r="9" spans="1:16" ht="28">
      <c r="A9" s="54" t="s">
        <v>228</v>
      </c>
      <c r="B9" s="54" t="s">
        <v>185</v>
      </c>
      <c r="C9" s="54" t="s">
        <v>1131</v>
      </c>
      <c r="D9" s="54" t="s">
        <v>1442</v>
      </c>
      <c r="E9" s="54" t="s">
        <v>370</v>
      </c>
      <c r="F9" s="54" t="s">
        <v>272</v>
      </c>
      <c r="G9" s="54" t="s">
        <v>416</v>
      </c>
      <c r="H9" s="54" t="s">
        <v>416</v>
      </c>
      <c r="I9" s="54" t="s">
        <v>417</v>
      </c>
      <c r="J9" s="54" t="s">
        <v>416</v>
      </c>
      <c r="K9" s="54" t="s">
        <v>418</v>
      </c>
      <c r="L9" s="87">
        <v>41695</v>
      </c>
      <c r="M9" s="54"/>
      <c r="N9" s="54" t="s">
        <v>419</v>
      </c>
      <c r="O9" s="88">
        <v>1.6653580500000001E-2</v>
      </c>
      <c r="P9" s="54">
        <v>1</v>
      </c>
    </row>
    <row r="10" spans="1:16" ht="28">
      <c r="A10" s="54" t="s">
        <v>228</v>
      </c>
      <c r="B10" s="54" t="s">
        <v>185</v>
      </c>
      <c r="C10" s="54" t="s">
        <v>1131</v>
      </c>
      <c r="D10" s="54" t="s">
        <v>1442</v>
      </c>
      <c r="E10" s="54" t="s">
        <v>370</v>
      </c>
      <c r="F10" s="54" t="s">
        <v>272</v>
      </c>
      <c r="G10" s="54" t="s">
        <v>416</v>
      </c>
      <c r="H10" s="54" t="s">
        <v>416</v>
      </c>
      <c r="I10" s="54" t="s">
        <v>417</v>
      </c>
      <c r="J10" s="54" t="s">
        <v>416</v>
      </c>
      <c r="K10" s="54" t="s">
        <v>1127</v>
      </c>
      <c r="L10" s="87">
        <v>41695</v>
      </c>
      <c r="M10" s="54"/>
      <c r="N10" s="54" t="s">
        <v>1128</v>
      </c>
      <c r="O10" s="88">
        <v>1.6653580500000001E-2</v>
      </c>
      <c r="P10" s="54">
        <v>1</v>
      </c>
    </row>
    <row r="11" spans="1:16" ht="28">
      <c r="A11" s="54" t="s">
        <v>228</v>
      </c>
      <c r="B11" s="54" t="s">
        <v>185</v>
      </c>
      <c r="C11" s="54" t="s">
        <v>1131</v>
      </c>
      <c r="D11" s="54" t="s">
        <v>1442</v>
      </c>
      <c r="E11" s="54" t="s">
        <v>370</v>
      </c>
      <c r="F11" s="54" t="s">
        <v>272</v>
      </c>
      <c r="G11" s="54" t="s">
        <v>192</v>
      </c>
      <c r="H11" s="54" t="s">
        <v>452</v>
      </c>
      <c r="I11" s="54" t="s">
        <v>460</v>
      </c>
      <c r="J11" s="54" t="s">
        <v>192</v>
      </c>
      <c r="K11" s="54" t="s">
        <v>452</v>
      </c>
      <c r="L11" s="87">
        <v>41842</v>
      </c>
      <c r="M11" s="54"/>
      <c r="N11" s="54" t="s">
        <v>461</v>
      </c>
      <c r="O11" s="88">
        <v>4.9960741400000001E-2</v>
      </c>
      <c r="P11" s="54">
        <v>3</v>
      </c>
    </row>
    <row r="12" spans="1:16" ht="28">
      <c r="A12" s="54" t="s">
        <v>228</v>
      </c>
      <c r="B12" s="54" t="s">
        <v>185</v>
      </c>
      <c r="C12" s="54" t="s">
        <v>1131</v>
      </c>
      <c r="D12" s="54" t="s">
        <v>1442</v>
      </c>
      <c r="E12" s="54" t="s">
        <v>370</v>
      </c>
      <c r="F12" s="54" t="s">
        <v>272</v>
      </c>
      <c r="G12" s="54" t="s">
        <v>192</v>
      </c>
      <c r="H12" s="54" t="s">
        <v>475</v>
      </c>
      <c r="I12" s="54" t="s">
        <v>476</v>
      </c>
      <c r="J12" s="54" t="s">
        <v>192</v>
      </c>
      <c r="K12" s="54" t="s">
        <v>475</v>
      </c>
      <c r="L12" s="87">
        <v>41814</v>
      </c>
      <c r="M12" s="54"/>
      <c r="N12" s="54" t="s">
        <v>477</v>
      </c>
      <c r="O12" s="88">
        <v>3.33071609E-2</v>
      </c>
      <c r="P12" s="54">
        <v>2</v>
      </c>
    </row>
    <row r="13" spans="1:16" ht="28">
      <c r="A13" s="54" t="s">
        <v>228</v>
      </c>
      <c r="B13" s="54" t="s">
        <v>185</v>
      </c>
      <c r="C13" s="54" t="s">
        <v>1131</v>
      </c>
      <c r="D13" s="54" t="s">
        <v>1442</v>
      </c>
      <c r="E13" s="54" t="s">
        <v>370</v>
      </c>
      <c r="F13" s="54" t="s">
        <v>272</v>
      </c>
      <c r="G13" s="54" t="s">
        <v>500</v>
      </c>
      <c r="H13" s="54" t="s">
        <v>501</v>
      </c>
      <c r="I13" s="54" t="s">
        <v>502</v>
      </c>
      <c r="J13" s="54" t="s">
        <v>500</v>
      </c>
      <c r="K13" s="54" t="s">
        <v>503</v>
      </c>
      <c r="L13" s="87">
        <v>41688</v>
      </c>
      <c r="M13" s="54"/>
      <c r="N13" s="54" t="s">
        <v>504</v>
      </c>
      <c r="O13" s="88">
        <v>1.6653580500000001E-2</v>
      </c>
      <c r="P13" s="54">
        <v>1</v>
      </c>
    </row>
    <row r="14" spans="1:16" ht="28">
      <c r="A14" s="54" t="s">
        <v>228</v>
      </c>
      <c r="B14" s="54" t="s">
        <v>185</v>
      </c>
      <c r="C14" s="54" t="s">
        <v>1131</v>
      </c>
      <c r="D14" s="54" t="s">
        <v>1442</v>
      </c>
      <c r="E14" s="54" t="s">
        <v>370</v>
      </c>
      <c r="F14" s="54" t="s">
        <v>272</v>
      </c>
      <c r="G14" s="54" t="s">
        <v>500</v>
      </c>
      <c r="H14" s="54" t="s">
        <v>501</v>
      </c>
      <c r="I14" s="54" t="s">
        <v>502</v>
      </c>
      <c r="J14" s="54" t="s">
        <v>500</v>
      </c>
      <c r="K14" s="54" t="s">
        <v>505</v>
      </c>
      <c r="L14" s="87">
        <v>41688</v>
      </c>
      <c r="M14" s="54"/>
      <c r="N14" s="54" t="s">
        <v>506</v>
      </c>
      <c r="O14" s="88">
        <v>1.6653580500000001E-2</v>
      </c>
      <c r="P14" s="54">
        <v>1</v>
      </c>
    </row>
    <row r="15" spans="1:16" ht="28">
      <c r="A15" s="54" t="s">
        <v>228</v>
      </c>
      <c r="B15" s="54" t="s">
        <v>185</v>
      </c>
      <c r="C15" s="54" t="s">
        <v>1131</v>
      </c>
      <c r="D15" s="54" t="s">
        <v>1442</v>
      </c>
      <c r="E15" s="54" t="s">
        <v>370</v>
      </c>
      <c r="F15" s="54" t="s">
        <v>272</v>
      </c>
      <c r="G15" s="54" t="s">
        <v>500</v>
      </c>
      <c r="H15" s="54" t="s">
        <v>501</v>
      </c>
      <c r="I15" s="54" t="s">
        <v>502</v>
      </c>
      <c r="J15" s="54" t="s">
        <v>500</v>
      </c>
      <c r="K15" s="54" t="s">
        <v>507</v>
      </c>
      <c r="L15" s="87">
        <v>41688</v>
      </c>
      <c r="M15" s="54"/>
      <c r="N15" s="54" t="s">
        <v>508</v>
      </c>
      <c r="O15" s="88">
        <v>1.6653580500000001E-2</v>
      </c>
      <c r="P15" s="54">
        <v>1</v>
      </c>
    </row>
    <row r="16" spans="1:16" ht="28">
      <c r="A16" s="54" t="s">
        <v>228</v>
      </c>
      <c r="B16" s="54" t="s">
        <v>185</v>
      </c>
      <c r="C16" s="54" t="s">
        <v>1131</v>
      </c>
      <c r="D16" s="54" t="s">
        <v>1442</v>
      </c>
      <c r="E16" s="54" t="s">
        <v>370</v>
      </c>
      <c r="F16" s="54" t="s">
        <v>272</v>
      </c>
      <c r="G16" s="54" t="s">
        <v>500</v>
      </c>
      <c r="H16" s="54" t="s">
        <v>501</v>
      </c>
      <c r="I16" s="54" t="s">
        <v>502</v>
      </c>
      <c r="J16" s="54" t="s">
        <v>500</v>
      </c>
      <c r="K16" s="54" t="s">
        <v>511</v>
      </c>
      <c r="L16" s="87">
        <v>41688</v>
      </c>
      <c r="M16" s="54"/>
      <c r="N16" s="54" t="s">
        <v>512</v>
      </c>
      <c r="O16" s="88">
        <v>4.9960741400000001E-2</v>
      </c>
      <c r="P16" s="54">
        <v>3</v>
      </c>
    </row>
    <row r="17" spans="1:16" ht="28">
      <c r="A17" s="54" t="s">
        <v>228</v>
      </c>
      <c r="B17" s="54" t="s">
        <v>185</v>
      </c>
      <c r="C17" s="54" t="s">
        <v>1131</v>
      </c>
      <c r="D17" s="54" t="s">
        <v>1442</v>
      </c>
      <c r="E17" s="54" t="s">
        <v>370</v>
      </c>
      <c r="F17" s="54" t="s">
        <v>272</v>
      </c>
      <c r="G17" s="54" t="s">
        <v>500</v>
      </c>
      <c r="H17" s="54" t="s">
        <v>501</v>
      </c>
      <c r="I17" s="54" t="s">
        <v>502</v>
      </c>
      <c r="J17" s="54" t="s">
        <v>500</v>
      </c>
      <c r="K17" s="54" t="s">
        <v>513</v>
      </c>
      <c r="L17" s="87">
        <v>41688</v>
      </c>
      <c r="M17" s="54"/>
      <c r="N17" s="54" t="s">
        <v>514</v>
      </c>
      <c r="O17" s="88">
        <v>1.6653580500000001E-2</v>
      </c>
      <c r="P17" s="54">
        <v>1</v>
      </c>
    </row>
    <row r="18" spans="1:16" ht="28">
      <c r="A18" s="54" t="s">
        <v>228</v>
      </c>
      <c r="B18" s="54" t="s">
        <v>185</v>
      </c>
      <c r="C18" s="54" t="s">
        <v>1131</v>
      </c>
      <c r="D18" s="54" t="s">
        <v>1442</v>
      </c>
      <c r="E18" s="54" t="s">
        <v>370</v>
      </c>
      <c r="F18" s="54" t="s">
        <v>272</v>
      </c>
      <c r="G18" s="54" t="s">
        <v>500</v>
      </c>
      <c r="H18" s="54" t="s">
        <v>501</v>
      </c>
      <c r="I18" s="54" t="s">
        <v>502</v>
      </c>
      <c r="J18" s="54" t="s">
        <v>500</v>
      </c>
      <c r="K18" s="54" t="s">
        <v>515</v>
      </c>
      <c r="L18" s="87">
        <v>41688</v>
      </c>
      <c r="M18" s="54"/>
      <c r="N18" s="54" t="s">
        <v>516</v>
      </c>
      <c r="O18" s="88">
        <v>1.6653580500000001E-2</v>
      </c>
      <c r="P18" s="54">
        <v>1</v>
      </c>
    </row>
    <row r="19" spans="1:16" ht="28">
      <c r="A19" s="54" t="s">
        <v>228</v>
      </c>
      <c r="B19" s="54" t="s">
        <v>185</v>
      </c>
      <c r="C19" s="54" t="s">
        <v>1131</v>
      </c>
      <c r="D19" s="54" t="s">
        <v>1442</v>
      </c>
      <c r="E19" s="54" t="s">
        <v>370</v>
      </c>
      <c r="F19" s="54" t="s">
        <v>272</v>
      </c>
      <c r="G19" s="54" t="s">
        <v>500</v>
      </c>
      <c r="H19" s="54" t="s">
        <v>501</v>
      </c>
      <c r="I19" s="54" t="s">
        <v>502</v>
      </c>
      <c r="J19" s="54" t="s">
        <v>500</v>
      </c>
      <c r="K19" s="54" t="s">
        <v>517</v>
      </c>
      <c r="L19" s="87">
        <v>41688</v>
      </c>
      <c r="M19" s="54"/>
      <c r="N19" s="54" t="s">
        <v>518</v>
      </c>
      <c r="O19" s="88">
        <v>1.6653580500000001E-2</v>
      </c>
      <c r="P19" s="54">
        <v>1</v>
      </c>
    </row>
    <row r="20" spans="1:16" ht="28">
      <c r="A20" s="54" t="s">
        <v>228</v>
      </c>
      <c r="B20" s="54" t="s">
        <v>185</v>
      </c>
      <c r="C20" s="54" t="s">
        <v>1131</v>
      </c>
      <c r="D20" s="54" t="s">
        <v>1442</v>
      </c>
      <c r="E20" s="54" t="s">
        <v>370</v>
      </c>
      <c r="F20" s="54" t="s">
        <v>272</v>
      </c>
      <c r="G20" s="54" t="s">
        <v>500</v>
      </c>
      <c r="H20" s="54" t="s">
        <v>501</v>
      </c>
      <c r="I20" s="54" t="s">
        <v>502</v>
      </c>
      <c r="J20" s="54" t="s">
        <v>500</v>
      </c>
      <c r="K20" s="54" t="s">
        <v>519</v>
      </c>
      <c r="L20" s="87">
        <v>41688</v>
      </c>
      <c r="M20" s="54"/>
      <c r="N20" s="54" t="s">
        <v>520</v>
      </c>
      <c r="O20" s="88">
        <v>0.1665358045</v>
      </c>
      <c r="P20" s="54">
        <v>10</v>
      </c>
    </row>
    <row r="21" spans="1:16" ht="28">
      <c r="A21" s="54" t="s">
        <v>228</v>
      </c>
      <c r="B21" s="54" t="s">
        <v>185</v>
      </c>
      <c r="C21" s="54" t="s">
        <v>1131</v>
      </c>
      <c r="D21" s="54" t="s">
        <v>1442</v>
      </c>
      <c r="E21" s="54" t="s">
        <v>370</v>
      </c>
      <c r="F21" s="54" t="s">
        <v>272</v>
      </c>
      <c r="G21" s="54" t="s">
        <v>500</v>
      </c>
      <c r="H21" s="54" t="s">
        <v>501</v>
      </c>
      <c r="I21" s="54" t="s">
        <v>502</v>
      </c>
      <c r="J21" s="54" t="s">
        <v>500</v>
      </c>
      <c r="K21" s="54" t="s">
        <v>523</v>
      </c>
      <c r="L21" s="87">
        <v>41688</v>
      </c>
      <c r="M21" s="54"/>
      <c r="N21" s="54" t="s">
        <v>524</v>
      </c>
      <c r="O21" s="88">
        <v>1.6653580500000001E-2</v>
      </c>
      <c r="P21" s="54">
        <v>1</v>
      </c>
    </row>
    <row r="22" spans="1:16" ht="28">
      <c r="A22" s="54" t="s">
        <v>228</v>
      </c>
      <c r="B22" s="54" t="s">
        <v>185</v>
      </c>
      <c r="C22" s="54" t="s">
        <v>1131</v>
      </c>
      <c r="D22" s="54" t="s">
        <v>1442</v>
      </c>
      <c r="E22" s="54" t="s">
        <v>370</v>
      </c>
      <c r="F22" s="54" t="s">
        <v>272</v>
      </c>
      <c r="G22" s="54" t="s">
        <v>500</v>
      </c>
      <c r="H22" s="54" t="s">
        <v>501</v>
      </c>
      <c r="I22" s="54" t="s">
        <v>502</v>
      </c>
      <c r="J22" s="54" t="s">
        <v>500</v>
      </c>
      <c r="K22" s="54" t="s">
        <v>525</v>
      </c>
      <c r="L22" s="87">
        <v>41688</v>
      </c>
      <c r="M22" s="54"/>
      <c r="N22" s="54" t="s">
        <v>526</v>
      </c>
      <c r="O22" s="88">
        <v>1.6653580500000001E-2</v>
      </c>
      <c r="P22" s="54">
        <v>1</v>
      </c>
    </row>
    <row r="23" spans="1:16" ht="28">
      <c r="A23" s="54" t="s">
        <v>228</v>
      </c>
      <c r="B23" s="54" t="s">
        <v>185</v>
      </c>
      <c r="C23" s="54" t="s">
        <v>1131</v>
      </c>
      <c r="D23" s="54" t="s">
        <v>1442</v>
      </c>
      <c r="E23" s="54" t="s">
        <v>370</v>
      </c>
      <c r="F23" s="54" t="s">
        <v>272</v>
      </c>
      <c r="G23" s="54" t="s">
        <v>859</v>
      </c>
      <c r="H23" s="54" t="s">
        <v>860</v>
      </c>
      <c r="I23" s="54" t="s">
        <v>861</v>
      </c>
      <c r="J23" s="54" t="s">
        <v>859</v>
      </c>
      <c r="K23" s="54" t="s">
        <v>867</v>
      </c>
      <c r="L23" s="87">
        <v>41688</v>
      </c>
      <c r="M23" s="54"/>
      <c r="N23" s="54" t="s">
        <v>868</v>
      </c>
      <c r="O23" s="88">
        <v>1.6653580500000001E-2</v>
      </c>
      <c r="P23" s="54">
        <v>1</v>
      </c>
    </row>
    <row r="24" spans="1:16" ht="28">
      <c r="A24" s="54" t="s">
        <v>228</v>
      </c>
      <c r="B24" s="54" t="s">
        <v>185</v>
      </c>
      <c r="C24" s="54" t="s">
        <v>1131</v>
      </c>
      <c r="D24" s="54" t="s">
        <v>1442</v>
      </c>
      <c r="E24" s="54" t="s">
        <v>370</v>
      </c>
      <c r="F24" s="54" t="s">
        <v>272</v>
      </c>
      <c r="G24" s="54" t="s">
        <v>859</v>
      </c>
      <c r="H24" s="54" t="s">
        <v>881</v>
      </c>
      <c r="I24" s="54" t="s">
        <v>882</v>
      </c>
      <c r="J24" s="54" t="s">
        <v>859</v>
      </c>
      <c r="K24" s="54" t="s">
        <v>883</v>
      </c>
      <c r="L24" s="87">
        <v>41695</v>
      </c>
      <c r="M24" s="54"/>
      <c r="N24" s="54" t="s">
        <v>884</v>
      </c>
      <c r="O24" s="88">
        <v>1.6653580500000001E-2</v>
      </c>
      <c r="P24" s="54">
        <v>1</v>
      </c>
    </row>
    <row r="25" spans="1:16" ht="28">
      <c r="A25" s="54" t="s">
        <v>228</v>
      </c>
      <c r="B25" s="54" t="s">
        <v>185</v>
      </c>
      <c r="C25" s="54" t="s">
        <v>1131</v>
      </c>
      <c r="D25" s="54" t="s">
        <v>1442</v>
      </c>
      <c r="E25" s="54" t="s">
        <v>370</v>
      </c>
      <c r="F25" s="54" t="s">
        <v>272</v>
      </c>
      <c r="G25" s="54" t="s">
        <v>859</v>
      </c>
      <c r="H25" s="54" t="s">
        <v>881</v>
      </c>
      <c r="I25" s="54" t="s">
        <v>882</v>
      </c>
      <c r="J25" s="54" t="s">
        <v>859</v>
      </c>
      <c r="K25" s="54" t="s">
        <v>885</v>
      </c>
      <c r="L25" s="87">
        <v>41695</v>
      </c>
      <c r="M25" s="54"/>
      <c r="N25" s="54" t="s">
        <v>886</v>
      </c>
      <c r="O25" s="88">
        <v>1.6653580500000001E-2</v>
      </c>
      <c r="P25" s="54">
        <v>1</v>
      </c>
    </row>
    <row r="26" spans="1:16" ht="28">
      <c r="A26" s="54" t="s">
        <v>228</v>
      </c>
      <c r="B26" s="54" t="s">
        <v>185</v>
      </c>
      <c r="C26" s="54" t="s">
        <v>1131</v>
      </c>
      <c r="D26" s="54" t="s">
        <v>1442</v>
      </c>
      <c r="E26" s="54" t="s">
        <v>370</v>
      </c>
      <c r="F26" s="54" t="s">
        <v>272</v>
      </c>
      <c r="G26" s="54" t="s">
        <v>859</v>
      </c>
      <c r="H26" s="54" t="s">
        <v>881</v>
      </c>
      <c r="I26" s="54" t="s">
        <v>882</v>
      </c>
      <c r="J26" s="54" t="s">
        <v>859</v>
      </c>
      <c r="K26" s="54" t="s">
        <v>881</v>
      </c>
      <c r="L26" s="87">
        <v>41695</v>
      </c>
      <c r="M26" s="54"/>
      <c r="N26" s="54" t="s">
        <v>888</v>
      </c>
      <c r="O26" s="88">
        <v>1.6653580500000001E-2</v>
      </c>
      <c r="P26" s="54">
        <v>1</v>
      </c>
    </row>
    <row r="27" spans="1:16" ht="28">
      <c r="A27" s="54" t="s">
        <v>228</v>
      </c>
      <c r="B27" s="54" t="s">
        <v>185</v>
      </c>
      <c r="C27" s="54" t="s">
        <v>1131</v>
      </c>
      <c r="D27" s="54" t="s">
        <v>1442</v>
      </c>
      <c r="E27" s="54" t="s">
        <v>370</v>
      </c>
      <c r="F27" s="54" t="s">
        <v>272</v>
      </c>
      <c r="G27" s="54" t="s">
        <v>358</v>
      </c>
      <c r="H27" s="54" t="s">
        <v>928</v>
      </c>
      <c r="I27" s="54" t="s">
        <v>929</v>
      </c>
      <c r="J27" s="54" t="s">
        <v>358</v>
      </c>
      <c r="K27" s="54" t="s">
        <v>930</v>
      </c>
      <c r="L27" s="87">
        <v>42622</v>
      </c>
      <c r="M27" s="54"/>
      <c r="N27" s="54" t="s">
        <v>931</v>
      </c>
      <c r="O27" s="88">
        <v>6.6614321800000001E-2</v>
      </c>
      <c r="P27" s="54">
        <v>4</v>
      </c>
    </row>
    <row r="28" spans="1:16" ht="28">
      <c r="A28" s="54" t="s">
        <v>228</v>
      </c>
      <c r="B28" s="54" t="s">
        <v>185</v>
      </c>
      <c r="C28" s="54" t="s">
        <v>1131</v>
      </c>
      <c r="D28" s="54" t="s">
        <v>1442</v>
      </c>
      <c r="E28" s="54" t="s">
        <v>370</v>
      </c>
      <c r="F28" s="54" t="s">
        <v>272</v>
      </c>
      <c r="G28" s="54" t="s">
        <v>358</v>
      </c>
      <c r="H28" s="54" t="s">
        <v>928</v>
      </c>
      <c r="I28" s="54" t="s">
        <v>929</v>
      </c>
      <c r="J28" s="54" t="s">
        <v>358</v>
      </c>
      <c r="K28" s="54" t="s">
        <v>359</v>
      </c>
      <c r="L28" s="87">
        <v>42622</v>
      </c>
      <c r="M28" s="54"/>
      <c r="N28" s="54" t="s">
        <v>932</v>
      </c>
      <c r="O28" s="88">
        <v>6.6614321800000001E-2</v>
      </c>
      <c r="P28" s="54">
        <v>4</v>
      </c>
    </row>
    <row r="29" spans="1:16" ht="28">
      <c r="A29" s="54" t="s">
        <v>228</v>
      </c>
      <c r="B29" s="54" t="s">
        <v>185</v>
      </c>
      <c r="C29" s="54" t="s">
        <v>1131</v>
      </c>
      <c r="D29" s="54" t="s">
        <v>1442</v>
      </c>
      <c r="E29" s="54" t="s">
        <v>370</v>
      </c>
      <c r="F29" s="54" t="s">
        <v>272</v>
      </c>
      <c r="G29" s="54" t="s">
        <v>358</v>
      </c>
      <c r="H29" s="54" t="s">
        <v>928</v>
      </c>
      <c r="I29" s="54" t="s">
        <v>929</v>
      </c>
      <c r="J29" s="54" t="s">
        <v>358</v>
      </c>
      <c r="K29" s="54" t="s">
        <v>933</v>
      </c>
      <c r="L29" s="87">
        <v>42622</v>
      </c>
      <c r="M29" s="54"/>
      <c r="N29" s="54" t="s">
        <v>934</v>
      </c>
      <c r="O29" s="88">
        <v>8.3267902300000002E-2</v>
      </c>
      <c r="P29" s="54">
        <v>5</v>
      </c>
    </row>
    <row r="30" spans="1:16" ht="28">
      <c r="A30" s="54" t="s">
        <v>228</v>
      </c>
      <c r="B30" s="54" t="s">
        <v>185</v>
      </c>
      <c r="C30" s="54" t="s">
        <v>1131</v>
      </c>
      <c r="D30" s="54" t="s">
        <v>1442</v>
      </c>
      <c r="E30" s="54" t="s">
        <v>370</v>
      </c>
      <c r="F30" s="54" t="s">
        <v>272</v>
      </c>
      <c r="G30" s="54" t="s">
        <v>358</v>
      </c>
      <c r="H30" s="54" t="s">
        <v>928</v>
      </c>
      <c r="I30" s="54" t="s">
        <v>929</v>
      </c>
      <c r="J30" s="54" t="s">
        <v>358</v>
      </c>
      <c r="K30" s="54" t="s">
        <v>935</v>
      </c>
      <c r="L30" s="87">
        <v>42622</v>
      </c>
      <c r="M30" s="54"/>
      <c r="N30" s="54" t="s">
        <v>936</v>
      </c>
      <c r="O30" s="88">
        <v>6.6614321800000001E-2</v>
      </c>
      <c r="P30" s="54">
        <v>4</v>
      </c>
    </row>
    <row r="31" spans="1:16" ht="28">
      <c r="A31" s="54" t="s">
        <v>228</v>
      </c>
      <c r="B31" s="54" t="s">
        <v>185</v>
      </c>
      <c r="C31" s="54" t="s">
        <v>1131</v>
      </c>
      <c r="D31" s="54" t="s">
        <v>1442</v>
      </c>
      <c r="E31" s="54" t="s">
        <v>370</v>
      </c>
      <c r="F31" s="54" t="s">
        <v>272</v>
      </c>
      <c r="G31" s="54" t="s">
        <v>358</v>
      </c>
      <c r="H31" s="54" t="s">
        <v>928</v>
      </c>
      <c r="I31" s="54" t="s">
        <v>929</v>
      </c>
      <c r="J31" s="54" t="s">
        <v>358</v>
      </c>
      <c r="K31" s="54" t="s">
        <v>937</v>
      </c>
      <c r="L31" s="87">
        <v>42622</v>
      </c>
      <c r="M31" s="54"/>
      <c r="N31" s="54" t="s">
        <v>938</v>
      </c>
      <c r="O31" s="88">
        <v>8.3267902300000002E-2</v>
      </c>
      <c r="P31" s="54">
        <v>5</v>
      </c>
    </row>
    <row r="32" spans="1:16" ht="28">
      <c r="A32" s="54" t="s">
        <v>228</v>
      </c>
      <c r="B32" s="54" t="s">
        <v>185</v>
      </c>
      <c r="C32" s="54" t="s">
        <v>1131</v>
      </c>
      <c r="D32" s="54" t="s">
        <v>1442</v>
      </c>
      <c r="E32" s="54" t="s">
        <v>370</v>
      </c>
      <c r="F32" s="54" t="s">
        <v>272</v>
      </c>
      <c r="G32" s="54" t="s">
        <v>358</v>
      </c>
      <c r="H32" s="54" t="s">
        <v>928</v>
      </c>
      <c r="I32" s="54" t="s">
        <v>929</v>
      </c>
      <c r="J32" s="54" t="s">
        <v>358</v>
      </c>
      <c r="K32" s="54" t="s">
        <v>362</v>
      </c>
      <c r="L32" s="87">
        <v>42622</v>
      </c>
      <c r="M32" s="54"/>
      <c r="N32" s="54" t="s">
        <v>939</v>
      </c>
      <c r="O32" s="88">
        <v>6.6614321800000001E-2</v>
      </c>
      <c r="P32" s="54">
        <v>4</v>
      </c>
    </row>
    <row r="33" spans="1:16" ht="28">
      <c r="A33" s="54" t="s">
        <v>228</v>
      </c>
      <c r="B33" s="54" t="s">
        <v>185</v>
      </c>
      <c r="C33" s="54" t="s">
        <v>1131</v>
      </c>
      <c r="D33" s="54" t="s">
        <v>1442</v>
      </c>
      <c r="E33" s="54" t="s">
        <v>370</v>
      </c>
      <c r="F33" s="54" t="s">
        <v>272</v>
      </c>
      <c r="G33" s="54" t="s">
        <v>201</v>
      </c>
      <c r="H33" s="54" t="s">
        <v>202</v>
      </c>
      <c r="I33" s="54" t="s">
        <v>941</v>
      </c>
      <c r="J33" s="54" t="s">
        <v>201</v>
      </c>
      <c r="K33" s="54" t="s">
        <v>942</v>
      </c>
      <c r="L33" s="87">
        <v>42979</v>
      </c>
      <c r="M33" s="54"/>
      <c r="N33" s="54" t="s">
        <v>943</v>
      </c>
      <c r="O33" s="88">
        <v>6.6614321800000001E-2</v>
      </c>
      <c r="P33" s="54">
        <v>4</v>
      </c>
    </row>
    <row r="34" spans="1:16" ht="28">
      <c r="A34" s="54" t="s">
        <v>228</v>
      </c>
      <c r="B34" s="54" t="s">
        <v>185</v>
      </c>
      <c r="C34" s="54" t="s">
        <v>1131</v>
      </c>
      <c r="D34" s="54" t="s">
        <v>1442</v>
      </c>
      <c r="E34" s="54" t="s">
        <v>370</v>
      </c>
      <c r="F34" s="54" t="s">
        <v>272</v>
      </c>
      <c r="G34" s="54" t="s">
        <v>201</v>
      </c>
      <c r="H34" s="54" t="s">
        <v>202</v>
      </c>
      <c r="I34" s="54" t="s">
        <v>941</v>
      </c>
      <c r="J34" s="54" t="s">
        <v>201</v>
      </c>
      <c r="K34" s="54" t="s">
        <v>944</v>
      </c>
      <c r="L34" s="87">
        <v>42979</v>
      </c>
      <c r="M34" s="54"/>
      <c r="N34" s="54" t="s">
        <v>945</v>
      </c>
      <c r="O34" s="88">
        <v>3.33071609E-2</v>
      </c>
      <c r="P34" s="54">
        <v>2</v>
      </c>
    </row>
    <row r="35" spans="1:16" ht="28">
      <c r="A35" s="54" t="s">
        <v>228</v>
      </c>
      <c r="B35" s="54" t="s">
        <v>185</v>
      </c>
      <c r="C35" s="54" t="s">
        <v>1131</v>
      </c>
      <c r="D35" s="54" t="s">
        <v>1442</v>
      </c>
      <c r="E35" s="54" t="s">
        <v>370</v>
      </c>
      <c r="F35" s="54" t="s">
        <v>272</v>
      </c>
      <c r="G35" s="54" t="s">
        <v>201</v>
      </c>
      <c r="H35" s="54" t="s">
        <v>202</v>
      </c>
      <c r="I35" s="54" t="s">
        <v>941</v>
      </c>
      <c r="J35" s="54" t="s">
        <v>201</v>
      </c>
      <c r="K35" s="54" t="s">
        <v>946</v>
      </c>
      <c r="L35" s="87">
        <v>42979</v>
      </c>
      <c r="M35" s="54"/>
      <c r="N35" s="54" t="s">
        <v>947</v>
      </c>
      <c r="O35" s="88">
        <v>9.9921482699999994E-2</v>
      </c>
      <c r="P35" s="54">
        <v>6</v>
      </c>
    </row>
    <row r="36" spans="1:16" ht="28">
      <c r="A36" s="54" t="s">
        <v>228</v>
      </c>
      <c r="B36" s="54" t="s">
        <v>185</v>
      </c>
      <c r="C36" s="54" t="s">
        <v>1131</v>
      </c>
      <c r="D36" s="54" t="s">
        <v>1442</v>
      </c>
      <c r="E36" s="54" t="s">
        <v>370</v>
      </c>
      <c r="F36" s="54" t="s">
        <v>272</v>
      </c>
      <c r="G36" s="54" t="s">
        <v>201</v>
      </c>
      <c r="H36" s="54" t="s">
        <v>202</v>
      </c>
      <c r="I36" s="54" t="s">
        <v>941</v>
      </c>
      <c r="J36" s="54" t="s">
        <v>201</v>
      </c>
      <c r="K36" s="54" t="s">
        <v>948</v>
      </c>
      <c r="L36" s="87">
        <v>42979</v>
      </c>
      <c r="M36" s="54"/>
      <c r="N36" s="54" t="s">
        <v>949</v>
      </c>
      <c r="O36" s="88">
        <v>3.33071609E-2</v>
      </c>
      <c r="P36" s="54">
        <v>2</v>
      </c>
    </row>
    <row r="37" spans="1:16" ht="28">
      <c r="A37" s="54" t="s">
        <v>228</v>
      </c>
      <c r="B37" s="54" t="s">
        <v>185</v>
      </c>
      <c r="C37" s="54" t="s">
        <v>1131</v>
      </c>
      <c r="D37" s="54" t="s">
        <v>1442</v>
      </c>
      <c r="E37" s="54" t="s">
        <v>370</v>
      </c>
      <c r="F37" s="54" t="s">
        <v>272</v>
      </c>
      <c r="G37" s="54" t="s">
        <v>201</v>
      </c>
      <c r="H37" s="54" t="s">
        <v>202</v>
      </c>
      <c r="I37" s="54" t="s">
        <v>941</v>
      </c>
      <c r="J37" s="54" t="s">
        <v>201</v>
      </c>
      <c r="K37" s="54" t="s">
        <v>950</v>
      </c>
      <c r="L37" s="87">
        <v>42979</v>
      </c>
      <c r="M37" s="54"/>
      <c r="N37" s="54" t="s">
        <v>951</v>
      </c>
      <c r="O37" s="88">
        <v>3.33071609E-2</v>
      </c>
      <c r="P37" s="54">
        <v>2</v>
      </c>
    </row>
    <row r="38" spans="1:16" ht="28">
      <c r="A38" s="54" t="s">
        <v>228</v>
      </c>
      <c r="B38" s="54" t="s">
        <v>185</v>
      </c>
      <c r="C38" s="54" t="s">
        <v>1131</v>
      </c>
      <c r="D38" s="54" t="s">
        <v>1442</v>
      </c>
      <c r="E38" s="54" t="s">
        <v>370</v>
      </c>
      <c r="F38" s="54" t="s">
        <v>272</v>
      </c>
      <c r="G38" s="54" t="s">
        <v>201</v>
      </c>
      <c r="H38" s="54" t="s">
        <v>202</v>
      </c>
      <c r="I38" s="54" t="s">
        <v>941</v>
      </c>
      <c r="J38" s="54" t="s">
        <v>201</v>
      </c>
      <c r="K38" s="54" t="s">
        <v>952</v>
      </c>
      <c r="L38" s="87">
        <v>42979</v>
      </c>
      <c r="M38" s="54"/>
      <c r="N38" s="54" t="s">
        <v>953</v>
      </c>
      <c r="O38" s="88">
        <v>1.6653580500000001E-2</v>
      </c>
      <c r="P38" s="54">
        <v>1</v>
      </c>
    </row>
    <row r="39" spans="1:16" ht="28">
      <c r="A39" s="54" t="s">
        <v>228</v>
      </c>
      <c r="B39" s="54" t="s">
        <v>185</v>
      </c>
      <c r="C39" s="54" t="s">
        <v>1131</v>
      </c>
      <c r="D39" s="54" t="s">
        <v>1442</v>
      </c>
      <c r="E39" s="54" t="s">
        <v>370</v>
      </c>
      <c r="F39" s="54" t="s">
        <v>272</v>
      </c>
      <c r="G39" s="54" t="s">
        <v>201</v>
      </c>
      <c r="H39" s="54" t="s">
        <v>202</v>
      </c>
      <c r="I39" s="54" t="s">
        <v>941</v>
      </c>
      <c r="J39" s="54" t="s">
        <v>201</v>
      </c>
      <c r="K39" s="54" t="s">
        <v>954</v>
      </c>
      <c r="L39" s="87">
        <v>42979</v>
      </c>
      <c r="M39" s="54"/>
      <c r="N39" s="54" t="s">
        <v>955</v>
      </c>
      <c r="O39" s="88">
        <v>3.33071609E-2</v>
      </c>
      <c r="P39" s="54">
        <v>2</v>
      </c>
    </row>
    <row r="40" spans="1:16" ht="28">
      <c r="A40" s="54" t="s">
        <v>228</v>
      </c>
      <c r="B40" s="54" t="s">
        <v>185</v>
      </c>
      <c r="C40" s="54" t="s">
        <v>1131</v>
      </c>
      <c r="D40" s="54" t="s">
        <v>1442</v>
      </c>
      <c r="E40" s="54" t="s">
        <v>370</v>
      </c>
      <c r="F40" s="54" t="s">
        <v>272</v>
      </c>
      <c r="G40" s="54" t="s">
        <v>201</v>
      </c>
      <c r="H40" s="54" t="s">
        <v>202</v>
      </c>
      <c r="I40" s="54" t="s">
        <v>941</v>
      </c>
      <c r="J40" s="54" t="s">
        <v>201</v>
      </c>
      <c r="K40" s="54" t="s">
        <v>956</v>
      </c>
      <c r="L40" s="87">
        <v>42979</v>
      </c>
      <c r="M40" s="54"/>
      <c r="N40" s="54" t="s">
        <v>957</v>
      </c>
      <c r="O40" s="88">
        <v>6.6614321800000001E-2</v>
      </c>
      <c r="P40" s="54">
        <v>4</v>
      </c>
    </row>
    <row r="41" spans="1:16" ht="28">
      <c r="A41" s="54" t="s">
        <v>228</v>
      </c>
      <c r="B41" s="54" t="s">
        <v>185</v>
      </c>
      <c r="C41" s="54" t="s">
        <v>1131</v>
      </c>
      <c r="D41" s="54" t="s">
        <v>1442</v>
      </c>
      <c r="E41" s="54" t="s">
        <v>370</v>
      </c>
      <c r="F41" s="54" t="s">
        <v>272</v>
      </c>
      <c r="G41" s="54" t="s">
        <v>201</v>
      </c>
      <c r="H41" s="54" t="s">
        <v>958</v>
      </c>
      <c r="I41" s="54" t="s">
        <v>959</v>
      </c>
      <c r="J41" s="54" t="s">
        <v>201</v>
      </c>
      <c r="K41" s="54" t="s">
        <v>958</v>
      </c>
      <c r="L41" s="87">
        <v>42867</v>
      </c>
      <c r="M41" s="54"/>
      <c r="N41" s="54" t="s">
        <v>960</v>
      </c>
      <c r="O41" s="88">
        <v>9.9921482699999994E-2</v>
      </c>
      <c r="P41" s="54">
        <v>6</v>
      </c>
    </row>
    <row r="42" spans="1:16" ht="28">
      <c r="A42" s="54" t="s">
        <v>228</v>
      </c>
      <c r="B42" s="54" t="s">
        <v>185</v>
      </c>
      <c r="C42" s="54" t="s">
        <v>1131</v>
      </c>
      <c r="D42" s="54" t="s">
        <v>1442</v>
      </c>
      <c r="E42" s="54" t="s">
        <v>370</v>
      </c>
      <c r="F42" s="54" t="s">
        <v>272</v>
      </c>
      <c r="G42" s="54" t="s">
        <v>201</v>
      </c>
      <c r="H42" s="54" t="s">
        <v>204</v>
      </c>
      <c r="I42" s="54" t="s">
        <v>315</v>
      </c>
      <c r="J42" s="54" t="s">
        <v>201</v>
      </c>
      <c r="K42" s="54" t="s">
        <v>961</v>
      </c>
      <c r="L42" s="87">
        <v>41688</v>
      </c>
      <c r="M42" s="54"/>
      <c r="N42" s="54" t="s">
        <v>962</v>
      </c>
      <c r="O42" s="88">
        <v>3.33071609E-2</v>
      </c>
      <c r="P42" s="54">
        <v>2</v>
      </c>
    </row>
    <row r="43" spans="1:16" ht="28">
      <c r="A43" s="54" t="s">
        <v>228</v>
      </c>
      <c r="B43" s="54" t="s">
        <v>185</v>
      </c>
      <c r="C43" s="54" t="s">
        <v>1131</v>
      </c>
      <c r="D43" s="54" t="s">
        <v>1442</v>
      </c>
      <c r="E43" s="54" t="s">
        <v>370</v>
      </c>
      <c r="F43" s="54" t="s">
        <v>272</v>
      </c>
      <c r="G43" s="54" t="s">
        <v>201</v>
      </c>
      <c r="H43" s="54" t="s">
        <v>204</v>
      </c>
      <c r="I43" s="54" t="s">
        <v>315</v>
      </c>
      <c r="J43" s="54" t="s">
        <v>201</v>
      </c>
      <c r="K43" s="54" t="s">
        <v>963</v>
      </c>
      <c r="L43" s="87">
        <v>41688</v>
      </c>
      <c r="M43" s="54"/>
      <c r="N43" s="54" t="s">
        <v>964</v>
      </c>
      <c r="O43" s="88">
        <v>1.6653580500000001E-2</v>
      </c>
      <c r="P43" s="54">
        <v>1</v>
      </c>
    </row>
    <row r="44" spans="1:16" ht="28">
      <c r="A44" s="54" t="s">
        <v>228</v>
      </c>
      <c r="B44" s="54" t="s">
        <v>185</v>
      </c>
      <c r="C44" s="54" t="s">
        <v>1131</v>
      </c>
      <c r="D44" s="54" t="s">
        <v>1442</v>
      </c>
      <c r="E44" s="54" t="s">
        <v>370</v>
      </c>
      <c r="F44" s="54" t="s">
        <v>272</v>
      </c>
      <c r="G44" s="54" t="s">
        <v>201</v>
      </c>
      <c r="H44" s="54" t="s">
        <v>204</v>
      </c>
      <c r="I44" s="54" t="s">
        <v>315</v>
      </c>
      <c r="J44" s="54" t="s">
        <v>201</v>
      </c>
      <c r="K44" s="54" t="s">
        <v>965</v>
      </c>
      <c r="L44" s="87">
        <v>41688</v>
      </c>
      <c r="M44" s="54"/>
      <c r="N44" s="54" t="s">
        <v>966</v>
      </c>
      <c r="O44" s="88">
        <v>3.33071609E-2</v>
      </c>
      <c r="P44" s="54">
        <v>2</v>
      </c>
    </row>
    <row r="45" spans="1:16" ht="28">
      <c r="A45" s="54" t="s">
        <v>228</v>
      </c>
      <c r="B45" s="54" t="s">
        <v>185</v>
      </c>
      <c r="C45" s="54" t="s">
        <v>1131</v>
      </c>
      <c r="D45" s="54" t="s">
        <v>1442</v>
      </c>
      <c r="E45" s="54" t="s">
        <v>370</v>
      </c>
      <c r="F45" s="54" t="s">
        <v>272</v>
      </c>
      <c r="G45" s="54" t="s">
        <v>201</v>
      </c>
      <c r="H45" s="54" t="s">
        <v>204</v>
      </c>
      <c r="I45" s="54" t="s">
        <v>315</v>
      </c>
      <c r="J45" s="54" t="s">
        <v>201</v>
      </c>
      <c r="K45" s="54" t="s">
        <v>316</v>
      </c>
      <c r="L45" s="87">
        <v>41688</v>
      </c>
      <c r="M45" s="54"/>
      <c r="N45" s="54" t="s">
        <v>317</v>
      </c>
      <c r="O45" s="88">
        <v>3.33071609E-2</v>
      </c>
      <c r="P45" s="54">
        <v>2</v>
      </c>
    </row>
    <row r="46" spans="1:16" ht="28">
      <c r="A46" s="54" t="s">
        <v>228</v>
      </c>
      <c r="B46" s="54" t="s">
        <v>185</v>
      </c>
      <c r="C46" s="54" t="s">
        <v>1131</v>
      </c>
      <c r="D46" s="54" t="s">
        <v>1442</v>
      </c>
      <c r="E46" s="54" t="s">
        <v>370</v>
      </c>
      <c r="F46" s="54" t="s">
        <v>272</v>
      </c>
      <c r="G46" s="54" t="s">
        <v>201</v>
      </c>
      <c r="H46" s="54" t="s">
        <v>204</v>
      </c>
      <c r="I46" s="54" t="s">
        <v>315</v>
      </c>
      <c r="J46" s="54" t="s">
        <v>201</v>
      </c>
      <c r="K46" s="54" t="s">
        <v>967</v>
      </c>
      <c r="L46" s="87">
        <v>41688</v>
      </c>
      <c r="M46" s="54"/>
      <c r="N46" s="54" t="s">
        <v>968</v>
      </c>
      <c r="O46" s="88">
        <v>8.3267902300000002E-2</v>
      </c>
      <c r="P46" s="54">
        <v>5</v>
      </c>
    </row>
    <row r="47" spans="1:16" ht="28">
      <c r="A47" s="54" t="s">
        <v>228</v>
      </c>
      <c r="B47" s="54" t="s">
        <v>185</v>
      </c>
      <c r="C47" s="54" t="s">
        <v>1131</v>
      </c>
      <c r="D47" s="54" t="s">
        <v>1442</v>
      </c>
      <c r="E47" s="54" t="s">
        <v>370</v>
      </c>
      <c r="F47" s="54" t="s">
        <v>272</v>
      </c>
      <c r="G47" s="54" t="s">
        <v>201</v>
      </c>
      <c r="H47" s="54" t="s">
        <v>204</v>
      </c>
      <c r="I47" s="54" t="s">
        <v>315</v>
      </c>
      <c r="J47" s="54" t="s">
        <v>201</v>
      </c>
      <c r="K47" s="54" t="s">
        <v>969</v>
      </c>
      <c r="L47" s="87">
        <v>41688</v>
      </c>
      <c r="M47" s="54"/>
      <c r="N47" s="54" t="s">
        <v>970</v>
      </c>
      <c r="O47" s="88">
        <v>3.33071609E-2</v>
      </c>
      <c r="P47" s="54">
        <v>2</v>
      </c>
    </row>
    <row r="48" spans="1:16" ht="28">
      <c r="A48" s="54" t="s">
        <v>228</v>
      </c>
      <c r="B48" s="54" t="s">
        <v>185</v>
      </c>
      <c r="C48" s="54" t="s">
        <v>1131</v>
      </c>
      <c r="D48" s="54" t="s">
        <v>1442</v>
      </c>
      <c r="E48" s="54" t="s">
        <v>370</v>
      </c>
      <c r="F48" s="54" t="s">
        <v>272</v>
      </c>
      <c r="G48" s="54" t="s">
        <v>201</v>
      </c>
      <c r="H48" s="54" t="s">
        <v>204</v>
      </c>
      <c r="I48" s="54" t="s">
        <v>315</v>
      </c>
      <c r="J48" s="54" t="s">
        <v>201</v>
      </c>
      <c r="K48" s="54" t="s">
        <v>971</v>
      </c>
      <c r="L48" s="87">
        <v>41688</v>
      </c>
      <c r="M48" s="54"/>
      <c r="N48" s="54" t="s">
        <v>972</v>
      </c>
      <c r="O48" s="88">
        <v>3.33071609E-2</v>
      </c>
      <c r="P48" s="54">
        <v>2</v>
      </c>
    </row>
    <row r="49" spans="1:16" ht="28">
      <c r="A49" s="54" t="s">
        <v>228</v>
      </c>
      <c r="B49" s="54" t="s">
        <v>185</v>
      </c>
      <c r="C49" s="54" t="s">
        <v>1131</v>
      </c>
      <c r="D49" s="54" t="s">
        <v>1442</v>
      </c>
      <c r="E49" s="54" t="s">
        <v>370</v>
      </c>
      <c r="F49" s="54" t="s">
        <v>272</v>
      </c>
      <c r="G49" s="54" t="s">
        <v>201</v>
      </c>
      <c r="H49" s="54" t="s">
        <v>204</v>
      </c>
      <c r="I49" s="54" t="s">
        <v>315</v>
      </c>
      <c r="J49" s="54" t="s">
        <v>201</v>
      </c>
      <c r="K49" s="54" t="s">
        <v>318</v>
      </c>
      <c r="L49" s="87">
        <v>41688</v>
      </c>
      <c r="M49" s="54"/>
      <c r="N49" s="54" t="s">
        <v>319</v>
      </c>
      <c r="O49" s="88">
        <v>3.33071609E-2</v>
      </c>
      <c r="P49" s="54">
        <v>2</v>
      </c>
    </row>
    <row r="50" spans="1:16" ht="28">
      <c r="A50" s="54" t="s">
        <v>228</v>
      </c>
      <c r="B50" s="54" t="s">
        <v>185</v>
      </c>
      <c r="C50" s="54" t="s">
        <v>1131</v>
      </c>
      <c r="D50" s="54" t="s">
        <v>1442</v>
      </c>
      <c r="E50" s="54" t="s">
        <v>370</v>
      </c>
      <c r="F50" s="54" t="s">
        <v>272</v>
      </c>
      <c r="G50" s="54" t="s">
        <v>201</v>
      </c>
      <c r="H50" s="54" t="s">
        <v>204</v>
      </c>
      <c r="I50" s="54" t="s">
        <v>315</v>
      </c>
      <c r="J50" s="54" t="s">
        <v>201</v>
      </c>
      <c r="K50" s="54" t="s">
        <v>973</v>
      </c>
      <c r="L50" s="87">
        <v>41688</v>
      </c>
      <c r="M50" s="54"/>
      <c r="N50" s="54" t="s">
        <v>974</v>
      </c>
      <c r="O50" s="88">
        <v>3.33071609E-2</v>
      </c>
      <c r="P50" s="54">
        <v>2</v>
      </c>
    </row>
    <row r="51" spans="1:16" ht="28">
      <c r="A51" s="54" t="s">
        <v>228</v>
      </c>
      <c r="B51" s="54" t="s">
        <v>185</v>
      </c>
      <c r="C51" s="54" t="s">
        <v>1131</v>
      </c>
      <c r="D51" s="54" t="s">
        <v>1442</v>
      </c>
      <c r="E51" s="54" t="s">
        <v>370</v>
      </c>
      <c r="F51" s="54" t="s">
        <v>272</v>
      </c>
      <c r="G51" s="54" t="s">
        <v>201</v>
      </c>
      <c r="H51" s="54" t="s">
        <v>204</v>
      </c>
      <c r="I51" s="54" t="s">
        <v>315</v>
      </c>
      <c r="J51" s="54" t="s">
        <v>201</v>
      </c>
      <c r="K51" s="54" t="s">
        <v>204</v>
      </c>
      <c r="L51" s="87">
        <v>41688</v>
      </c>
      <c r="M51" s="54"/>
      <c r="N51" s="54" t="s">
        <v>975</v>
      </c>
      <c r="O51" s="88">
        <v>0.1165750632</v>
      </c>
      <c r="P51" s="54">
        <v>7</v>
      </c>
    </row>
    <row r="52" spans="1:16" ht="28">
      <c r="A52" s="54" t="s">
        <v>228</v>
      </c>
      <c r="B52" s="54" t="s">
        <v>185</v>
      </c>
      <c r="C52" s="54" t="s">
        <v>1131</v>
      </c>
      <c r="D52" s="54" t="s">
        <v>1442</v>
      </c>
      <c r="E52" s="54" t="s">
        <v>370</v>
      </c>
      <c r="F52" s="54" t="s">
        <v>272</v>
      </c>
      <c r="G52" s="54" t="s">
        <v>201</v>
      </c>
      <c r="H52" s="54" t="s">
        <v>204</v>
      </c>
      <c r="I52" s="54" t="s">
        <v>315</v>
      </c>
      <c r="J52" s="54" t="s">
        <v>201</v>
      </c>
      <c r="K52" s="54" t="s">
        <v>320</v>
      </c>
      <c r="L52" s="87">
        <v>41688</v>
      </c>
      <c r="M52" s="54"/>
      <c r="N52" s="54" t="s">
        <v>321</v>
      </c>
      <c r="O52" s="88">
        <v>0.14988222409999999</v>
      </c>
      <c r="P52" s="54">
        <v>9</v>
      </c>
    </row>
    <row r="53" spans="1:16" ht="28">
      <c r="A53" s="54" t="s">
        <v>228</v>
      </c>
      <c r="B53" s="54" t="s">
        <v>185</v>
      </c>
      <c r="C53" s="54" t="s">
        <v>1131</v>
      </c>
      <c r="D53" s="54" t="s">
        <v>1442</v>
      </c>
      <c r="E53" s="54" t="s">
        <v>370</v>
      </c>
      <c r="F53" s="54" t="s">
        <v>272</v>
      </c>
      <c r="G53" s="54" t="s">
        <v>1541</v>
      </c>
      <c r="H53" s="54" t="s">
        <v>1542</v>
      </c>
      <c r="I53" s="54" t="s">
        <v>1543</v>
      </c>
      <c r="J53" s="54" t="s">
        <v>1541</v>
      </c>
      <c r="K53" s="54" t="s">
        <v>1544</v>
      </c>
      <c r="L53" s="87">
        <v>43308</v>
      </c>
      <c r="M53" s="54"/>
      <c r="N53" s="54" t="s">
        <v>1545</v>
      </c>
      <c r="O53" s="88">
        <v>0.1665358045</v>
      </c>
      <c r="P53" s="54">
        <v>10</v>
      </c>
    </row>
    <row r="54" spans="1:16" ht="28">
      <c r="A54" s="54" t="s">
        <v>228</v>
      </c>
      <c r="B54" s="54" t="s">
        <v>185</v>
      </c>
      <c r="C54" s="54" t="s">
        <v>1131</v>
      </c>
      <c r="D54" s="54" t="s">
        <v>1442</v>
      </c>
      <c r="E54" s="54" t="s">
        <v>370</v>
      </c>
      <c r="F54" s="54" t="s">
        <v>272</v>
      </c>
      <c r="G54" s="54" t="s">
        <v>1541</v>
      </c>
      <c r="H54" s="54" t="s">
        <v>1542</v>
      </c>
      <c r="I54" s="54" t="s">
        <v>1543</v>
      </c>
      <c r="J54" s="54" t="s">
        <v>1541</v>
      </c>
      <c r="K54" s="54" t="s">
        <v>1546</v>
      </c>
      <c r="L54" s="87">
        <v>43308</v>
      </c>
      <c r="M54" s="54"/>
      <c r="N54" s="54" t="s">
        <v>1547</v>
      </c>
      <c r="O54" s="88">
        <v>0.34972518949999998</v>
      </c>
      <c r="P54" s="54">
        <v>21</v>
      </c>
    </row>
    <row r="55" spans="1:16" ht="28">
      <c r="A55" s="54" t="s">
        <v>228</v>
      </c>
      <c r="B55" s="54" t="s">
        <v>185</v>
      </c>
      <c r="C55" s="54" t="s">
        <v>1131</v>
      </c>
      <c r="D55" s="54" t="s">
        <v>1442</v>
      </c>
      <c r="E55" s="54" t="s">
        <v>370</v>
      </c>
      <c r="F55" s="54" t="s">
        <v>272</v>
      </c>
      <c r="G55" s="54" t="s">
        <v>1541</v>
      </c>
      <c r="H55" s="54" t="s">
        <v>1542</v>
      </c>
      <c r="I55" s="54" t="s">
        <v>1543</v>
      </c>
      <c r="J55" s="54" t="s">
        <v>1541</v>
      </c>
      <c r="K55" s="54" t="s">
        <v>1548</v>
      </c>
      <c r="L55" s="87">
        <v>43308</v>
      </c>
      <c r="M55" s="54"/>
      <c r="N55" s="54" t="s">
        <v>1549</v>
      </c>
      <c r="O55" s="88">
        <v>0.18318938500000001</v>
      </c>
      <c r="P55" s="54">
        <v>11</v>
      </c>
    </row>
    <row r="56" spans="1:16" ht="28">
      <c r="A56" s="54" t="s">
        <v>228</v>
      </c>
      <c r="B56" s="54" t="s">
        <v>185</v>
      </c>
      <c r="C56" s="54" t="s">
        <v>1131</v>
      </c>
      <c r="D56" s="54" t="s">
        <v>1442</v>
      </c>
      <c r="E56" s="54" t="s">
        <v>370</v>
      </c>
      <c r="F56" s="54" t="s">
        <v>272</v>
      </c>
      <c r="G56" s="54" t="s">
        <v>1541</v>
      </c>
      <c r="H56" s="54" t="s">
        <v>1542</v>
      </c>
      <c r="I56" s="54" t="s">
        <v>1543</v>
      </c>
      <c r="J56" s="54" t="s">
        <v>1541</v>
      </c>
      <c r="K56" s="54" t="s">
        <v>1550</v>
      </c>
      <c r="L56" s="87">
        <v>43308</v>
      </c>
      <c r="M56" s="54"/>
      <c r="N56" s="54" t="s">
        <v>1551</v>
      </c>
      <c r="O56" s="88">
        <v>0.1332286436</v>
      </c>
      <c r="P56" s="54">
        <v>8</v>
      </c>
    </row>
    <row r="57" spans="1:16" ht="28">
      <c r="A57" s="54" t="s">
        <v>228</v>
      </c>
      <c r="B57" s="54" t="s">
        <v>185</v>
      </c>
      <c r="C57" s="54" t="s">
        <v>1131</v>
      </c>
      <c r="D57" s="54" t="s">
        <v>1442</v>
      </c>
      <c r="E57" s="54" t="s">
        <v>370</v>
      </c>
      <c r="F57" s="54" t="s">
        <v>272</v>
      </c>
      <c r="G57" s="54" t="s">
        <v>1541</v>
      </c>
      <c r="H57" s="54" t="s">
        <v>1542</v>
      </c>
      <c r="I57" s="54" t="s">
        <v>1543</v>
      </c>
      <c r="J57" s="54" t="s">
        <v>1541</v>
      </c>
      <c r="K57" s="54" t="s">
        <v>1552</v>
      </c>
      <c r="L57" s="87">
        <v>43308</v>
      </c>
      <c r="M57" s="54"/>
      <c r="N57" s="54" t="s">
        <v>1553</v>
      </c>
      <c r="O57" s="88">
        <v>6.6614321800000001E-2</v>
      </c>
      <c r="P57" s="54">
        <v>4</v>
      </c>
    </row>
    <row r="58" spans="1:16" ht="28">
      <c r="A58" s="54" t="s">
        <v>228</v>
      </c>
      <c r="B58" s="54" t="s">
        <v>185</v>
      </c>
      <c r="C58" s="54" t="s">
        <v>1131</v>
      </c>
      <c r="D58" s="54" t="s">
        <v>1442</v>
      </c>
      <c r="E58" s="54" t="s">
        <v>370</v>
      </c>
      <c r="F58" s="54" t="s">
        <v>272</v>
      </c>
      <c r="G58" s="54" t="s">
        <v>1541</v>
      </c>
      <c r="H58" s="54" t="s">
        <v>1542</v>
      </c>
      <c r="I58" s="54" t="s">
        <v>1543</v>
      </c>
      <c r="J58" s="54" t="s">
        <v>1541</v>
      </c>
      <c r="K58" s="54" t="s">
        <v>1554</v>
      </c>
      <c r="L58" s="87">
        <v>43308</v>
      </c>
      <c r="M58" s="54"/>
      <c r="N58" s="54" t="s">
        <v>1555</v>
      </c>
      <c r="O58" s="88">
        <v>0.1165750632</v>
      </c>
      <c r="P58" s="54">
        <v>7</v>
      </c>
    </row>
    <row r="59" spans="1:16" ht="28">
      <c r="A59" s="54" t="s">
        <v>228</v>
      </c>
      <c r="B59" s="54" t="s">
        <v>185</v>
      </c>
      <c r="C59" s="54" t="s">
        <v>1131</v>
      </c>
      <c r="D59" s="54" t="s">
        <v>1442</v>
      </c>
      <c r="E59" s="54" t="s">
        <v>370</v>
      </c>
      <c r="F59" s="54" t="s">
        <v>272</v>
      </c>
      <c r="G59" s="54" t="s">
        <v>1541</v>
      </c>
      <c r="H59" s="54" t="s">
        <v>1542</v>
      </c>
      <c r="I59" s="54" t="s">
        <v>1543</v>
      </c>
      <c r="J59" s="54" t="s">
        <v>1541</v>
      </c>
      <c r="K59" s="54" t="s">
        <v>1556</v>
      </c>
      <c r="L59" s="87">
        <v>43308</v>
      </c>
      <c r="M59" s="54"/>
      <c r="N59" s="54" t="s">
        <v>1557</v>
      </c>
      <c r="O59" s="88">
        <v>0.4329930917</v>
      </c>
      <c r="P59" s="54">
        <v>26</v>
      </c>
    </row>
    <row r="60" spans="1:16" ht="28">
      <c r="A60" s="54" t="s">
        <v>228</v>
      </c>
      <c r="B60" s="54" t="s">
        <v>185</v>
      </c>
      <c r="C60" s="54" t="s">
        <v>1131</v>
      </c>
      <c r="D60" s="54" t="s">
        <v>1442</v>
      </c>
      <c r="E60" s="54" t="s">
        <v>370</v>
      </c>
      <c r="F60" s="54" t="s">
        <v>272</v>
      </c>
      <c r="G60" s="54" t="s">
        <v>205</v>
      </c>
      <c r="H60" s="54" t="s">
        <v>998</v>
      </c>
      <c r="I60" s="54" t="s">
        <v>999</v>
      </c>
      <c r="J60" s="54" t="s">
        <v>205</v>
      </c>
      <c r="K60" s="54" t="s">
        <v>998</v>
      </c>
      <c r="L60" s="87">
        <v>42052</v>
      </c>
      <c r="M60" s="54"/>
      <c r="N60" s="54" t="s">
        <v>1000</v>
      </c>
      <c r="O60" s="88">
        <v>1.6653580500000001E-2</v>
      </c>
      <c r="P60" s="54">
        <v>1</v>
      </c>
    </row>
    <row r="61" spans="1:16" ht="28">
      <c r="A61" s="54" t="s">
        <v>228</v>
      </c>
      <c r="B61" s="54" t="s">
        <v>185</v>
      </c>
      <c r="C61" s="54" t="s">
        <v>1131</v>
      </c>
      <c r="D61" s="54" t="s">
        <v>1442</v>
      </c>
      <c r="E61" s="54" t="s">
        <v>370</v>
      </c>
      <c r="F61" s="54" t="s">
        <v>272</v>
      </c>
      <c r="G61" s="54" t="s">
        <v>205</v>
      </c>
      <c r="H61" s="54" t="s">
        <v>206</v>
      </c>
      <c r="I61" s="54" t="s">
        <v>1001</v>
      </c>
      <c r="J61" s="54" t="s">
        <v>205</v>
      </c>
      <c r="K61" s="54" t="s">
        <v>1002</v>
      </c>
      <c r="L61" s="87">
        <v>42136</v>
      </c>
      <c r="M61" s="54"/>
      <c r="N61" s="54" t="s">
        <v>1003</v>
      </c>
      <c r="O61" s="88">
        <v>1.6653580500000001E-2</v>
      </c>
      <c r="P61" s="54">
        <v>1</v>
      </c>
    </row>
    <row r="62" spans="1:16" ht="28">
      <c r="A62" s="54" t="s">
        <v>228</v>
      </c>
      <c r="B62" s="54" t="s">
        <v>185</v>
      </c>
      <c r="C62" s="54" t="s">
        <v>1131</v>
      </c>
      <c r="D62" s="54" t="s">
        <v>1442</v>
      </c>
      <c r="E62" s="54" t="s">
        <v>370</v>
      </c>
      <c r="F62" s="54" t="s">
        <v>272</v>
      </c>
      <c r="G62" s="54" t="s">
        <v>205</v>
      </c>
      <c r="H62" s="54" t="s">
        <v>206</v>
      </c>
      <c r="I62" s="54" t="s">
        <v>1001</v>
      </c>
      <c r="J62" s="54" t="s">
        <v>205</v>
      </c>
      <c r="K62" s="54" t="s">
        <v>1008</v>
      </c>
      <c r="L62" s="87">
        <v>42136</v>
      </c>
      <c r="M62" s="54"/>
      <c r="N62" s="54" t="s">
        <v>1009</v>
      </c>
      <c r="O62" s="88">
        <v>1.6653580500000001E-2</v>
      </c>
      <c r="P62" s="54">
        <v>1</v>
      </c>
    </row>
    <row r="63" spans="1:16" ht="28">
      <c r="A63" s="54" t="s">
        <v>228</v>
      </c>
      <c r="B63" s="54" t="s">
        <v>185</v>
      </c>
      <c r="C63" s="54" t="s">
        <v>1131</v>
      </c>
      <c r="D63" s="54" t="s">
        <v>1442</v>
      </c>
      <c r="E63" s="54" t="s">
        <v>370</v>
      </c>
      <c r="F63" s="54" t="s">
        <v>272</v>
      </c>
      <c r="G63" s="54" t="s">
        <v>205</v>
      </c>
      <c r="H63" s="54" t="s">
        <v>206</v>
      </c>
      <c r="I63" s="54" t="s">
        <v>1001</v>
      </c>
      <c r="J63" s="54" t="s">
        <v>205</v>
      </c>
      <c r="K63" s="54" t="s">
        <v>1010</v>
      </c>
      <c r="L63" s="87">
        <v>42136</v>
      </c>
      <c r="M63" s="54"/>
      <c r="N63" s="54" t="s">
        <v>1011</v>
      </c>
      <c r="O63" s="88">
        <v>1.6653580500000001E-2</v>
      </c>
      <c r="P63" s="54">
        <v>1</v>
      </c>
    </row>
    <row r="64" spans="1:16" ht="28">
      <c r="A64" s="54" t="s">
        <v>228</v>
      </c>
      <c r="B64" s="54" t="s">
        <v>185</v>
      </c>
      <c r="C64" s="54" t="s">
        <v>1131</v>
      </c>
      <c r="D64" s="54" t="s">
        <v>1442</v>
      </c>
      <c r="E64" s="54" t="s">
        <v>370</v>
      </c>
      <c r="F64" s="54" t="s">
        <v>272</v>
      </c>
      <c r="G64" s="54" t="s">
        <v>205</v>
      </c>
      <c r="H64" s="54" t="s">
        <v>206</v>
      </c>
      <c r="I64" s="54" t="s">
        <v>1001</v>
      </c>
      <c r="J64" s="54" t="s">
        <v>205</v>
      </c>
      <c r="K64" s="54" t="s">
        <v>1012</v>
      </c>
      <c r="L64" s="87">
        <v>42136</v>
      </c>
      <c r="M64" s="54"/>
      <c r="N64" s="54" t="s">
        <v>1013</v>
      </c>
      <c r="O64" s="88">
        <v>1.6653580500000001E-2</v>
      </c>
      <c r="P64" s="54">
        <v>1</v>
      </c>
    </row>
    <row r="65" spans="1:16" ht="28">
      <c r="A65" s="54" t="s">
        <v>228</v>
      </c>
      <c r="B65" s="54" t="s">
        <v>185</v>
      </c>
      <c r="C65" s="54" t="s">
        <v>1131</v>
      </c>
      <c r="D65" s="54" t="s">
        <v>1442</v>
      </c>
      <c r="E65" s="54" t="s">
        <v>370</v>
      </c>
      <c r="F65" s="54" t="s">
        <v>272</v>
      </c>
      <c r="G65" s="54" t="s">
        <v>205</v>
      </c>
      <c r="H65" s="54" t="s">
        <v>1435</v>
      </c>
      <c r="I65" s="54" t="s">
        <v>1436</v>
      </c>
      <c r="J65" s="54" t="s">
        <v>205</v>
      </c>
      <c r="K65" s="54" t="s">
        <v>1459</v>
      </c>
      <c r="L65" s="87">
        <v>43154</v>
      </c>
      <c r="M65" s="54"/>
      <c r="N65" s="54" t="s">
        <v>1460</v>
      </c>
      <c r="O65" s="88">
        <v>1.6653580500000001E-2</v>
      </c>
      <c r="P65" s="54">
        <v>1</v>
      </c>
    </row>
    <row r="66" spans="1:16" ht="28">
      <c r="A66" s="54" t="s">
        <v>228</v>
      </c>
      <c r="B66" s="54" t="s">
        <v>185</v>
      </c>
      <c r="C66" s="54" t="s">
        <v>1131</v>
      </c>
      <c r="D66" s="54" t="s">
        <v>1442</v>
      </c>
      <c r="E66" s="54" t="s">
        <v>370</v>
      </c>
      <c r="F66" s="54" t="s">
        <v>272</v>
      </c>
      <c r="G66" s="54" t="s">
        <v>205</v>
      </c>
      <c r="H66" s="54" t="s">
        <v>1435</v>
      </c>
      <c r="I66" s="54" t="s">
        <v>1436</v>
      </c>
      <c r="J66" s="54" t="s">
        <v>205</v>
      </c>
      <c r="K66" s="54" t="s">
        <v>1465</v>
      </c>
      <c r="L66" s="87">
        <v>43154</v>
      </c>
      <c r="M66" s="54"/>
      <c r="N66" s="54" t="s">
        <v>1466</v>
      </c>
      <c r="O66" s="88">
        <v>3.33071609E-2</v>
      </c>
      <c r="P66" s="54">
        <v>2</v>
      </c>
    </row>
    <row r="67" spans="1:16" ht="28">
      <c r="A67" s="54" t="s">
        <v>228</v>
      </c>
      <c r="B67" s="54" t="s">
        <v>185</v>
      </c>
      <c r="C67" s="54" t="s">
        <v>1131</v>
      </c>
      <c r="D67" s="54" t="s">
        <v>1442</v>
      </c>
      <c r="E67" s="54" t="s">
        <v>370</v>
      </c>
      <c r="F67" s="54" t="s">
        <v>272</v>
      </c>
      <c r="G67" s="54" t="s">
        <v>205</v>
      </c>
      <c r="H67" s="54" t="s">
        <v>1435</v>
      </c>
      <c r="I67" s="54" t="s">
        <v>1436</v>
      </c>
      <c r="J67" s="54" t="s">
        <v>205</v>
      </c>
      <c r="K67" s="54" t="s">
        <v>1467</v>
      </c>
      <c r="L67" s="87">
        <v>43154</v>
      </c>
      <c r="M67" s="54"/>
      <c r="N67" s="54" t="s">
        <v>1468</v>
      </c>
      <c r="O67" s="88">
        <v>1.6653580500000001E-2</v>
      </c>
      <c r="P67" s="54">
        <v>1</v>
      </c>
    </row>
    <row r="68" spans="1:16" ht="28">
      <c r="A68" s="54" t="s">
        <v>228</v>
      </c>
      <c r="B68" s="54" t="s">
        <v>185</v>
      </c>
      <c r="C68" s="54" t="s">
        <v>1131</v>
      </c>
      <c r="D68" s="54" t="s">
        <v>1442</v>
      </c>
      <c r="E68" s="54" t="s">
        <v>370</v>
      </c>
      <c r="F68" s="54" t="s">
        <v>272</v>
      </c>
      <c r="G68" s="54" t="s">
        <v>205</v>
      </c>
      <c r="H68" s="54" t="s">
        <v>1435</v>
      </c>
      <c r="I68" s="54" t="s">
        <v>1436</v>
      </c>
      <c r="J68" s="54" t="s">
        <v>205</v>
      </c>
      <c r="K68" s="54" t="s">
        <v>1449</v>
      </c>
      <c r="L68" s="87">
        <v>43154</v>
      </c>
      <c r="M68" s="54"/>
      <c r="N68" s="54" t="s">
        <v>1450</v>
      </c>
      <c r="O68" s="88">
        <v>3.33071609E-2</v>
      </c>
      <c r="P68" s="54">
        <v>2</v>
      </c>
    </row>
    <row r="69" spans="1:16" ht="28">
      <c r="A69" s="54" t="s">
        <v>228</v>
      </c>
      <c r="B69" s="54" t="s">
        <v>185</v>
      </c>
      <c r="C69" s="54" t="s">
        <v>1131</v>
      </c>
      <c r="D69" s="54" t="s">
        <v>1442</v>
      </c>
      <c r="E69" s="54" t="s">
        <v>370</v>
      </c>
      <c r="F69" s="54" t="s">
        <v>272</v>
      </c>
      <c r="G69" s="54" t="s">
        <v>205</v>
      </c>
      <c r="H69" s="54" t="s">
        <v>1435</v>
      </c>
      <c r="I69" s="54" t="s">
        <v>1436</v>
      </c>
      <c r="J69" s="54" t="s">
        <v>205</v>
      </c>
      <c r="K69" s="54" t="s">
        <v>1469</v>
      </c>
      <c r="L69" s="87">
        <v>43154</v>
      </c>
      <c r="M69" s="54"/>
      <c r="N69" s="54" t="s">
        <v>1470</v>
      </c>
      <c r="O69" s="88">
        <v>1.6653580500000001E-2</v>
      </c>
      <c r="P69" s="54">
        <v>1</v>
      </c>
    </row>
    <row r="70" spans="1:16" ht="28">
      <c r="A70" s="54" t="s">
        <v>228</v>
      </c>
      <c r="B70" s="54" t="s">
        <v>185</v>
      </c>
      <c r="C70" s="54" t="s">
        <v>1131</v>
      </c>
      <c r="D70" s="54" t="s">
        <v>1442</v>
      </c>
      <c r="E70" s="54" t="s">
        <v>370</v>
      </c>
      <c r="F70" s="54" t="s">
        <v>272</v>
      </c>
      <c r="G70" s="54" t="s">
        <v>205</v>
      </c>
      <c r="H70" s="54" t="s">
        <v>1435</v>
      </c>
      <c r="I70" s="54" t="s">
        <v>1436</v>
      </c>
      <c r="J70" s="54" t="s">
        <v>205</v>
      </c>
      <c r="K70" s="54" t="s">
        <v>1455</v>
      </c>
      <c r="L70" s="87">
        <v>43154</v>
      </c>
      <c r="M70" s="54"/>
      <c r="N70" s="54" t="s">
        <v>1456</v>
      </c>
      <c r="O70" s="88">
        <v>3.33071609E-2</v>
      </c>
      <c r="P70" s="54">
        <v>2</v>
      </c>
    </row>
    <row r="71" spans="1:16" ht="28">
      <c r="A71" s="54" t="s">
        <v>228</v>
      </c>
      <c r="B71" s="54" t="s">
        <v>185</v>
      </c>
      <c r="C71" s="54" t="s">
        <v>1131</v>
      </c>
      <c r="D71" s="54" t="s">
        <v>1442</v>
      </c>
      <c r="E71" s="54" t="s">
        <v>370</v>
      </c>
      <c r="F71" s="54" t="s">
        <v>272</v>
      </c>
      <c r="G71" s="54" t="s">
        <v>205</v>
      </c>
      <c r="H71" s="54" t="s">
        <v>1016</v>
      </c>
      <c r="I71" s="54" t="s">
        <v>1017</v>
      </c>
      <c r="J71" s="54" t="s">
        <v>205</v>
      </c>
      <c r="K71" s="54" t="s">
        <v>1018</v>
      </c>
      <c r="L71" s="87">
        <v>41982</v>
      </c>
      <c r="M71" s="54"/>
      <c r="N71" s="54" t="s">
        <v>1019</v>
      </c>
      <c r="O71" s="88">
        <v>1.6653580500000001E-2</v>
      </c>
      <c r="P71" s="54">
        <v>1</v>
      </c>
    </row>
    <row r="72" spans="1:16" ht="28">
      <c r="A72" s="54" t="s">
        <v>228</v>
      </c>
      <c r="B72" s="54" t="s">
        <v>185</v>
      </c>
      <c r="C72" s="54" t="s">
        <v>1131</v>
      </c>
      <c r="D72" s="54" t="s">
        <v>1442</v>
      </c>
      <c r="E72" s="54" t="s">
        <v>370</v>
      </c>
      <c r="F72" s="54" t="s">
        <v>272</v>
      </c>
      <c r="G72" s="54" t="s">
        <v>205</v>
      </c>
      <c r="H72" s="54" t="s">
        <v>1016</v>
      </c>
      <c r="I72" s="54" t="s">
        <v>1017</v>
      </c>
      <c r="J72" s="54" t="s">
        <v>205</v>
      </c>
      <c r="K72" s="54" t="s">
        <v>1020</v>
      </c>
      <c r="L72" s="87">
        <v>41982</v>
      </c>
      <c r="M72" s="54"/>
      <c r="N72" s="54" t="s">
        <v>1021</v>
      </c>
      <c r="O72" s="88">
        <v>1.6653580500000001E-2</v>
      </c>
      <c r="P72" s="54">
        <v>1</v>
      </c>
    </row>
    <row r="73" spans="1:16" ht="28">
      <c r="A73" s="54" t="s">
        <v>228</v>
      </c>
      <c r="B73" s="54" t="s">
        <v>185</v>
      </c>
      <c r="C73" s="54" t="s">
        <v>1131</v>
      </c>
      <c r="D73" s="54" t="s">
        <v>1442</v>
      </c>
      <c r="E73" s="54" t="s">
        <v>370</v>
      </c>
      <c r="F73" s="54" t="s">
        <v>272</v>
      </c>
      <c r="G73" s="54" t="s">
        <v>210</v>
      </c>
      <c r="H73" s="54" t="s">
        <v>210</v>
      </c>
      <c r="I73" s="54" t="s">
        <v>322</v>
      </c>
      <c r="J73" s="54" t="s">
        <v>210</v>
      </c>
      <c r="K73" s="54" t="s">
        <v>342</v>
      </c>
      <c r="L73" s="87">
        <v>41674</v>
      </c>
      <c r="M73" s="54"/>
      <c r="N73" s="54" t="s">
        <v>1046</v>
      </c>
      <c r="O73" s="88">
        <v>8.3267902300000002E-2</v>
      </c>
      <c r="P73" s="54">
        <v>5</v>
      </c>
    </row>
    <row r="74" spans="1:16" ht="28">
      <c r="A74" s="54" t="s">
        <v>228</v>
      </c>
      <c r="B74" s="54" t="s">
        <v>185</v>
      </c>
      <c r="C74" s="54" t="s">
        <v>1131</v>
      </c>
      <c r="D74" s="54" t="s">
        <v>1442</v>
      </c>
      <c r="E74" s="54" t="s">
        <v>370</v>
      </c>
      <c r="F74" s="54" t="s">
        <v>272</v>
      </c>
      <c r="G74" s="54" t="s">
        <v>210</v>
      </c>
      <c r="H74" s="54" t="s">
        <v>210</v>
      </c>
      <c r="I74" s="54" t="s">
        <v>322</v>
      </c>
      <c r="J74" s="54" t="s">
        <v>210</v>
      </c>
      <c r="K74" s="54" t="s">
        <v>1047</v>
      </c>
      <c r="L74" s="87">
        <v>41674</v>
      </c>
      <c r="M74" s="54"/>
      <c r="N74" s="54" t="s">
        <v>1048</v>
      </c>
      <c r="O74" s="88">
        <v>0.14988222409999999</v>
      </c>
      <c r="P74" s="54">
        <v>9</v>
      </c>
    </row>
    <row r="75" spans="1:16" ht="28">
      <c r="A75" s="54" t="s">
        <v>228</v>
      </c>
      <c r="B75" s="54" t="s">
        <v>185</v>
      </c>
      <c r="C75" s="54" t="s">
        <v>1131</v>
      </c>
      <c r="D75" s="54" t="s">
        <v>1442</v>
      </c>
      <c r="E75" s="54" t="s">
        <v>370</v>
      </c>
      <c r="F75" s="54" t="s">
        <v>272</v>
      </c>
      <c r="G75" s="54" t="s">
        <v>210</v>
      </c>
      <c r="H75" s="54" t="s">
        <v>210</v>
      </c>
      <c r="I75" s="54" t="s">
        <v>322</v>
      </c>
      <c r="J75" s="54" t="s">
        <v>210</v>
      </c>
      <c r="K75" s="54" t="s">
        <v>1049</v>
      </c>
      <c r="L75" s="87">
        <v>41674</v>
      </c>
      <c r="M75" s="54"/>
      <c r="N75" s="54" t="s">
        <v>1050</v>
      </c>
      <c r="O75" s="88">
        <v>6.6614321800000001E-2</v>
      </c>
      <c r="P75" s="54">
        <v>4</v>
      </c>
    </row>
    <row r="76" spans="1:16" ht="28">
      <c r="A76" s="54" t="s">
        <v>228</v>
      </c>
      <c r="B76" s="54" t="s">
        <v>185</v>
      </c>
      <c r="C76" s="54" t="s">
        <v>1131</v>
      </c>
      <c r="D76" s="54" t="s">
        <v>1442</v>
      </c>
      <c r="E76" s="54" t="s">
        <v>370</v>
      </c>
      <c r="F76" s="54" t="s">
        <v>272</v>
      </c>
      <c r="G76" s="54" t="s">
        <v>210</v>
      </c>
      <c r="H76" s="54" t="s">
        <v>210</v>
      </c>
      <c r="I76" s="54" t="s">
        <v>322</v>
      </c>
      <c r="J76" s="54" t="s">
        <v>210</v>
      </c>
      <c r="K76" s="54" t="s">
        <v>323</v>
      </c>
      <c r="L76" s="87">
        <v>41674</v>
      </c>
      <c r="M76" s="54"/>
      <c r="N76" s="54" t="s">
        <v>324</v>
      </c>
      <c r="O76" s="88">
        <v>1.6653580500000001E-2</v>
      </c>
      <c r="P76" s="54">
        <v>1</v>
      </c>
    </row>
    <row r="77" spans="1:16" ht="28">
      <c r="A77" s="54" t="s">
        <v>228</v>
      </c>
      <c r="B77" s="54" t="s">
        <v>185</v>
      </c>
      <c r="C77" s="54" t="s">
        <v>1131</v>
      </c>
      <c r="D77" s="54" t="s">
        <v>1442</v>
      </c>
      <c r="E77" s="54" t="s">
        <v>370</v>
      </c>
      <c r="F77" s="54" t="s">
        <v>272</v>
      </c>
      <c r="G77" s="54" t="s">
        <v>210</v>
      </c>
      <c r="H77" s="54" t="s">
        <v>210</v>
      </c>
      <c r="I77" s="54" t="s">
        <v>322</v>
      </c>
      <c r="J77" s="54" t="s">
        <v>210</v>
      </c>
      <c r="K77" s="54" t="s">
        <v>345</v>
      </c>
      <c r="L77" s="87">
        <v>41674</v>
      </c>
      <c r="M77" s="54"/>
      <c r="N77" s="54" t="s">
        <v>1051</v>
      </c>
      <c r="O77" s="88">
        <v>1.6653580500000001E-2</v>
      </c>
      <c r="P77" s="54">
        <v>1</v>
      </c>
    </row>
    <row r="78" spans="1:16" ht="28">
      <c r="A78" s="54" t="s">
        <v>228</v>
      </c>
      <c r="B78" s="54" t="s">
        <v>185</v>
      </c>
      <c r="C78" s="54" t="s">
        <v>1131</v>
      </c>
      <c r="D78" s="54" t="s">
        <v>1442</v>
      </c>
      <c r="E78" s="54" t="s">
        <v>370</v>
      </c>
      <c r="F78" s="54" t="s">
        <v>272</v>
      </c>
      <c r="G78" s="54" t="s">
        <v>210</v>
      </c>
      <c r="H78" s="54" t="s">
        <v>210</v>
      </c>
      <c r="I78" s="54" t="s">
        <v>322</v>
      </c>
      <c r="J78" s="54" t="s">
        <v>210</v>
      </c>
      <c r="K78" s="54" t="s">
        <v>325</v>
      </c>
      <c r="L78" s="87">
        <v>41674</v>
      </c>
      <c r="M78" s="54"/>
      <c r="N78" s="54" t="s">
        <v>326</v>
      </c>
      <c r="O78" s="88">
        <v>4.9960741400000001E-2</v>
      </c>
      <c r="P78" s="54">
        <v>3</v>
      </c>
    </row>
    <row r="79" spans="1:16" ht="28">
      <c r="A79" s="54" t="s">
        <v>228</v>
      </c>
      <c r="B79" s="54" t="s">
        <v>185</v>
      </c>
      <c r="C79" s="54" t="s">
        <v>1131</v>
      </c>
      <c r="D79" s="54" t="s">
        <v>1442</v>
      </c>
      <c r="E79" s="54" t="s">
        <v>370</v>
      </c>
      <c r="F79" s="54" t="s">
        <v>272</v>
      </c>
      <c r="G79" s="54" t="s">
        <v>210</v>
      </c>
      <c r="H79" s="54" t="s">
        <v>210</v>
      </c>
      <c r="I79" s="54" t="s">
        <v>322</v>
      </c>
      <c r="J79" s="54" t="s">
        <v>210</v>
      </c>
      <c r="K79" s="54" t="s">
        <v>1052</v>
      </c>
      <c r="L79" s="87">
        <v>41674</v>
      </c>
      <c r="M79" s="54"/>
      <c r="N79" s="54" t="s">
        <v>1053</v>
      </c>
      <c r="O79" s="88">
        <v>1.6653580500000001E-2</v>
      </c>
      <c r="P79" s="54">
        <v>1</v>
      </c>
    </row>
    <row r="80" spans="1:16" ht="28">
      <c r="A80" s="54" t="s">
        <v>228</v>
      </c>
      <c r="B80" s="54" t="s">
        <v>185</v>
      </c>
      <c r="C80" s="54" t="s">
        <v>1131</v>
      </c>
      <c r="D80" s="54" t="s">
        <v>1442</v>
      </c>
      <c r="E80" s="54" t="s">
        <v>370</v>
      </c>
      <c r="F80" s="54" t="s">
        <v>272</v>
      </c>
      <c r="G80" s="54" t="s">
        <v>210</v>
      </c>
      <c r="H80" s="54" t="s">
        <v>210</v>
      </c>
      <c r="I80" s="54" t="s">
        <v>322</v>
      </c>
      <c r="J80" s="54" t="s">
        <v>210</v>
      </c>
      <c r="K80" s="54" t="s">
        <v>1054</v>
      </c>
      <c r="L80" s="87">
        <v>41674</v>
      </c>
      <c r="M80" s="54"/>
      <c r="N80" s="54" t="s">
        <v>1055</v>
      </c>
      <c r="O80" s="88">
        <v>3.33071609E-2</v>
      </c>
      <c r="P80" s="54">
        <v>2</v>
      </c>
    </row>
    <row r="81" spans="1:16" ht="28">
      <c r="A81" s="54" t="s">
        <v>228</v>
      </c>
      <c r="B81" s="54" t="s">
        <v>185</v>
      </c>
      <c r="C81" s="54" t="s">
        <v>1131</v>
      </c>
      <c r="D81" s="54" t="s">
        <v>1442</v>
      </c>
      <c r="E81" s="54" t="s">
        <v>370</v>
      </c>
      <c r="F81" s="54" t="s">
        <v>272</v>
      </c>
      <c r="G81" s="54" t="s">
        <v>210</v>
      </c>
      <c r="H81" s="54" t="s">
        <v>210</v>
      </c>
      <c r="I81" s="54" t="s">
        <v>322</v>
      </c>
      <c r="J81" s="54" t="s">
        <v>210</v>
      </c>
      <c r="K81" s="54" t="s">
        <v>1056</v>
      </c>
      <c r="L81" s="87">
        <v>41674</v>
      </c>
      <c r="M81" s="54"/>
      <c r="N81" s="54" t="s">
        <v>1057</v>
      </c>
      <c r="O81" s="88">
        <v>1.6653580500000001E-2</v>
      </c>
      <c r="P81" s="54">
        <v>1</v>
      </c>
    </row>
    <row r="82" spans="1:16" ht="28">
      <c r="A82" s="54" t="s">
        <v>228</v>
      </c>
      <c r="B82" s="54" t="s">
        <v>185</v>
      </c>
      <c r="C82" s="54" t="s">
        <v>1131</v>
      </c>
      <c r="D82" s="54" t="s">
        <v>1442</v>
      </c>
      <c r="E82" s="54" t="s">
        <v>370</v>
      </c>
      <c r="F82" s="54" t="s">
        <v>272</v>
      </c>
      <c r="G82" s="54" t="s">
        <v>210</v>
      </c>
      <c r="H82" s="54" t="s">
        <v>210</v>
      </c>
      <c r="I82" s="54" t="s">
        <v>322</v>
      </c>
      <c r="J82" s="54" t="s">
        <v>210</v>
      </c>
      <c r="K82" s="54" t="s">
        <v>1058</v>
      </c>
      <c r="L82" s="87">
        <v>41674</v>
      </c>
      <c r="M82" s="54"/>
      <c r="N82" s="54" t="s">
        <v>1059</v>
      </c>
      <c r="O82" s="88">
        <v>1.6653580500000001E-2</v>
      </c>
      <c r="P82" s="54">
        <v>1</v>
      </c>
    </row>
    <row r="83" spans="1:16" ht="28">
      <c r="A83" s="54" t="s">
        <v>228</v>
      </c>
      <c r="B83" s="54" t="s">
        <v>185</v>
      </c>
      <c r="C83" s="54" t="s">
        <v>1131</v>
      </c>
      <c r="D83" s="54" t="s">
        <v>1442</v>
      </c>
      <c r="E83" s="54" t="s">
        <v>370</v>
      </c>
      <c r="F83" s="54" t="s">
        <v>272</v>
      </c>
      <c r="G83" s="54" t="s">
        <v>210</v>
      </c>
      <c r="H83" s="54" t="s">
        <v>210</v>
      </c>
      <c r="I83" s="54" t="s">
        <v>322</v>
      </c>
      <c r="J83" s="54" t="s">
        <v>210</v>
      </c>
      <c r="K83" s="54" t="s">
        <v>1060</v>
      </c>
      <c r="L83" s="87">
        <v>41674</v>
      </c>
      <c r="M83" s="54"/>
      <c r="N83" s="54" t="s">
        <v>1061</v>
      </c>
      <c r="O83" s="88">
        <v>4.9960741400000001E-2</v>
      </c>
      <c r="P83" s="54">
        <v>3</v>
      </c>
    </row>
    <row r="84" spans="1:16" ht="28">
      <c r="A84" s="54" t="s">
        <v>228</v>
      </c>
      <c r="B84" s="54" t="s">
        <v>185</v>
      </c>
      <c r="C84" s="54" t="s">
        <v>1131</v>
      </c>
      <c r="D84" s="54" t="s">
        <v>1442</v>
      </c>
      <c r="E84" s="54" t="s">
        <v>370</v>
      </c>
      <c r="F84" s="54" t="s">
        <v>272</v>
      </c>
      <c r="G84" s="54" t="s">
        <v>210</v>
      </c>
      <c r="H84" s="54" t="s">
        <v>210</v>
      </c>
      <c r="I84" s="54" t="s">
        <v>322</v>
      </c>
      <c r="J84" s="54" t="s">
        <v>210</v>
      </c>
      <c r="K84" s="54" t="s">
        <v>327</v>
      </c>
      <c r="L84" s="87">
        <v>41674</v>
      </c>
      <c r="M84" s="54"/>
      <c r="N84" s="54" t="s">
        <v>328</v>
      </c>
      <c r="O84" s="88">
        <v>8.3267902300000002E-2</v>
      </c>
      <c r="P84" s="54">
        <v>5</v>
      </c>
    </row>
    <row r="85" spans="1:16" ht="28">
      <c r="A85" s="54" t="s">
        <v>228</v>
      </c>
      <c r="B85" s="54" t="s">
        <v>185</v>
      </c>
      <c r="C85" s="54" t="s">
        <v>1131</v>
      </c>
      <c r="D85" s="54" t="s">
        <v>1442</v>
      </c>
      <c r="E85" s="54" t="s">
        <v>370</v>
      </c>
      <c r="F85" s="54" t="s">
        <v>272</v>
      </c>
      <c r="G85" s="54" t="s">
        <v>207</v>
      </c>
      <c r="H85" s="54" t="s">
        <v>208</v>
      </c>
      <c r="I85" s="54" t="s">
        <v>329</v>
      </c>
      <c r="J85" s="54" t="s">
        <v>207</v>
      </c>
      <c r="K85" s="54" t="s">
        <v>330</v>
      </c>
      <c r="L85" s="87">
        <v>42171</v>
      </c>
      <c r="M85" s="54"/>
      <c r="N85" s="54" t="s">
        <v>331</v>
      </c>
      <c r="O85" s="88">
        <v>1.6653580500000001E-2</v>
      </c>
      <c r="P85" s="54">
        <v>1</v>
      </c>
    </row>
    <row r="86" spans="1:16" ht="28">
      <c r="A86" s="54" t="s">
        <v>228</v>
      </c>
      <c r="B86" s="54" t="s">
        <v>185</v>
      </c>
      <c r="C86" s="54" t="s">
        <v>1131</v>
      </c>
      <c r="D86" s="54" t="s">
        <v>1442</v>
      </c>
      <c r="E86" s="54" t="s">
        <v>370</v>
      </c>
      <c r="F86" s="54" t="s">
        <v>272</v>
      </c>
      <c r="G86" s="54" t="s">
        <v>207</v>
      </c>
      <c r="H86" s="54" t="s">
        <v>208</v>
      </c>
      <c r="I86" s="54" t="s">
        <v>329</v>
      </c>
      <c r="J86" s="54" t="s">
        <v>207</v>
      </c>
      <c r="K86" s="54" t="s">
        <v>1062</v>
      </c>
      <c r="L86" s="87">
        <v>42171</v>
      </c>
      <c r="M86" s="54"/>
      <c r="N86" s="54" t="s">
        <v>1063</v>
      </c>
      <c r="O86" s="88">
        <v>1.6653580500000001E-2</v>
      </c>
      <c r="P86" s="54">
        <v>1</v>
      </c>
    </row>
    <row r="87" spans="1:16" ht="28">
      <c r="A87" s="54" t="s">
        <v>228</v>
      </c>
      <c r="B87" s="54" t="s">
        <v>185</v>
      </c>
      <c r="C87" s="54" t="s">
        <v>1131</v>
      </c>
      <c r="D87" s="54" t="s">
        <v>1442</v>
      </c>
      <c r="E87" s="54" t="s">
        <v>370</v>
      </c>
      <c r="F87" s="54" t="s">
        <v>272</v>
      </c>
      <c r="G87" s="54" t="s">
        <v>207</v>
      </c>
      <c r="H87" s="54" t="s">
        <v>208</v>
      </c>
      <c r="I87" s="54" t="s">
        <v>329</v>
      </c>
      <c r="J87" s="54" t="s">
        <v>207</v>
      </c>
      <c r="K87" s="54" t="s">
        <v>1064</v>
      </c>
      <c r="L87" s="87">
        <v>42171</v>
      </c>
      <c r="M87" s="54"/>
      <c r="N87" s="54" t="s">
        <v>1065</v>
      </c>
      <c r="O87" s="88">
        <v>1.6653580500000001E-2</v>
      </c>
      <c r="P87" s="54">
        <v>1</v>
      </c>
    </row>
    <row r="88" spans="1:16" ht="28">
      <c r="A88" s="54" t="s">
        <v>228</v>
      </c>
      <c r="B88" s="54" t="s">
        <v>185</v>
      </c>
      <c r="C88" s="54" t="s">
        <v>1131</v>
      </c>
      <c r="D88" s="54" t="s">
        <v>1442</v>
      </c>
      <c r="E88" s="54" t="s">
        <v>370</v>
      </c>
      <c r="F88" s="54" t="s">
        <v>272</v>
      </c>
      <c r="G88" s="54" t="s">
        <v>207</v>
      </c>
      <c r="H88" s="54" t="s">
        <v>208</v>
      </c>
      <c r="I88" s="54" t="s">
        <v>329</v>
      </c>
      <c r="J88" s="54" t="s">
        <v>207</v>
      </c>
      <c r="K88" s="54" t="s">
        <v>1066</v>
      </c>
      <c r="L88" s="87">
        <v>42171</v>
      </c>
      <c r="M88" s="54"/>
      <c r="N88" s="54" t="s">
        <v>1067</v>
      </c>
      <c r="O88" s="88">
        <v>1.6653580500000001E-2</v>
      </c>
      <c r="P88" s="54">
        <v>1</v>
      </c>
    </row>
    <row r="89" spans="1:16" ht="28">
      <c r="A89" s="54" t="s">
        <v>228</v>
      </c>
      <c r="B89" s="54" t="s">
        <v>185</v>
      </c>
      <c r="C89" s="54" t="s">
        <v>1131</v>
      </c>
      <c r="D89" s="54" t="s">
        <v>1442</v>
      </c>
      <c r="E89" s="54" t="s">
        <v>370</v>
      </c>
      <c r="F89" s="54" t="s">
        <v>272</v>
      </c>
      <c r="G89" s="54" t="s">
        <v>207</v>
      </c>
      <c r="H89" s="54" t="s">
        <v>208</v>
      </c>
      <c r="I89" s="54" t="s">
        <v>329</v>
      </c>
      <c r="J89" s="54" t="s">
        <v>207</v>
      </c>
      <c r="K89" s="54" t="s">
        <v>1068</v>
      </c>
      <c r="L89" s="87">
        <v>42171</v>
      </c>
      <c r="M89" s="54"/>
      <c r="N89" s="54" t="s">
        <v>1069</v>
      </c>
      <c r="O89" s="88">
        <v>1.6653580500000001E-2</v>
      </c>
      <c r="P89" s="54">
        <v>1</v>
      </c>
    </row>
    <row r="90" spans="1:16" ht="28">
      <c r="A90" s="54" t="s">
        <v>228</v>
      </c>
      <c r="B90" s="54" t="s">
        <v>185</v>
      </c>
      <c r="C90" s="54" t="s">
        <v>1131</v>
      </c>
      <c r="D90" s="54" t="s">
        <v>1442</v>
      </c>
      <c r="E90" s="54" t="s">
        <v>370</v>
      </c>
      <c r="F90" s="54" t="s">
        <v>272</v>
      </c>
      <c r="G90" s="54" t="s">
        <v>207</v>
      </c>
      <c r="H90" s="54" t="s">
        <v>208</v>
      </c>
      <c r="I90" s="54" t="s">
        <v>329</v>
      </c>
      <c r="J90" s="54" t="s">
        <v>207</v>
      </c>
      <c r="K90" s="54" t="s">
        <v>332</v>
      </c>
      <c r="L90" s="87">
        <v>42171</v>
      </c>
      <c r="M90" s="54"/>
      <c r="N90" s="54" t="s">
        <v>333</v>
      </c>
      <c r="O90" s="88">
        <v>1.6653580500000001E-2</v>
      </c>
      <c r="P90" s="54">
        <v>1</v>
      </c>
    </row>
    <row r="91" spans="1:16" ht="28">
      <c r="A91" s="54" t="s">
        <v>228</v>
      </c>
      <c r="B91" s="54" t="s">
        <v>185</v>
      </c>
      <c r="C91" s="54" t="s">
        <v>1131</v>
      </c>
      <c r="D91" s="54" t="s">
        <v>1442</v>
      </c>
      <c r="E91" s="54" t="s">
        <v>370</v>
      </c>
      <c r="F91" s="54" t="s">
        <v>272</v>
      </c>
      <c r="G91" s="54" t="s">
        <v>207</v>
      </c>
      <c r="H91" s="54" t="s">
        <v>208</v>
      </c>
      <c r="I91" s="54" t="s">
        <v>329</v>
      </c>
      <c r="J91" s="54" t="s">
        <v>207</v>
      </c>
      <c r="K91" s="54" t="s">
        <v>334</v>
      </c>
      <c r="L91" s="87">
        <v>42171</v>
      </c>
      <c r="M91" s="54"/>
      <c r="N91" s="54" t="s">
        <v>335</v>
      </c>
      <c r="O91" s="88">
        <v>1.6653580500000001E-2</v>
      </c>
      <c r="P91" s="54">
        <v>1</v>
      </c>
    </row>
    <row r="92" spans="1:16" ht="28">
      <c r="A92" s="54" t="s">
        <v>228</v>
      </c>
      <c r="B92" s="54" t="s">
        <v>185</v>
      </c>
      <c r="C92" s="54" t="s">
        <v>1131</v>
      </c>
      <c r="D92" s="54" t="s">
        <v>1442</v>
      </c>
      <c r="E92" s="54" t="s">
        <v>370</v>
      </c>
      <c r="F92" s="54" t="s">
        <v>272</v>
      </c>
      <c r="G92" s="54" t="s">
        <v>207</v>
      </c>
      <c r="H92" s="54" t="s">
        <v>208</v>
      </c>
      <c r="I92" s="54" t="s">
        <v>329</v>
      </c>
      <c r="J92" s="54" t="s">
        <v>207</v>
      </c>
      <c r="K92" s="54" t="s">
        <v>1070</v>
      </c>
      <c r="L92" s="87">
        <v>42171</v>
      </c>
      <c r="M92" s="54"/>
      <c r="N92" s="54" t="s">
        <v>1071</v>
      </c>
      <c r="O92" s="88">
        <v>1.6653580500000001E-2</v>
      </c>
      <c r="P92" s="54">
        <v>1</v>
      </c>
    </row>
    <row r="93" spans="1:16" ht="28">
      <c r="A93" s="54" t="s">
        <v>228</v>
      </c>
      <c r="B93" s="54" t="s">
        <v>185</v>
      </c>
      <c r="C93" s="54" t="s">
        <v>1131</v>
      </c>
      <c r="D93" s="54" t="s">
        <v>1442</v>
      </c>
      <c r="E93" s="54" t="s">
        <v>370</v>
      </c>
      <c r="F93" s="54" t="s">
        <v>272</v>
      </c>
      <c r="G93" s="54" t="s">
        <v>207</v>
      </c>
      <c r="H93" s="54" t="s">
        <v>208</v>
      </c>
      <c r="I93" s="54" t="s">
        <v>329</v>
      </c>
      <c r="J93" s="54" t="s">
        <v>207</v>
      </c>
      <c r="K93" s="54" t="s">
        <v>1072</v>
      </c>
      <c r="L93" s="87">
        <v>42171</v>
      </c>
      <c r="M93" s="54"/>
      <c r="N93" s="54" t="s">
        <v>1073</v>
      </c>
      <c r="O93" s="88">
        <v>1.6653580500000001E-2</v>
      </c>
      <c r="P93" s="54">
        <v>1</v>
      </c>
    </row>
    <row r="94" spans="1:16" ht="28">
      <c r="A94" s="54" t="s">
        <v>228</v>
      </c>
      <c r="B94" s="54" t="s">
        <v>185</v>
      </c>
      <c r="C94" s="54" t="s">
        <v>1131</v>
      </c>
      <c r="D94" s="54" t="s">
        <v>1442</v>
      </c>
      <c r="E94" s="54" t="s">
        <v>370</v>
      </c>
      <c r="F94" s="54" t="s">
        <v>272</v>
      </c>
      <c r="G94" s="54" t="s">
        <v>207</v>
      </c>
      <c r="H94" s="54" t="s">
        <v>336</v>
      </c>
      <c r="I94" s="54" t="s">
        <v>337</v>
      </c>
      <c r="J94" s="54" t="s">
        <v>207</v>
      </c>
      <c r="K94" s="54" t="s">
        <v>336</v>
      </c>
      <c r="L94" s="87">
        <v>42101</v>
      </c>
      <c r="M94" s="54"/>
      <c r="N94" s="54" t="s">
        <v>338</v>
      </c>
      <c r="O94" s="88">
        <v>1.6653580500000001E-2</v>
      </c>
      <c r="P94" s="54">
        <v>1</v>
      </c>
    </row>
    <row r="95" spans="1:16" ht="28">
      <c r="A95" s="54" t="s">
        <v>228</v>
      </c>
      <c r="B95" s="54" t="s">
        <v>185</v>
      </c>
      <c r="C95" s="54" t="s">
        <v>1131</v>
      </c>
      <c r="D95" s="54" t="s">
        <v>1442</v>
      </c>
      <c r="E95" s="54" t="s">
        <v>370</v>
      </c>
      <c r="F95" s="54" t="s">
        <v>272</v>
      </c>
      <c r="G95" s="54" t="s">
        <v>207</v>
      </c>
      <c r="H95" s="54" t="s">
        <v>209</v>
      </c>
      <c r="I95" s="54" t="s">
        <v>1074</v>
      </c>
      <c r="J95" s="54" t="s">
        <v>207</v>
      </c>
      <c r="K95" s="54" t="s">
        <v>1075</v>
      </c>
      <c r="L95" s="87">
        <v>41688</v>
      </c>
      <c r="M95" s="54"/>
      <c r="N95" s="54" t="s">
        <v>1076</v>
      </c>
      <c r="O95" s="88">
        <v>1.6653580500000001E-2</v>
      </c>
      <c r="P95" s="54">
        <v>1</v>
      </c>
    </row>
    <row r="96" spans="1:16" ht="28">
      <c r="A96" s="54" t="s">
        <v>228</v>
      </c>
      <c r="B96" s="54" t="s">
        <v>185</v>
      </c>
      <c r="C96" s="54" t="s">
        <v>1131</v>
      </c>
      <c r="D96" s="54" t="s">
        <v>1442</v>
      </c>
      <c r="E96" s="54" t="s">
        <v>370</v>
      </c>
      <c r="F96" s="54" t="s">
        <v>272</v>
      </c>
      <c r="G96" s="54" t="s">
        <v>207</v>
      </c>
      <c r="H96" s="54" t="s">
        <v>209</v>
      </c>
      <c r="I96" s="54" t="s">
        <v>1074</v>
      </c>
      <c r="J96" s="54" t="s">
        <v>207</v>
      </c>
      <c r="K96" s="54" t="s">
        <v>1077</v>
      </c>
      <c r="L96" s="87">
        <v>41688</v>
      </c>
      <c r="M96" s="54"/>
      <c r="N96" s="54" t="s">
        <v>1078</v>
      </c>
      <c r="O96" s="88">
        <v>1.6653580500000001E-2</v>
      </c>
      <c r="P96" s="54">
        <v>1</v>
      </c>
    </row>
    <row r="97" spans="1:16" ht="28">
      <c r="A97" s="54" t="s">
        <v>228</v>
      </c>
      <c r="B97" s="54" t="s">
        <v>185</v>
      </c>
      <c r="C97" s="54" t="s">
        <v>1131</v>
      </c>
      <c r="D97" s="54" t="s">
        <v>1442</v>
      </c>
      <c r="E97" s="54" t="s">
        <v>370</v>
      </c>
      <c r="F97" s="54" t="s">
        <v>272</v>
      </c>
      <c r="G97" s="54" t="s">
        <v>207</v>
      </c>
      <c r="H97" s="54" t="s">
        <v>209</v>
      </c>
      <c r="I97" s="54" t="s">
        <v>1074</v>
      </c>
      <c r="J97" s="54" t="s">
        <v>207</v>
      </c>
      <c r="K97" s="54" t="s">
        <v>1079</v>
      </c>
      <c r="L97" s="87">
        <v>41688</v>
      </c>
      <c r="M97" s="54"/>
      <c r="N97" s="54" t="s">
        <v>1080</v>
      </c>
      <c r="O97" s="88">
        <v>1.6653580500000001E-2</v>
      </c>
      <c r="P97" s="54">
        <v>1</v>
      </c>
    </row>
    <row r="98" spans="1:16" ht="28">
      <c r="A98" s="54" t="s">
        <v>228</v>
      </c>
      <c r="B98" s="54" t="s">
        <v>185</v>
      </c>
      <c r="C98" s="54" t="s">
        <v>1131</v>
      </c>
      <c r="D98" s="54" t="s">
        <v>1442</v>
      </c>
      <c r="E98" s="54" t="s">
        <v>370</v>
      </c>
      <c r="F98" s="54" t="s">
        <v>272</v>
      </c>
      <c r="G98" s="54" t="s">
        <v>207</v>
      </c>
      <c r="H98" s="54" t="s">
        <v>209</v>
      </c>
      <c r="I98" s="54" t="s">
        <v>1074</v>
      </c>
      <c r="J98" s="54" t="s">
        <v>207</v>
      </c>
      <c r="K98" s="54" t="s">
        <v>1081</v>
      </c>
      <c r="L98" s="87">
        <v>41688</v>
      </c>
      <c r="M98" s="54"/>
      <c r="N98" s="54" t="s">
        <v>1082</v>
      </c>
      <c r="O98" s="88">
        <v>1.6653580500000001E-2</v>
      </c>
      <c r="P98" s="54">
        <v>1</v>
      </c>
    </row>
    <row r="99" spans="1:16" ht="28">
      <c r="A99" s="54" t="s">
        <v>228</v>
      </c>
      <c r="B99" s="54" t="s">
        <v>185</v>
      </c>
      <c r="C99" s="54" t="s">
        <v>1131</v>
      </c>
      <c r="D99" s="54" t="s">
        <v>1442</v>
      </c>
      <c r="E99" s="54" t="s">
        <v>370</v>
      </c>
      <c r="F99" s="54" t="s">
        <v>272</v>
      </c>
      <c r="G99" s="54" t="s">
        <v>207</v>
      </c>
      <c r="H99" s="54" t="s">
        <v>209</v>
      </c>
      <c r="I99" s="54" t="s">
        <v>1074</v>
      </c>
      <c r="J99" s="54" t="s">
        <v>207</v>
      </c>
      <c r="K99" s="54" t="s">
        <v>1083</v>
      </c>
      <c r="L99" s="87">
        <v>41688</v>
      </c>
      <c r="M99" s="54"/>
      <c r="N99" s="54" t="s">
        <v>1084</v>
      </c>
      <c r="O99" s="88">
        <v>1.6653580500000001E-2</v>
      </c>
      <c r="P99" s="54">
        <v>1</v>
      </c>
    </row>
    <row r="100" spans="1:16" ht="28">
      <c r="A100" s="54" t="s">
        <v>228</v>
      </c>
      <c r="B100" s="54" t="s">
        <v>185</v>
      </c>
      <c r="C100" s="54" t="s">
        <v>1131</v>
      </c>
      <c r="D100" s="54" t="s">
        <v>1442</v>
      </c>
      <c r="E100" s="54" t="s">
        <v>370</v>
      </c>
      <c r="F100" s="54" t="s">
        <v>272</v>
      </c>
      <c r="G100" s="54" t="s">
        <v>207</v>
      </c>
      <c r="H100" s="54" t="s">
        <v>209</v>
      </c>
      <c r="I100" s="54" t="s">
        <v>1074</v>
      </c>
      <c r="J100" s="54" t="s">
        <v>207</v>
      </c>
      <c r="K100" s="54" t="s">
        <v>1085</v>
      </c>
      <c r="L100" s="87">
        <v>41688</v>
      </c>
      <c r="M100" s="54"/>
      <c r="N100" s="54" t="s">
        <v>1086</v>
      </c>
      <c r="O100" s="88">
        <v>1.6653580500000001E-2</v>
      </c>
      <c r="P100" s="54">
        <v>1</v>
      </c>
    </row>
    <row r="101" spans="1:16" ht="28">
      <c r="A101" s="54" t="s">
        <v>228</v>
      </c>
      <c r="B101" s="54" t="s">
        <v>185</v>
      </c>
      <c r="C101" s="54" t="s">
        <v>1131</v>
      </c>
      <c r="D101" s="54" t="s">
        <v>1442</v>
      </c>
      <c r="E101" s="54" t="s">
        <v>370</v>
      </c>
      <c r="F101" s="54" t="s">
        <v>272</v>
      </c>
      <c r="G101" s="54" t="s">
        <v>207</v>
      </c>
      <c r="H101" s="54" t="s">
        <v>209</v>
      </c>
      <c r="I101" s="54" t="s">
        <v>1074</v>
      </c>
      <c r="J101" s="54" t="s">
        <v>207</v>
      </c>
      <c r="K101" s="54" t="s">
        <v>1087</v>
      </c>
      <c r="L101" s="87">
        <v>41688</v>
      </c>
      <c r="M101" s="54"/>
      <c r="N101" s="54" t="s">
        <v>1088</v>
      </c>
      <c r="O101" s="88">
        <v>1.6653580500000001E-2</v>
      </c>
      <c r="P101" s="54">
        <v>1</v>
      </c>
    </row>
    <row r="102" spans="1:16" ht="28">
      <c r="A102" s="54" t="s">
        <v>228</v>
      </c>
      <c r="B102" s="54" t="s">
        <v>185</v>
      </c>
      <c r="C102" s="54" t="s">
        <v>1131</v>
      </c>
      <c r="D102" s="54" t="s">
        <v>1442</v>
      </c>
      <c r="E102" s="54" t="s">
        <v>370</v>
      </c>
      <c r="F102" s="54" t="s">
        <v>272</v>
      </c>
      <c r="G102" s="54" t="s">
        <v>207</v>
      </c>
      <c r="H102" s="54" t="s">
        <v>209</v>
      </c>
      <c r="I102" s="54" t="s">
        <v>1074</v>
      </c>
      <c r="J102" s="54" t="s">
        <v>207</v>
      </c>
      <c r="K102" s="54" t="s">
        <v>1089</v>
      </c>
      <c r="L102" s="87">
        <v>41688</v>
      </c>
      <c r="M102" s="54"/>
      <c r="N102" s="54" t="s">
        <v>1090</v>
      </c>
      <c r="O102" s="88">
        <v>1.6653580500000001E-2</v>
      </c>
      <c r="P102" s="54">
        <v>1</v>
      </c>
    </row>
    <row r="103" spans="1:16" ht="28">
      <c r="A103" s="54" t="s">
        <v>228</v>
      </c>
      <c r="B103" s="54" t="s">
        <v>185</v>
      </c>
      <c r="C103" s="54" t="s">
        <v>1131</v>
      </c>
      <c r="D103" s="54" t="s">
        <v>1442</v>
      </c>
      <c r="E103" s="54" t="s">
        <v>370</v>
      </c>
      <c r="F103" s="54" t="s">
        <v>272</v>
      </c>
      <c r="G103" s="54" t="s">
        <v>207</v>
      </c>
      <c r="H103" s="54" t="s">
        <v>209</v>
      </c>
      <c r="I103" s="54" t="s">
        <v>1074</v>
      </c>
      <c r="J103" s="54" t="s">
        <v>207</v>
      </c>
      <c r="K103" s="54" t="s">
        <v>1091</v>
      </c>
      <c r="L103" s="87">
        <v>41688</v>
      </c>
      <c r="M103" s="54"/>
      <c r="N103" s="54" t="s">
        <v>1092</v>
      </c>
      <c r="O103" s="88">
        <v>1.6653580500000001E-2</v>
      </c>
      <c r="P103" s="54">
        <v>1</v>
      </c>
    </row>
    <row r="104" spans="1:16" ht="28">
      <c r="A104" s="54" t="s">
        <v>228</v>
      </c>
      <c r="B104" s="54" t="s">
        <v>185</v>
      </c>
      <c r="C104" s="54" t="s">
        <v>1131</v>
      </c>
      <c r="D104" s="54" t="s">
        <v>1442</v>
      </c>
      <c r="E104" s="54" t="s">
        <v>370</v>
      </c>
      <c r="F104" s="54" t="s">
        <v>272</v>
      </c>
      <c r="G104" s="54" t="s">
        <v>207</v>
      </c>
      <c r="H104" s="54" t="s">
        <v>209</v>
      </c>
      <c r="I104" s="54" t="s">
        <v>1074</v>
      </c>
      <c r="J104" s="54" t="s">
        <v>207</v>
      </c>
      <c r="K104" s="54" t="s">
        <v>1093</v>
      </c>
      <c r="L104" s="87">
        <v>41688</v>
      </c>
      <c r="M104" s="54"/>
      <c r="N104" s="54" t="s">
        <v>1094</v>
      </c>
      <c r="O104" s="88">
        <v>4.9960741400000001E-2</v>
      </c>
      <c r="P104" s="54">
        <v>3</v>
      </c>
    </row>
    <row r="105" spans="1:16" ht="28">
      <c r="A105" s="54" t="s">
        <v>228</v>
      </c>
      <c r="B105" s="54" t="s">
        <v>185</v>
      </c>
      <c r="C105" s="54" t="s">
        <v>1131</v>
      </c>
      <c r="D105" s="54" t="s">
        <v>1442</v>
      </c>
      <c r="E105" s="54" t="s">
        <v>370</v>
      </c>
      <c r="F105" s="54" t="s">
        <v>272</v>
      </c>
      <c r="G105" s="54" t="s">
        <v>207</v>
      </c>
      <c r="H105" s="54" t="s">
        <v>209</v>
      </c>
      <c r="I105" s="54" t="s">
        <v>1074</v>
      </c>
      <c r="J105" s="54" t="s">
        <v>207</v>
      </c>
      <c r="K105" s="54" t="s">
        <v>1095</v>
      </c>
      <c r="L105" s="87">
        <v>41688</v>
      </c>
      <c r="M105" s="54"/>
      <c r="N105" s="54" t="s">
        <v>1096</v>
      </c>
      <c r="O105" s="88">
        <v>1.6653580500000001E-2</v>
      </c>
      <c r="P105" s="54">
        <v>1</v>
      </c>
    </row>
    <row r="106" spans="1:16" ht="28">
      <c r="A106" s="54" t="s">
        <v>228</v>
      </c>
      <c r="B106" s="54" t="s">
        <v>185</v>
      </c>
      <c r="C106" s="54" t="s">
        <v>1131</v>
      </c>
      <c r="D106" s="54" t="s">
        <v>1442</v>
      </c>
      <c r="E106" s="54" t="s">
        <v>370</v>
      </c>
      <c r="F106" s="54" t="s">
        <v>272</v>
      </c>
      <c r="G106" s="54" t="s">
        <v>207</v>
      </c>
      <c r="H106" s="54" t="s">
        <v>209</v>
      </c>
      <c r="I106" s="54" t="s">
        <v>1074</v>
      </c>
      <c r="J106" s="54" t="s">
        <v>207</v>
      </c>
      <c r="K106" s="54" t="s">
        <v>1097</v>
      </c>
      <c r="L106" s="87">
        <v>41688</v>
      </c>
      <c r="M106" s="54"/>
      <c r="N106" s="54" t="s">
        <v>1098</v>
      </c>
      <c r="O106" s="88">
        <v>1.6653580500000001E-2</v>
      </c>
      <c r="P106" s="54">
        <v>1</v>
      </c>
    </row>
    <row r="107" spans="1:16" ht="28">
      <c r="A107" s="54" t="s">
        <v>228</v>
      </c>
      <c r="B107" s="54" t="s">
        <v>185</v>
      </c>
      <c r="C107" s="54" t="s">
        <v>1131</v>
      </c>
      <c r="D107" s="54" t="s">
        <v>1442</v>
      </c>
      <c r="E107" s="54" t="s">
        <v>370</v>
      </c>
      <c r="F107" s="54" t="s">
        <v>272</v>
      </c>
      <c r="G107" s="54" t="s">
        <v>365</v>
      </c>
      <c r="H107" s="54" t="s">
        <v>1099</v>
      </c>
      <c r="I107" s="54" t="s">
        <v>1100</v>
      </c>
      <c r="J107" s="54" t="s">
        <v>365</v>
      </c>
      <c r="K107" s="54" t="s">
        <v>1101</v>
      </c>
      <c r="L107" s="87">
        <v>42671</v>
      </c>
      <c r="M107" s="54"/>
      <c r="N107" s="54" t="s">
        <v>1102</v>
      </c>
      <c r="O107" s="88">
        <v>1.6653580500000001E-2</v>
      </c>
      <c r="P107" s="54">
        <v>1</v>
      </c>
    </row>
    <row r="108" spans="1:16" ht="28">
      <c r="A108" s="54" t="s">
        <v>228</v>
      </c>
      <c r="B108" s="54" t="s">
        <v>185</v>
      </c>
      <c r="C108" s="54" t="s">
        <v>1131</v>
      </c>
      <c r="D108" s="54" t="s">
        <v>1442</v>
      </c>
      <c r="E108" s="54" t="s">
        <v>370</v>
      </c>
      <c r="F108" s="54" t="s">
        <v>272</v>
      </c>
      <c r="G108" s="54" t="s">
        <v>365</v>
      </c>
      <c r="H108" s="54" t="s">
        <v>1099</v>
      </c>
      <c r="I108" s="54" t="s">
        <v>1100</v>
      </c>
      <c r="J108" s="54" t="s">
        <v>365</v>
      </c>
      <c r="K108" s="54" t="s">
        <v>1103</v>
      </c>
      <c r="L108" s="87">
        <v>42671</v>
      </c>
      <c r="M108" s="54"/>
      <c r="N108" s="54" t="s">
        <v>1104</v>
      </c>
      <c r="O108" s="88">
        <v>1.6653580500000001E-2</v>
      </c>
      <c r="P108" s="54">
        <v>1</v>
      </c>
    </row>
    <row r="109" spans="1:16" ht="28">
      <c r="A109" s="54" t="s">
        <v>228</v>
      </c>
      <c r="B109" s="54" t="s">
        <v>185</v>
      </c>
      <c r="C109" s="54" t="s">
        <v>1131</v>
      </c>
      <c r="D109" s="54" t="s">
        <v>1442</v>
      </c>
      <c r="E109" s="54" t="s">
        <v>370</v>
      </c>
      <c r="F109" s="54" t="s">
        <v>272</v>
      </c>
      <c r="G109" s="54" t="s">
        <v>365</v>
      </c>
      <c r="H109" s="54" t="s">
        <v>1099</v>
      </c>
      <c r="I109" s="54" t="s">
        <v>1100</v>
      </c>
      <c r="J109" s="54" t="s">
        <v>365</v>
      </c>
      <c r="K109" s="54" t="s">
        <v>1105</v>
      </c>
      <c r="L109" s="87">
        <v>42671</v>
      </c>
      <c r="M109" s="54"/>
      <c r="N109" s="54" t="s">
        <v>1106</v>
      </c>
      <c r="O109" s="88">
        <v>1.6653580500000001E-2</v>
      </c>
      <c r="P109" s="54">
        <v>1</v>
      </c>
    </row>
    <row r="110" spans="1:16" ht="28">
      <c r="A110" s="54" t="s">
        <v>228</v>
      </c>
      <c r="B110" s="54" t="s">
        <v>185</v>
      </c>
      <c r="C110" s="54" t="s">
        <v>1131</v>
      </c>
      <c r="D110" s="54" t="s">
        <v>1442</v>
      </c>
      <c r="E110" s="54" t="s">
        <v>370</v>
      </c>
      <c r="F110" s="54" t="s">
        <v>272</v>
      </c>
      <c r="G110" s="54" t="s">
        <v>365</v>
      </c>
      <c r="H110" s="54" t="s">
        <v>1099</v>
      </c>
      <c r="I110" s="54" t="s">
        <v>1100</v>
      </c>
      <c r="J110" s="54" t="s">
        <v>365</v>
      </c>
      <c r="K110" s="54" t="s">
        <v>1107</v>
      </c>
      <c r="L110" s="87">
        <v>42671</v>
      </c>
      <c r="M110" s="54"/>
      <c r="N110" s="54" t="s">
        <v>1108</v>
      </c>
      <c r="O110" s="88">
        <v>1.6653580500000001E-2</v>
      </c>
      <c r="P110" s="54">
        <v>1</v>
      </c>
    </row>
    <row r="111" spans="1:16" ht="28">
      <c r="A111" s="54" t="s">
        <v>228</v>
      </c>
      <c r="B111" s="54" t="s">
        <v>185</v>
      </c>
      <c r="C111" s="54" t="s">
        <v>1131</v>
      </c>
      <c r="D111" s="54" t="s">
        <v>1442</v>
      </c>
      <c r="E111" s="54" t="s">
        <v>370</v>
      </c>
      <c r="F111" s="54" t="s">
        <v>272</v>
      </c>
      <c r="G111" s="54" t="s">
        <v>365</v>
      </c>
      <c r="H111" s="54" t="s">
        <v>1099</v>
      </c>
      <c r="I111" s="54" t="s">
        <v>1100</v>
      </c>
      <c r="J111" s="54" t="s">
        <v>365</v>
      </c>
      <c r="K111" s="54" t="s">
        <v>366</v>
      </c>
      <c r="L111" s="87">
        <v>42671</v>
      </c>
      <c r="M111" s="54"/>
      <c r="N111" s="54" t="s">
        <v>1109</v>
      </c>
      <c r="O111" s="88">
        <v>1.6653580500000001E-2</v>
      </c>
      <c r="P111" s="54">
        <v>1</v>
      </c>
    </row>
    <row r="112" spans="1:16" ht="28">
      <c r="A112" s="54" t="s">
        <v>228</v>
      </c>
      <c r="B112" s="54" t="s">
        <v>185</v>
      </c>
      <c r="C112" s="54" t="s">
        <v>1131</v>
      </c>
      <c r="D112" s="54" t="s">
        <v>1442</v>
      </c>
      <c r="E112" s="54" t="s">
        <v>370</v>
      </c>
      <c r="F112" s="54" t="s">
        <v>272</v>
      </c>
      <c r="G112" s="54" t="s">
        <v>365</v>
      </c>
      <c r="H112" s="54" t="s">
        <v>1099</v>
      </c>
      <c r="I112" s="54" t="s">
        <v>1100</v>
      </c>
      <c r="J112" s="54" t="s">
        <v>365</v>
      </c>
      <c r="K112" s="54" t="s">
        <v>1110</v>
      </c>
      <c r="L112" s="87">
        <v>42671</v>
      </c>
      <c r="M112" s="54"/>
      <c r="N112" s="54" t="s">
        <v>1111</v>
      </c>
      <c r="O112" s="88">
        <v>1.6653580500000001E-2</v>
      </c>
      <c r="P112" s="54">
        <v>1</v>
      </c>
    </row>
    <row r="113" spans="1:16" ht="28">
      <c r="A113" s="54" t="s">
        <v>228</v>
      </c>
      <c r="B113" s="54" t="s">
        <v>185</v>
      </c>
      <c r="C113" s="54" t="s">
        <v>1131</v>
      </c>
      <c r="D113" s="54" t="s">
        <v>1442</v>
      </c>
      <c r="E113" s="54" t="s">
        <v>370</v>
      </c>
      <c r="F113" s="54" t="s">
        <v>272</v>
      </c>
      <c r="G113" s="54" t="s">
        <v>365</v>
      </c>
      <c r="H113" s="54" t="s">
        <v>1099</v>
      </c>
      <c r="I113" s="54" t="s">
        <v>1100</v>
      </c>
      <c r="J113" s="54" t="s">
        <v>365</v>
      </c>
      <c r="K113" s="54" t="s">
        <v>1112</v>
      </c>
      <c r="L113" s="87">
        <v>42671</v>
      </c>
      <c r="M113" s="54"/>
      <c r="N113" s="54" t="s">
        <v>1113</v>
      </c>
      <c r="O113" s="88">
        <v>1.6653580500000001E-2</v>
      </c>
      <c r="P113" s="54">
        <v>1</v>
      </c>
    </row>
    <row r="114" spans="1:16" ht="28">
      <c r="A114" s="54" t="s">
        <v>228</v>
      </c>
      <c r="B114" s="54" t="s">
        <v>185</v>
      </c>
      <c r="C114" s="54" t="s">
        <v>1131</v>
      </c>
      <c r="D114" s="54" t="s">
        <v>1442</v>
      </c>
      <c r="E114" s="54" t="s">
        <v>370</v>
      </c>
      <c r="F114" s="54" t="s">
        <v>272</v>
      </c>
      <c r="G114" s="54" t="s">
        <v>365</v>
      </c>
      <c r="H114" s="54" t="s">
        <v>1099</v>
      </c>
      <c r="I114" s="54" t="s">
        <v>1100</v>
      </c>
      <c r="J114" s="54" t="s">
        <v>365</v>
      </c>
      <c r="K114" s="54" t="s">
        <v>1114</v>
      </c>
      <c r="L114" s="87">
        <v>42671</v>
      </c>
      <c r="M114" s="54"/>
      <c r="N114" s="54" t="s">
        <v>1115</v>
      </c>
      <c r="O114" s="88">
        <v>1.6653580500000001E-2</v>
      </c>
      <c r="P114" s="54">
        <v>1</v>
      </c>
    </row>
    <row r="115" spans="1:16" ht="28">
      <c r="A115" s="54" t="s">
        <v>228</v>
      </c>
      <c r="B115" s="54" t="s">
        <v>185</v>
      </c>
      <c r="C115" s="54" t="s">
        <v>1131</v>
      </c>
      <c r="D115" s="54" t="s">
        <v>1442</v>
      </c>
      <c r="E115" s="54" t="s">
        <v>370</v>
      </c>
      <c r="F115" s="54" t="s">
        <v>272</v>
      </c>
      <c r="G115" s="54" t="s">
        <v>365</v>
      </c>
      <c r="H115" s="54" t="s">
        <v>1099</v>
      </c>
      <c r="I115" s="54" t="s">
        <v>1100</v>
      </c>
      <c r="J115" s="54" t="s">
        <v>365</v>
      </c>
      <c r="K115" s="54" t="s">
        <v>1116</v>
      </c>
      <c r="L115" s="87">
        <v>42671</v>
      </c>
      <c r="M115" s="54"/>
      <c r="N115" s="54" t="s">
        <v>1117</v>
      </c>
      <c r="O115" s="88">
        <v>1.6653580500000001E-2</v>
      </c>
      <c r="P115" s="54">
        <v>1</v>
      </c>
    </row>
    <row r="116" spans="1:16" ht="28">
      <c r="A116" s="54" t="s">
        <v>228</v>
      </c>
      <c r="B116" s="54" t="s">
        <v>185</v>
      </c>
      <c r="C116" s="54" t="s">
        <v>1131</v>
      </c>
      <c r="D116" s="54" t="s">
        <v>1442</v>
      </c>
      <c r="E116" s="54" t="s">
        <v>370</v>
      </c>
      <c r="F116" s="54" t="s">
        <v>272</v>
      </c>
      <c r="G116" s="54" t="s">
        <v>365</v>
      </c>
      <c r="H116" s="54" t="s">
        <v>1118</v>
      </c>
      <c r="I116" s="54" t="s">
        <v>1119</v>
      </c>
      <c r="J116" s="54" t="s">
        <v>365</v>
      </c>
      <c r="K116" s="54" t="s">
        <v>1118</v>
      </c>
      <c r="L116" s="87">
        <v>42965</v>
      </c>
      <c r="M116" s="54"/>
      <c r="N116" s="54" t="s">
        <v>1120</v>
      </c>
      <c r="O116" s="88">
        <v>1.6653580500000001E-2</v>
      </c>
      <c r="P116" s="54">
        <v>1</v>
      </c>
    </row>
    <row r="117" spans="1:16" ht="28">
      <c r="A117" s="54" t="s">
        <v>228</v>
      </c>
      <c r="B117" s="54" t="s">
        <v>185</v>
      </c>
      <c r="C117" s="54" t="s">
        <v>1130</v>
      </c>
      <c r="D117" s="54" t="s">
        <v>1442</v>
      </c>
      <c r="E117" s="54" t="s">
        <v>370</v>
      </c>
      <c r="F117" s="54" t="s">
        <v>272</v>
      </c>
      <c r="G117" s="54" t="s">
        <v>186</v>
      </c>
      <c r="H117" s="54" t="s">
        <v>387</v>
      </c>
      <c r="I117" s="54" t="s">
        <v>388</v>
      </c>
      <c r="J117" s="54" t="s">
        <v>186</v>
      </c>
      <c r="K117" s="54" t="s">
        <v>387</v>
      </c>
      <c r="L117" s="87">
        <v>42230</v>
      </c>
      <c r="M117" s="54"/>
      <c r="N117" s="54" t="s">
        <v>389</v>
      </c>
      <c r="O117" s="88">
        <v>0.20724944319999999</v>
      </c>
      <c r="P117" s="54">
        <v>17</v>
      </c>
    </row>
    <row r="118" spans="1:16" ht="28">
      <c r="A118" s="54" t="s">
        <v>228</v>
      </c>
      <c r="B118" s="54" t="s">
        <v>185</v>
      </c>
      <c r="C118" s="54" t="s">
        <v>1130</v>
      </c>
      <c r="D118" s="54" t="s">
        <v>1442</v>
      </c>
      <c r="E118" s="54" t="s">
        <v>370</v>
      </c>
      <c r="F118" s="54" t="s">
        <v>272</v>
      </c>
      <c r="G118" s="54" t="s">
        <v>186</v>
      </c>
      <c r="H118" s="54" t="s">
        <v>187</v>
      </c>
      <c r="I118" s="54" t="s">
        <v>273</v>
      </c>
      <c r="J118" s="54" t="s">
        <v>186</v>
      </c>
      <c r="K118" s="54" t="s">
        <v>187</v>
      </c>
      <c r="L118" s="87">
        <v>42094</v>
      </c>
      <c r="M118" s="54"/>
      <c r="N118" s="54" t="s">
        <v>274</v>
      </c>
      <c r="O118" s="88">
        <v>0.15796725240000001</v>
      </c>
      <c r="P118" s="54">
        <v>13</v>
      </c>
    </row>
    <row r="119" spans="1:16" ht="28">
      <c r="A119" s="54" t="s">
        <v>228</v>
      </c>
      <c r="B119" s="54" t="s">
        <v>185</v>
      </c>
      <c r="C119" s="54" t="s">
        <v>1130</v>
      </c>
      <c r="D119" s="54" t="s">
        <v>1442</v>
      </c>
      <c r="E119" s="54" t="s">
        <v>370</v>
      </c>
      <c r="F119" s="54" t="s">
        <v>272</v>
      </c>
      <c r="G119" s="54" t="s">
        <v>186</v>
      </c>
      <c r="H119" s="54" t="s">
        <v>187</v>
      </c>
      <c r="I119" s="54" t="s">
        <v>275</v>
      </c>
      <c r="J119" s="54" t="s">
        <v>186</v>
      </c>
      <c r="K119" s="54" t="s">
        <v>397</v>
      </c>
      <c r="L119" s="87">
        <v>42251</v>
      </c>
      <c r="M119" s="54"/>
      <c r="N119" s="54" t="s">
        <v>398</v>
      </c>
      <c r="O119" s="88">
        <v>0.26952658089999998</v>
      </c>
      <c r="P119" s="54">
        <v>17</v>
      </c>
    </row>
    <row r="120" spans="1:16" ht="28">
      <c r="A120" s="54" t="s">
        <v>228</v>
      </c>
      <c r="B120" s="54" t="s">
        <v>185</v>
      </c>
      <c r="C120" s="54" t="s">
        <v>1130</v>
      </c>
      <c r="D120" s="54" t="s">
        <v>1442</v>
      </c>
      <c r="E120" s="54" t="s">
        <v>370</v>
      </c>
      <c r="F120" s="54" t="s">
        <v>272</v>
      </c>
      <c r="G120" s="54" t="s">
        <v>186</v>
      </c>
      <c r="H120" s="54" t="s">
        <v>187</v>
      </c>
      <c r="I120" s="54" t="s">
        <v>275</v>
      </c>
      <c r="J120" s="54" t="s">
        <v>186</v>
      </c>
      <c r="K120" s="54" t="s">
        <v>276</v>
      </c>
      <c r="L120" s="87">
        <v>42251</v>
      </c>
      <c r="M120" s="54"/>
      <c r="N120" s="54" t="s">
        <v>277</v>
      </c>
      <c r="O120" s="88">
        <v>0.2161184743</v>
      </c>
      <c r="P120" s="54">
        <v>15</v>
      </c>
    </row>
    <row r="121" spans="1:16" ht="28">
      <c r="A121" s="54" t="s">
        <v>228</v>
      </c>
      <c r="B121" s="54" t="s">
        <v>185</v>
      </c>
      <c r="C121" s="54" t="s">
        <v>1130</v>
      </c>
      <c r="D121" s="54" t="s">
        <v>1442</v>
      </c>
      <c r="E121" s="54" t="s">
        <v>370</v>
      </c>
      <c r="F121" s="54" t="s">
        <v>272</v>
      </c>
      <c r="G121" s="54" t="s">
        <v>186</v>
      </c>
      <c r="H121" s="54" t="s">
        <v>187</v>
      </c>
      <c r="I121" s="54" t="s">
        <v>275</v>
      </c>
      <c r="J121" s="54" t="s">
        <v>186</v>
      </c>
      <c r="K121" s="54" t="s">
        <v>399</v>
      </c>
      <c r="L121" s="87">
        <v>42251</v>
      </c>
      <c r="M121" s="54"/>
      <c r="N121" s="54" t="s">
        <v>400</v>
      </c>
      <c r="O121" s="88">
        <v>0.17439955230000001</v>
      </c>
      <c r="P121" s="54">
        <v>11</v>
      </c>
    </row>
    <row r="122" spans="1:16" ht="28">
      <c r="A122" s="54" t="s">
        <v>228</v>
      </c>
      <c r="B122" s="54" t="s">
        <v>185</v>
      </c>
      <c r="C122" s="54" t="s">
        <v>1130</v>
      </c>
      <c r="D122" s="54" t="s">
        <v>1442</v>
      </c>
      <c r="E122" s="54" t="s">
        <v>370</v>
      </c>
      <c r="F122" s="54" t="s">
        <v>272</v>
      </c>
      <c r="G122" s="54" t="s">
        <v>186</v>
      </c>
      <c r="H122" s="54" t="s">
        <v>187</v>
      </c>
      <c r="I122" s="54" t="s">
        <v>275</v>
      </c>
      <c r="J122" s="54" t="s">
        <v>186</v>
      </c>
      <c r="K122" s="54" t="s">
        <v>401</v>
      </c>
      <c r="L122" s="87">
        <v>42251</v>
      </c>
      <c r="M122" s="54"/>
      <c r="N122" s="54" t="s">
        <v>402</v>
      </c>
      <c r="O122" s="88">
        <v>4.7563514299999998E-2</v>
      </c>
      <c r="P122" s="54">
        <v>3</v>
      </c>
    </row>
    <row r="123" spans="1:16" ht="28">
      <c r="A123" s="54" t="s">
        <v>228</v>
      </c>
      <c r="B123" s="54" t="s">
        <v>185</v>
      </c>
      <c r="C123" s="54" t="s">
        <v>1130</v>
      </c>
      <c r="D123" s="54" t="s">
        <v>1442</v>
      </c>
      <c r="E123" s="54" t="s">
        <v>370</v>
      </c>
      <c r="F123" s="54" t="s">
        <v>272</v>
      </c>
      <c r="G123" s="54" t="s">
        <v>186</v>
      </c>
      <c r="H123" s="54" t="s">
        <v>187</v>
      </c>
      <c r="I123" s="54" t="s">
        <v>275</v>
      </c>
      <c r="J123" s="54" t="s">
        <v>186</v>
      </c>
      <c r="K123" s="54" t="s">
        <v>278</v>
      </c>
      <c r="L123" s="87">
        <v>42251</v>
      </c>
      <c r="M123" s="54"/>
      <c r="N123" s="54" t="s">
        <v>279</v>
      </c>
      <c r="O123" s="88">
        <v>0.15076138829999999</v>
      </c>
      <c r="P123" s="54">
        <v>10</v>
      </c>
    </row>
    <row r="124" spans="1:16" ht="28">
      <c r="A124" s="54" t="s">
        <v>228</v>
      </c>
      <c r="B124" s="54" t="s">
        <v>185</v>
      </c>
      <c r="C124" s="54" t="s">
        <v>1130</v>
      </c>
      <c r="D124" s="54" t="s">
        <v>1442</v>
      </c>
      <c r="E124" s="54" t="s">
        <v>370</v>
      </c>
      <c r="F124" s="54" t="s">
        <v>272</v>
      </c>
      <c r="G124" s="54" t="s">
        <v>186</v>
      </c>
      <c r="H124" s="54" t="s">
        <v>187</v>
      </c>
      <c r="I124" s="54" t="s">
        <v>275</v>
      </c>
      <c r="J124" s="54" t="s">
        <v>186</v>
      </c>
      <c r="K124" s="54" t="s">
        <v>403</v>
      </c>
      <c r="L124" s="87">
        <v>42251</v>
      </c>
      <c r="M124" s="54"/>
      <c r="N124" s="54" t="s">
        <v>404</v>
      </c>
      <c r="O124" s="88">
        <v>0.1596937923</v>
      </c>
      <c r="P124" s="54">
        <v>14</v>
      </c>
    </row>
    <row r="125" spans="1:16" ht="28">
      <c r="A125" s="54" t="s">
        <v>228</v>
      </c>
      <c r="B125" s="54" t="s">
        <v>185</v>
      </c>
      <c r="C125" s="54" t="s">
        <v>1130</v>
      </c>
      <c r="D125" s="54" t="s">
        <v>1442</v>
      </c>
      <c r="E125" s="54" t="s">
        <v>370</v>
      </c>
      <c r="F125" s="54" t="s">
        <v>272</v>
      </c>
      <c r="G125" s="54" t="s">
        <v>186</v>
      </c>
      <c r="H125" s="54" t="s">
        <v>187</v>
      </c>
      <c r="I125" s="54" t="s">
        <v>275</v>
      </c>
      <c r="J125" s="54" t="s">
        <v>186</v>
      </c>
      <c r="K125" s="54" t="s">
        <v>405</v>
      </c>
      <c r="L125" s="87">
        <v>42251</v>
      </c>
      <c r="M125" s="54"/>
      <c r="N125" s="54" t="s">
        <v>406</v>
      </c>
      <c r="O125" s="88">
        <v>7.9272523799999994E-2</v>
      </c>
      <c r="P125" s="54">
        <v>5</v>
      </c>
    </row>
    <row r="126" spans="1:16" ht="28">
      <c r="A126" s="54" t="s">
        <v>228</v>
      </c>
      <c r="B126" s="54" t="s">
        <v>185</v>
      </c>
      <c r="C126" s="54" t="s">
        <v>1130</v>
      </c>
      <c r="D126" s="54" t="s">
        <v>1442</v>
      </c>
      <c r="E126" s="54" t="s">
        <v>370</v>
      </c>
      <c r="F126" s="54" t="s">
        <v>272</v>
      </c>
      <c r="G126" s="54" t="s">
        <v>186</v>
      </c>
      <c r="H126" s="54" t="s">
        <v>409</v>
      </c>
      <c r="I126" s="54" t="s">
        <v>410</v>
      </c>
      <c r="J126" s="54" t="s">
        <v>186</v>
      </c>
      <c r="K126" s="54" t="s">
        <v>409</v>
      </c>
      <c r="L126" s="87">
        <v>42059</v>
      </c>
      <c r="M126" s="54"/>
      <c r="N126" s="54" t="s">
        <v>411</v>
      </c>
      <c r="O126" s="88">
        <v>0.1956061791</v>
      </c>
      <c r="P126" s="54">
        <v>13</v>
      </c>
    </row>
    <row r="127" spans="1:16" ht="28">
      <c r="A127" s="54" t="s">
        <v>228</v>
      </c>
      <c r="B127" s="54" t="s">
        <v>185</v>
      </c>
      <c r="C127" s="54" t="s">
        <v>1130</v>
      </c>
      <c r="D127" s="54" t="s">
        <v>1442</v>
      </c>
      <c r="E127" s="54" t="s">
        <v>370</v>
      </c>
      <c r="F127" s="54" t="s">
        <v>272</v>
      </c>
      <c r="G127" s="54" t="s">
        <v>186</v>
      </c>
      <c r="H127" s="54" t="s">
        <v>409</v>
      </c>
      <c r="I127" s="54" t="s">
        <v>414</v>
      </c>
      <c r="J127" s="54" t="s">
        <v>186</v>
      </c>
      <c r="K127" s="54" t="s">
        <v>409</v>
      </c>
      <c r="L127" s="87">
        <v>42475</v>
      </c>
      <c r="M127" s="54"/>
      <c r="N127" s="54" t="s">
        <v>415</v>
      </c>
      <c r="O127" s="88">
        <v>1.5854504799999999E-2</v>
      </c>
      <c r="P127" s="54">
        <v>1</v>
      </c>
    </row>
    <row r="128" spans="1:16" ht="28">
      <c r="A128" s="54" t="s">
        <v>228</v>
      </c>
      <c r="B128" s="54" t="s">
        <v>185</v>
      </c>
      <c r="C128" s="54" t="s">
        <v>1130</v>
      </c>
      <c r="D128" s="54" t="s">
        <v>1442</v>
      </c>
      <c r="E128" s="54" t="s">
        <v>370</v>
      </c>
      <c r="F128" s="54" t="s">
        <v>272</v>
      </c>
      <c r="G128" s="54" t="s">
        <v>416</v>
      </c>
      <c r="H128" s="54" t="s">
        <v>416</v>
      </c>
      <c r="I128" s="54" t="s">
        <v>417</v>
      </c>
      <c r="J128" s="54" t="s">
        <v>416</v>
      </c>
      <c r="K128" s="54" t="s">
        <v>418</v>
      </c>
      <c r="L128" s="87">
        <v>41695</v>
      </c>
      <c r="M128" s="54"/>
      <c r="N128" s="54" t="s">
        <v>419</v>
      </c>
      <c r="O128" s="88">
        <v>1.05345866E-2</v>
      </c>
      <c r="P128" s="54">
        <v>1</v>
      </c>
    </row>
    <row r="129" spans="1:16" ht="28">
      <c r="A129" s="54" t="s">
        <v>228</v>
      </c>
      <c r="B129" s="54" t="s">
        <v>185</v>
      </c>
      <c r="C129" s="54" t="s">
        <v>1130</v>
      </c>
      <c r="D129" s="54" t="s">
        <v>1442</v>
      </c>
      <c r="E129" s="54" t="s">
        <v>370</v>
      </c>
      <c r="F129" s="54" t="s">
        <v>272</v>
      </c>
      <c r="G129" s="54" t="s">
        <v>416</v>
      </c>
      <c r="H129" s="54" t="s">
        <v>416</v>
      </c>
      <c r="I129" s="54" t="s">
        <v>417</v>
      </c>
      <c r="J129" s="54" t="s">
        <v>416</v>
      </c>
      <c r="K129" s="54" t="s">
        <v>420</v>
      </c>
      <c r="L129" s="87">
        <v>41695</v>
      </c>
      <c r="M129" s="54"/>
      <c r="N129" s="54" t="s">
        <v>421</v>
      </c>
      <c r="O129" s="88">
        <v>1.05345866E-2</v>
      </c>
      <c r="P129" s="54">
        <v>1</v>
      </c>
    </row>
    <row r="130" spans="1:16" ht="28">
      <c r="A130" s="54" t="s">
        <v>228</v>
      </c>
      <c r="B130" s="54" t="s">
        <v>185</v>
      </c>
      <c r="C130" s="54" t="s">
        <v>1130</v>
      </c>
      <c r="D130" s="54" t="s">
        <v>1442</v>
      </c>
      <c r="E130" s="54" t="s">
        <v>370</v>
      </c>
      <c r="F130" s="54" t="s">
        <v>272</v>
      </c>
      <c r="G130" s="54" t="s">
        <v>416</v>
      </c>
      <c r="H130" s="54" t="s">
        <v>416</v>
      </c>
      <c r="I130" s="54" t="s">
        <v>417</v>
      </c>
      <c r="J130" s="54" t="s">
        <v>416</v>
      </c>
      <c r="K130" s="54" t="s">
        <v>422</v>
      </c>
      <c r="L130" s="87">
        <v>41695</v>
      </c>
      <c r="M130" s="54"/>
      <c r="N130" s="54" t="s">
        <v>423</v>
      </c>
      <c r="O130" s="88">
        <v>1.05345866E-2</v>
      </c>
      <c r="P130" s="54">
        <v>1</v>
      </c>
    </row>
    <row r="131" spans="1:16" ht="28">
      <c r="A131" s="54" t="s">
        <v>228</v>
      </c>
      <c r="B131" s="54" t="s">
        <v>185</v>
      </c>
      <c r="C131" s="54" t="s">
        <v>1130</v>
      </c>
      <c r="D131" s="54" t="s">
        <v>1442</v>
      </c>
      <c r="E131" s="54" t="s">
        <v>370</v>
      </c>
      <c r="F131" s="54" t="s">
        <v>272</v>
      </c>
      <c r="G131" s="54" t="s">
        <v>416</v>
      </c>
      <c r="H131" s="54" t="s">
        <v>429</v>
      </c>
      <c r="I131" s="54" t="s">
        <v>430</v>
      </c>
      <c r="J131" s="54" t="s">
        <v>416</v>
      </c>
      <c r="K131" s="54" t="s">
        <v>429</v>
      </c>
      <c r="L131" s="87">
        <v>41933</v>
      </c>
      <c r="M131" s="54"/>
      <c r="N131" s="54" t="s">
        <v>431</v>
      </c>
      <c r="O131" s="88">
        <v>5.895965949999999E-2</v>
      </c>
      <c r="P131" s="54">
        <v>7</v>
      </c>
    </row>
    <row r="132" spans="1:16" ht="28">
      <c r="A132" s="54" t="s">
        <v>228</v>
      </c>
      <c r="B132" s="54" t="s">
        <v>185</v>
      </c>
      <c r="C132" s="54" t="s">
        <v>1130</v>
      </c>
      <c r="D132" s="54" t="s">
        <v>1442</v>
      </c>
      <c r="E132" s="54" t="s">
        <v>370</v>
      </c>
      <c r="F132" s="54" t="s">
        <v>272</v>
      </c>
      <c r="G132" s="54" t="s">
        <v>416</v>
      </c>
      <c r="H132" s="54" t="s">
        <v>432</v>
      </c>
      <c r="I132" s="54" t="s">
        <v>433</v>
      </c>
      <c r="J132" s="54" t="s">
        <v>416</v>
      </c>
      <c r="K132" s="54" t="s">
        <v>436</v>
      </c>
      <c r="L132" s="87">
        <v>42066</v>
      </c>
      <c r="M132" s="54"/>
      <c r="N132" s="54" t="s">
        <v>437</v>
      </c>
      <c r="O132" s="88">
        <v>9.7227262000000002E-3</v>
      </c>
      <c r="P132" s="54">
        <v>1</v>
      </c>
    </row>
    <row r="133" spans="1:16" ht="28">
      <c r="A133" s="54" t="s">
        <v>228</v>
      </c>
      <c r="B133" s="54" t="s">
        <v>185</v>
      </c>
      <c r="C133" s="54" t="s">
        <v>1130</v>
      </c>
      <c r="D133" s="54" t="s">
        <v>1442</v>
      </c>
      <c r="E133" s="54" t="s">
        <v>370</v>
      </c>
      <c r="F133" s="54" t="s">
        <v>272</v>
      </c>
      <c r="G133" s="54" t="s">
        <v>416</v>
      </c>
      <c r="H133" s="54" t="s">
        <v>432</v>
      </c>
      <c r="I133" s="54" t="s">
        <v>433</v>
      </c>
      <c r="J133" s="54" t="s">
        <v>416</v>
      </c>
      <c r="K133" s="54" t="s">
        <v>438</v>
      </c>
      <c r="L133" s="87">
        <v>42066</v>
      </c>
      <c r="M133" s="54"/>
      <c r="N133" s="54" t="s">
        <v>439</v>
      </c>
      <c r="O133" s="88">
        <v>1.05345866E-2</v>
      </c>
      <c r="P133" s="54">
        <v>1</v>
      </c>
    </row>
    <row r="134" spans="1:16" ht="28">
      <c r="A134" s="54" t="s">
        <v>228</v>
      </c>
      <c r="B134" s="54" t="s">
        <v>185</v>
      </c>
      <c r="C134" s="54" t="s">
        <v>1130</v>
      </c>
      <c r="D134" s="54" t="s">
        <v>1442</v>
      </c>
      <c r="E134" s="54" t="s">
        <v>370</v>
      </c>
      <c r="F134" s="54" t="s">
        <v>272</v>
      </c>
      <c r="G134" s="54" t="s">
        <v>416</v>
      </c>
      <c r="H134" s="54" t="s">
        <v>432</v>
      </c>
      <c r="I134" s="54" t="s">
        <v>433</v>
      </c>
      <c r="J134" s="54" t="s">
        <v>416</v>
      </c>
      <c r="K134" s="54" t="s">
        <v>440</v>
      </c>
      <c r="L134" s="87">
        <v>42066</v>
      </c>
      <c r="M134" s="54"/>
      <c r="N134" s="54" t="s">
        <v>441</v>
      </c>
      <c r="O134" s="88">
        <v>8.0708455000000016E-3</v>
      </c>
      <c r="P134" s="54">
        <v>1</v>
      </c>
    </row>
    <row r="135" spans="1:16" ht="28">
      <c r="A135" s="54" t="s">
        <v>228</v>
      </c>
      <c r="B135" s="54" t="s">
        <v>185</v>
      </c>
      <c r="C135" s="54" t="s">
        <v>1130</v>
      </c>
      <c r="D135" s="54" t="s">
        <v>1442</v>
      </c>
      <c r="E135" s="54" t="s">
        <v>370</v>
      </c>
      <c r="F135" s="54" t="s">
        <v>272</v>
      </c>
      <c r="G135" s="54" t="s">
        <v>416</v>
      </c>
      <c r="H135" s="54" t="s">
        <v>432</v>
      </c>
      <c r="I135" s="54" t="s">
        <v>433</v>
      </c>
      <c r="J135" s="54" t="s">
        <v>416</v>
      </c>
      <c r="K135" s="54" t="s">
        <v>444</v>
      </c>
      <c r="L135" s="87">
        <v>42066</v>
      </c>
      <c r="M135" s="54"/>
      <c r="N135" s="54" t="s">
        <v>445</v>
      </c>
      <c r="O135" s="88">
        <v>1.8605432099999999E-2</v>
      </c>
      <c r="P135" s="54">
        <v>2</v>
      </c>
    </row>
    <row r="136" spans="1:16" ht="28">
      <c r="A136" s="54" t="s">
        <v>228</v>
      </c>
      <c r="B136" s="54" t="s">
        <v>185</v>
      </c>
      <c r="C136" s="54" t="s">
        <v>1130</v>
      </c>
      <c r="D136" s="54" t="s">
        <v>1442</v>
      </c>
      <c r="E136" s="54" t="s">
        <v>370</v>
      </c>
      <c r="F136" s="54" t="s">
        <v>272</v>
      </c>
      <c r="G136" s="54" t="s">
        <v>192</v>
      </c>
      <c r="H136" s="54" t="s">
        <v>452</v>
      </c>
      <c r="I136" s="54" t="s">
        <v>453</v>
      </c>
      <c r="J136" s="54" t="s">
        <v>192</v>
      </c>
      <c r="K136" s="54" t="s">
        <v>452</v>
      </c>
      <c r="L136" s="87">
        <v>42010</v>
      </c>
      <c r="M136" s="54"/>
      <c r="N136" s="54" t="s">
        <v>454</v>
      </c>
      <c r="O136" s="88">
        <v>1.5854504799999999E-2</v>
      </c>
      <c r="P136" s="54">
        <v>1</v>
      </c>
    </row>
    <row r="137" spans="1:16" ht="28">
      <c r="A137" s="54" t="s">
        <v>228</v>
      </c>
      <c r="B137" s="54" t="s">
        <v>185</v>
      </c>
      <c r="C137" s="54" t="s">
        <v>1130</v>
      </c>
      <c r="D137" s="54" t="s">
        <v>1442</v>
      </c>
      <c r="E137" s="54" t="s">
        <v>370</v>
      </c>
      <c r="F137" s="54" t="s">
        <v>272</v>
      </c>
      <c r="G137" s="54" t="s">
        <v>192</v>
      </c>
      <c r="H137" s="54" t="s">
        <v>452</v>
      </c>
      <c r="I137" s="54" t="s">
        <v>455</v>
      </c>
      <c r="J137" s="54" t="s">
        <v>192</v>
      </c>
      <c r="K137" s="54" t="s">
        <v>452</v>
      </c>
      <c r="L137" s="87">
        <v>41975</v>
      </c>
      <c r="M137" s="54"/>
      <c r="N137" s="54" t="s">
        <v>456</v>
      </c>
      <c r="O137" s="88">
        <v>1.5854504799999999E-2</v>
      </c>
      <c r="P137" s="54">
        <v>1</v>
      </c>
    </row>
    <row r="138" spans="1:16" ht="28">
      <c r="A138" s="54" t="s">
        <v>228</v>
      </c>
      <c r="B138" s="54" t="s">
        <v>185</v>
      </c>
      <c r="C138" s="54" t="s">
        <v>1130</v>
      </c>
      <c r="D138" s="54" t="s">
        <v>1442</v>
      </c>
      <c r="E138" s="54" t="s">
        <v>370</v>
      </c>
      <c r="F138" s="54" t="s">
        <v>272</v>
      </c>
      <c r="G138" s="54" t="s">
        <v>192</v>
      </c>
      <c r="H138" s="54" t="s">
        <v>452</v>
      </c>
      <c r="I138" s="54" t="s">
        <v>455</v>
      </c>
      <c r="J138" s="54" t="s">
        <v>192</v>
      </c>
      <c r="K138" s="54" t="s">
        <v>452</v>
      </c>
      <c r="L138" s="87">
        <v>41975</v>
      </c>
      <c r="M138" s="54"/>
      <c r="N138" s="54" t="s">
        <v>458</v>
      </c>
      <c r="O138" s="88">
        <v>1.5854504799999999E-2</v>
      </c>
      <c r="P138" s="54">
        <v>1</v>
      </c>
    </row>
    <row r="139" spans="1:16" ht="28">
      <c r="A139" s="54" t="s">
        <v>228</v>
      </c>
      <c r="B139" s="54" t="s">
        <v>185</v>
      </c>
      <c r="C139" s="54" t="s">
        <v>1130</v>
      </c>
      <c r="D139" s="54" t="s">
        <v>1442</v>
      </c>
      <c r="E139" s="54" t="s">
        <v>370</v>
      </c>
      <c r="F139" s="54" t="s">
        <v>272</v>
      </c>
      <c r="G139" s="54" t="s">
        <v>192</v>
      </c>
      <c r="H139" s="54" t="s">
        <v>452</v>
      </c>
      <c r="I139" s="54" t="s">
        <v>455</v>
      </c>
      <c r="J139" s="54" t="s">
        <v>192</v>
      </c>
      <c r="K139" s="54" t="s">
        <v>452</v>
      </c>
      <c r="L139" s="87">
        <v>41975</v>
      </c>
      <c r="M139" s="54"/>
      <c r="N139" s="54" t="s">
        <v>459</v>
      </c>
      <c r="O139" s="88">
        <v>1.5854504799999999E-2</v>
      </c>
      <c r="P139" s="54">
        <v>1</v>
      </c>
    </row>
    <row r="140" spans="1:16" ht="28">
      <c r="A140" s="54" t="s">
        <v>228</v>
      </c>
      <c r="B140" s="54" t="s">
        <v>185</v>
      </c>
      <c r="C140" s="54" t="s">
        <v>1130</v>
      </c>
      <c r="D140" s="54" t="s">
        <v>1442</v>
      </c>
      <c r="E140" s="54" t="s">
        <v>370</v>
      </c>
      <c r="F140" s="54" t="s">
        <v>272</v>
      </c>
      <c r="G140" s="54" t="s">
        <v>192</v>
      </c>
      <c r="H140" s="54" t="s">
        <v>452</v>
      </c>
      <c r="I140" s="54" t="s">
        <v>460</v>
      </c>
      <c r="J140" s="54" t="s">
        <v>192</v>
      </c>
      <c r="K140" s="54" t="s">
        <v>452</v>
      </c>
      <c r="L140" s="87">
        <v>41842</v>
      </c>
      <c r="M140" s="54"/>
      <c r="N140" s="54" t="s">
        <v>461</v>
      </c>
      <c r="O140" s="88">
        <v>0.22225025279999999</v>
      </c>
      <c r="P140" s="54">
        <v>15</v>
      </c>
    </row>
    <row r="141" spans="1:16" ht="28">
      <c r="A141" s="54" t="s">
        <v>228</v>
      </c>
      <c r="B141" s="54" t="s">
        <v>185</v>
      </c>
      <c r="C141" s="54" t="s">
        <v>1130</v>
      </c>
      <c r="D141" s="54" t="s">
        <v>1442</v>
      </c>
      <c r="E141" s="54" t="s">
        <v>370</v>
      </c>
      <c r="F141" s="54" t="s">
        <v>272</v>
      </c>
      <c r="G141" s="54" t="s">
        <v>192</v>
      </c>
      <c r="H141" s="54" t="s">
        <v>462</v>
      </c>
      <c r="I141" s="54" t="s">
        <v>463</v>
      </c>
      <c r="J141" s="54" t="s">
        <v>192</v>
      </c>
      <c r="K141" s="54" t="s">
        <v>462</v>
      </c>
      <c r="L141" s="87">
        <v>41800</v>
      </c>
      <c r="M141" s="54"/>
      <c r="N141" s="54" t="s">
        <v>464</v>
      </c>
      <c r="O141" s="88">
        <v>2.3925350299999999E-2</v>
      </c>
      <c r="P141" s="54">
        <v>2</v>
      </c>
    </row>
    <row r="142" spans="1:16" ht="28">
      <c r="A142" s="54" t="s">
        <v>228</v>
      </c>
      <c r="B142" s="54" t="s">
        <v>185</v>
      </c>
      <c r="C142" s="54" t="s">
        <v>1130</v>
      </c>
      <c r="D142" s="54" t="s">
        <v>1442</v>
      </c>
      <c r="E142" s="54" t="s">
        <v>370</v>
      </c>
      <c r="F142" s="54" t="s">
        <v>272</v>
      </c>
      <c r="G142" s="54" t="s">
        <v>192</v>
      </c>
      <c r="H142" s="54" t="s">
        <v>475</v>
      </c>
      <c r="I142" s="54" t="s">
        <v>476</v>
      </c>
      <c r="J142" s="54" t="s">
        <v>192</v>
      </c>
      <c r="K142" s="54" t="s">
        <v>475</v>
      </c>
      <c r="L142" s="87">
        <v>41814</v>
      </c>
      <c r="M142" s="54"/>
      <c r="N142" s="54" t="s">
        <v>477</v>
      </c>
      <c r="O142" s="88">
        <v>8.7343369300000001E-2</v>
      </c>
      <c r="P142" s="54">
        <v>6</v>
      </c>
    </row>
    <row r="143" spans="1:16" ht="28">
      <c r="A143" s="54" t="s">
        <v>228</v>
      </c>
      <c r="B143" s="54" t="s">
        <v>185</v>
      </c>
      <c r="C143" s="54" t="s">
        <v>1130</v>
      </c>
      <c r="D143" s="54" t="s">
        <v>1442</v>
      </c>
      <c r="E143" s="54" t="s">
        <v>370</v>
      </c>
      <c r="F143" s="54" t="s">
        <v>272</v>
      </c>
      <c r="G143" s="54" t="s">
        <v>500</v>
      </c>
      <c r="H143" s="54" t="s">
        <v>501</v>
      </c>
      <c r="I143" s="54" t="s">
        <v>502</v>
      </c>
      <c r="J143" s="54" t="s">
        <v>500</v>
      </c>
      <c r="K143" s="54" t="s">
        <v>503</v>
      </c>
      <c r="L143" s="87">
        <v>41688</v>
      </c>
      <c r="M143" s="54"/>
      <c r="N143" s="54" t="s">
        <v>504</v>
      </c>
      <c r="O143" s="88">
        <v>0.1109815333</v>
      </c>
      <c r="P143" s="54">
        <v>7</v>
      </c>
    </row>
    <row r="144" spans="1:16" ht="28">
      <c r="A144" s="54" t="s">
        <v>228</v>
      </c>
      <c r="B144" s="54" t="s">
        <v>185</v>
      </c>
      <c r="C144" s="54" t="s">
        <v>1130</v>
      </c>
      <c r="D144" s="54" t="s">
        <v>1442</v>
      </c>
      <c r="E144" s="54" t="s">
        <v>370</v>
      </c>
      <c r="F144" s="54" t="s">
        <v>272</v>
      </c>
      <c r="G144" s="54" t="s">
        <v>500</v>
      </c>
      <c r="H144" s="54" t="s">
        <v>501</v>
      </c>
      <c r="I144" s="54" t="s">
        <v>502</v>
      </c>
      <c r="J144" s="54" t="s">
        <v>500</v>
      </c>
      <c r="K144" s="54" t="s">
        <v>505</v>
      </c>
      <c r="L144" s="87">
        <v>41688</v>
      </c>
      <c r="M144" s="54"/>
      <c r="N144" s="54" t="s">
        <v>506</v>
      </c>
      <c r="O144" s="88">
        <v>0.20427434159999999</v>
      </c>
      <c r="P144" s="54">
        <v>15</v>
      </c>
    </row>
    <row r="145" spans="1:16" ht="28">
      <c r="A145" s="54" t="s">
        <v>228</v>
      </c>
      <c r="B145" s="54" t="s">
        <v>185</v>
      </c>
      <c r="C145" s="54" t="s">
        <v>1130</v>
      </c>
      <c r="D145" s="54" t="s">
        <v>1442</v>
      </c>
      <c r="E145" s="54" t="s">
        <v>370</v>
      </c>
      <c r="F145" s="54" t="s">
        <v>272</v>
      </c>
      <c r="G145" s="54" t="s">
        <v>500</v>
      </c>
      <c r="H145" s="54" t="s">
        <v>501</v>
      </c>
      <c r="I145" s="54" t="s">
        <v>502</v>
      </c>
      <c r="J145" s="54" t="s">
        <v>500</v>
      </c>
      <c r="K145" s="54" t="s">
        <v>507</v>
      </c>
      <c r="L145" s="87">
        <v>41688</v>
      </c>
      <c r="M145" s="54"/>
      <c r="N145" s="54" t="s">
        <v>508</v>
      </c>
      <c r="O145" s="88">
        <v>0.30764187320000008</v>
      </c>
      <c r="P145" s="54">
        <v>23</v>
      </c>
    </row>
    <row r="146" spans="1:16" ht="28">
      <c r="A146" s="54" t="s">
        <v>228</v>
      </c>
      <c r="B146" s="54" t="s">
        <v>185</v>
      </c>
      <c r="C146" s="54" t="s">
        <v>1130</v>
      </c>
      <c r="D146" s="54" t="s">
        <v>1442</v>
      </c>
      <c r="E146" s="54" t="s">
        <v>370</v>
      </c>
      <c r="F146" s="54" t="s">
        <v>272</v>
      </c>
      <c r="G146" s="54" t="s">
        <v>500</v>
      </c>
      <c r="H146" s="54" t="s">
        <v>501</v>
      </c>
      <c r="I146" s="54" t="s">
        <v>502</v>
      </c>
      <c r="J146" s="54" t="s">
        <v>500</v>
      </c>
      <c r="K146" s="54" t="s">
        <v>509</v>
      </c>
      <c r="L146" s="87">
        <v>41688</v>
      </c>
      <c r="M146" s="54"/>
      <c r="N146" s="54" t="s">
        <v>510</v>
      </c>
      <c r="O146" s="88">
        <v>0.1639698124</v>
      </c>
      <c r="P146" s="54">
        <v>13</v>
      </c>
    </row>
    <row r="147" spans="1:16" ht="28">
      <c r="A147" s="54" t="s">
        <v>228</v>
      </c>
      <c r="B147" s="54" t="s">
        <v>185</v>
      </c>
      <c r="C147" s="54" t="s">
        <v>1130</v>
      </c>
      <c r="D147" s="54" t="s">
        <v>1442</v>
      </c>
      <c r="E147" s="54" t="s">
        <v>370</v>
      </c>
      <c r="F147" s="54" t="s">
        <v>272</v>
      </c>
      <c r="G147" s="54" t="s">
        <v>500</v>
      </c>
      <c r="H147" s="54" t="s">
        <v>501</v>
      </c>
      <c r="I147" s="54" t="s">
        <v>502</v>
      </c>
      <c r="J147" s="54" t="s">
        <v>500</v>
      </c>
      <c r="K147" s="54" t="s">
        <v>511</v>
      </c>
      <c r="L147" s="87">
        <v>41688</v>
      </c>
      <c r="M147" s="54"/>
      <c r="N147" s="54" t="s">
        <v>512</v>
      </c>
      <c r="O147" s="88">
        <v>0.22012884639999999</v>
      </c>
      <c r="P147" s="54">
        <v>16</v>
      </c>
    </row>
    <row r="148" spans="1:16" ht="28">
      <c r="A148" s="54" t="s">
        <v>228</v>
      </c>
      <c r="B148" s="54" t="s">
        <v>185</v>
      </c>
      <c r="C148" s="54" t="s">
        <v>1130</v>
      </c>
      <c r="D148" s="54" t="s">
        <v>1442</v>
      </c>
      <c r="E148" s="54" t="s">
        <v>370</v>
      </c>
      <c r="F148" s="54" t="s">
        <v>272</v>
      </c>
      <c r="G148" s="54" t="s">
        <v>500</v>
      </c>
      <c r="H148" s="54" t="s">
        <v>501</v>
      </c>
      <c r="I148" s="54" t="s">
        <v>502</v>
      </c>
      <c r="J148" s="54" t="s">
        <v>500</v>
      </c>
      <c r="K148" s="54" t="s">
        <v>513</v>
      </c>
      <c r="L148" s="87">
        <v>41688</v>
      </c>
      <c r="M148" s="54"/>
      <c r="N148" s="54" t="s">
        <v>514</v>
      </c>
      <c r="O148" s="88">
        <v>0.37352363329999999</v>
      </c>
      <c r="P148" s="54">
        <v>27</v>
      </c>
    </row>
    <row r="149" spans="1:16" ht="28">
      <c r="A149" s="54" t="s">
        <v>228</v>
      </c>
      <c r="B149" s="54" t="s">
        <v>185</v>
      </c>
      <c r="C149" s="54" t="s">
        <v>1130</v>
      </c>
      <c r="D149" s="54" t="s">
        <v>1442</v>
      </c>
      <c r="E149" s="54" t="s">
        <v>370</v>
      </c>
      <c r="F149" s="54" t="s">
        <v>272</v>
      </c>
      <c r="G149" s="54" t="s">
        <v>500</v>
      </c>
      <c r="H149" s="54" t="s">
        <v>501</v>
      </c>
      <c r="I149" s="54" t="s">
        <v>502</v>
      </c>
      <c r="J149" s="54" t="s">
        <v>500</v>
      </c>
      <c r="K149" s="54" t="s">
        <v>515</v>
      </c>
      <c r="L149" s="87">
        <v>41688</v>
      </c>
      <c r="M149" s="54"/>
      <c r="N149" s="54" t="s">
        <v>516</v>
      </c>
      <c r="O149" s="88">
        <v>0.74734713480000003</v>
      </c>
      <c r="P149" s="54">
        <v>52</v>
      </c>
    </row>
    <row r="150" spans="1:16" ht="28">
      <c r="A150" s="54" t="s">
        <v>228</v>
      </c>
      <c r="B150" s="54" t="s">
        <v>185</v>
      </c>
      <c r="C150" s="54" t="s">
        <v>1130</v>
      </c>
      <c r="D150" s="54" t="s">
        <v>1442</v>
      </c>
      <c r="E150" s="54" t="s">
        <v>370</v>
      </c>
      <c r="F150" s="54" t="s">
        <v>272</v>
      </c>
      <c r="G150" s="54" t="s">
        <v>500</v>
      </c>
      <c r="H150" s="54" t="s">
        <v>501</v>
      </c>
      <c r="I150" s="54" t="s">
        <v>502</v>
      </c>
      <c r="J150" s="54" t="s">
        <v>500</v>
      </c>
      <c r="K150" s="54" t="s">
        <v>517</v>
      </c>
      <c r="L150" s="87">
        <v>41688</v>
      </c>
      <c r="M150" s="54"/>
      <c r="N150" s="54" t="s">
        <v>518</v>
      </c>
      <c r="O150" s="88">
        <v>0.2577643503</v>
      </c>
      <c r="P150" s="54">
        <v>21</v>
      </c>
    </row>
    <row r="151" spans="1:16" ht="28">
      <c r="A151" s="54" t="s">
        <v>228</v>
      </c>
      <c r="B151" s="54" t="s">
        <v>185</v>
      </c>
      <c r="C151" s="54" t="s">
        <v>1130</v>
      </c>
      <c r="D151" s="54" t="s">
        <v>1442</v>
      </c>
      <c r="E151" s="54" t="s">
        <v>370</v>
      </c>
      <c r="F151" s="54" t="s">
        <v>272</v>
      </c>
      <c r="G151" s="54" t="s">
        <v>500</v>
      </c>
      <c r="H151" s="54" t="s">
        <v>501</v>
      </c>
      <c r="I151" s="54" t="s">
        <v>502</v>
      </c>
      <c r="J151" s="54" t="s">
        <v>500</v>
      </c>
      <c r="K151" s="54" t="s">
        <v>519</v>
      </c>
      <c r="L151" s="87">
        <v>41688</v>
      </c>
      <c r="M151" s="54"/>
      <c r="N151" s="54" t="s">
        <v>520</v>
      </c>
      <c r="O151" s="88">
        <v>3.7268621634999999</v>
      </c>
      <c r="P151" s="54">
        <v>276</v>
      </c>
    </row>
    <row r="152" spans="1:16" ht="28">
      <c r="A152" s="54" t="s">
        <v>228</v>
      </c>
      <c r="B152" s="54" t="s">
        <v>185</v>
      </c>
      <c r="C152" s="54" t="s">
        <v>1130</v>
      </c>
      <c r="D152" s="54" t="s">
        <v>1442</v>
      </c>
      <c r="E152" s="54" t="s">
        <v>370</v>
      </c>
      <c r="F152" s="54" t="s">
        <v>272</v>
      </c>
      <c r="G152" s="54" t="s">
        <v>500</v>
      </c>
      <c r="H152" s="54" t="s">
        <v>501</v>
      </c>
      <c r="I152" s="54" t="s">
        <v>502</v>
      </c>
      <c r="J152" s="54" t="s">
        <v>500</v>
      </c>
      <c r="K152" s="54" t="s">
        <v>521</v>
      </c>
      <c r="L152" s="87">
        <v>41688</v>
      </c>
      <c r="M152" s="54"/>
      <c r="N152" s="54" t="s">
        <v>522</v>
      </c>
      <c r="O152" s="88">
        <v>0.64325207539999996</v>
      </c>
      <c r="P152" s="54">
        <v>46</v>
      </c>
    </row>
    <row r="153" spans="1:16" ht="28">
      <c r="A153" s="54" t="s">
        <v>228</v>
      </c>
      <c r="B153" s="54" t="s">
        <v>185</v>
      </c>
      <c r="C153" s="54" t="s">
        <v>1130</v>
      </c>
      <c r="D153" s="54" t="s">
        <v>1442</v>
      </c>
      <c r="E153" s="54" t="s">
        <v>370</v>
      </c>
      <c r="F153" s="54" t="s">
        <v>272</v>
      </c>
      <c r="G153" s="54" t="s">
        <v>500</v>
      </c>
      <c r="H153" s="54" t="s">
        <v>501</v>
      </c>
      <c r="I153" s="54" t="s">
        <v>502</v>
      </c>
      <c r="J153" s="54" t="s">
        <v>500</v>
      </c>
      <c r="K153" s="54" t="s">
        <v>523</v>
      </c>
      <c r="L153" s="87">
        <v>41688</v>
      </c>
      <c r="M153" s="54"/>
      <c r="N153" s="54" t="s">
        <v>524</v>
      </c>
      <c r="O153" s="88">
        <v>0.17429430260000001</v>
      </c>
      <c r="P153" s="54">
        <v>12</v>
      </c>
    </row>
    <row r="154" spans="1:16" ht="28">
      <c r="A154" s="54" t="s">
        <v>228</v>
      </c>
      <c r="B154" s="54" t="s">
        <v>185</v>
      </c>
      <c r="C154" s="54" t="s">
        <v>1130</v>
      </c>
      <c r="D154" s="54" t="s">
        <v>1442</v>
      </c>
      <c r="E154" s="54" t="s">
        <v>370</v>
      </c>
      <c r="F154" s="54" t="s">
        <v>272</v>
      </c>
      <c r="G154" s="54" t="s">
        <v>500</v>
      </c>
      <c r="H154" s="54" t="s">
        <v>501</v>
      </c>
      <c r="I154" s="54" t="s">
        <v>502</v>
      </c>
      <c r="J154" s="54" t="s">
        <v>500</v>
      </c>
      <c r="K154" s="54" t="s">
        <v>525</v>
      </c>
      <c r="L154" s="87">
        <v>41688</v>
      </c>
      <c r="M154" s="54"/>
      <c r="N154" s="54" t="s">
        <v>526</v>
      </c>
      <c r="O154" s="88">
        <v>0.30475349219999998</v>
      </c>
      <c r="P154" s="54">
        <v>22</v>
      </c>
    </row>
    <row r="155" spans="1:16" ht="28">
      <c r="A155" s="54" t="s">
        <v>228</v>
      </c>
      <c r="B155" s="54" t="s">
        <v>185</v>
      </c>
      <c r="C155" s="54" t="s">
        <v>1130</v>
      </c>
      <c r="D155" s="54" t="s">
        <v>1442</v>
      </c>
      <c r="E155" s="54" t="s">
        <v>370</v>
      </c>
      <c r="F155" s="54" t="s">
        <v>272</v>
      </c>
      <c r="G155" s="54" t="s">
        <v>1502</v>
      </c>
      <c r="H155" s="54" t="s">
        <v>1506</v>
      </c>
      <c r="I155" s="54" t="s">
        <v>1603</v>
      </c>
      <c r="J155" s="54" t="s">
        <v>1502</v>
      </c>
      <c r="K155" s="54" t="s">
        <v>1506</v>
      </c>
      <c r="L155" s="87">
        <v>43229</v>
      </c>
      <c r="M155" s="54"/>
      <c r="N155" s="54" t="s">
        <v>1604</v>
      </c>
      <c r="O155" s="88">
        <v>1.5854504799999999E-2</v>
      </c>
      <c r="P155" s="54">
        <v>1</v>
      </c>
    </row>
    <row r="156" spans="1:16" ht="28">
      <c r="A156" s="54" t="s">
        <v>228</v>
      </c>
      <c r="B156" s="54" t="s">
        <v>185</v>
      </c>
      <c r="C156" s="54" t="s">
        <v>1130</v>
      </c>
      <c r="D156" s="54" t="s">
        <v>1442</v>
      </c>
      <c r="E156" s="54" t="s">
        <v>370</v>
      </c>
      <c r="F156" s="54" t="s">
        <v>272</v>
      </c>
      <c r="G156" s="54" t="s">
        <v>1502</v>
      </c>
      <c r="H156" s="54" t="s">
        <v>1506</v>
      </c>
      <c r="I156" s="54" t="s">
        <v>1507</v>
      </c>
      <c r="J156" s="54" t="s">
        <v>1502</v>
      </c>
      <c r="K156" s="54" t="s">
        <v>1599</v>
      </c>
      <c r="L156" s="87">
        <v>43238</v>
      </c>
      <c r="M156" s="54"/>
      <c r="N156" s="54" t="s">
        <v>1600</v>
      </c>
      <c r="O156" s="88">
        <v>1.5854504799999999E-2</v>
      </c>
      <c r="P156" s="54">
        <v>1</v>
      </c>
    </row>
    <row r="157" spans="1:16" ht="28">
      <c r="A157" s="54" t="s">
        <v>228</v>
      </c>
      <c r="B157" s="54" t="s">
        <v>185</v>
      </c>
      <c r="C157" s="54" t="s">
        <v>1130</v>
      </c>
      <c r="D157" s="54" t="s">
        <v>1442</v>
      </c>
      <c r="E157" s="54" t="s">
        <v>370</v>
      </c>
      <c r="F157" s="54" t="s">
        <v>272</v>
      </c>
      <c r="G157" s="54" t="s">
        <v>288</v>
      </c>
      <c r="H157" s="54" t="s">
        <v>289</v>
      </c>
      <c r="I157" s="54" t="s">
        <v>290</v>
      </c>
      <c r="J157" s="54" t="s">
        <v>288</v>
      </c>
      <c r="K157" s="54" t="s">
        <v>527</v>
      </c>
      <c r="L157" s="87">
        <v>41653</v>
      </c>
      <c r="M157" s="54"/>
      <c r="N157" s="54" t="s">
        <v>528</v>
      </c>
      <c r="O157" s="88">
        <v>3.1709009500000003E-2</v>
      </c>
      <c r="P157" s="54">
        <v>2</v>
      </c>
    </row>
    <row r="158" spans="1:16" ht="28">
      <c r="A158" s="54" t="s">
        <v>228</v>
      </c>
      <c r="B158" s="54" t="s">
        <v>185</v>
      </c>
      <c r="C158" s="54" t="s">
        <v>1130</v>
      </c>
      <c r="D158" s="54" t="s">
        <v>1442</v>
      </c>
      <c r="E158" s="54" t="s">
        <v>370</v>
      </c>
      <c r="F158" s="54" t="s">
        <v>272</v>
      </c>
      <c r="G158" s="54" t="s">
        <v>288</v>
      </c>
      <c r="H158" s="54" t="s">
        <v>289</v>
      </c>
      <c r="I158" s="54" t="s">
        <v>290</v>
      </c>
      <c r="J158" s="54" t="s">
        <v>288</v>
      </c>
      <c r="K158" s="54" t="s">
        <v>529</v>
      </c>
      <c r="L158" s="87">
        <v>41653</v>
      </c>
      <c r="M158" s="54"/>
      <c r="N158" s="54" t="s">
        <v>530</v>
      </c>
      <c r="O158" s="88">
        <v>6.3418019000000006E-2</v>
      </c>
      <c r="P158" s="54">
        <v>4</v>
      </c>
    </row>
    <row r="159" spans="1:16" ht="28">
      <c r="A159" s="54" t="s">
        <v>228</v>
      </c>
      <c r="B159" s="54" t="s">
        <v>185</v>
      </c>
      <c r="C159" s="54" t="s">
        <v>1130</v>
      </c>
      <c r="D159" s="54" t="s">
        <v>1442</v>
      </c>
      <c r="E159" s="54" t="s">
        <v>370</v>
      </c>
      <c r="F159" s="54" t="s">
        <v>272</v>
      </c>
      <c r="G159" s="54" t="s">
        <v>288</v>
      </c>
      <c r="H159" s="54" t="s">
        <v>289</v>
      </c>
      <c r="I159" s="54" t="s">
        <v>290</v>
      </c>
      <c r="J159" s="54" t="s">
        <v>288</v>
      </c>
      <c r="K159" s="54" t="s">
        <v>291</v>
      </c>
      <c r="L159" s="87">
        <v>41653</v>
      </c>
      <c r="M159" s="54"/>
      <c r="N159" s="54" t="s">
        <v>531</v>
      </c>
      <c r="O159" s="88">
        <v>6.3418019000000006E-2</v>
      </c>
      <c r="P159" s="54">
        <v>4</v>
      </c>
    </row>
    <row r="160" spans="1:16" ht="28">
      <c r="A160" s="54" t="s">
        <v>228</v>
      </c>
      <c r="B160" s="54" t="s">
        <v>185</v>
      </c>
      <c r="C160" s="54" t="s">
        <v>1130</v>
      </c>
      <c r="D160" s="54" t="s">
        <v>1442</v>
      </c>
      <c r="E160" s="54" t="s">
        <v>370</v>
      </c>
      <c r="F160" s="54" t="s">
        <v>272</v>
      </c>
      <c r="G160" s="54" t="s">
        <v>288</v>
      </c>
      <c r="H160" s="54" t="s">
        <v>289</v>
      </c>
      <c r="I160" s="54" t="s">
        <v>290</v>
      </c>
      <c r="J160" s="54" t="s">
        <v>288</v>
      </c>
      <c r="K160" s="54" t="s">
        <v>291</v>
      </c>
      <c r="L160" s="87">
        <v>41653</v>
      </c>
      <c r="M160" s="54"/>
      <c r="N160" s="54" t="s">
        <v>292</v>
      </c>
      <c r="O160" s="88">
        <v>4.7563514299999998E-2</v>
      </c>
      <c r="P160" s="54">
        <v>3</v>
      </c>
    </row>
    <row r="161" spans="1:16" ht="28">
      <c r="A161" s="54" t="s">
        <v>228</v>
      </c>
      <c r="B161" s="54" t="s">
        <v>185</v>
      </c>
      <c r="C161" s="54" t="s">
        <v>1130</v>
      </c>
      <c r="D161" s="54" t="s">
        <v>1442</v>
      </c>
      <c r="E161" s="54" t="s">
        <v>370</v>
      </c>
      <c r="F161" s="54" t="s">
        <v>272</v>
      </c>
      <c r="G161" s="54" t="s">
        <v>288</v>
      </c>
      <c r="H161" s="54" t="s">
        <v>289</v>
      </c>
      <c r="I161" s="54" t="s">
        <v>290</v>
      </c>
      <c r="J161" s="54" t="s">
        <v>288</v>
      </c>
      <c r="K161" s="54" t="s">
        <v>532</v>
      </c>
      <c r="L161" s="87">
        <v>41653</v>
      </c>
      <c r="M161" s="54"/>
      <c r="N161" s="54" t="s">
        <v>533</v>
      </c>
      <c r="O161" s="88">
        <v>8.7343369300000001E-2</v>
      </c>
      <c r="P161" s="54">
        <v>6</v>
      </c>
    </row>
    <row r="162" spans="1:16" ht="28">
      <c r="A162" s="54" t="s">
        <v>228</v>
      </c>
      <c r="B162" s="54" t="s">
        <v>185</v>
      </c>
      <c r="C162" s="54" t="s">
        <v>1130</v>
      </c>
      <c r="D162" s="54" t="s">
        <v>1442</v>
      </c>
      <c r="E162" s="54" t="s">
        <v>370</v>
      </c>
      <c r="F162" s="54" t="s">
        <v>272</v>
      </c>
      <c r="G162" s="54" t="s">
        <v>288</v>
      </c>
      <c r="H162" s="54" t="s">
        <v>289</v>
      </c>
      <c r="I162" s="54" t="s">
        <v>290</v>
      </c>
      <c r="J162" s="54" t="s">
        <v>288</v>
      </c>
      <c r="K162" s="54" t="s">
        <v>534</v>
      </c>
      <c r="L162" s="87">
        <v>41653</v>
      </c>
      <c r="M162" s="54"/>
      <c r="N162" s="54" t="s">
        <v>535</v>
      </c>
      <c r="O162" s="88">
        <v>6.3418019000000006E-2</v>
      </c>
      <c r="P162" s="54">
        <v>4</v>
      </c>
    </row>
    <row r="163" spans="1:16" ht="28">
      <c r="A163" s="54" t="s">
        <v>228</v>
      </c>
      <c r="B163" s="54" t="s">
        <v>185</v>
      </c>
      <c r="C163" s="54" t="s">
        <v>1130</v>
      </c>
      <c r="D163" s="54" t="s">
        <v>1442</v>
      </c>
      <c r="E163" s="54" t="s">
        <v>370</v>
      </c>
      <c r="F163" s="54" t="s">
        <v>272</v>
      </c>
      <c r="G163" s="54" t="s">
        <v>288</v>
      </c>
      <c r="H163" s="54" t="s">
        <v>289</v>
      </c>
      <c r="I163" s="54" t="s">
        <v>290</v>
      </c>
      <c r="J163" s="54" t="s">
        <v>288</v>
      </c>
      <c r="K163" s="54" t="s">
        <v>536</v>
      </c>
      <c r="L163" s="87">
        <v>41653</v>
      </c>
      <c r="M163" s="54"/>
      <c r="N163" s="54" t="s">
        <v>537</v>
      </c>
      <c r="O163" s="88">
        <v>6.3418019000000006E-2</v>
      </c>
      <c r="P163" s="54">
        <v>4</v>
      </c>
    </row>
    <row r="164" spans="1:16" ht="28">
      <c r="A164" s="54" t="s">
        <v>228</v>
      </c>
      <c r="B164" s="54" t="s">
        <v>185</v>
      </c>
      <c r="C164" s="54" t="s">
        <v>1130</v>
      </c>
      <c r="D164" s="54" t="s">
        <v>1442</v>
      </c>
      <c r="E164" s="54" t="s">
        <v>370</v>
      </c>
      <c r="F164" s="54" t="s">
        <v>272</v>
      </c>
      <c r="G164" s="54" t="s">
        <v>288</v>
      </c>
      <c r="H164" s="54" t="s">
        <v>289</v>
      </c>
      <c r="I164" s="54" t="s">
        <v>290</v>
      </c>
      <c r="J164" s="54" t="s">
        <v>288</v>
      </c>
      <c r="K164" s="54" t="s">
        <v>538</v>
      </c>
      <c r="L164" s="87">
        <v>41653</v>
      </c>
      <c r="M164" s="54"/>
      <c r="N164" s="54" t="s">
        <v>539</v>
      </c>
      <c r="O164" s="88">
        <v>4.7563514299999998E-2</v>
      </c>
      <c r="P164" s="54">
        <v>3</v>
      </c>
    </row>
    <row r="165" spans="1:16" ht="28">
      <c r="A165" s="54" t="s">
        <v>228</v>
      </c>
      <c r="B165" s="54" t="s">
        <v>185</v>
      </c>
      <c r="C165" s="54" t="s">
        <v>1130</v>
      </c>
      <c r="D165" s="54" t="s">
        <v>1442</v>
      </c>
      <c r="E165" s="54" t="s">
        <v>370</v>
      </c>
      <c r="F165" s="54" t="s">
        <v>272</v>
      </c>
      <c r="G165" s="54" t="s">
        <v>288</v>
      </c>
      <c r="H165" s="54" t="s">
        <v>289</v>
      </c>
      <c r="I165" s="54" t="s">
        <v>290</v>
      </c>
      <c r="J165" s="54" t="s">
        <v>288</v>
      </c>
      <c r="K165" s="54" t="s">
        <v>540</v>
      </c>
      <c r="L165" s="87">
        <v>41653</v>
      </c>
      <c r="M165" s="54"/>
      <c r="N165" s="54" t="s">
        <v>541</v>
      </c>
      <c r="O165" s="88">
        <v>4.7563514299999998E-2</v>
      </c>
      <c r="P165" s="54">
        <v>3</v>
      </c>
    </row>
    <row r="166" spans="1:16" ht="28">
      <c r="A166" s="54" t="s">
        <v>228</v>
      </c>
      <c r="B166" s="54" t="s">
        <v>185</v>
      </c>
      <c r="C166" s="54" t="s">
        <v>1130</v>
      </c>
      <c r="D166" s="54" t="s">
        <v>1442</v>
      </c>
      <c r="E166" s="54" t="s">
        <v>370</v>
      </c>
      <c r="F166" s="54" t="s">
        <v>272</v>
      </c>
      <c r="G166" s="54" t="s">
        <v>288</v>
      </c>
      <c r="H166" s="54" t="s">
        <v>288</v>
      </c>
      <c r="I166" s="54" t="s">
        <v>293</v>
      </c>
      <c r="J166" s="54" t="s">
        <v>288</v>
      </c>
      <c r="K166" s="54" t="s">
        <v>294</v>
      </c>
      <c r="L166" s="87">
        <v>41653</v>
      </c>
      <c r="M166" s="54"/>
      <c r="N166" s="54" t="s">
        <v>295</v>
      </c>
      <c r="O166" s="88">
        <v>3.1709009500000003E-2</v>
      </c>
      <c r="P166" s="54">
        <v>2</v>
      </c>
    </row>
    <row r="167" spans="1:16" ht="28">
      <c r="A167" s="54" t="s">
        <v>228</v>
      </c>
      <c r="B167" s="54" t="s">
        <v>185</v>
      </c>
      <c r="C167" s="54" t="s">
        <v>1130</v>
      </c>
      <c r="D167" s="54" t="s">
        <v>1442</v>
      </c>
      <c r="E167" s="54" t="s">
        <v>370</v>
      </c>
      <c r="F167" s="54" t="s">
        <v>272</v>
      </c>
      <c r="G167" s="54" t="s">
        <v>288</v>
      </c>
      <c r="H167" s="54" t="s">
        <v>288</v>
      </c>
      <c r="I167" s="54" t="s">
        <v>293</v>
      </c>
      <c r="J167" s="54" t="s">
        <v>288</v>
      </c>
      <c r="K167" s="54" t="s">
        <v>542</v>
      </c>
      <c r="L167" s="87">
        <v>41653</v>
      </c>
      <c r="M167" s="54"/>
      <c r="N167" s="54" t="s">
        <v>543</v>
      </c>
      <c r="O167" s="88">
        <v>1.5854504799999999E-2</v>
      </c>
      <c r="P167" s="54">
        <v>1</v>
      </c>
    </row>
    <row r="168" spans="1:16" ht="28">
      <c r="A168" s="54" t="s">
        <v>228</v>
      </c>
      <c r="B168" s="54" t="s">
        <v>185</v>
      </c>
      <c r="C168" s="54" t="s">
        <v>1130</v>
      </c>
      <c r="D168" s="54" t="s">
        <v>1442</v>
      </c>
      <c r="E168" s="54" t="s">
        <v>370</v>
      </c>
      <c r="F168" s="54" t="s">
        <v>272</v>
      </c>
      <c r="G168" s="54" t="s">
        <v>288</v>
      </c>
      <c r="H168" s="54" t="s">
        <v>288</v>
      </c>
      <c r="I168" s="54" t="s">
        <v>293</v>
      </c>
      <c r="J168" s="54" t="s">
        <v>288</v>
      </c>
      <c r="K168" s="54" t="s">
        <v>544</v>
      </c>
      <c r="L168" s="87">
        <v>41653</v>
      </c>
      <c r="M168" s="54"/>
      <c r="N168" s="54" t="s">
        <v>545</v>
      </c>
      <c r="O168" s="88">
        <v>1.5854504799999999E-2</v>
      </c>
      <c r="P168" s="54">
        <v>1</v>
      </c>
    </row>
    <row r="169" spans="1:16" ht="28">
      <c r="A169" s="54" t="s">
        <v>228</v>
      </c>
      <c r="B169" s="54" t="s">
        <v>185</v>
      </c>
      <c r="C169" s="54" t="s">
        <v>1130</v>
      </c>
      <c r="D169" s="54" t="s">
        <v>1442</v>
      </c>
      <c r="E169" s="54" t="s">
        <v>370</v>
      </c>
      <c r="F169" s="54" t="s">
        <v>272</v>
      </c>
      <c r="G169" s="54" t="s">
        <v>288</v>
      </c>
      <c r="H169" s="54" t="s">
        <v>288</v>
      </c>
      <c r="I169" s="54" t="s">
        <v>293</v>
      </c>
      <c r="J169" s="54" t="s">
        <v>288</v>
      </c>
      <c r="K169" s="54" t="s">
        <v>546</v>
      </c>
      <c r="L169" s="87">
        <v>41653</v>
      </c>
      <c r="M169" s="54"/>
      <c r="N169" s="54" t="s">
        <v>547</v>
      </c>
      <c r="O169" s="88">
        <v>1.5854504799999999E-2</v>
      </c>
      <c r="P169" s="54">
        <v>1</v>
      </c>
    </row>
    <row r="170" spans="1:16" ht="28">
      <c r="A170" s="54" t="s">
        <v>228</v>
      </c>
      <c r="B170" s="54" t="s">
        <v>185</v>
      </c>
      <c r="C170" s="54" t="s">
        <v>1130</v>
      </c>
      <c r="D170" s="54" t="s">
        <v>1442</v>
      </c>
      <c r="E170" s="54" t="s">
        <v>370</v>
      </c>
      <c r="F170" s="54" t="s">
        <v>272</v>
      </c>
      <c r="G170" s="54" t="s">
        <v>288</v>
      </c>
      <c r="H170" s="54" t="s">
        <v>288</v>
      </c>
      <c r="I170" s="54" t="s">
        <v>293</v>
      </c>
      <c r="J170" s="54" t="s">
        <v>288</v>
      </c>
      <c r="K170" s="54" t="s">
        <v>548</v>
      </c>
      <c r="L170" s="87">
        <v>41653</v>
      </c>
      <c r="M170" s="54"/>
      <c r="N170" s="54" t="s">
        <v>549</v>
      </c>
      <c r="O170" s="88">
        <v>3.1709009500000003E-2</v>
      </c>
      <c r="P170" s="54">
        <v>2</v>
      </c>
    </row>
    <row r="171" spans="1:16" ht="28">
      <c r="A171" s="54" t="s">
        <v>228</v>
      </c>
      <c r="B171" s="54" t="s">
        <v>185</v>
      </c>
      <c r="C171" s="54" t="s">
        <v>1130</v>
      </c>
      <c r="D171" s="54" t="s">
        <v>1442</v>
      </c>
      <c r="E171" s="54" t="s">
        <v>370</v>
      </c>
      <c r="F171" s="54" t="s">
        <v>272</v>
      </c>
      <c r="G171" s="54" t="s">
        <v>288</v>
      </c>
      <c r="H171" s="54" t="s">
        <v>288</v>
      </c>
      <c r="I171" s="54" t="s">
        <v>293</v>
      </c>
      <c r="J171" s="54" t="s">
        <v>288</v>
      </c>
      <c r="K171" s="54" t="s">
        <v>296</v>
      </c>
      <c r="L171" s="87">
        <v>41653</v>
      </c>
      <c r="M171" s="54"/>
      <c r="N171" s="54" t="s">
        <v>297</v>
      </c>
      <c r="O171" s="88">
        <v>0.25367207609999998</v>
      </c>
      <c r="P171" s="54">
        <v>16</v>
      </c>
    </row>
    <row r="172" spans="1:16" ht="28">
      <c r="A172" s="54" t="s">
        <v>228</v>
      </c>
      <c r="B172" s="54" t="s">
        <v>185</v>
      </c>
      <c r="C172" s="54" t="s">
        <v>1130</v>
      </c>
      <c r="D172" s="54" t="s">
        <v>1442</v>
      </c>
      <c r="E172" s="54" t="s">
        <v>370</v>
      </c>
      <c r="F172" s="54" t="s">
        <v>272</v>
      </c>
      <c r="G172" s="54" t="s">
        <v>288</v>
      </c>
      <c r="H172" s="54" t="s">
        <v>288</v>
      </c>
      <c r="I172" s="54" t="s">
        <v>293</v>
      </c>
      <c r="J172" s="54" t="s">
        <v>288</v>
      </c>
      <c r="K172" s="54" t="s">
        <v>550</v>
      </c>
      <c r="L172" s="87">
        <v>41653</v>
      </c>
      <c r="M172" s="54"/>
      <c r="N172" s="54" t="s">
        <v>551</v>
      </c>
      <c r="O172" s="88">
        <v>1.5854504799999999E-2</v>
      </c>
      <c r="P172" s="54">
        <v>1</v>
      </c>
    </row>
    <row r="173" spans="1:16" ht="28">
      <c r="A173" s="54" t="s">
        <v>228</v>
      </c>
      <c r="B173" s="54" t="s">
        <v>185</v>
      </c>
      <c r="C173" s="54" t="s">
        <v>1130</v>
      </c>
      <c r="D173" s="54" t="s">
        <v>1442</v>
      </c>
      <c r="E173" s="54" t="s">
        <v>370</v>
      </c>
      <c r="F173" s="54" t="s">
        <v>272</v>
      </c>
      <c r="G173" s="54" t="s">
        <v>288</v>
      </c>
      <c r="H173" s="54" t="s">
        <v>288</v>
      </c>
      <c r="I173" s="54" t="s">
        <v>293</v>
      </c>
      <c r="J173" s="54" t="s">
        <v>288</v>
      </c>
      <c r="K173" s="54" t="s">
        <v>552</v>
      </c>
      <c r="L173" s="87">
        <v>41653</v>
      </c>
      <c r="M173" s="54"/>
      <c r="N173" s="54" t="s">
        <v>553</v>
      </c>
      <c r="O173" s="88">
        <v>1.5854504799999999E-2</v>
      </c>
      <c r="P173" s="54">
        <v>1</v>
      </c>
    </row>
    <row r="174" spans="1:16" ht="28">
      <c r="A174" s="54" t="s">
        <v>228</v>
      </c>
      <c r="B174" s="54" t="s">
        <v>185</v>
      </c>
      <c r="C174" s="54" t="s">
        <v>1130</v>
      </c>
      <c r="D174" s="54" t="s">
        <v>1442</v>
      </c>
      <c r="E174" s="54" t="s">
        <v>370</v>
      </c>
      <c r="F174" s="54" t="s">
        <v>272</v>
      </c>
      <c r="G174" s="54" t="s">
        <v>288</v>
      </c>
      <c r="H174" s="54" t="s">
        <v>288</v>
      </c>
      <c r="I174" s="54" t="s">
        <v>293</v>
      </c>
      <c r="J174" s="54" t="s">
        <v>288</v>
      </c>
      <c r="K174" s="54" t="s">
        <v>554</v>
      </c>
      <c r="L174" s="87">
        <v>41653</v>
      </c>
      <c r="M174" s="54"/>
      <c r="N174" s="54" t="s">
        <v>555</v>
      </c>
      <c r="O174" s="88">
        <v>1.5854504799999999E-2</v>
      </c>
      <c r="P174" s="54">
        <v>1</v>
      </c>
    </row>
    <row r="175" spans="1:16" ht="28">
      <c r="A175" s="54" t="s">
        <v>228</v>
      </c>
      <c r="B175" s="54" t="s">
        <v>185</v>
      </c>
      <c r="C175" s="54" t="s">
        <v>1130</v>
      </c>
      <c r="D175" s="54" t="s">
        <v>1442</v>
      </c>
      <c r="E175" s="54" t="s">
        <v>370</v>
      </c>
      <c r="F175" s="54" t="s">
        <v>272</v>
      </c>
      <c r="G175" s="54" t="s">
        <v>288</v>
      </c>
      <c r="H175" s="54" t="s">
        <v>288</v>
      </c>
      <c r="I175" s="54" t="s">
        <v>293</v>
      </c>
      <c r="J175" s="54" t="s">
        <v>288</v>
      </c>
      <c r="K175" s="54" t="s">
        <v>556</v>
      </c>
      <c r="L175" s="87">
        <v>41653</v>
      </c>
      <c r="M175" s="54"/>
      <c r="N175" s="54" t="s">
        <v>557</v>
      </c>
      <c r="O175" s="88">
        <v>1.5854504799999999E-2</v>
      </c>
      <c r="P175" s="54">
        <v>1</v>
      </c>
    </row>
    <row r="176" spans="1:16" ht="28">
      <c r="A176" s="54" t="s">
        <v>228</v>
      </c>
      <c r="B176" s="54" t="s">
        <v>185</v>
      </c>
      <c r="C176" s="54" t="s">
        <v>1130</v>
      </c>
      <c r="D176" s="54" t="s">
        <v>1442</v>
      </c>
      <c r="E176" s="54" t="s">
        <v>370</v>
      </c>
      <c r="F176" s="54" t="s">
        <v>272</v>
      </c>
      <c r="G176" s="54" t="s">
        <v>288</v>
      </c>
      <c r="H176" s="54" t="s">
        <v>288</v>
      </c>
      <c r="I176" s="54" t="s">
        <v>293</v>
      </c>
      <c r="J176" s="54" t="s">
        <v>288</v>
      </c>
      <c r="K176" s="54" t="s">
        <v>558</v>
      </c>
      <c r="L176" s="87">
        <v>41653</v>
      </c>
      <c r="M176" s="54"/>
      <c r="N176" s="54" t="s">
        <v>559</v>
      </c>
      <c r="O176" s="88">
        <v>1.5854504799999999E-2</v>
      </c>
      <c r="P176" s="54">
        <v>1</v>
      </c>
    </row>
    <row r="177" spans="1:16" ht="28">
      <c r="A177" s="54" t="s">
        <v>228</v>
      </c>
      <c r="B177" s="54" t="s">
        <v>185</v>
      </c>
      <c r="C177" s="54" t="s">
        <v>1130</v>
      </c>
      <c r="D177" s="54" t="s">
        <v>1442</v>
      </c>
      <c r="E177" s="54" t="s">
        <v>370</v>
      </c>
      <c r="F177" s="54" t="s">
        <v>272</v>
      </c>
      <c r="G177" s="54" t="s">
        <v>288</v>
      </c>
      <c r="H177" s="54" t="s">
        <v>288</v>
      </c>
      <c r="I177" s="54" t="s">
        <v>293</v>
      </c>
      <c r="J177" s="54" t="s">
        <v>288</v>
      </c>
      <c r="K177" s="54" t="s">
        <v>560</v>
      </c>
      <c r="L177" s="87">
        <v>41653</v>
      </c>
      <c r="M177" s="54"/>
      <c r="N177" s="54" t="s">
        <v>561</v>
      </c>
      <c r="O177" s="88">
        <v>1.5854504799999999E-2</v>
      </c>
      <c r="P177" s="54">
        <v>1</v>
      </c>
    </row>
    <row r="178" spans="1:16" ht="28">
      <c r="A178" s="54" t="s">
        <v>228</v>
      </c>
      <c r="B178" s="54" t="s">
        <v>185</v>
      </c>
      <c r="C178" s="54" t="s">
        <v>1130</v>
      </c>
      <c r="D178" s="54" t="s">
        <v>1442</v>
      </c>
      <c r="E178" s="54" t="s">
        <v>370</v>
      </c>
      <c r="F178" s="54" t="s">
        <v>272</v>
      </c>
      <c r="G178" s="54" t="s">
        <v>288</v>
      </c>
      <c r="H178" s="54" t="s">
        <v>288</v>
      </c>
      <c r="I178" s="54" t="s">
        <v>293</v>
      </c>
      <c r="J178" s="54" t="s">
        <v>288</v>
      </c>
      <c r="K178" s="54" t="s">
        <v>562</v>
      </c>
      <c r="L178" s="87">
        <v>41653</v>
      </c>
      <c r="M178" s="54"/>
      <c r="N178" s="54" t="s">
        <v>563</v>
      </c>
      <c r="O178" s="88">
        <v>6.3418019000000006E-2</v>
      </c>
      <c r="P178" s="54">
        <v>4</v>
      </c>
    </row>
    <row r="179" spans="1:16" ht="28">
      <c r="A179" s="54" t="s">
        <v>228</v>
      </c>
      <c r="B179" s="54" t="s">
        <v>185</v>
      </c>
      <c r="C179" s="54" t="s">
        <v>1130</v>
      </c>
      <c r="D179" s="54" t="s">
        <v>1442</v>
      </c>
      <c r="E179" s="54" t="s">
        <v>370</v>
      </c>
      <c r="F179" s="54" t="s">
        <v>272</v>
      </c>
      <c r="G179" s="54" t="s">
        <v>288</v>
      </c>
      <c r="H179" s="54" t="s">
        <v>288</v>
      </c>
      <c r="I179" s="54" t="s">
        <v>293</v>
      </c>
      <c r="J179" s="54" t="s">
        <v>288</v>
      </c>
      <c r="K179" s="54" t="s">
        <v>298</v>
      </c>
      <c r="L179" s="87">
        <v>41653</v>
      </c>
      <c r="M179" s="54"/>
      <c r="N179" s="54" t="s">
        <v>299</v>
      </c>
      <c r="O179" s="88">
        <v>1.5854504799999999E-2</v>
      </c>
      <c r="P179" s="54">
        <v>1</v>
      </c>
    </row>
    <row r="180" spans="1:16" ht="28">
      <c r="A180" s="54" t="s">
        <v>228</v>
      </c>
      <c r="B180" s="54" t="s">
        <v>185</v>
      </c>
      <c r="C180" s="54" t="s">
        <v>1130</v>
      </c>
      <c r="D180" s="54" t="s">
        <v>1442</v>
      </c>
      <c r="E180" s="54" t="s">
        <v>370</v>
      </c>
      <c r="F180" s="54" t="s">
        <v>272</v>
      </c>
      <c r="G180" s="54" t="s">
        <v>288</v>
      </c>
      <c r="H180" s="54" t="s">
        <v>564</v>
      </c>
      <c r="I180" s="54" t="s">
        <v>565</v>
      </c>
      <c r="J180" s="54" t="s">
        <v>288</v>
      </c>
      <c r="K180" s="54" t="s">
        <v>570</v>
      </c>
      <c r="L180" s="87">
        <v>41653</v>
      </c>
      <c r="M180" s="54"/>
      <c r="N180" s="54" t="s">
        <v>571</v>
      </c>
      <c r="O180" s="88">
        <v>1.5854504799999999E-2</v>
      </c>
      <c r="P180" s="54">
        <v>1</v>
      </c>
    </row>
    <row r="181" spans="1:16" ht="28">
      <c r="A181" s="54" t="s">
        <v>228</v>
      </c>
      <c r="B181" s="54" t="s">
        <v>185</v>
      </c>
      <c r="C181" s="54" t="s">
        <v>1130</v>
      </c>
      <c r="D181" s="54" t="s">
        <v>1442</v>
      </c>
      <c r="E181" s="54" t="s">
        <v>370</v>
      </c>
      <c r="F181" s="54" t="s">
        <v>272</v>
      </c>
      <c r="G181" s="54" t="s">
        <v>288</v>
      </c>
      <c r="H181" s="54" t="s">
        <v>564</v>
      </c>
      <c r="I181" s="54" t="s">
        <v>565</v>
      </c>
      <c r="J181" s="54" t="s">
        <v>288</v>
      </c>
      <c r="K181" s="54" t="s">
        <v>572</v>
      </c>
      <c r="L181" s="87">
        <v>41653</v>
      </c>
      <c r="M181" s="54"/>
      <c r="N181" s="54" t="s">
        <v>573</v>
      </c>
      <c r="O181" s="88">
        <v>1.5854504799999999E-2</v>
      </c>
      <c r="P181" s="54">
        <v>1</v>
      </c>
    </row>
    <row r="182" spans="1:16" ht="28">
      <c r="A182" s="54" t="s">
        <v>228</v>
      </c>
      <c r="B182" s="54" t="s">
        <v>185</v>
      </c>
      <c r="C182" s="54" t="s">
        <v>1130</v>
      </c>
      <c r="D182" s="54" t="s">
        <v>1442</v>
      </c>
      <c r="E182" s="54" t="s">
        <v>370</v>
      </c>
      <c r="F182" s="54" t="s">
        <v>272</v>
      </c>
      <c r="G182" s="54" t="s">
        <v>288</v>
      </c>
      <c r="H182" s="54" t="s">
        <v>194</v>
      </c>
      <c r="I182" s="54" t="s">
        <v>576</v>
      </c>
      <c r="J182" s="54" t="s">
        <v>288</v>
      </c>
      <c r="K182" s="54" t="s">
        <v>577</v>
      </c>
      <c r="L182" s="87">
        <v>42510</v>
      </c>
      <c r="M182" s="54"/>
      <c r="N182" s="54" t="s">
        <v>578</v>
      </c>
      <c r="O182" s="88">
        <v>1.5854504799999999E-2</v>
      </c>
      <c r="P182" s="54">
        <v>1</v>
      </c>
    </row>
    <row r="183" spans="1:16" ht="28">
      <c r="A183" s="54" t="s">
        <v>228</v>
      </c>
      <c r="B183" s="54" t="s">
        <v>185</v>
      </c>
      <c r="C183" s="54" t="s">
        <v>1130</v>
      </c>
      <c r="D183" s="54" t="s">
        <v>1442</v>
      </c>
      <c r="E183" s="54" t="s">
        <v>370</v>
      </c>
      <c r="F183" s="54" t="s">
        <v>272</v>
      </c>
      <c r="G183" s="54" t="s">
        <v>288</v>
      </c>
      <c r="H183" s="54" t="s">
        <v>194</v>
      </c>
      <c r="I183" s="54" t="s">
        <v>576</v>
      </c>
      <c r="J183" s="54" t="s">
        <v>288</v>
      </c>
      <c r="K183" s="54" t="s">
        <v>579</v>
      </c>
      <c r="L183" s="87">
        <v>42510</v>
      </c>
      <c r="M183" s="54"/>
      <c r="N183" s="54" t="s">
        <v>580</v>
      </c>
      <c r="O183" s="88">
        <v>6.3418019000000006E-2</v>
      </c>
      <c r="P183" s="54">
        <v>4</v>
      </c>
    </row>
    <row r="184" spans="1:16" ht="28">
      <c r="A184" s="54" t="s">
        <v>228</v>
      </c>
      <c r="B184" s="54" t="s">
        <v>185</v>
      </c>
      <c r="C184" s="54" t="s">
        <v>1130</v>
      </c>
      <c r="D184" s="54" t="s">
        <v>1442</v>
      </c>
      <c r="E184" s="54" t="s">
        <v>370</v>
      </c>
      <c r="F184" s="54" t="s">
        <v>272</v>
      </c>
      <c r="G184" s="54" t="s">
        <v>288</v>
      </c>
      <c r="H184" s="54" t="s">
        <v>194</v>
      </c>
      <c r="I184" s="54" t="s">
        <v>576</v>
      </c>
      <c r="J184" s="54" t="s">
        <v>288</v>
      </c>
      <c r="K184" s="54" t="s">
        <v>581</v>
      </c>
      <c r="L184" s="87">
        <v>42510</v>
      </c>
      <c r="M184" s="54"/>
      <c r="N184" s="54" t="s">
        <v>582</v>
      </c>
      <c r="O184" s="88">
        <v>3.1709009500000003E-2</v>
      </c>
      <c r="P184" s="54">
        <v>2</v>
      </c>
    </row>
    <row r="185" spans="1:16" ht="28">
      <c r="A185" s="54" t="s">
        <v>228</v>
      </c>
      <c r="B185" s="54" t="s">
        <v>185</v>
      </c>
      <c r="C185" s="54" t="s">
        <v>1130</v>
      </c>
      <c r="D185" s="54" t="s">
        <v>1442</v>
      </c>
      <c r="E185" s="54" t="s">
        <v>370</v>
      </c>
      <c r="F185" s="54" t="s">
        <v>272</v>
      </c>
      <c r="G185" s="54" t="s">
        <v>288</v>
      </c>
      <c r="H185" s="54" t="s">
        <v>194</v>
      </c>
      <c r="I185" s="54" t="s">
        <v>576</v>
      </c>
      <c r="J185" s="54" t="s">
        <v>288</v>
      </c>
      <c r="K185" s="54" t="s">
        <v>583</v>
      </c>
      <c r="L185" s="87">
        <v>42510</v>
      </c>
      <c r="M185" s="54"/>
      <c r="N185" s="54" t="s">
        <v>584</v>
      </c>
      <c r="O185" s="88">
        <v>4.7563514299999998E-2</v>
      </c>
      <c r="P185" s="54">
        <v>3</v>
      </c>
    </row>
    <row r="186" spans="1:16" ht="28">
      <c r="A186" s="54" t="s">
        <v>228</v>
      </c>
      <c r="B186" s="54" t="s">
        <v>185</v>
      </c>
      <c r="C186" s="54" t="s">
        <v>1130</v>
      </c>
      <c r="D186" s="54" t="s">
        <v>1442</v>
      </c>
      <c r="E186" s="54" t="s">
        <v>370</v>
      </c>
      <c r="F186" s="54" t="s">
        <v>272</v>
      </c>
      <c r="G186" s="54" t="s">
        <v>288</v>
      </c>
      <c r="H186" s="54" t="s">
        <v>194</v>
      </c>
      <c r="I186" s="54" t="s">
        <v>576</v>
      </c>
      <c r="J186" s="54" t="s">
        <v>288</v>
      </c>
      <c r="K186" s="54" t="s">
        <v>585</v>
      </c>
      <c r="L186" s="87">
        <v>42510</v>
      </c>
      <c r="M186" s="54"/>
      <c r="N186" s="54" t="s">
        <v>586</v>
      </c>
      <c r="O186" s="88">
        <v>6.3418019000000006E-2</v>
      </c>
      <c r="P186" s="54">
        <v>4</v>
      </c>
    </row>
    <row r="187" spans="1:16" ht="28">
      <c r="A187" s="54" t="s">
        <v>228</v>
      </c>
      <c r="B187" s="54" t="s">
        <v>185</v>
      </c>
      <c r="C187" s="54" t="s">
        <v>1130</v>
      </c>
      <c r="D187" s="54" t="s">
        <v>1442</v>
      </c>
      <c r="E187" s="54" t="s">
        <v>370</v>
      </c>
      <c r="F187" s="54" t="s">
        <v>272</v>
      </c>
      <c r="G187" s="54" t="s">
        <v>288</v>
      </c>
      <c r="H187" s="54" t="s">
        <v>194</v>
      </c>
      <c r="I187" s="54" t="s">
        <v>576</v>
      </c>
      <c r="J187" s="54" t="s">
        <v>288</v>
      </c>
      <c r="K187" s="54" t="s">
        <v>587</v>
      </c>
      <c r="L187" s="87">
        <v>42510</v>
      </c>
      <c r="M187" s="54"/>
      <c r="N187" s="54" t="s">
        <v>588</v>
      </c>
      <c r="O187" s="88">
        <v>5.5634359799999998E-2</v>
      </c>
      <c r="P187" s="54">
        <v>4</v>
      </c>
    </row>
    <row r="188" spans="1:16" ht="28">
      <c r="A188" s="54" t="s">
        <v>228</v>
      </c>
      <c r="B188" s="54" t="s">
        <v>185</v>
      </c>
      <c r="C188" s="54" t="s">
        <v>1130</v>
      </c>
      <c r="D188" s="54" t="s">
        <v>1442</v>
      </c>
      <c r="E188" s="54" t="s">
        <v>370</v>
      </c>
      <c r="F188" s="54" t="s">
        <v>272</v>
      </c>
      <c r="G188" s="54" t="s">
        <v>288</v>
      </c>
      <c r="H188" s="54" t="s">
        <v>194</v>
      </c>
      <c r="I188" s="54" t="s">
        <v>576</v>
      </c>
      <c r="J188" s="54" t="s">
        <v>288</v>
      </c>
      <c r="K188" s="54" t="s">
        <v>589</v>
      </c>
      <c r="L188" s="87">
        <v>42510</v>
      </c>
      <c r="M188" s="54"/>
      <c r="N188" s="54" t="s">
        <v>590</v>
      </c>
      <c r="O188" s="88">
        <v>3.1709009500000003E-2</v>
      </c>
      <c r="P188" s="54">
        <v>2</v>
      </c>
    </row>
    <row r="189" spans="1:16" ht="28">
      <c r="A189" s="54" t="s">
        <v>228</v>
      </c>
      <c r="B189" s="54" t="s">
        <v>185</v>
      </c>
      <c r="C189" s="54" t="s">
        <v>1130</v>
      </c>
      <c r="D189" s="54" t="s">
        <v>1442</v>
      </c>
      <c r="E189" s="54" t="s">
        <v>370</v>
      </c>
      <c r="F189" s="54" t="s">
        <v>272</v>
      </c>
      <c r="G189" s="54" t="s">
        <v>288</v>
      </c>
      <c r="H189" s="54" t="s">
        <v>194</v>
      </c>
      <c r="I189" s="54" t="s">
        <v>576</v>
      </c>
      <c r="J189" s="54" t="s">
        <v>288</v>
      </c>
      <c r="K189" s="54" t="s">
        <v>591</v>
      </c>
      <c r="L189" s="87">
        <v>42510</v>
      </c>
      <c r="M189" s="54"/>
      <c r="N189" s="54" t="s">
        <v>592</v>
      </c>
      <c r="O189" s="88">
        <v>4.7563514299999998E-2</v>
      </c>
      <c r="P189" s="54">
        <v>3</v>
      </c>
    </row>
    <row r="190" spans="1:16" ht="28">
      <c r="A190" s="54" t="s">
        <v>228</v>
      </c>
      <c r="B190" s="54" t="s">
        <v>185</v>
      </c>
      <c r="C190" s="54" t="s">
        <v>1130</v>
      </c>
      <c r="D190" s="54" t="s">
        <v>1442</v>
      </c>
      <c r="E190" s="54" t="s">
        <v>370</v>
      </c>
      <c r="F190" s="54" t="s">
        <v>272</v>
      </c>
      <c r="G190" s="54" t="s">
        <v>288</v>
      </c>
      <c r="H190" s="54" t="s">
        <v>194</v>
      </c>
      <c r="I190" s="54" t="s">
        <v>576</v>
      </c>
      <c r="J190" s="54" t="s">
        <v>288</v>
      </c>
      <c r="K190" s="54" t="s">
        <v>593</v>
      </c>
      <c r="L190" s="87">
        <v>42510</v>
      </c>
      <c r="M190" s="54"/>
      <c r="N190" s="54" t="s">
        <v>594</v>
      </c>
      <c r="O190" s="88">
        <v>3.1709009500000003E-2</v>
      </c>
      <c r="P190" s="54">
        <v>2</v>
      </c>
    </row>
    <row r="191" spans="1:16" ht="28">
      <c r="A191" s="54" t="s">
        <v>228</v>
      </c>
      <c r="B191" s="54" t="s">
        <v>185</v>
      </c>
      <c r="C191" s="54" t="s">
        <v>1130</v>
      </c>
      <c r="D191" s="54" t="s">
        <v>1442</v>
      </c>
      <c r="E191" s="54" t="s">
        <v>370</v>
      </c>
      <c r="F191" s="54" t="s">
        <v>272</v>
      </c>
      <c r="G191" s="54" t="s">
        <v>288</v>
      </c>
      <c r="H191" s="54" t="s">
        <v>194</v>
      </c>
      <c r="I191" s="54" t="s">
        <v>576</v>
      </c>
      <c r="J191" s="54" t="s">
        <v>288</v>
      </c>
      <c r="K191" s="54" t="s">
        <v>595</v>
      </c>
      <c r="L191" s="87">
        <v>42510</v>
      </c>
      <c r="M191" s="54"/>
      <c r="N191" s="54" t="s">
        <v>596</v>
      </c>
      <c r="O191" s="88">
        <v>4.7563514299999998E-2</v>
      </c>
      <c r="P191" s="54">
        <v>3</v>
      </c>
    </row>
    <row r="192" spans="1:16" ht="28">
      <c r="A192" s="54" t="s">
        <v>228</v>
      </c>
      <c r="B192" s="54" t="s">
        <v>185</v>
      </c>
      <c r="C192" s="54" t="s">
        <v>1130</v>
      </c>
      <c r="D192" s="54" t="s">
        <v>1442</v>
      </c>
      <c r="E192" s="54" t="s">
        <v>370</v>
      </c>
      <c r="F192" s="54" t="s">
        <v>272</v>
      </c>
      <c r="G192" s="54" t="s">
        <v>288</v>
      </c>
      <c r="H192" s="54" t="s">
        <v>597</v>
      </c>
      <c r="I192" s="54" t="s">
        <v>598</v>
      </c>
      <c r="J192" s="54" t="s">
        <v>288</v>
      </c>
      <c r="K192" s="54" t="s">
        <v>597</v>
      </c>
      <c r="L192" s="87">
        <v>42440</v>
      </c>
      <c r="M192" s="54"/>
      <c r="N192" s="54" t="s">
        <v>599</v>
      </c>
      <c r="O192" s="88">
        <v>0.10319787399999999</v>
      </c>
      <c r="P192" s="54">
        <v>7</v>
      </c>
    </row>
    <row r="193" spans="1:16" ht="28">
      <c r="A193" s="54" t="s">
        <v>228</v>
      </c>
      <c r="B193" s="54" t="s">
        <v>185</v>
      </c>
      <c r="C193" s="54" t="s">
        <v>1130</v>
      </c>
      <c r="D193" s="54" t="s">
        <v>1442</v>
      </c>
      <c r="E193" s="54" t="s">
        <v>370</v>
      </c>
      <c r="F193" s="54" t="s">
        <v>272</v>
      </c>
      <c r="G193" s="54" t="s">
        <v>288</v>
      </c>
      <c r="H193" s="54" t="s">
        <v>562</v>
      </c>
      <c r="I193" s="54" t="s">
        <v>623</v>
      </c>
      <c r="J193" s="54" t="s">
        <v>288</v>
      </c>
      <c r="K193" s="54" t="s">
        <v>562</v>
      </c>
      <c r="L193" s="87">
        <v>42066</v>
      </c>
      <c r="M193" s="54"/>
      <c r="N193" s="54" t="s">
        <v>624</v>
      </c>
      <c r="O193" s="88">
        <v>1.5854504799999999E-2</v>
      </c>
      <c r="P193" s="54">
        <v>1</v>
      </c>
    </row>
    <row r="194" spans="1:16" ht="28">
      <c r="A194" s="54" t="s">
        <v>228</v>
      </c>
      <c r="B194" s="54" t="s">
        <v>185</v>
      </c>
      <c r="C194" s="54" t="s">
        <v>1130</v>
      </c>
      <c r="D194" s="54" t="s">
        <v>1442</v>
      </c>
      <c r="E194" s="54" t="s">
        <v>370</v>
      </c>
      <c r="F194" s="54" t="s">
        <v>272</v>
      </c>
      <c r="G194" s="54" t="s">
        <v>288</v>
      </c>
      <c r="H194" s="54" t="s">
        <v>300</v>
      </c>
      <c r="I194" s="54" t="s">
        <v>301</v>
      </c>
      <c r="J194" s="54" t="s">
        <v>288</v>
      </c>
      <c r="K194" s="54" t="s">
        <v>300</v>
      </c>
      <c r="L194" s="87">
        <v>42391</v>
      </c>
      <c r="M194" s="54"/>
      <c r="N194" s="54" t="s">
        <v>302</v>
      </c>
      <c r="O194" s="88">
        <v>3.7061131499999997E-2</v>
      </c>
      <c r="P194" s="54">
        <v>3</v>
      </c>
    </row>
    <row r="195" spans="1:16" ht="28">
      <c r="A195" s="54" t="s">
        <v>228</v>
      </c>
      <c r="B195" s="54" t="s">
        <v>185</v>
      </c>
      <c r="C195" s="54" t="s">
        <v>1130</v>
      </c>
      <c r="D195" s="54" t="s">
        <v>1442</v>
      </c>
      <c r="E195" s="54" t="s">
        <v>370</v>
      </c>
      <c r="F195" s="54" t="s">
        <v>272</v>
      </c>
      <c r="G195" s="54" t="s">
        <v>625</v>
      </c>
      <c r="H195" s="54" t="s">
        <v>1443</v>
      </c>
      <c r="I195" s="54" t="s">
        <v>1444</v>
      </c>
      <c r="J195" s="54" t="s">
        <v>625</v>
      </c>
      <c r="K195" s="54" t="s">
        <v>1443</v>
      </c>
      <c r="L195" s="87">
        <v>43130</v>
      </c>
      <c r="M195" s="54"/>
      <c r="N195" s="54" t="s">
        <v>1445</v>
      </c>
      <c r="O195" s="88">
        <v>3.1709009500000003E-2</v>
      </c>
      <c r="P195" s="54">
        <v>2</v>
      </c>
    </row>
    <row r="196" spans="1:16" ht="28">
      <c r="A196" s="54" t="s">
        <v>228</v>
      </c>
      <c r="B196" s="54" t="s">
        <v>185</v>
      </c>
      <c r="C196" s="54" t="s">
        <v>1130</v>
      </c>
      <c r="D196" s="54" t="s">
        <v>1442</v>
      </c>
      <c r="E196" s="54" t="s">
        <v>370</v>
      </c>
      <c r="F196" s="54" t="s">
        <v>272</v>
      </c>
      <c r="G196" s="54" t="s">
        <v>625</v>
      </c>
      <c r="H196" s="54" t="s">
        <v>626</v>
      </c>
      <c r="I196" s="54" t="s">
        <v>627</v>
      </c>
      <c r="J196" s="54" t="s">
        <v>625</v>
      </c>
      <c r="K196" s="54" t="s">
        <v>628</v>
      </c>
      <c r="L196" s="87">
        <v>42874</v>
      </c>
      <c r="M196" s="54"/>
      <c r="N196" s="54" t="s">
        <v>629</v>
      </c>
      <c r="O196" s="88">
        <v>1.5854504799999999E-2</v>
      </c>
      <c r="P196" s="54">
        <v>1</v>
      </c>
    </row>
    <row r="197" spans="1:16" ht="28">
      <c r="A197" s="54" t="s">
        <v>228</v>
      </c>
      <c r="B197" s="54" t="s">
        <v>185</v>
      </c>
      <c r="C197" s="54" t="s">
        <v>1130</v>
      </c>
      <c r="D197" s="54" t="s">
        <v>1442</v>
      </c>
      <c r="E197" s="54" t="s">
        <v>370</v>
      </c>
      <c r="F197" s="54" t="s">
        <v>272</v>
      </c>
      <c r="G197" s="54" t="s">
        <v>625</v>
      </c>
      <c r="H197" s="54" t="s">
        <v>626</v>
      </c>
      <c r="I197" s="54" t="s">
        <v>627</v>
      </c>
      <c r="J197" s="54" t="s">
        <v>625</v>
      </c>
      <c r="K197" s="54" t="s">
        <v>630</v>
      </c>
      <c r="L197" s="87">
        <v>42874</v>
      </c>
      <c r="M197" s="54"/>
      <c r="N197" s="54" t="s">
        <v>631</v>
      </c>
      <c r="O197" s="88">
        <v>1.5854504799999999E-2</v>
      </c>
      <c r="P197" s="54">
        <v>1</v>
      </c>
    </row>
    <row r="198" spans="1:16" ht="28">
      <c r="A198" s="54" t="s">
        <v>228</v>
      </c>
      <c r="B198" s="54" t="s">
        <v>185</v>
      </c>
      <c r="C198" s="54" t="s">
        <v>1130</v>
      </c>
      <c r="D198" s="54" t="s">
        <v>1442</v>
      </c>
      <c r="E198" s="54" t="s">
        <v>370</v>
      </c>
      <c r="F198" s="54" t="s">
        <v>272</v>
      </c>
      <c r="G198" s="54" t="s">
        <v>625</v>
      </c>
      <c r="H198" s="54" t="s">
        <v>626</v>
      </c>
      <c r="I198" s="54" t="s">
        <v>627</v>
      </c>
      <c r="J198" s="54" t="s">
        <v>625</v>
      </c>
      <c r="K198" s="54" t="s">
        <v>636</v>
      </c>
      <c r="L198" s="87">
        <v>42874</v>
      </c>
      <c r="M198" s="54"/>
      <c r="N198" s="54" t="s">
        <v>637</v>
      </c>
      <c r="O198" s="88">
        <v>4.7563514299999998E-2</v>
      </c>
      <c r="P198" s="54">
        <v>3</v>
      </c>
    </row>
    <row r="199" spans="1:16" ht="28">
      <c r="A199" s="54" t="s">
        <v>228</v>
      </c>
      <c r="B199" s="54" t="s">
        <v>185</v>
      </c>
      <c r="C199" s="54" t="s">
        <v>1130</v>
      </c>
      <c r="D199" s="54" t="s">
        <v>1442</v>
      </c>
      <c r="E199" s="54" t="s">
        <v>370</v>
      </c>
      <c r="F199" s="54" t="s">
        <v>272</v>
      </c>
      <c r="G199" s="54" t="s">
        <v>625</v>
      </c>
      <c r="H199" s="54" t="s">
        <v>626</v>
      </c>
      <c r="I199" s="54" t="s">
        <v>627</v>
      </c>
      <c r="J199" s="54" t="s">
        <v>625</v>
      </c>
      <c r="K199" s="54" t="s">
        <v>642</v>
      </c>
      <c r="L199" s="87">
        <v>42874</v>
      </c>
      <c r="M199" s="54"/>
      <c r="N199" s="54" t="s">
        <v>643</v>
      </c>
      <c r="O199" s="88">
        <v>1.5854504799999999E-2</v>
      </c>
      <c r="P199" s="54">
        <v>1</v>
      </c>
    </row>
    <row r="200" spans="1:16" ht="28">
      <c r="A200" s="54" t="s">
        <v>228</v>
      </c>
      <c r="B200" s="54" t="s">
        <v>185</v>
      </c>
      <c r="C200" s="54" t="s">
        <v>1130</v>
      </c>
      <c r="D200" s="54" t="s">
        <v>1442</v>
      </c>
      <c r="E200" s="54" t="s">
        <v>370</v>
      </c>
      <c r="F200" s="54" t="s">
        <v>272</v>
      </c>
      <c r="G200" s="54" t="s">
        <v>625</v>
      </c>
      <c r="H200" s="54" t="s">
        <v>626</v>
      </c>
      <c r="I200" s="54" t="s">
        <v>627</v>
      </c>
      <c r="J200" s="54" t="s">
        <v>625</v>
      </c>
      <c r="K200" s="54" t="s">
        <v>644</v>
      </c>
      <c r="L200" s="87">
        <v>42874</v>
      </c>
      <c r="M200" s="54"/>
      <c r="N200" s="54" t="s">
        <v>645</v>
      </c>
      <c r="O200" s="88">
        <v>2.19437855E-2</v>
      </c>
      <c r="P200" s="54">
        <v>2</v>
      </c>
    </row>
    <row r="201" spans="1:16" ht="28">
      <c r="A201" s="54" t="s">
        <v>228</v>
      </c>
      <c r="B201" s="54" t="s">
        <v>185</v>
      </c>
      <c r="C201" s="54" t="s">
        <v>1130</v>
      </c>
      <c r="D201" s="54" t="s">
        <v>1442</v>
      </c>
      <c r="E201" s="54" t="s">
        <v>370</v>
      </c>
      <c r="F201" s="54" t="s">
        <v>272</v>
      </c>
      <c r="G201" s="54" t="s">
        <v>647</v>
      </c>
      <c r="H201" s="54" t="s">
        <v>648</v>
      </c>
      <c r="I201" s="54" t="s">
        <v>649</v>
      </c>
      <c r="J201" s="54" t="s">
        <v>647</v>
      </c>
      <c r="K201" s="54" t="s">
        <v>650</v>
      </c>
      <c r="L201" s="87">
        <v>42790</v>
      </c>
      <c r="M201" s="54"/>
      <c r="N201" s="54" t="s">
        <v>651</v>
      </c>
      <c r="O201" s="88">
        <v>8.0708455000000016E-3</v>
      </c>
      <c r="P201" s="54">
        <v>1</v>
      </c>
    </row>
    <row r="202" spans="1:16" ht="28">
      <c r="A202" s="54" t="s">
        <v>228</v>
      </c>
      <c r="B202" s="54" t="s">
        <v>185</v>
      </c>
      <c r="C202" s="54" t="s">
        <v>1130</v>
      </c>
      <c r="D202" s="54" t="s">
        <v>1442</v>
      </c>
      <c r="E202" s="54" t="s">
        <v>370</v>
      </c>
      <c r="F202" s="54" t="s">
        <v>272</v>
      </c>
      <c r="G202" s="54" t="s">
        <v>647</v>
      </c>
      <c r="H202" s="54" t="s">
        <v>648</v>
      </c>
      <c r="I202" s="54" t="s">
        <v>649</v>
      </c>
      <c r="J202" s="54" t="s">
        <v>647</v>
      </c>
      <c r="K202" s="54" t="s">
        <v>650</v>
      </c>
      <c r="L202" s="87">
        <v>42790</v>
      </c>
      <c r="M202" s="54"/>
      <c r="N202" s="54" t="s">
        <v>652</v>
      </c>
      <c r="O202" s="88">
        <v>8.0708455000000016E-3</v>
      </c>
      <c r="P202" s="54">
        <v>1</v>
      </c>
    </row>
    <row r="203" spans="1:16" ht="28">
      <c r="A203" s="54" t="s">
        <v>228</v>
      </c>
      <c r="B203" s="54" t="s">
        <v>185</v>
      </c>
      <c r="C203" s="54" t="s">
        <v>1130</v>
      </c>
      <c r="D203" s="54" t="s">
        <v>1442</v>
      </c>
      <c r="E203" s="54" t="s">
        <v>370</v>
      </c>
      <c r="F203" s="54" t="s">
        <v>272</v>
      </c>
      <c r="G203" s="54" t="s">
        <v>647</v>
      </c>
      <c r="H203" s="54" t="s">
        <v>648</v>
      </c>
      <c r="I203" s="54" t="s">
        <v>649</v>
      </c>
      <c r="J203" s="54" t="s">
        <v>647</v>
      </c>
      <c r="K203" s="54" t="s">
        <v>653</v>
      </c>
      <c r="L203" s="87">
        <v>42790</v>
      </c>
      <c r="M203" s="54"/>
      <c r="N203" s="54" t="s">
        <v>654</v>
      </c>
      <c r="O203" s="88">
        <v>8.0708455000000016E-3</v>
      </c>
      <c r="P203" s="54">
        <v>1</v>
      </c>
    </row>
    <row r="204" spans="1:16" ht="28">
      <c r="A204" s="54" t="s">
        <v>228</v>
      </c>
      <c r="B204" s="54" t="s">
        <v>185</v>
      </c>
      <c r="C204" s="54" t="s">
        <v>1130</v>
      </c>
      <c r="D204" s="54" t="s">
        <v>1442</v>
      </c>
      <c r="E204" s="54" t="s">
        <v>370</v>
      </c>
      <c r="F204" s="54" t="s">
        <v>272</v>
      </c>
      <c r="G204" s="54" t="s">
        <v>647</v>
      </c>
      <c r="H204" s="54" t="s">
        <v>648</v>
      </c>
      <c r="I204" s="54" t="s">
        <v>649</v>
      </c>
      <c r="J204" s="54" t="s">
        <v>647</v>
      </c>
      <c r="K204" s="54" t="s">
        <v>655</v>
      </c>
      <c r="L204" s="87">
        <v>42790</v>
      </c>
      <c r="M204" s="54"/>
      <c r="N204" s="54" t="s">
        <v>656</v>
      </c>
      <c r="O204" s="88">
        <v>8.0708455000000016E-3</v>
      </c>
      <c r="P204" s="54">
        <v>1</v>
      </c>
    </row>
    <row r="205" spans="1:16" ht="28">
      <c r="A205" s="54" t="s">
        <v>228</v>
      </c>
      <c r="B205" s="54" t="s">
        <v>185</v>
      </c>
      <c r="C205" s="54" t="s">
        <v>1130</v>
      </c>
      <c r="D205" s="54" t="s">
        <v>1442</v>
      </c>
      <c r="E205" s="54" t="s">
        <v>370</v>
      </c>
      <c r="F205" s="54" t="s">
        <v>272</v>
      </c>
      <c r="G205" s="54" t="s">
        <v>647</v>
      </c>
      <c r="H205" s="54" t="s">
        <v>648</v>
      </c>
      <c r="I205" s="54" t="s">
        <v>649</v>
      </c>
      <c r="J205" s="54" t="s">
        <v>647</v>
      </c>
      <c r="K205" s="54" t="s">
        <v>657</v>
      </c>
      <c r="L205" s="87">
        <v>42790</v>
      </c>
      <c r="M205" s="54"/>
      <c r="N205" s="54" t="s">
        <v>658</v>
      </c>
      <c r="O205" s="88">
        <v>8.0708455000000016E-3</v>
      </c>
      <c r="P205" s="54">
        <v>1</v>
      </c>
    </row>
    <row r="206" spans="1:16" ht="28">
      <c r="A206" s="54" t="s">
        <v>228</v>
      </c>
      <c r="B206" s="54" t="s">
        <v>185</v>
      </c>
      <c r="C206" s="54" t="s">
        <v>1130</v>
      </c>
      <c r="D206" s="54" t="s">
        <v>1442</v>
      </c>
      <c r="E206" s="54" t="s">
        <v>370</v>
      </c>
      <c r="F206" s="54" t="s">
        <v>272</v>
      </c>
      <c r="G206" s="54" t="s">
        <v>647</v>
      </c>
      <c r="H206" s="54" t="s">
        <v>648</v>
      </c>
      <c r="I206" s="54" t="s">
        <v>649</v>
      </c>
      <c r="J206" s="54" t="s">
        <v>647</v>
      </c>
      <c r="K206" s="54" t="s">
        <v>659</v>
      </c>
      <c r="L206" s="87">
        <v>42790</v>
      </c>
      <c r="M206" s="54"/>
      <c r="N206" s="54" t="s">
        <v>660</v>
      </c>
      <c r="O206" s="88">
        <v>8.0708455000000016E-3</v>
      </c>
      <c r="P206" s="54">
        <v>1</v>
      </c>
    </row>
    <row r="207" spans="1:16" ht="28">
      <c r="A207" s="54" t="s">
        <v>228</v>
      </c>
      <c r="B207" s="54" t="s">
        <v>185</v>
      </c>
      <c r="C207" s="54" t="s">
        <v>1130</v>
      </c>
      <c r="D207" s="54" t="s">
        <v>1442</v>
      </c>
      <c r="E207" s="54" t="s">
        <v>370</v>
      </c>
      <c r="F207" s="54" t="s">
        <v>272</v>
      </c>
      <c r="G207" s="54" t="s">
        <v>647</v>
      </c>
      <c r="H207" s="54" t="s">
        <v>648</v>
      </c>
      <c r="I207" s="54" t="s">
        <v>649</v>
      </c>
      <c r="J207" s="54" t="s">
        <v>647</v>
      </c>
      <c r="K207" s="54" t="s">
        <v>661</v>
      </c>
      <c r="L207" s="87">
        <v>42790</v>
      </c>
      <c r="M207" s="54"/>
      <c r="N207" s="54" t="s">
        <v>662</v>
      </c>
      <c r="O207" s="88">
        <v>8.0708455000000016E-3</v>
      </c>
      <c r="P207" s="54">
        <v>1</v>
      </c>
    </row>
    <row r="208" spans="1:16" ht="28">
      <c r="A208" s="54" t="s">
        <v>228</v>
      </c>
      <c r="B208" s="54" t="s">
        <v>185</v>
      </c>
      <c r="C208" s="54" t="s">
        <v>1130</v>
      </c>
      <c r="D208" s="54" t="s">
        <v>1442</v>
      </c>
      <c r="E208" s="54" t="s">
        <v>370</v>
      </c>
      <c r="F208" s="54" t="s">
        <v>272</v>
      </c>
      <c r="G208" s="54" t="s">
        <v>647</v>
      </c>
      <c r="H208" s="54" t="s">
        <v>648</v>
      </c>
      <c r="I208" s="54" t="s">
        <v>649</v>
      </c>
      <c r="J208" s="54" t="s">
        <v>647</v>
      </c>
      <c r="K208" s="54" t="s">
        <v>661</v>
      </c>
      <c r="L208" s="87">
        <v>42790</v>
      </c>
      <c r="M208" s="54"/>
      <c r="N208" s="54" t="s">
        <v>663</v>
      </c>
      <c r="O208" s="88">
        <v>5.3521220000000008E-3</v>
      </c>
      <c r="P208" s="54">
        <v>1</v>
      </c>
    </row>
    <row r="209" spans="1:16" ht="28">
      <c r="A209" s="54" t="s">
        <v>228</v>
      </c>
      <c r="B209" s="54" t="s">
        <v>185</v>
      </c>
      <c r="C209" s="54" t="s">
        <v>1130</v>
      </c>
      <c r="D209" s="54" t="s">
        <v>1442</v>
      </c>
      <c r="E209" s="54" t="s">
        <v>370</v>
      </c>
      <c r="F209" s="54" t="s">
        <v>272</v>
      </c>
      <c r="G209" s="54" t="s">
        <v>647</v>
      </c>
      <c r="H209" s="54" t="s">
        <v>648</v>
      </c>
      <c r="I209" s="54" t="s">
        <v>649</v>
      </c>
      <c r="J209" s="54" t="s">
        <v>647</v>
      </c>
      <c r="K209" s="54" t="s">
        <v>664</v>
      </c>
      <c r="L209" s="87">
        <v>42790</v>
      </c>
      <c r="M209" s="54"/>
      <c r="N209" s="54" t="s">
        <v>666</v>
      </c>
      <c r="O209" s="88">
        <v>1.6141691E-2</v>
      </c>
      <c r="P209" s="54">
        <v>2</v>
      </c>
    </row>
    <row r="210" spans="1:16" ht="28">
      <c r="A210" s="54" t="s">
        <v>228</v>
      </c>
      <c r="B210" s="54" t="s">
        <v>185</v>
      </c>
      <c r="C210" s="54" t="s">
        <v>1130</v>
      </c>
      <c r="D210" s="54" t="s">
        <v>1442</v>
      </c>
      <c r="E210" s="54" t="s">
        <v>370</v>
      </c>
      <c r="F210" s="54" t="s">
        <v>272</v>
      </c>
      <c r="G210" s="54" t="s">
        <v>647</v>
      </c>
      <c r="H210" s="54" t="s">
        <v>648</v>
      </c>
      <c r="I210" s="54" t="s">
        <v>649</v>
      </c>
      <c r="J210" s="54" t="s">
        <v>647</v>
      </c>
      <c r="K210" s="54" t="s">
        <v>664</v>
      </c>
      <c r="L210" s="87">
        <v>42790</v>
      </c>
      <c r="M210" s="54"/>
      <c r="N210" s="54" t="s">
        <v>667</v>
      </c>
      <c r="O210" s="88">
        <v>8.0708455000000016E-3</v>
      </c>
      <c r="P210" s="54">
        <v>1</v>
      </c>
    </row>
    <row r="211" spans="1:16" ht="28">
      <c r="A211" s="54" t="s">
        <v>228</v>
      </c>
      <c r="B211" s="54" t="s">
        <v>185</v>
      </c>
      <c r="C211" s="54" t="s">
        <v>1130</v>
      </c>
      <c r="D211" s="54" t="s">
        <v>1442</v>
      </c>
      <c r="E211" s="54" t="s">
        <v>370</v>
      </c>
      <c r="F211" s="54" t="s">
        <v>272</v>
      </c>
      <c r="G211" s="54" t="s">
        <v>647</v>
      </c>
      <c r="H211" s="54" t="s">
        <v>648</v>
      </c>
      <c r="I211" s="54" t="s">
        <v>649</v>
      </c>
      <c r="J211" s="54" t="s">
        <v>647</v>
      </c>
      <c r="K211" s="54" t="s">
        <v>648</v>
      </c>
      <c r="L211" s="87">
        <v>42790</v>
      </c>
      <c r="M211" s="54"/>
      <c r="N211" s="54" t="s">
        <v>668</v>
      </c>
      <c r="O211" s="88">
        <v>8.0708455000000016E-3</v>
      </c>
      <c r="P211" s="54">
        <v>1</v>
      </c>
    </row>
    <row r="212" spans="1:16" ht="28">
      <c r="A212" s="54" t="s">
        <v>228</v>
      </c>
      <c r="B212" s="54" t="s">
        <v>185</v>
      </c>
      <c r="C212" s="54" t="s">
        <v>1130</v>
      </c>
      <c r="D212" s="54" t="s">
        <v>1442</v>
      </c>
      <c r="E212" s="54" t="s">
        <v>370</v>
      </c>
      <c r="F212" s="54" t="s">
        <v>272</v>
      </c>
      <c r="G212" s="54" t="s">
        <v>647</v>
      </c>
      <c r="H212" s="54" t="s">
        <v>648</v>
      </c>
      <c r="I212" s="54" t="s">
        <v>649</v>
      </c>
      <c r="J212" s="54" t="s">
        <v>647</v>
      </c>
      <c r="K212" s="54" t="s">
        <v>669</v>
      </c>
      <c r="L212" s="87">
        <v>42790</v>
      </c>
      <c r="M212" s="54"/>
      <c r="N212" s="54" t="s">
        <v>670</v>
      </c>
      <c r="O212" s="88">
        <v>8.0708455000000016E-3</v>
      </c>
      <c r="P212" s="54">
        <v>1</v>
      </c>
    </row>
    <row r="213" spans="1:16" ht="28">
      <c r="A213" s="54" t="s">
        <v>228</v>
      </c>
      <c r="B213" s="54" t="s">
        <v>185</v>
      </c>
      <c r="C213" s="54" t="s">
        <v>1130</v>
      </c>
      <c r="D213" s="54" t="s">
        <v>1442</v>
      </c>
      <c r="E213" s="54" t="s">
        <v>370</v>
      </c>
      <c r="F213" s="54" t="s">
        <v>272</v>
      </c>
      <c r="G213" s="54" t="s">
        <v>647</v>
      </c>
      <c r="H213" s="54" t="s">
        <v>648</v>
      </c>
      <c r="I213" s="54" t="s">
        <v>649</v>
      </c>
      <c r="J213" s="54" t="s">
        <v>647</v>
      </c>
      <c r="K213" s="54" t="s">
        <v>669</v>
      </c>
      <c r="L213" s="87">
        <v>42790</v>
      </c>
      <c r="M213" s="54"/>
      <c r="N213" s="54" t="s">
        <v>671</v>
      </c>
      <c r="O213" s="88">
        <v>8.0708455000000016E-3</v>
      </c>
      <c r="P213" s="54">
        <v>1</v>
      </c>
    </row>
    <row r="214" spans="1:16" ht="28">
      <c r="A214" s="54" t="s">
        <v>228</v>
      </c>
      <c r="B214" s="54" t="s">
        <v>185</v>
      </c>
      <c r="C214" s="54" t="s">
        <v>1130</v>
      </c>
      <c r="D214" s="54" t="s">
        <v>1442</v>
      </c>
      <c r="E214" s="54" t="s">
        <v>370</v>
      </c>
      <c r="F214" s="54" t="s">
        <v>272</v>
      </c>
      <c r="G214" s="54" t="s">
        <v>647</v>
      </c>
      <c r="H214" s="54" t="s">
        <v>648</v>
      </c>
      <c r="I214" s="54" t="s">
        <v>649</v>
      </c>
      <c r="J214" s="54" t="s">
        <v>672</v>
      </c>
      <c r="K214" s="54" t="s">
        <v>673</v>
      </c>
      <c r="L214" s="87">
        <v>42790</v>
      </c>
      <c r="M214" s="54"/>
      <c r="N214" s="54" t="s">
        <v>674</v>
      </c>
      <c r="O214" s="88">
        <v>8.0708455000000016E-3</v>
      </c>
      <c r="P214" s="54">
        <v>1</v>
      </c>
    </row>
    <row r="215" spans="1:16" ht="28">
      <c r="A215" s="54" t="s">
        <v>228</v>
      </c>
      <c r="B215" s="54" t="s">
        <v>185</v>
      </c>
      <c r="C215" s="54" t="s">
        <v>1130</v>
      </c>
      <c r="D215" s="54" t="s">
        <v>1442</v>
      </c>
      <c r="E215" s="54" t="s">
        <v>370</v>
      </c>
      <c r="F215" s="54" t="s">
        <v>272</v>
      </c>
      <c r="G215" s="54" t="s">
        <v>647</v>
      </c>
      <c r="H215" s="54" t="s">
        <v>648</v>
      </c>
      <c r="I215" s="54" t="s">
        <v>649</v>
      </c>
      <c r="J215" s="54" t="s">
        <v>675</v>
      </c>
      <c r="K215" s="54" t="s">
        <v>676</v>
      </c>
      <c r="L215" s="87">
        <v>42790</v>
      </c>
      <c r="M215" s="54"/>
      <c r="N215" s="54" t="s">
        <v>677</v>
      </c>
      <c r="O215" s="88">
        <v>0.16088783719999999</v>
      </c>
      <c r="P215" s="54">
        <v>15</v>
      </c>
    </row>
    <row r="216" spans="1:16" ht="28">
      <c r="A216" s="54" t="s">
        <v>228</v>
      </c>
      <c r="B216" s="54" t="s">
        <v>185</v>
      </c>
      <c r="C216" s="54" t="s">
        <v>1130</v>
      </c>
      <c r="D216" s="54" t="s">
        <v>1442</v>
      </c>
      <c r="E216" s="54" t="s">
        <v>370</v>
      </c>
      <c r="F216" s="54" t="s">
        <v>272</v>
      </c>
      <c r="G216" s="54" t="s">
        <v>196</v>
      </c>
      <c r="H216" s="54" t="s">
        <v>199</v>
      </c>
      <c r="I216" s="54" t="s">
        <v>1527</v>
      </c>
      <c r="J216" s="54" t="s">
        <v>196</v>
      </c>
      <c r="K216" s="54" t="s">
        <v>199</v>
      </c>
      <c r="L216" s="87">
        <v>42888</v>
      </c>
      <c r="M216" s="54"/>
      <c r="N216" s="54" t="s">
        <v>707</v>
      </c>
      <c r="O216" s="88">
        <v>5.3521220000000008E-3</v>
      </c>
      <c r="P216" s="54">
        <v>1</v>
      </c>
    </row>
    <row r="217" spans="1:16" ht="28">
      <c r="A217" s="54" t="s">
        <v>228</v>
      </c>
      <c r="B217" s="54" t="s">
        <v>185</v>
      </c>
      <c r="C217" s="54" t="s">
        <v>1130</v>
      </c>
      <c r="D217" s="54" t="s">
        <v>1442</v>
      </c>
      <c r="E217" s="54" t="s">
        <v>370</v>
      </c>
      <c r="F217" s="54" t="s">
        <v>272</v>
      </c>
      <c r="G217" s="54" t="s">
        <v>196</v>
      </c>
      <c r="H217" s="54" t="s">
        <v>199</v>
      </c>
      <c r="I217" s="54" t="s">
        <v>700</v>
      </c>
      <c r="J217" s="54" t="s">
        <v>196</v>
      </c>
      <c r="K217" s="54" t="s">
        <v>701</v>
      </c>
      <c r="L217" s="87">
        <v>42888</v>
      </c>
      <c r="M217" s="54"/>
      <c r="N217" s="54" t="s">
        <v>702</v>
      </c>
      <c r="O217" s="88">
        <v>8.4624645799999995E-2</v>
      </c>
      <c r="P217" s="54">
        <v>6</v>
      </c>
    </row>
    <row r="218" spans="1:16" ht="28">
      <c r="A218" s="54" t="s">
        <v>228</v>
      </c>
      <c r="B218" s="54" t="s">
        <v>185</v>
      </c>
      <c r="C218" s="54" t="s">
        <v>1130</v>
      </c>
      <c r="D218" s="54" t="s">
        <v>1442</v>
      </c>
      <c r="E218" s="54" t="s">
        <v>370</v>
      </c>
      <c r="F218" s="54" t="s">
        <v>272</v>
      </c>
      <c r="G218" s="54" t="s">
        <v>196</v>
      </c>
      <c r="H218" s="54" t="s">
        <v>199</v>
      </c>
      <c r="I218" s="54" t="s">
        <v>700</v>
      </c>
      <c r="J218" s="54" t="s">
        <v>196</v>
      </c>
      <c r="K218" s="54" t="s">
        <v>703</v>
      </c>
      <c r="L218" s="87">
        <v>42888</v>
      </c>
      <c r="M218" s="54"/>
      <c r="N218" s="54" t="s">
        <v>704</v>
      </c>
      <c r="O218" s="88">
        <v>9.7066095500000005E-2</v>
      </c>
      <c r="P218" s="54">
        <v>7</v>
      </c>
    </row>
    <row r="219" spans="1:16" ht="28">
      <c r="A219" s="54" t="s">
        <v>228</v>
      </c>
      <c r="B219" s="54" t="s">
        <v>185</v>
      </c>
      <c r="C219" s="54" t="s">
        <v>1130</v>
      </c>
      <c r="D219" s="54" t="s">
        <v>1442</v>
      </c>
      <c r="E219" s="54" t="s">
        <v>370</v>
      </c>
      <c r="F219" s="54" t="s">
        <v>272</v>
      </c>
      <c r="G219" s="54" t="s">
        <v>196</v>
      </c>
      <c r="H219" s="54" t="s">
        <v>199</v>
      </c>
      <c r="I219" s="54" t="s">
        <v>700</v>
      </c>
      <c r="J219" s="54" t="s">
        <v>196</v>
      </c>
      <c r="K219" s="54" t="s">
        <v>705</v>
      </c>
      <c r="L219" s="87">
        <v>42888</v>
      </c>
      <c r="M219" s="54"/>
      <c r="N219" s="54" t="s">
        <v>706</v>
      </c>
      <c r="O219" s="88">
        <v>0.1108762836</v>
      </c>
      <c r="P219" s="54">
        <v>8</v>
      </c>
    </row>
    <row r="220" spans="1:16" ht="28">
      <c r="A220" s="54" t="s">
        <v>228</v>
      </c>
      <c r="B220" s="54" t="s">
        <v>185</v>
      </c>
      <c r="C220" s="54" t="s">
        <v>1130</v>
      </c>
      <c r="D220" s="54" t="s">
        <v>1442</v>
      </c>
      <c r="E220" s="54" t="s">
        <v>370</v>
      </c>
      <c r="F220" s="54" t="s">
        <v>272</v>
      </c>
      <c r="G220" s="54" t="s">
        <v>196</v>
      </c>
      <c r="H220" s="54" t="s">
        <v>199</v>
      </c>
      <c r="I220" s="54" t="s">
        <v>700</v>
      </c>
      <c r="J220" s="54" t="s">
        <v>196</v>
      </c>
      <c r="K220" s="54" t="s">
        <v>708</v>
      </c>
      <c r="L220" s="87">
        <v>42888</v>
      </c>
      <c r="M220" s="54"/>
      <c r="N220" s="54" t="s">
        <v>709</v>
      </c>
      <c r="O220" s="88">
        <v>4.7563514299999998E-2</v>
      </c>
      <c r="P220" s="54">
        <v>3</v>
      </c>
    </row>
    <row r="221" spans="1:16" ht="28">
      <c r="A221" s="54" t="s">
        <v>228</v>
      </c>
      <c r="B221" s="54" t="s">
        <v>185</v>
      </c>
      <c r="C221" s="54" t="s">
        <v>1130</v>
      </c>
      <c r="D221" s="54" t="s">
        <v>1442</v>
      </c>
      <c r="E221" s="54" t="s">
        <v>370</v>
      </c>
      <c r="F221" s="54" t="s">
        <v>272</v>
      </c>
      <c r="G221" s="54" t="s">
        <v>196</v>
      </c>
      <c r="H221" s="54" t="s">
        <v>199</v>
      </c>
      <c r="I221" s="54" t="s">
        <v>700</v>
      </c>
      <c r="J221" s="54" t="s">
        <v>196</v>
      </c>
      <c r="K221" s="54" t="s">
        <v>710</v>
      </c>
      <c r="L221" s="87">
        <v>42888</v>
      </c>
      <c r="M221" s="54"/>
      <c r="N221" s="54" t="s">
        <v>711</v>
      </c>
      <c r="O221" s="88">
        <v>3.1709009500000003E-2</v>
      </c>
      <c r="P221" s="54">
        <v>2</v>
      </c>
    </row>
    <row r="222" spans="1:16" ht="28">
      <c r="A222" s="54" t="s">
        <v>228</v>
      </c>
      <c r="B222" s="54" t="s">
        <v>185</v>
      </c>
      <c r="C222" s="54" t="s">
        <v>1130</v>
      </c>
      <c r="D222" s="54" t="s">
        <v>1442</v>
      </c>
      <c r="E222" s="54" t="s">
        <v>370</v>
      </c>
      <c r="F222" s="54" t="s">
        <v>272</v>
      </c>
      <c r="G222" s="54" t="s">
        <v>196</v>
      </c>
      <c r="H222" s="54" t="s">
        <v>199</v>
      </c>
      <c r="I222" s="54" t="s">
        <v>700</v>
      </c>
      <c r="J222" s="54" t="s">
        <v>196</v>
      </c>
      <c r="K222" s="54" t="s">
        <v>712</v>
      </c>
      <c r="L222" s="87">
        <v>42888</v>
      </c>
      <c r="M222" s="54"/>
      <c r="N222" s="54" t="s">
        <v>713</v>
      </c>
      <c r="O222" s="88">
        <v>2.12066268E-2</v>
      </c>
      <c r="P222" s="54">
        <v>2</v>
      </c>
    </row>
    <row r="223" spans="1:16" ht="28">
      <c r="A223" s="54" t="s">
        <v>228</v>
      </c>
      <c r="B223" s="54" t="s">
        <v>185</v>
      </c>
      <c r="C223" s="54" t="s">
        <v>1130</v>
      </c>
      <c r="D223" s="54" t="s">
        <v>1442</v>
      </c>
      <c r="E223" s="54" t="s">
        <v>370</v>
      </c>
      <c r="F223" s="54" t="s">
        <v>272</v>
      </c>
      <c r="G223" s="54" t="s">
        <v>196</v>
      </c>
      <c r="H223" s="54" t="s">
        <v>199</v>
      </c>
      <c r="I223" s="54" t="s">
        <v>700</v>
      </c>
      <c r="J223" s="54" t="s">
        <v>196</v>
      </c>
      <c r="K223" s="54" t="s">
        <v>714</v>
      </c>
      <c r="L223" s="87">
        <v>42888</v>
      </c>
      <c r="M223" s="54"/>
      <c r="N223" s="54" t="s">
        <v>715</v>
      </c>
      <c r="O223" s="88">
        <v>0.25367207609999998</v>
      </c>
      <c r="P223" s="54">
        <v>16</v>
      </c>
    </row>
    <row r="224" spans="1:16" ht="28">
      <c r="A224" s="54" t="s">
        <v>228</v>
      </c>
      <c r="B224" s="54" t="s">
        <v>185</v>
      </c>
      <c r="C224" s="54" t="s">
        <v>1130</v>
      </c>
      <c r="D224" s="54" t="s">
        <v>1442</v>
      </c>
      <c r="E224" s="54" t="s">
        <v>370</v>
      </c>
      <c r="F224" s="54" t="s">
        <v>272</v>
      </c>
      <c r="G224" s="54" t="s">
        <v>196</v>
      </c>
      <c r="H224" s="54" t="s">
        <v>199</v>
      </c>
      <c r="I224" s="54" t="s">
        <v>700</v>
      </c>
      <c r="J224" s="54" t="s">
        <v>196</v>
      </c>
      <c r="K224" s="54" t="s">
        <v>716</v>
      </c>
      <c r="L224" s="87">
        <v>42888</v>
      </c>
      <c r="M224" s="54"/>
      <c r="N224" s="54" t="s">
        <v>717</v>
      </c>
      <c r="O224" s="88">
        <v>1.5854504799999999E-2</v>
      </c>
      <c r="P224" s="54">
        <v>1</v>
      </c>
    </row>
    <row r="225" spans="1:16" ht="28">
      <c r="A225" s="54" t="s">
        <v>228</v>
      </c>
      <c r="B225" s="54" t="s">
        <v>185</v>
      </c>
      <c r="C225" s="54" t="s">
        <v>1130</v>
      </c>
      <c r="D225" s="54" t="s">
        <v>1442</v>
      </c>
      <c r="E225" s="54" t="s">
        <v>370</v>
      </c>
      <c r="F225" s="54" t="s">
        <v>272</v>
      </c>
      <c r="G225" s="54" t="s">
        <v>196</v>
      </c>
      <c r="H225" s="54" t="s">
        <v>199</v>
      </c>
      <c r="I225" s="54" t="s">
        <v>700</v>
      </c>
      <c r="J225" s="54" t="s">
        <v>196</v>
      </c>
      <c r="K225" s="54" t="s">
        <v>718</v>
      </c>
      <c r="L225" s="87">
        <v>42888</v>
      </c>
      <c r="M225" s="54"/>
      <c r="N225" s="54" t="s">
        <v>719</v>
      </c>
      <c r="O225" s="88">
        <v>2.3925350299999999E-2</v>
      </c>
      <c r="P225" s="54">
        <v>2</v>
      </c>
    </row>
    <row r="226" spans="1:16" ht="28">
      <c r="A226" s="54" t="s">
        <v>228</v>
      </c>
      <c r="B226" s="54" t="s">
        <v>185</v>
      </c>
      <c r="C226" s="54" t="s">
        <v>1130</v>
      </c>
      <c r="D226" s="54" t="s">
        <v>1442</v>
      </c>
      <c r="E226" s="54" t="s">
        <v>370</v>
      </c>
      <c r="F226" s="54" t="s">
        <v>272</v>
      </c>
      <c r="G226" s="54" t="s">
        <v>196</v>
      </c>
      <c r="H226" s="54" t="s">
        <v>720</v>
      </c>
      <c r="I226" s="54" t="s">
        <v>721</v>
      </c>
      <c r="J226" s="54" t="s">
        <v>196</v>
      </c>
      <c r="K226" s="54" t="s">
        <v>720</v>
      </c>
      <c r="L226" s="87">
        <v>42627</v>
      </c>
      <c r="M226" s="54"/>
      <c r="N226" s="54" t="s">
        <v>722</v>
      </c>
      <c r="O226" s="88">
        <v>6.8022688400000003E-2</v>
      </c>
      <c r="P226" s="54">
        <v>7</v>
      </c>
    </row>
    <row r="227" spans="1:16" ht="28">
      <c r="A227" s="54" t="s">
        <v>228</v>
      </c>
      <c r="B227" s="54" t="s">
        <v>185</v>
      </c>
      <c r="C227" s="54" t="s">
        <v>1130</v>
      </c>
      <c r="D227" s="54" t="s">
        <v>1442</v>
      </c>
      <c r="E227" s="54" t="s">
        <v>370</v>
      </c>
      <c r="F227" s="54" t="s">
        <v>272</v>
      </c>
      <c r="G227" s="54" t="s">
        <v>196</v>
      </c>
      <c r="H227" s="54" t="s">
        <v>720</v>
      </c>
      <c r="I227" s="54" t="s">
        <v>723</v>
      </c>
      <c r="J227" s="54" t="s">
        <v>196</v>
      </c>
      <c r="K227" s="54" t="s">
        <v>724</v>
      </c>
      <c r="L227" s="87">
        <v>42678</v>
      </c>
      <c r="M227" s="54"/>
      <c r="N227" s="54" t="s">
        <v>725</v>
      </c>
      <c r="O227" s="88">
        <v>9.7227262000000002E-3</v>
      </c>
      <c r="P227" s="54">
        <v>1</v>
      </c>
    </row>
    <row r="228" spans="1:16" ht="28">
      <c r="A228" s="54" t="s">
        <v>228</v>
      </c>
      <c r="B228" s="54" t="s">
        <v>185</v>
      </c>
      <c r="C228" s="54" t="s">
        <v>1130</v>
      </c>
      <c r="D228" s="54" t="s">
        <v>1442</v>
      </c>
      <c r="E228" s="54" t="s">
        <v>370</v>
      </c>
      <c r="F228" s="54" t="s">
        <v>272</v>
      </c>
      <c r="G228" s="54" t="s">
        <v>196</v>
      </c>
      <c r="H228" s="54" t="s">
        <v>720</v>
      </c>
      <c r="I228" s="54" t="s">
        <v>723</v>
      </c>
      <c r="J228" s="54" t="s">
        <v>196</v>
      </c>
      <c r="K228" s="54" t="s">
        <v>726</v>
      </c>
      <c r="L228" s="87">
        <v>42678</v>
      </c>
      <c r="M228" s="54"/>
      <c r="N228" s="54" t="s">
        <v>727</v>
      </c>
      <c r="O228" s="88">
        <v>8.8890000299999994E-2</v>
      </c>
      <c r="P228" s="54">
        <v>7</v>
      </c>
    </row>
    <row r="229" spans="1:16" ht="28">
      <c r="A229" s="54" t="s">
        <v>228</v>
      </c>
      <c r="B229" s="54" t="s">
        <v>185</v>
      </c>
      <c r="C229" s="54" t="s">
        <v>1130</v>
      </c>
      <c r="D229" s="54" t="s">
        <v>1442</v>
      </c>
      <c r="E229" s="54" t="s">
        <v>370</v>
      </c>
      <c r="F229" s="54" t="s">
        <v>272</v>
      </c>
      <c r="G229" s="54" t="s">
        <v>196</v>
      </c>
      <c r="H229" s="54" t="s">
        <v>351</v>
      </c>
      <c r="I229" s="54" t="s">
        <v>728</v>
      </c>
      <c r="J229" s="54" t="s">
        <v>196</v>
      </c>
      <c r="K229" s="54" t="s">
        <v>351</v>
      </c>
      <c r="L229" s="87">
        <v>41744</v>
      </c>
      <c r="M229" s="54"/>
      <c r="N229" s="54" t="s">
        <v>729</v>
      </c>
      <c r="O229" s="88">
        <v>4.14317357E-2</v>
      </c>
      <c r="P229" s="54">
        <v>3</v>
      </c>
    </row>
    <row r="230" spans="1:16" ht="28">
      <c r="A230" s="54" t="s">
        <v>228</v>
      </c>
      <c r="B230" s="54" t="s">
        <v>185</v>
      </c>
      <c r="C230" s="54" t="s">
        <v>1130</v>
      </c>
      <c r="D230" s="54" t="s">
        <v>1442</v>
      </c>
      <c r="E230" s="54" t="s">
        <v>370</v>
      </c>
      <c r="F230" s="54" t="s">
        <v>272</v>
      </c>
      <c r="G230" s="54" t="s">
        <v>200</v>
      </c>
      <c r="H230" s="54" t="s">
        <v>781</v>
      </c>
      <c r="I230" s="54" t="s">
        <v>784</v>
      </c>
      <c r="J230" s="54" t="s">
        <v>200</v>
      </c>
      <c r="K230" s="54" t="s">
        <v>791</v>
      </c>
      <c r="L230" s="87">
        <v>42307</v>
      </c>
      <c r="M230" s="54"/>
      <c r="N230" s="54" t="s">
        <v>792</v>
      </c>
      <c r="O230" s="88">
        <v>1.07042441E-2</v>
      </c>
      <c r="P230" s="54">
        <v>2</v>
      </c>
    </row>
    <row r="231" spans="1:16" ht="28">
      <c r="A231" s="54" t="s">
        <v>228</v>
      </c>
      <c r="B231" s="54" t="s">
        <v>185</v>
      </c>
      <c r="C231" s="54" t="s">
        <v>1130</v>
      </c>
      <c r="D231" s="54" t="s">
        <v>1442</v>
      </c>
      <c r="E231" s="54" t="s">
        <v>370</v>
      </c>
      <c r="F231" s="54" t="s">
        <v>272</v>
      </c>
      <c r="G231" s="54" t="s">
        <v>261</v>
      </c>
      <c r="H231" s="54" t="s">
        <v>303</v>
      </c>
      <c r="I231" s="54" t="s">
        <v>304</v>
      </c>
      <c r="J231" s="54" t="s">
        <v>261</v>
      </c>
      <c r="K231" s="54" t="s">
        <v>305</v>
      </c>
      <c r="L231" s="87">
        <v>42601</v>
      </c>
      <c r="M231" s="54"/>
      <c r="N231" s="54" t="s">
        <v>306</v>
      </c>
      <c r="O231" s="88">
        <v>0.12683603809999999</v>
      </c>
      <c r="P231" s="54">
        <v>8</v>
      </c>
    </row>
    <row r="232" spans="1:16" ht="28">
      <c r="A232" s="54" t="s">
        <v>228</v>
      </c>
      <c r="B232" s="54" t="s">
        <v>185</v>
      </c>
      <c r="C232" s="54" t="s">
        <v>1130</v>
      </c>
      <c r="D232" s="54" t="s">
        <v>1442</v>
      </c>
      <c r="E232" s="54" t="s">
        <v>370</v>
      </c>
      <c r="F232" s="54" t="s">
        <v>272</v>
      </c>
      <c r="G232" s="54" t="s">
        <v>261</v>
      </c>
      <c r="H232" s="54" t="s">
        <v>303</v>
      </c>
      <c r="I232" s="54" t="s">
        <v>304</v>
      </c>
      <c r="J232" s="54" t="s">
        <v>261</v>
      </c>
      <c r="K232" s="54" t="s">
        <v>796</v>
      </c>
      <c r="L232" s="87">
        <v>42601</v>
      </c>
      <c r="M232" s="54"/>
      <c r="N232" s="54" t="s">
        <v>797</v>
      </c>
      <c r="O232" s="88">
        <v>4.7563514299999998E-2</v>
      </c>
      <c r="P232" s="54">
        <v>3</v>
      </c>
    </row>
    <row r="233" spans="1:16" ht="28">
      <c r="A233" s="54" t="s">
        <v>228</v>
      </c>
      <c r="B233" s="54" t="s">
        <v>185</v>
      </c>
      <c r="C233" s="54" t="s">
        <v>1130</v>
      </c>
      <c r="D233" s="54" t="s">
        <v>1442</v>
      </c>
      <c r="E233" s="54" t="s">
        <v>370</v>
      </c>
      <c r="F233" s="54" t="s">
        <v>272</v>
      </c>
      <c r="G233" s="54" t="s">
        <v>261</v>
      </c>
      <c r="H233" s="54" t="s">
        <v>303</v>
      </c>
      <c r="I233" s="54" t="s">
        <v>304</v>
      </c>
      <c r="J233" s="54" t="s">
        <v>261</v>
      </c>
      <c r="K233" s="54" t="s">
        <v>303</v>
      </c>
      <c r="L233" s="87">
        <v>42601</v>
      </c>
      <c r="M233" s="54"/>
      <c r="N233" s="54" t="s">
        <v>798</v>
      </c>
      <c r="O233" s="88">
        <v>0.51036134860000004</v>
      </c>
      <c r="P233" s="54">
        <v>37</v>
      </c>
    </row>
    <row r="234" spans="1:16" ht="28">
      <c r="A234" s="54" t="s">
        <v>228</v>
      </c>
      <c r="B234" s="54" t="s">
        <v>185</v>
      </c>
      <c r="C234" s="54" t="s">
        <v>1130</v>
      </c>
      <c r="D234" s="54" t="s">
        <v>1442</v>
      </c>
      <c r="E234" s="54" t="s">
        <v>370</v>
      </c>
      <c r="F234" s="54" t="s">
        <v>272</v>
      </c>
      <c r="G234" s="54" t="s">
        <v>261</v>
      </c>
      <c r="H234" s="54" t="s">
        <v>303</v>
      </c>
      <c r="I234" s="54" t="s">
        <v>304</v>
      </c>
      <c r="J234" s="54" t="s">
        <v>261</v>
      </c>
      <c r="K234" s="54" t="s">
        <v>799</v>
      </c>
      <c r="L234" s="87">
        <v>42601</v>
      </c>
      <c r="M234" s="54"/>
      <c r="N234" s="54" t="s">
        <v>800</v>
      </c>
      <c r="O234" s="88">
        <v>0.12683603809999999</v>
      </c>
      <c r="P234" s="54">
        <v>8</v>
      </c>
    </row>
    <row r="235" spans="1:16" ht="28">
      <c r="A235" s="54" t="s">
        <v>228</v>
      </c>
      <c r="B235" s="54" t="s">
        <v>185</v>
      </c>
      <c r="C235" s="54" t="s">
        <v>1130</v>
      </c>
      <c r="D235" s="54" t="s">
        <v>1442</v>
      </c>
      <c r="E235" s="54" t="s">
        <v>370</v>
      </c>
      <c r="F235" s="54" t="s">
        <v>272</v>
      </c>
      <c r="G235" s="54" t="s">
        <v>261</v>
      </c>
      <c r="H235" s="54" t="s">
        <v>303</v>
      </c>
      <c r="I235" s="54" t="s">
        <v>304</v>
      </c>
      <c r="J235" s="54" t="s">
        <v>261</v>
      </c>
      <c r="K235" s="54" t="s">
        <v>801</v>
      </c>
      <c r="L235" s="87">
        <v>42601</v>
      </c>
      <c r="M235" s="54"/>
      <c r="N235" s="54" t="s">
        <v>802</v>
      </c>
      <c r="O235" s="88">
        <v>0.1271232243</v>
      </c>
      <c r="P235" s="54">
        <v>9</v>
      </c>
    </row>
    <row r="236" spans="1:16" ht="28">
      <c r="A236" s="54" t="s">
        <v>228</v>
      </c>
      <c r="B236" s="54" t="s">
        <v>185</v>
      </c>
      <c r="C236" s="54" t="s">
        <v>1130</v>
      </c>
      <c r="D236" s="54" t="s">
        <v>1442</v>
      </c>
      <c r="E236" s="54" t="s">
        <v>370</v>
      </c>
      <c r="F236" s="54" t="s">
        <v>272</v>
      </c>
      <c r="G236" s="54" t="s">
        <v>261</v>
      </c>
      <c r="H236" s="54" t="s">
        <v>803</v>
      </c>
      <c r="I236" s="54" t="s">
        <v>804</v>
      </c>
      <c r="J236" s="54" t="s">
        <v>261</v>
      </c>
      <c r="K236" s="54" t="s">
        <v>803</v>
      </c>
      <c r="L236" s="87">
        <v>42944</v>
      </c>
      <c r="M236" s="54"/>
      <c r="N236" s="54" t="s">
        <v>805</v>
      </c>
      <c r="O236" s="88">
        <v>4.785070050000001E-2</v>
      </c>
      <c r="P236" s="54">
        <v>4</v>
      </c>
    </row>
    <row r="237" spans="1:16" ht="28">
      <c r="A237" s="54" t="s">
        <v>228</v>
      </c>
      <c r="B237" s="54" t="s">
        <v>185</v>
      </c>
      <c r="C237" s="54" t="s">
        <v>1130</v>
      </c>
      <c r="D237" s="54" t="s">
        <v>1442</v>
      </c>
      <c r="E237" s="54" t="s">
        <v>370</v>
      </c>
      <c r="F237" s="54" t="s">
        <v>272</v>
      </c>
      <c r="G237" s="54" t="s">
        <v>307</v>
      </c>
      <c r="H237" s="54" t="s">
        <v>825</v>
      </c>
      <c r="I237" s="54" t="s">
        <v>826</v>
      </c>
      <c r="J237" s="54" t="s">
        <v>307</v>
      </c>
      <c r="K237" s="54" t="s">
        <v>827</v>
      </c>
      <c r="L237" s="87">
        <v>42594</v>
      </c>
      <c r="M237" s="54"/>
      <c r="N237" s="54" t="s">
        <v>828</v>
      </c>
      <c r="O237" s="88">
        <v>1.58867086E-2</v>
      </c>
      <c r="P237" s="54">
        <v>2</v>
      </c>
    </row>
    <row r="238" spans="1:16" ht="28">
      <c r="A238" s="54" t="s">
        <v>228</v>
      </c>
      <c r="B238" s="54" t="s">
        <v>185</v>
      </c>
      <c r="C238" s="54" t="s">
        <v>1130</v>
      </c>
      <c r="D238" s="54" t="s">
        <v>1442</v>
      </c>
      <c r="E238" s="54" t="s">
        <v>370</v>
      </c>
      <c r="F238" s="54" t="s">
        <v>272</v>
      </c>
      <c r="G238" s="54" t="s">
        <v>307</v>
      </c>
      <c r="H238" s="54" t="s">
        <v>825</v>
      </c>
      <c r="I238" s="54" t="s">
        <v>826</v>
      </c>
      <c r="J238" s="54" t="s">
        <v>307</v>
      </c>
      <c r="K238" s="54" t="s">
        <v>829</v>
      </c>
      <c r="L238" s="87">
        <v>42594</v>
      </c>
      <c r="M238" s="54"/>
      <c r="N238" s="54" t="s">
        <v>830</v>
      </c>
      <c r="O238" s="88">
        <v>1.58867086E-2</v>
      </c>
      <c r="P238" s="54">
        <v>2</v>
      </c>
    </row>
    <row r="239" spans="1:16" ht="28">
      <c r="A239" s="54" t="s">
        <v>228</v>
      </c>
      <c r="B239" s="54" t="s">
        <v>185</v>
      </c>
      <c r="C239" s="54" t="s">
        <v>1130</v>
      </c>
      <c r="D239" s="54" t="s">
        <v>1442</v>
      </c>
      <c r="E239" s="54" t="s">
        <v>370</v>
      </c>
      <c r="F239" s="54" t="s">
        <v>272</v>
      </c>
      <c r="G239" s="54" t="s">
        <v>307</v>
      </c>
      <c r="H239" s="54" t="s">
        <v>825</v>
      </c>
      <c r="I239" s="54" t="s">
        <v>826</v>
      </c>
      <c r="J239" s="54" t="s">
        <v>307</v>
      </c>
      <c r="K239" s="54" t="s">
        <v>831</v>
      </c>
      <c r="L239" s="87">
        <v>42594</v>
      </c>
      <c r="M239" s="54"/>
      <c r="N239" s="54" t="s">
        <v>832</v>
      </c>
      <c r="O239" s="88">
        <v>1.58867086E-2</v>
      </c>
      <c r="P239" s="54">
        <v>2</v>
      </c>
    </row>
    <row r="240" spans="1:16" ht="28">
      <c r="A240" s="54" t="s">
        <v>228</v>
      </c>
      <c r="B240" s="54" t="s">
        <v>185</v>
      </c>
      <c r="C240" s="54" t="s">
        <v>1130</v>
      </c>
      <c r="D240" s="54" t="s">
        <v>1442</v>
      </c>
      <c r="E240" s="54" t="s">
        <v>370</v>
      </c>
      <c r="F240" s="54" t="s">
        <v>272</v>
      </c>
      <c r="G240" s="54" t="s">
        <v>307</v>
      </c>
      <c r="H240" s="54" t="s">
        <v>825</v>
      </c>
      <c r="I240" s="54" t="s">
        <v>826</v>
      </c>
      <c r="J240" s="54" t="s">
        <v>307</v>
      </c>
      <c r="K240" s="54" t="s">
        <v>833</v>
      </c>
      <c r="L240" s="87">
        <v>42594</v>
      </c>
      <c r="M240" s="54"/>
      <c r="N240" s="54" t="s">
        <v>834</v>
      </c>
      <c r="O240" s="88">
        <v>1.58867086E-2</v>
      </c>
      <c r="P240" s="54">
        <v>2</v>
      </c>
    </row>
    <row r="241" spans="1:16" ht="28">
      <c r="A241" s="54" t="s">
        <v>228</v>
      </c>
      <c r="B241" s="54" t="s">
        <v>185</v>
      </c>
      <c r="C241" s="54" t="s">
        <v>1130</v>
      </c>
      <c r="D241" s="54" t="s">
        <v>1442</v>
      </c>
      <c r="E241" s="54" t="s">
        <v>370</v>
      </c>
      <c r="F241" s="54" t="s">
        <v>272</v>
      </c>
      <c r="G241" s="54" t="s">
        <v>307</v>
      </c>
      <c r="H241" s="54" t="s">
        <v>835</v>
      </c>
      <c r="I241" s="54" t="s">
        <v>836</v>
      </c>
      <c r="J241" s="54" t="s">
        <v>307</v>
      </c>
      <c r="K241" s="54" t="s">
        <v>839</v>
      </c>
      <c r="L241" s="87">
        <v>41695</v>
      </c>
      <c r="M241" s="54"/>
      <c r="N241" s="54" t="s">
        <v>840</v>
      </c>
      <c r="O241" s="88">
        <v>1.05345866E-2</v>
      </c>
      <c r="P241" s="54">
        <v>1</v>
      </c>
    </row>
    <row r="242" spans="1:16" ht="28">
      <c r="A242" s="54" t="s">
        <v>228</v>
      </c>
      <c r="B242" s="54" t="s">
        <v>185</v>
      </c>
      <c r="C242" s="54" t="s">
        <v>1130</v>
      </c>
      <c r="D242" s="54" t="s">
        <v>1442</v>
      </c>
      <c r="E242" s="54" t="s">
        <v>370</v>
      </c>
      <c r="F242" s="54" t="s">
        <v>272</v>
      </c>
      <c r="G242" s="54" t="s">
        <v>307</v>
      </c>
      <c r="H242" s="54" t="s">
        <v>835</v>
      </c>
      <c r="I242" s="54" t="s">
        <v>836</v>
      </c>
      <c r="J242" s="54" t="s">
        <v>307</v>
      </c>
      <c r="K242" s="54" t="s">
        <v>835</v>
      </c>
      <c r="L242" s="87">
        <v>41695</v>
      </c>
      <c r="M242" s="54"/>
      <c r="N242" s="54" t="s">
        <v>848</v>
      </c>
      <c r="O242" s="88">
        <v>4.7563514299999998E-2</v>
      </c>
      <c r="P242" s="54">
        <v>3</v>
      </c>
    </row>
    <row r="243" spans="1:16" ht="28">
      <c r="A243" s="54" t="s">
        <v>228</v>
      </c>
      <c r="B243" s="54" t="s">
        <v>185</v>
      </c>
      <c r="C243" s="54" t="s">
        <v>1130</v>
      </c>
      <c r="D243" s="54" t="s">
        <v>1442</v>
      </c>
      <c r="E243" s="54" t="s">
        <v>370</v>
      </c>
      <c r="F243" s="54" t="s">
        <v>272</v>
      </c>
      <c r="G243" s="54" t="s">
        <v>307</v>
      </c>
      <c r="H243" s="54" t="s">
        <v>835</v>
      </c>
      <c r="I243" s="54" t="s">
        <v>836</v>
      </c>
      <c r="J243" s="54" t="s">
        <v>307</v>
      </c>
      <c r="K243" s="54" t="s">
        <v>849</v>
      </c>
      <c r="L243" s="87">
        <v>41695</v>
      </c>
      <c r="M243" s="54"/>
      <c r="N243" s="54" t="s">
        <v>850</v>
      </c>
      <c r="O243" s="88">
        <v>1.5854504799999999E-2</v>
      </c>
      <c r="P243" s="54">
        <v>1</v>
      </c>
    </row>
    <row r="244" spans="1:16" ht="28">
      <c r="A244" s="54" t="s">
        <v>228</v>
      </c>
      <c r="B244" s="54" t="s">
        <v>185</v>
      </c>
      <c r="C244" s="54" t="s">
        <v>1130</v>
      </c>
      <c r="D244" s="54" t="s">
        <v>1442</v>
      </c>
      <c r="E244" s="54" t="s">
        <v>370</v>
      </c>
      <c r="F244" s="54" t="s">
        <v>272</v>
      </c>
      <c r="G244" s="54" t="s">
        <v>307</v>
      </c>
      <c r="H244" s="54" t="s">
        <v>835</v>
      </c>
      <c r="I244" s="54" t="s">
        <v>836</v>
      </c>
      <c r="J244" s="54" t="s">
        <v>307</v>
      </c>
      <c r="K244" s="54" t="s">
        <v>851</v>
      </c>
      <c r="L244" s="87">
        <v>41695</v>
      </c>
      <c r="M244" s="54"/>
      <c r="N244" s="54" t="s">
        <v>852</v>
      </c>
      <c r="O244" s="88">
        <v>1.5854504799999999E-2</v>
      </c>
      <c r="P244" s="54">
        <v>1</v>
      </c>
    </row>
    <row r="245" spans="1:16" ht="28">
      <c r="A245" s="54" t="s">
        <v>228</v>
      </c>
      <c r="B245" s="54" t="s">
        <v>185</v>
      </c>
      <c r="C245" s="54" t="s">
        <v>1130</v>
      </c>
      <c r="D245" s="54" t="s">
        <v>1442</v>
      </c>
      <c r="E245" s="54" t="s">
        <v>370</v>
      </c>
      <c r="F245" s="54" t="s">
        <v>272</v>
      </c>
      <c r="G245" s="54" t="s">
        <v>859</v>
      </c>
      <c r="H245" s="54" t="s">
        <v>860</v>
      </c>
      <c r="I245" s="54" t="s">
        <v>861</v>
      </c>
      <c r="J245" s="54" t="s">
        <v>859</v>
      </c>
      <c r="K245" s="54" t="s">
        <v>864</v>
      </c>
      <c r="L245" s="87">
        <v>41688</v>
      </c>
      <c r="M245" s="54"/>
      <c r="N245" s="54" t="s">
        <v>865</v>
      </c>
      <c r="O245" s="88">
        <v>1.5854504799999999E-2</v>
      </c>
      <c r="P245" s="54">
        <v>1</v>
      </c>
    </row>
    <row r="246" spans="1:16" ht="28">
      <c r="A246" s="54" t="s">
        <v>228</v>
      </c>
      <c r="B246" s="54" t="s">
        <v>185</v>
      </c>
      <c r="C246" s="54" t="s">
        <v>1130</v>
      </c>
      <c r="D246" s="54" t="s">
        <v>1442</v>
      </c>
      <c r="E246" s="54" t="s">
        <v>370</v>
      </c>
      <c r="F246" s="54" t="s">
        <v>272</v>
      </c>
      <c r="G246" s="54" t="s">
        <v>859</v>
      </c>
      <c r="H246" s="54" t="s">
        <v>860</v>
      </c>
      <c r="I246" s="54" t="s">
        <v>861</v>
      </c>
      <c r="J246" s="54" t="s">
        <v>859</v>
      </c>
      <c r="K246" s="54" t="s">
        <v>860</v>
      </c>
      <c r="L246" s="87">
        <v>41688</v>
      </c>
      <c r="M246" s="54"/>
      <c r="N246" s="54" t="s">
        <v>866</v>
      </c>
      <c r="O246" s="88">
        <v>1.5854504799999999E-2</v>
      </c>
      <c r="P246" s="54">
        <v>1</v>
      </c>
    </row>
    <row r="247" spans="1:16" ht="28">
      <c r="A247" s="54" t="s">
        <v>228</v>
      </c>
      <c r="B247" s="54" t="s">
        <v>185</v>
      </c>
      <c r="C247" s="54" t="s">
        <v>1130</v>
      </c>
      <c r="D247" s="54" t="s">
        <v>1442</v>
      </c>
      <c r="E247" s="54" t="s">
        <v>370</v>
      </c>
      <c r="F247" s="54" t="s">
        <v>272</v>
      </c>
      <c r="G247" s="54" t="s">
        <v>859</v>
      </c>
      <c r="H247" s="54" t="s">
        <v>860</v>
      </c>
      <c r="I247" s="54" t="s">
        <v>861</v>
      </c>
      <c r="J247" s="54" t="s">
        <v>859</v>
      </c>
      <c r="K247" s="54" t="s">
        <v>877</v>
      </c>
      <c r="L247" s="87">
        <v>41688</v>
      </c>
      <c r="M247" s="54"/>
      <c r="N247" s="54" t="s">
        <v>878</v>
      </c>
      <c r="O247" s="88">
        <v>5.8098100899999991E-2</v>
      </c>
      <c r="P247" s="54">
        <v>4</v>
      </c>
    </row>
    <row r="248" spans="1:16" ht="28">
      <c r="A248" s="54" t="s">
        <v>228</v>
      </c>
      <c r="B248" s="54" t="s">
        <v>185</v>
      </c>
      <c r="C248" s="54" t="s">
        <v>1130</v>
      </c>
      <c r="D248" s="54" t="s">
        <v>1442</v>
      </c>
      <c r="E248" s="54" t="s">
        <v>370</v>
      </c>
      <c r="F248" s="54" t="s">
        <v>272</v>
      </c>
      <c r="G248" s="54" t="s">
        <v>859</v>
      </c>
      <c r="H248" s="54" t="s">
        <v>860</v>
      </c>
      <c r="I248" s="54" t="s">
        <v>861</v>
      </c>
      <c r="J248" s="54" t="s">
        <v>859</v>
      </c>
      <c r="K248" s="54" t="s">
        <v>879</v>
      </c>
      <c r="L248" s="87">
        <v>41688</v>
      </c>
      <c r="M248" s="54"/>
      <c r="N248" s="54" t="s">
        <v>880</v>
      </c>
      <c r="O248" s="88">
        <v>1.5854504799999999E-2</v>
      </c>
      <c r="P248" s="54">
        <v>1</v>
      </c>
    </row>
    <row r="249" spans="1:16" ht="28">
      <c r="A249" s="54" t="s">
        <v>228</v>
      </c>
      <c r="B249" s="54" t="s">
        <v>185</v>
      </c>
      <c r="C249" s="54" t="s">
        <v>1130</v>
      </c>
      <c r="D249" s="54" t="s">
        <v>1442</v>
      </c>
      <c r="E249" s="54" t="s">
        <v>370</v>
      </c>
      <c r="F249" s="54" t="s">
        <v>272</v>
      </c>
      <c r="G249" s="54" t="s">
        <v>859</v>
      </c>
      <c r="H249" s="54" t="s">
        <v>881</v>
      </c>
      <c r="I249" s="54" t="s">
        <v>882</v>
      </c>
      <c r="J249" s="54" t="s">
        <v>859</v>
      </c>
      <c r="K249" s="54" t="s">
        <v>883</v>
      </c>
      <c r="L249" s="87">
        <v>41695</v>
      </c>
      <c r="M249" s="54"/>
      <c r="N249" s="54" t="s">
        <v>884</v>
      </c>
      <c r="O249" s="88">
        <v>1.5854504799999999E-2</v>
      </c>
      <c r="P249" s="54">
        <v>1</v>
      </c>
    </row>
    <row r="250" spans="1:16" ht="28">
      <c r="A250" s="54" t="s">
        <v>228</v>
      </c>
      <c r="B250" s="54" t="s">
        <v>185</v>
      </c>
      <c r="C250" s="54" t="s">
        <v>1130</v>
      </c>
      <c r="D250" s="54" t="s">
        <v>1442</v>
      </c>
      <c r="E250" s="54" t="s">
        <v>370</v>
      </c>
      <c r="F250" s="54" t="s">
        <v>272</v>
      </c>
      <c r="G250" s="54" t="s">
        <v>859</v>
      </c>
      <c r="H250" s="54" t="s">
        <v>881</v>
      </c>
      <c r="I250" s="54" t="s">
        <v>882</v>
      </c>
      <c r="J250" s="54" t="s">
        <v>859</v>
      </c>
      <c r="K250" s="54" t="s">
        <v>885</v>
      </c>
      <c r="L250" s="87">
        <v>41695</v>
      </c>
      <c r="M250" s="54"/>
      <c r="N250" s="54" t="s">
        <v>886</v>
      </c>
      <c r="O250" s="88">
        <v>0.1748885999</v>
      </c>
      <c r="P250" s="54">
        <v>14</v>
      </c>
    </row>
    <row r="251" spans="1:16" ht="28">
      <c r="A251" s="54" t="s">
        <v>228</v>
      </c>
      <c r="B251" s="54" t="s">
        <v>185</v>
      </c>
      <c r="C251" s="54" t="s">
        <v>1130</v>
      </c>
      <c r="D251" s="54" t="s">
        <v>1442</v>
      </c>
      <c r="E251" s="54" t="s">
        <v>370</v>
      </c>
      <c r="F251" s="54" t="s">
        <v>272</v>
      </c>
      <c r="G251" s="54" t="s">
        <v>859</v>
      </c>
      <c r="H251" s="54" t="s">
        <v>881</v>
      </c>
      <c r="I251" s="54" t="s">
        <v>882</v>
      </c>
      <c r="J251" s="54" t="s">
        <v>859</v>
      </c>
      <c r="K251" s="54" t="s">
        <v>877</v>
      </c>
      <c r="L251" s="87">
        <v>41695</v>
      </c>
      <c r="M251" s="54"/>
      <c r="N251" s="54" t="s">
        <v>887</v>
      </c>
      <c r="O251" s="88">
        <v>6.3821741700000004E-2</v>
      </c>
      <c r="P251" s="54">
        <v>8</v>
      </c>
    </row>
    <row r="252" spans="1:16" ht="28">
      <c r="A252" s="54" t="s">
        <v>228</v>
      </c>
      <c r="B252" s="54" t="s">
        <v>185</v>
      </c>
      <c r="C252" s="54" t="s">
        <v>1130</v>
      </c>
      <c r="D252" s="54" t="s">
        <v>1442</v>
      </c>
      <c r="E252" s="54" t="s">
        <v>370</v>
      </c>
      <c r="F252" s="54" t="s">
        <v>272</v>
      </c>
      <c r="G252" s="54" t="s">
        <v>859</v>
      </c>
      <c r="H252" s="54" t="s">
        <v>881</v>
      </c>
      <c r="I252" s="54" t="s">
        <v>882</v>
      </c>
      <c r="J252" s="54" t="s">
        <v>859</v>
      </c>
      <c r="K252" s="54" t="s">
        <v>881</v>
      </c>
      <c r="L252" s="87">
        <v>41695</v>
      </c>
      <c r="M252" s="54"/>
      <c r="N252" s="54" t="s">
        <v>888</v>
      </c>
      <c r="O252" s="88">
        <v>1.5854504799999999E-2</v>
      </c>
      <c r="P252" s="54">
        <v>1</v>
      </c>
    </row>
    <row r="253" spans="1:16" ht="28">
      <c r="A253" s="54" t="s">
        <v>228</v>
      </c>
      <c r="B253" s="54" t="s">
        <v>185</v>
      </c>
      <c r="C253" s="54" t="s">
        <v>1130</v>
      </c>
      <c r="D253" s="54" t="s">
        <v>1442</v>
      </c>
      <c r="E253" s="54" t="s">
        <v>370</v>
      </c>
      <c r="F253" s="54" t="s">
        <v>272</v>
      </c>
      <c r="G253" s="54" t="s">
        <v>354</v>
      </c>
      <c r="H253" s="54" t="s">
        <v>889</v>
      </c>
      <c r="I253" s="54" t="s">
        <v>890</v>
      </c>
      <c r="J253" s="54" t="s">
        <v>354</v>
      </c>
      <c r="K253" s="54" t="s">
        <v>901</v>
      </c>
      <c r="L253" s="87">
        <v>42440</v>
      </c>
      <c r="M253" s="54"/>
      <c r="N253" s="54" t="s">
        <v>902</v>
      </c>
      <c r="O253" s="88">
        <v>1.5854504799999999E-2</v>
      </c>
      <c r="P253" s="54">
        <v>1</v>
      </c>
    </row>
    <row r="254" spans="1:16" ht="28">
      <c r="A254" s="54" t="s">
        <v>228</v>
      </c>
      <c r="B254" s="54" t="s">
        <v>185</v>
      </c>
      <c r="C254" s="54" t="s">
        <v>1130</v>
      </c>
      <c r="D254" s="54" t="s">
        <v>1442</v>
      </c>
      <c r="E254" s="54" t="s">
        <v>370</v>
      </c>
      <c r="F254" s="54" t="s">
        <v>272</v>
      </c>
      <c r="G254" s="54" t="s">
        <v>358</v>
      </c>
      <c r="H254" s="54" t="s">
        <v>928</v>
      </c>
      <c r="I254" s="54" t="s">
        <v>929</v>
      </c>
      <c r="J254" s="54" t="s">
        <v>358</v>
      </c>
      <c r="K254" s="54" t="s">
        <v>930</v>
      </c>
      <c r="L254" s="87">
        <v>42622</v>
      </c>
      <c r="M254" s="54"/>
      <c r="N254" s="54" t="s">
        <v>931</v>
      </c>
      <c r="O254" s="88">
        <v>0.1430099329</v>
      </c>
      <c r="P254" s="54">
        <v>11</v>
      </c>
    </row>
    <row r="255" spans="1:16" ht="28">
      <c r="A255" s="54" t="s">
        <v>228</v>
      </c>
      <c r="B255" s="54" t="s">
        <v>185</v>
      </c>
      <c r="C255" s="54" t="s">
        <v>1130</v>
      </c>
      <c r="D255" s="54" t="s">
        <v>1442</v>
      </c>
      <c r="E255" s="54" t="s">
        <v>370</v>
      </c>
      <c r="F255" s="54" t="s">
        <v>272</v>
      </c>
      <c r="G255" s="54" t="s">
        <v>358</v>
      </c>
      <c r="H255" s="54" t="s">
        <v>928</v>
      </c>
      <c r="I255" s="54" t="s">
        <v>929</v>
      </c>
      <c r="J255" s="54" t="s">
        <v>358</v>
      </c>
      <c r="K255" s="54" t="s">
        <v>359</v>
      </c>
      <c r="L255" s="87">
        <v>42622</v>
      </c>
      <c r="M255" s="54"/>
      <c r="N255" s="54" t="s">
        <v>932</v>
      </c>
      <c r="O255" s="88">
        <v>9.3269863699999997E-2</v>
      </c>
      <c r="P255" s="54">
        <v>9</v>
      </c>
    </row>
    <row r="256" spans="1:16" ht="28">
      <c r="A256" s="54" t="s">
        <v>228</v>
      </c>
      <c r="B256" s="54" t="s">
        <v>185</v>
      </c>
      <c r="C256" s="54" t="s">
        <v>1130</v>
      </c>
      <c r="D256" s="54" t="s">
        <v>1442</v>
      </c>
      <c r="E256" s="54" t="s">
        <v>370</v>
      </c>
      <c r="F256" s="54" t="s">
        <v>272</v>
      </c>
      <c r="G256" s="54" t="s">
        <v>358</v>
      </c>
      <c r="H256" s="54" t="s">
        <v>928</v>
      </c>
      <c r="I256" s="54" t="s">
        <v>929</v>
      </c>
      <c r="J256" s="54" t="s">
        <v>358</v>
      </c>
      <c r="K256" s="54" t="s">
        <v>933</v>
      </c>
      <c r="L256" s="87">
        <v>42622</v>
      </c>
      <c r="M256" s="54"/>
      <c r="N256" s="54" t="s">
        <v>934</v>
      </c>
      <c r="O256" s="88">
        <v>0.13441441309999999</v>
      </c>
      <c r="P256" s="54">
        <v>11</v>
      </c>
    </row>
    <row r="257" spans="1:16" ht="28">
      <c r="A257" s="54" t="s">
        <v>228</v>
      </c>
      <c r="B257" s="54" t="s">
        <v>185</v>
      </c>
      <c r="C257" s="54" t="s">
        <v>1130</v>
      </c>
      <c r="D257" s="54" t="s">
        <v>1442</v>
      </c>
      <c r="E257" s="54" t="s">
        <v>370</v>
      </c>
      <c r="F257" s="54" t="s">
        <v>272</v>
      </c>
      <c r="G257" s="54" t="s">
        <v>358</v>
      </c>
      <c r="H257" s="54" t="s">
        <v>928</v>
      </c>
      <c r="I257" s="54" t="s">
        <v>929</v>
      </c>
      <c r="J257" s="54" t="s">
        <v>358</v>
      </c>
      <c r="K257" s="54" t="s">
        <v>935</v>
      </c>
      <c r="L257" s="87">
        <v>42622</v>
      </c>
      <c r="M257" s="54"/>
      <c r="N257" s="54" t="s">
        <v>936</v>
      </c>
      <c r="O257" s="88">
        <v>0.211542586</v>
      </c>
      <c r="P257" s="54">
        <v>18</v>
      </c>
    </row>
    <row r="258" spans="1:16" ht="28">
      <c r="A258" s="54" t="s">
        <v>228</v>
      </c>
      <c r="B258" s="54" t="s">
        <v>185</v>
      </c>
      <c r="C258" s="54" t="s">
        <v>1130</v>
      </c>
      <c r="D258" s="54" t="s">
        <v>1442</v>
      </c>
      <c r="E258" s="54" t="s">
        <v>370</v>
      </c>
      <c r="F258" s="54" t="s">
        <v>272</v>
      </c>
      <c r="G258" s="54" t="s">
        <v>358</v>
      </c>
      <c r="H258" s="54" t="s">
        <v>928</v>
      </c>
      <c r="I258" s="54" t="s">
        <v>929</v>
      </c>
      <c r="J258" s="54" t="s">
        <v>358</v>
      </c>
      <c r="K258" s="54" t="s">
        <v>937</v>
      </c>
      <c r="L258" s="87">
        <v>42622</v>
      </c>
      <c r="M258" s="54"/>
      <c r="N258" s="54" t="s">
        <v>938</v>
      </c>
      <c r="O258" s="88">
        <v>0.14334681730000001</v>
      </c>
      <c r="P258" s="54">
        <v>15</v>
      </c>
    </row>
    <row r="259" spans="1:16" ht="28">
      <c r="A259" s="54" t="s">
        <v>228</v>
      </c>
      <c r="B259" s="54" t="s">
        <v>185</v>
      </c>
      <c r="C259" s="54" t="s">
        <v>1130</v>
      </c>
      <c r="D259" s="54" t="s">
        <v>1442</v>
      </c>
      <c r="E259" s="54" t="s">
        <v>370</v>
      </c>
      <c r="F259" s="54" t="s">
        <v>272</v>
      </c>
      <c r="G259" s="54" t="s">
        <v>358</v>
      </c>
      <c r="H259" s="54" t="s">
        <v>928</v>
      </c>
      <c r="I259" s="54" t="s">
        <v>929</v>
      </c>
      <c r="J259" s="54" t="s">
        <v>358</v>
      </c>
      <c r="K259" s="54" t="s">
        <v>362</v>
      </c>
      <c r="L259" s="87">
        <v>42622</v>
      </c>
      <c r="M259" s="54"/>
      <c r="N259" s="54" t="s">
        <v>939</v>
      </c>
      <c r="O259" s="88">
        <v>0.14379308709999999</v>
      </c>
      <c r="P259" s="54">
        <v>12</v>
      </c>
    </row>
    <row r="260" spans="1:16" ht="28">
      <c r="A260" s="54" t="s">
        <v>228</v>
      </c>
      <c r="B260" s="54" t="s">
        <v>185</v>
      </c>
      <c r="C260" s="54" t="s">
        <v>1130</v>
      </c>
      <c r="D260" s="54" t="s">
        <v>1442</v>
      </c>
      <c r="E260" s="54" t="s">
        <v>370</v>
      </c>
      <c r="F260" s="54" t="s">
        <v>272</v>
      </c>
      <c r="G260" s="54" t="s">
        <v>201</v>
      </c>
      <c r="H260" s="54" t="s">
        <v>202</v>
      </c>
      <c r="I260" s="54" t="s">
        <v>941</v>
      </c>
      <c r="J260" s="54" t="s">
        <v>201</v>
      </c>
      <c r="K260" s="54" t="s">
        <v>942</v>
      </c>
      <c r="L260" s="87">
        <v>42979</v>
      </c>
      <c r="M260" s="54"/>
      <c r="N260" s="54" t="s">
        <v>943</v>
      </c>
      <c r="O260" s="88">
        <v>3.6923678000000001E-2</v>
      </c>
      <c r="P260" s="54">
        <v>3</v>
      </c>
    </row>
    <row r="261" spans="1:16" ht="28">
      <c r="A261" s="54" t="s">
        <v>228</v>
      </c>
      <c r="B261" s="54" t="s">
        <v>185</v>
      </c>
      <c r="C261" s="54" t="s">
        <v>1130</v>
      </c>
      <c r="D261" s="54" t="s">
        <v>1442</v>
      </c>
      <c r="E261" s="54" t="s">
        <v>370</v>
      </c>
      <c r="F261" s="54" t="s">
        <v>272</v>
      </c>
      <c r="G261" s="54" t="s">
        <v>201</v>
      </c>
      <c r="H261" s="54" t="s">
        <v>202</v>
      </c>
      <c r="I261" s="54" t="s">
        <v>941</v>
      </c>
      <c r="J261" s="54" t="s">
        <v>201</v>
      </c>
      <c r="K261" s="54" t="s">
        <v>944</v>
      </c>
      <c r="L261" s="87">
        <v>42979</v>
      </c>
      <c r="M261" s="54"/>
      <c r="N261" s="54" t="s">
        <v>945</v>
      </c>
      <c r="O261" s="88">
        <v>7.4239791900000004E-2</v>
      </c>
      <c r="P261" s="54">
        <v>6</v>
      </c>
    </row>
    <row r="262" spans="1:16" ht="28">
      <c r="A262" s="54" t="s">
        <v>228</v>
      </c>
      <c r="B262" s="54" t="s">
        <v>185</v>
      </c>
      <c r="C262" s="54" t="s">
        <v>1130</v>
      </c>
      <c r="D262" s="54" t="s">
        <v>1442</v>
      </c>
      <c r="E262" s="54" t="s">
        <v>370</v>
      </c>
      <c r="F262" s="54" t="s">
        <v>272</v>
      </c>
      <c r="G262" s="54" t="s">
        <v>201</v>
      </c>
      <c r="H262" s="54" t="s">
        <v>202</v>
      </c>
      <c r="I262" s="54" t="s">
        <v>941</v>
      </c>
      <c r="J262" s="54" t="s">
        <v>201</v>
      </c>
      <c r="K262" s="54" t="s">
        <v>946</v>
      </c>
      <c r="L262" s="87">
        <v>42979</v>
      </c>
      <c r="M262" s="54"/>
      <c r="N262" s="54" t="s">
        <v>947</v>
      </c>
      <c r="O262" s="88">
        <v>0.3751326445</v>
      </c>
      <c r="P262" s="54">
        <v>28</v>
      </c>
    </row>
    <row r="263" spans="1:16" ht="28">
      <c r="A263" s="54" t="s">
        <v>228</v>
      </c>
      <c r="B263" s="54" t="s">
        <v>185</v>
      </c>
      <c r="C263" s="54" t="s">
        <v>1130</v>
      </c>
      <c r="D263" s="54" t="s">
        <v>1442</v>
      </c>
      <c r="E263" s="54" t="s">
        <v>370</v>
      </c>
      <c r="F263" s="54" t="s">
        <v>272</v>
      </c>
      <c r="G263" s="54" t="s">
        <v>201</v>
      </c>
      <c r="H263" s="54" t="s">
        <v>202</v>
      </c>
      <c r="I263" s="54" t="s">
        <v>941</v>
      </c>
      <c r="J263" s="54" t="s">
        <v>201</v>
      </c>
      <c r="K263" s="54" t="s">
        <v>948</v>
      </c>
      <c r="L263" s="87">
        <v>42979</v>
      </c>
      <c r="M263" s="54"/>
      <c r="N263" s="54" t="s">
        <v>949</v>
      </c>
      <c r="O263" s="88">
        <v>1.5854504799999999E-2</v>
      </c>
      <c r="P263" s="54">
        <v>1</v>
      </c>
    </row>
    <row r="264" spans="1:16" ht="28">
      <c r="A264" s="54" t="s">
        <v>228</v>
      </c>
      <c r="B264" s="54" t="s">
        <v>185</v>
      </c>
      <c r="C264" s="54" t="s">
        <v>1130</v>
      </c>
      <c r="D264" s="54" t="s">
        <v>1442</v>
      </c>
      <c r="E264" s="54" t="s">
        <v>370</v>
      </c>
      <c r="F264" s="54" t="s">
        <v>272</v>
      </c>
      <c r="G264" s="54" t="s">
        <v>201</v>
      </c>
      <c r="H264" s="54" t="s">
        <v>202</v>
      </c>
      <c r="I264" s="54" t="s">
        <v>941</v>
      </c>
      <c r="J264" s="54" t="s">
        <v>201</v>
      </c>
      <c r="K264" s="54" t="s">
        <v>950</v>
      </c>
      <c r="L264" s="87">
        <v>42979</v>
      </c>
      <c r="M264" s="54"/>
      <c r="N264" s="54" t="s">
        <v>951</v>
      </c>
      <c r="O264" s="88">
        <v>2.6389091399999998E-2</v>
      </c>
      <c r="P264" s="54">
        <v>2</v>
      </c>
    </row>
    <row r="265" spans="1:16" ht="28">
      <c r="A265" s="54" t="s">
        <v>228</v>
      </c>
      <c r="B265" s="54" t="s">
        <v>185</v>
      </c>
      <c r="C265" s="54" t="s">
        <v>1130</v>
      </c>
      <c r="D265" s="54" t="s">
        <v>1442</v>
      </c>
      <c r="E265" s="54" t="s">
        <v>370</v>
      </c>
      <c r="F265" s="54" t="s">
        <v>272</v>
      </c>
      <c r="G265" s="54" t="s">
        <v>201</v>
      </c>
      <c r="H265" s="54" t="s">
        <v>202</v>
      </c>
      <c r="I265" s="54" t="s">
        <v>941</v>
      </c>
      <c r="J265" s="54" t="s">
        <v>201</v>
      </c>
      <c r="K265" s="54" t="s">
        <v>952</v>
      </c>
      <c r="L265" s="87">
        <v>42979</v>
      </c>
      <c r="M265" s="54"/>
      <c r="N265" s="54" t="s">
        <v>953</v>
      </c>
      <c r="O265" s="88">
        <v>3.4459936900000002E-2</v>
      </c>
      <c r="P265" s="54">
        <v>3</v>
      </c>
    </row>
    <row r="266" spans="1:16" ht="28">
      <c r="A266" s="54" t="s">
        <v>228</v>
      </c>
      <c r="B266" s="54" t="s">
        <v>185</v>
      </c>
      <c r="C266" s="54" t="s">
        <v>1130</v>
      </c>
      <c r="D266" s="54" t="s">
        <v>1442</v>
      </c>
      <c r="E266" s="54" t="s">
        <v>370</v>
      </c>
      <c r="F266" s="54" t="s">
        <v>272</v>
      </c>
      <c r="G266" s="54" t="s">
        <v>201</v>
      </c>
      <c r="H266" s="54" t="s">
        <v>202</v>
      </c>
      <c r="I266" s="54" t="s">
        <v>941</v>
      </c>
      <c r="J266" s="54" t="s">
        <v>201</v>
      </c>
      <c r="K266" s="54" t="s">
        <v>954</v>
      </c>
      <c r="L266" s="87">
        <v>42979</v>
      </c>
      <c r="M266" s="54"/>
      <c r="N266" s="54" t="s">
        <v>955</v>
      </c>
      <c r="O266" s="88">
        <v>2.6389091399999998E-2</v>
      </c>
      <c r="P266" s="54">
        <v>2</v>
      </c>
    </row>
    <row r="267" spans="1:16" ht="28">
      <c r="A267" s="54" t="s">
        <v>228</v>
      </c>
      <c r="B267" s="54" t="s">
        <v>185</v>
      </c>
      <c r="C267" s="54" t="s">
        <v>1130</v>
      </c>
      <c r="D267" s="54" t="s">
        <v>1442</v>
      </c>
      <c r="E267" s="54" t="s">
        <v>370</v>
      </c>
      <c r="F267" s="54" t="s">
        <v>272</v>
      </c>
      <c r="G267" s="54" t="s">
        <v>201</v>
      </c>
      <c r="H267" s="54" t="s">
        <v>202</v>
      </c>
      <c r="I267" s="54" t="s">
        <v>941</v>
      </c>
      <c r="J267" s="54" t="s">
        <v>201</v>
      </c>
      <c r="K267" s="54" t="s">
        <v>956</v>
      </c>
      <c r="L267" s="87">
        <v>42979</v>
      </c>
      <c r="M267" s="54"/>
      <c r="N267" s="54" t="s">
        <v>957</v>
      </c>
      <c r="O267" s="88">
        <v>6.6168946399999998E-2</v>
      </c>
      <c r="P267" s="54">
        <v>5</v>
      </c>
    </row>
    <row r="268" spans="1:16" ht="28">
      <c r="A268" s="54" t="s">
        <v>228</v>
      </c>
      <c r="B268" s="54" t="s">
        <v>185</v>
      </c>
      <c r="C268" s="54" t="s">
        <v>1130</v>
      </c>
      <c r="D268" s="54" t="s">
        <v>1442</v>
      </c>
      <c r="E268" s="54" t="s">
        <v>370</v>
      </c>
      <c r="F268" s="54" t="s">
        <v>272</v>
      </c>
      <c r="G268" s="54" t="s">
        <v>201</v>
      </c>
      <c r="H268" s="54" t="s">
        <v>958</v>
      </c>
      <c r="I268" s="54" t="s">
        <v>959</v>
      </c>
      <c r="J268" s="54" t="s">
        <v>201</v>
      </c>
      <c r="K268" s="54" t="s">
        <v>958</v>
      </c>
      <c r="L268" s="87">
        <v>42867</v>
      </c>
      <c r="M268" s="54"/>
      <c r="N268" s="54" t="s">
        <v>960</v>
      </c>
      <c r="O268" s="88">
        <v>6.6456132500000001E-2</v>
      </c>
      <c r="P268" s="54">
        <v>6</v>
      </c>
    </row>
    <row r="269" spans="1:16" ht="28">
      <c r="A269" s="54" t="s">
        <v>228</v>
      </c>
      <c r="B269" s="54" t="s">
        <v>185</v>
      </c>
      <c r="C269" s="54" t="s">
        <v>1130</v>
      </c>
      <c r="D269" s="54" t="s">
        <v>1442</v>
      </c>
      <c r="E269" s="54" t="s">
        <v>370</v>
      </c>
      <c r="F269" s="54" t="s">
        <v>272</v>
      </c>
      <c r="G269" s="54" t="s">
        <v>201</v>
      </c>
      <c r="H269" s="54" t="s">
        <v>946</v>
      </c>
      <c r="I269" s="54" t="s">
        <v>1493</v>
      </c>
      <c r="J269" s="54" t="s">
        <v>201</v>
      </c>
      <c r="K269" s="54" t="s">
        <v>946</v>
      </c>
      <c r="L269" s="87">
        <v>43210</v>
      </c>
      <c r="M269" s="54"/>
      <c r="N269" s="54" t="s">
        <v>1494</v>
      </c>
      <c r="O269" s="88">
        <v>3.6111817599999999E-2</v>
      </c>
      <c r="P269" s="54">
        <v>3</v>
      </c>
    </row>
    <row r="270" spans="1:16" ht="28">
      <c r="A270" s="54" t="s">
        <v>228</v>
      </c>
      <c r="B270" s="54" t="s">
        <v>185</v>
      </c>
      <c r="C270" s="54" t="s">
        <v>1130</v>
      </c>
      <c r="D270" s="54" t="s">
        <v>1442</v>
      </c>
      <c r="E270" s="54" t="s">
        <v>370</v>
      </c>
      <c r="F270" s="54" t="s">
        <v>272</v>
      </c>
      <c r="G270" s="54" t="s">
        <v>201</v>
      </c>
      <c r="H270" s="54" t="s">
        <v>204</v>
      </c>
      <c r="I270" s="54" t="s">
        <v>315</v>
      </c>
      <c r="J270" s="54" t="s">
        <v>201</v>
      </c>
      <c r="K270" s="54" t="s">
        <v>961</v>
      </c>
      <c r="L270" s="87">
        <v>41688</v>
      </c>
      <c r="M270" s="54"/>
      <c r="N270" s="54" t="s">
        <v>962</v>
      </c>
      <c r="O270" s="88">
        <v>6.7820827099999995E-2</v>
      </c>
      <c r="P270" s="54">
        <v>5</v>
      </c>
    </row>
    <row r="271" spans="1:16" ht="28">
      <c r="A271" s="54" t="s">
        <v>228</v>
      </c>
      <c r="B271" s="54" t="s">
        <v>185</v>
      </c>
      <c r="C271" s="54" t="s">
        <v>1130</v>
      </c>
      <c r="D271" s="54" t="s">
        <v>1442</v>
      </c>
      <c r="E271" s="54" t="s">
        <v>370</v>
      </c>
      <c r="F271" s="54" t="s">
        <v>272</v>
      </c>
      <c r="G271" s="54" t="s">
        <v>201</v>
      </c>
      <c r="H271" s="54" t="s">
        <v>204</v>
      </c>
      <c r="I271" s="54" t="s">
        <v>315</v>
      </c>
      <c r="J271" s="54" t="s">
        <v>201</v>
      </c>
      <c r="K271" s="54" t="s">
        <v>963</v>
      </c>
      <c r="L271" s="87">
        <v>41688</v>
      </c>
      <c r="M271" s="54"/>
      <c r="N271" s="54" t="s">
        <v>964</v>
      </c>
      <c r="O271" s="88">
        <v>5.0314441600000002E-2</v>
      </c>
      <c r="P271" s="54">
        <v>4</v>
      </c>
    </row>
    <row r="272" spans="1:16" ht="28">
      <c r="A272" s="54" t="s">
        <v>228</v>
      </c>
      <c r="B272" s="54" t="s">
        <v>185</v>
      </c>
      <c r="C272" s="54" t="s">
        <v>1130</v>
      </c>
      <c r="D272" s="54" t="s">
        <v>1442</v>
      </c>
      <c r="E272" s="54" t="s">
        <v>370</v>
      </c>
      <c r="F272" s="54" t="s">
        <v>272</v>
      </c>
      <c r="G272" s="54" t="s">
        <v>201</v>
      </c>
      <c r="H272" s="54" t="s">
        <v>204</v>
      </c>
      <c r="I272" s="54" t="s">
        <v>315</v>
      </c>
      <c r="J272" s="54" t="s">
        <v>201</v>
      </c>
      <c r="K272" s="54" t="s">
        <v>965</v>
      </c>
      <c r="L272" s="87">
        <v>41688</v>
      </c>
      <c r="M272" s="54"/>
      <c r="N272" s="54" t="s">
        <v>966</v>
      </c>
      <c r="O272" s="88">
        <v>3.1709009500000003E-2</v>
      </c>
      <c r="P272" s="54">
        <v>2</v>
      </c>
    </row>
    <row r="273" spans="1:16" ht="28">
      <c r="A273" s="54" t="s">
        <v>228</v>
      </c>
      <c r="B273" s="54" t="s">
        <v>185</v>
      </c>
      <c r="C273" s="54" t="s">
        <v>1130</v>
      </c>
      <c r="D273" s="54" t="s">
        <v>1442</v>
      </c>
      <c r="E273" s="54" t="s">
        <v>370</v>
      </c>
      <c r="F273" s="54" t="s">
        <v>272</v>
      </c>
      <c r="G273" s="54" t="s">
        <v>201</v>
      </c>
      <c r="H273" s="54" t="s">
        <v>204</v>
      </c>
      <c r="I273" s="54" t="s">
        <v>315</v>
      </c>
      <c r="J273" s="54" t="s">
        <v>201</v>
      </c>
      <c r="K273" s="54" t="s">
        <v>316</v>
      </c>
      <c r="L273" s="87">
        <v>41688</v>
      </c>
      <c r="M273" s="54"/>
      <c r="N273" s="54" t="s">
        <v>317</v>
      </c>
      <c r="O273" s="88">
        <v>0.3218835297</v>
      </c>
      <c r="P273" s="54">
        <v>29</v>
      </c>
    </row>
    <row r="274" spans="1:16" ht="28">
      <c r="A274" s="54" t="s">
        <v>228</v>
      </c>
      <c r="B274" s="54" t="s">
        <v>185</v>
      </c>
      <c r="C274" s="54" t="s">
        <v>1130</v>
      </c>
      <c r="D274" s="54" t="s">
        <v>1442</v>
      </c>
      <c r="E274" s="54" t="s">
        <v>370</v>
      </c>
      <c r="F274" s="54" t="s">
        <v>272</v>
      </c>
      <c r="G274" s="54" t="s">
        <v>201</v>
      </c>
      <c r="H274" s="54" t="s">
        <v>204</v>
      </c>
      <c r="I274" s="54" t="s">
        <v>315</v>
      </c>
      <c r="J274" s="54" t="s">
        <v>201</v>
      </c>
      <c r="K274" s="54" t="s">
        <v>967</v>
      </c>
      <c r="L274" s="87">
        <v>41688</v>
      </c>
      <c r="M274" s="54"/>
      <c r="N274" s="54" t="s">
        <v>968</v>
      </c>
      <c r="O274" s="88">
        <v>0.1109815333</v>
      </c>
      <c r="P274" s="54">
        <v>7</v>
      </c>
    </row>
    <row r="275" spans="1:16" ht="28">
      <c r="A275" s="54" t="s">
        <v>228</v>
      </c>
      <c r="B275" s="54" t="s">
        <v>185</v>
      </c>
      <c r="C275" s="54" t="s">
        <v>1130</v>
      </c>
      <c r="D275" s="54" t="s">
        <v>1442</v>
      </c>
      <c r="E275" s="54" t="s">
        <v>370</v>
      </c>
      <c r="F275" s="54" t="s">
        <v>272</v>
      </c>
      <c r="G275" s="54" t="s">
        <v>201</v>
      </c>
      <c r="H275" s="54" t="s">
        <v>204</v>
      </c>
      <c r="I275" s="54" t="s">
        <v>315</v>
      </c>
      <c r="J275" s="54" t="s">
        <v>201</v>
      </c>
      <c r="K275" s="54" t="s">
        <v>969</v>
      </c>
      <c r="L275" s="87">
        <v>41688</v>
      </c>
      <c r="M275" s="54"/>
      <c r="N275" s="54" t="s">
        <v>970</v>
      </c>
      <c r="O275" s="88">
        <v>5.2253508599999998E-2</v>
      </c>
      <c r="P275" s="54">
        <v>5</v>
      </c>
    </row>
    <row r="276" spans="1:16" ht="28">
      <c r="A276" s="54" t="s">
        <v>228</v>
      </c>
      <c r="B276" s="54" t="s">
        <v>185</v>
      </c>
      <c r="C276" s="54" t="s">
        <v>1130</v>
      </c>
      <c r="D276" s="54" t="s">
        <v>1442</v>
      </c>
      <c r="E276" s="54" t="s">
        <v>370</v>
      </c>
      <c r="F276" s="54" t="s">
        <v>272</v>
      </c>
      <c r="G276" s="54" t="s">
        <v>201</v>
      </c>
      <c r="H276" s="54" t="s">
        <v>204</v>
      </c>
      <c r="I276" s="54" t="s">
        <v>315</v>
      </c>
      <c r="J276" s="54" t="s">
        <v>201</v>
      </c>
      <c r="K276" s="54" t="s">
        <v>971</v>
      </c>
      <c r="L276" s="87">
        <v>41688</v>
      </c>
      <c r="M276" s="54"/>
      <c r="N276" s="54" t="s">
        <v>972</v>
      </c>
      <c r="O276" s="88">
        <v>4.4994523500000001E-2</v>
      </c>
      <c r="P276" s="54">
        <v>4</v>
      </c>
    </row>
    <row r="277" spans="1:16" ht="28">
      <c r="A277" s="54" t="s">
        <v>228</v>
      </c>
      <c r="B277" s="54" t="s">
        <v>185</v>
      </c>
      <c r="C277" s="54" t="s">
        <v>1130</v>
      </c>
      <c r="D277" s="54" t="s">
        <v>1442</v>
      </c>
      <c r="E277" s="54" t="s">
        <v>370</v>
      </c>
      <c r="F277" s="54" t="s">
        <v>272</v>
      </c>
      <c r="G277" s="54" t="s">
        <v>201</v>
      </c>
      <c r="H277" s="54" t="s">
        <v>204</v>
      </c>
      <c r="I277" s="54" t="s">
        <v>315</v>
      </c>
      <c r="J277" s="54" t="s">
        <v>201</v>
      </c>
      <c r="K277" s="54" t="s">
        <v>318</v>
      </c>
      <c r="L277" s="87">
        <v>41688</v>
      </c>
      <c r="M277" s="54"/>
      <c r="N277" s="54" t="s">
        <v>319</v>
      </c>
      <c r="O277" s="88">
        <v>3.4459936900000002E-2</v>
      </c>
      <c r="P277" s="54">
        <v>3</v>
      </c>
    </row>
    <row r="278" spans="1:16" ht="28">
      <c r="A278" s="54" t="s">
        <v>228</v>
      </c>
      <c r="B278" s="54" t="s">
        <v>185</v>
      </c>
      <c r="C278" s="54" t="s">
        <v>1130</v>
      </c>
      <c r="D278" s="54" t="s">
        <v>1442</v>
      </c>
      <c r="E278" s="54" t="s">
        <v>370</v>
      </c>
      <c r="F278" s="54" t="s">
        <v>272</v>
      </c>
      <c r="G278" s="54" t="s">
        <v>201</v>
      </c>
      <c r="H278" s="54" t="s">
        <v>204</v>
      </c>
      <c r="I278" s="54" t="s">
        <v>315</v>
      </c>
      <c r="J278" s="54" t="s">
        <v>201</v>
      </c>
      <c r="K278" s="54" t="s">
        <v>973</v>
      </c>
      <c r="L278" s="87">
        <v>41688</v>
      </c>
      <c r="M278" s="54"/>
      <c r="N278" s="54" t="s">
        <v>974</v>
      </c>
      <c r="O278" s="88">
        <v>0.39911354630000001</v>
      </c>
      <c r="P278" s="54">
        <v>26</v>
      </c>
    </row>
    <row r="279" spans="1:16" ht="28">
      <c r="A279" s="54" t="s">
        <v>228</v>
      </c>
      <c r="B279" s="54" t="s">
        <v>185</v>
      </c>
      <c r="C279" s="54" t="s">
        <v>1130</v>
      </c>
      <c r="D279" s="54" t="s">
        <v>1442</v>
      </c>
      <c r="E279" s="54" t="s">
        <v>370</v>
      </c>
      <c r="F279" s="54" t="s">
        <v>272</v>
      </c>
      <c r="G279" s="54" t="s">
        <v>201</v>
      </c>
      <c r="H279" s="54" t="s">
        <v>204</v>
      </c>
      <c r="I279" s="54" t="s">
        <v>315</v>
      </c>
      <c r="J279" s="54" t="s">
        <v>201</v>
      </c>
      <c r="K279" s="54" t="s">
        <v>204</v>
      </c>
      <c r="L279" s="87">
        <v>41688</v>
      </c>
      <c r="M279" s="54"/>
      <c r="N279" s="54" t="s">
        <v>975</v>
      </c>
      <c r="O279" s="88">
        <v>1.2274752545000001</v>
      </c>
      <c r="P279" s="54">
        <v>92</v>
      </c>
    </row>
    <row r="280" spans="1:16" ht="28">
      <c r="A280" s="54" t="s">
        <v>228</v>
      </c>
      <c r="B280" s="54" t="s">
        <v>185</v>
      </c>
      <c r="C280" s="54" t="s">
        <v>1130</v>
      </c>
      <c r="D280" s="54" t="s">
        <v>1442</v>
      </c>
      <c r="E280" s="54" t="s">
        <v>370</v>
      </c>
      <c r="F280" s="54" t="s">
        <v>272</v>
      </c>
      <c r="G280" s="54" t="s">
        <v>201</v>
      </c>
      <c r="H280" s="54" t="s">
        <v>204</v>
      </c>
      <c r="I280" s="54" t="s">
        <v>315</v>
      </c>
      <c r="J280" s="54" t="s">
        <v>201</v>
      </c>
      <c r="K280" s="54" t="s">
        <v>320</v>
      </c>
      <c r="L280" s="87">
        <v>41688</v>
      </c>
      <c r="M280" s="54"/>
      <c r="N280" s="54" t="s">
        <v>321</v>
      </c>
      <c r="O280" s="88">
        <v>0.1271232243</v>
      </c>
      <c r="P280" s="54">
        <v>9</v>
      </c>
    </row>
    <row r="281" spans="1:16" ht="28">
      <c r="A281" s="54" t="s">
        <v>228</v>
      </c>
      <c r="B281" s="54" t="s">
        <v>185</v>
      </c>
      <c r="C281" s="54" t="s">
        <v>1130</v>
      </c>
      <c r="D281" s="54" t="s">
        <v>1442</v>
      </c>
      <c r="E281" s="54" t="s">
        <v>370</v>
      </c>
      <c r="F281" s="54" t="s">
        <v>272</v>
      </c>
      <c r="G281" s="54" t="s">
        <v>1541</v>
      </c>
      <c r="H281" s="54" t="s">
        <v>1542</v>
      </c>
      <c r="I281" s="54" t="s">
        <v>1543</v>
      </c>
      <c r="J281" s="54" t="s">
        <v>1541</v>
      </c>
      <c r="K281" s="54" t="s">
        <v>1544</v>
      </c>
      <c r="L281" s="87">
        <v>43308</v>
      </c>
      <c r="M281" s="54"/>
      <c r="N281" s="54" t="s">
        <v>1545</v>
      </c>
      <c r="O281" s="88">
        <v>1.5801983398999999</v>
      </c>
      <c r="P281" s="54">
        <v>115</v>
      </c>
    </row>
    <row r="282" spans="1:16" ht="28">
      <c r="A282" s="54" t="s">
        <v>228</v>
      </c>
      <c r="B282" s="54" t="s">
        <v>185</v>
      </c>
      <c r="C282" s="54" t="s">
        <v>1130</v>
      </c>
      <c r="D282" s="54" t="s">
        <v>1442</v>
      </c>
      <c r="E282" s="54" t="s">
        <v>370</v>
      </c>
      <c r="F282" s="54" t="s">
        <v>272</v>
      </c>
      <c r="G282" s="54" t="s">
        <v>1541</v>
      </c>
      <c r="H282" s="54" t="s">
        <v>1542</v>
      </c>
      <c r="I282" s="54" t="s">
        <v>1543</v>
      </c>
      <c r="J282" s="54" t="s">
        <v>1541</v>
      </c>
      <c r="K282" s="54" t="s">
        <v>1546</v>
      </c>
      <c r="L282" s="87">
        <v>43308</v>
      </c>
      <c r="M282" s="54"/>
      <c r="N282" s="54" t="s">
        <v>1547</v>
      </c>
      <c r="O282" s="88">
        <v>6.3462512015000003</v>
      </c>
      <c r="P282" s="54">
        <v>501</v>
      </c>
    </row>
    <row r="283" spans="1:16" ht="28">
      <c r="A283" s="54" t="s">
        <v>228</v>
      </c>
      <c r="B283" s="54" t="s">
        <v>185</v>
      </c>
      <c r="C283" s="54" t="s">
        <v>1130</v>
      </c>
      <c r="D283" s="54" t="s">
        <v>1442</v>
      </c>
      <c r="E283" s="54" t="s">
        <v>370</v>
      </c>
      <c r="F283" s="54" t="s">
        <v>272</v>
      </c>
      <c r="G283" s="54" t="s">
        <v>1541</v>
      </c>
      <c r="H283" s="54" t="s">
        <v>1542</v>
      </c>
      <c r="I283" s="54" t="s">
        <v>1543</v>
      </c>
      <c r="J283" s="54" t="s">
        <v>1541</v>
      </c>
      <c r="K283" s="54" t="s">
        <v>1548</v>
      </c>
      <c r="L283" s="87">
        <v>43308</v>
      </c>
      <c r="M283" s="54"/>
      <c r="N283" s="54" t="s">
        <v>1549</v>
      </c>
      <c r="O283" s="88">
        <v>1.5938005957000001</v>
      </c>
      <c r="P283" s="54">
        <v>120</v>
      </c>
    </row>
    <row r="284" spans="1:16" ht="28">
      <c r="A284" s="54" t="s">
        <v>228</v>
      </c>
      <c r="B284" s="54" t="s">
        <v>185</v>
      </c>
      <c r="C284" s="54" t="s">
        <v>1130</v>
      </c>
      <c r="D284" s="54" t="s">
        <v>1442</v>
      </c>
      <c r="E284" s="54" t="s">
        <v>370</v>
      </c>
      <c r="F284" s="54" t="s">
        <v>272</v>
      </c>
      <c r="G284" s="54" t="s">
        <v>1541</v>
      </c>
      <c r="H284" s="54" t="s">
        <v>1542</v>
      </c>
      <c r="I284" s="54" t="s">
        <v>1543</v>
      </c>
      <c r="J284" s="54" t="s">
        <v>1541</v>
      </c>
      <c r="K284" s="54" t="s">
        <v>1550</v>
      </c>
      <c r="L284" s="87">
        <v>43308</v>
      </c>
      <c r="M284" s="54"/>
      <c r="N284" s="54" t="s">
        <v>1551</v>
      </c>
      <c r="O284" s="88">
        <v>1.7370480166</v>
      </c>
      <c r="P284" s="54">
        <v>129</v>
      </c>
    </row>
    <row r="285" spans="1:16" ht="28">
      <c r="A285" s="54" t="s">
        <v>228</v>
      </c>
      <c r="B285" s="54" t="s">
        <v>185</v>
      </c>
      <c r="C285" s="54" t="s">
        <v>1130</v>
      </c>
      <c r="D285" s="54" t="s">
        <v>1442</v>
      </c>
      <c r="E285" s="54" t="s">
        <v>370</v>
      </c>
      <c r="F285" s="54" t="s">
        <v>272</v>
      </c>
      <c r="G285" s="54" t="s">
        <v>1541</v>
      </c>
      <c r="H285" s="54" t="s">
        <v>1542</v>
      </c>
      <c r="I285" s="54" t="s">
        <v>1543</v>
      </c>
      <c r="J285" s="54" t="s">
        <v>1541</v>
      </c>
      <c r="K285" s="54" t="s">
        <v>1552</v>
      </c>
      <c r="L285" s="87">
        <v>43308</v>
      </c>
      <c r="M285" s="54"/>
      <c r="N285" s="54" t="s">
        <v>1553</v>
      </c>
      <c r="O285" s="88">
        <v>1.4118068925</v>
      </c>
      <c r="P285" s="54">
        <v>115</v>
      </c>
    </row>
    <row r="286" spans="1:16" ht="28">
      <c r="A286" s="54" t="s">
        <v>228</v>
      </c>
      <c r="B286" s="54" t="s">
        <v>185</v>
      </c>
      <c r="C286" s="54" t="s">
        <v>1130</v>
      </c>
      <c r="D286" s="54" t="s">
        <v>1442</v>
      </c>
      <c r="E286" s="54" t="s">
        <v>370</v>
      </c>
      <c r="F286" s="54" t="s">
        <v>272</v>
      </c>
      <c r="G286" s="54" t="s">
        <v>1541</v>
      </c>
      <c r="H286" s="54" t="s">
        <v>1542</v>
      </c>
      <c r="I286" s="54" t="s">
        <v>1543</v>
      </c>
      <c r="J286" s="54" t="s">
        <v>1541</v>
      </c>
      <c r="K286" s="54" t="s">
        <v>1554</v>
      </c>
      <c r="L286" s="87">
        <v>43308</v>
      </c>
      <c r="M286" s="54"/>
      <c r="N286" s="54" t="s">
        <v>1555</v>
      </c>
      <c r="O286" s="88">
        <v>1.1410698811</v>
      </c>
      <c r="P286" s="54">
        <v>86</v>
      </c>
    </row>
    <row r="287" spans="1:16" ht="28">
      <c r="A287" s="54" t="s">
        <v>228</v>
      </c>
      <c r="B287" s="54" t="s">
        <v>185</v>
      </c>
      <c r="C287" s="54" t="s">
        <v>1130</v>
      </c>
      <c r="D287" s="54" t="s">
        <v>1442</v>
      </c>
      <c r="E287" s="54" t="s">
        <v>370</v>
      </c>
      <c r="F287" s="54" t="s">
        <v>272</v>
      </c>
      <c r="G287" s="54" t="s">
        <v>1541</v>
      </c>
      <c r="H287" s="54" t="s">
        <v>1542</v>
      </c>
      <c r="I287" s="54" t="s">
        <v>1543</v>
      </c>
      <c r="J287" s="54" t="s">
        <v>1541</v>
      </c>
      <c r="K287" s="54" t="s">
        <v>1556</v>
      </c>
      <c r="L287" s="87">
        <v>43308</v>
      </c>
      <c r="M287" s="54"/>
      <c r="N287" s="54" t="s">
        <v>1557</v>
      </c>
      <c r="O287" s="88">
        <v>6.2657479125000002</v>
      </c>
      <c r="P287" s="54">
        <v>489</v>
      </c>
    </row>
    <row r="288" spans="1:16" ht="28">
      <c r="A288" s="54" t="s">
        <v>228</v>
      </c>
      <c r="B288" s="54" t="s">
        <v>185</v>
      </c>
      <c r="C288" s="54" t="s">
        <v>1130</v>
      </c>
      <c r="D288" s="54" t="s">
        <v>1442</v>
      </c>
      <c r="E288" s="54" t="s">
        <v>370</v>
      </c>
      <c r="F288" s="54" t="s">
        <v>272</v>
      </c>
      <c r="G288" s="54" t="s">
        <v>205</v>
      </c>
      <c r="H288" s="54" t="s">
        <v>1446</v>
      </c>
      <c r="I288" s="54" t="s">
        <v>1447</v>
      </c>
      <c r="J288" s="54" t="s">
        <v>205</v>
      </c>
      <c r="K288" s="54" t="s">
        <v>1446</v>
      </c>
      <c r="L288" s="87">
        <v>43042</v>
      </c>
      <c r="M288" s="54"/>
      <c r="N288" s="54" t="s">
        <v>1448</v>
      </c>
      <c r="O288" s="88">
        <v>2.12066268E-2</v>
      </c>
      <c r="P288" s="54">
        <v>2</v>
      </c>
    </row>
    <row r="289" spans="1:16" ht="28">
      <c r="A289" s="54" t="s">
        <v>228</v>
      </c>
      <c r="B289" s="54" t="s">
        <v>185</v>
      </c>
      <c r="C289" s="54" t="s">
        <v>1130</v>
      </c>
      <c r="D289" s="54" t="s">
        <v>1442</v>
      </c>
      <c r="E289" s="54" t="s">
        <v>370</v>
      </c>
      <c r="F289" s="54" t="s">
        <v>272</v>
      </c>
      <c r="G289" s="54" t="s">
        <v>205</v>
      </c>
      <c r="H289" s="54" t="s">
        <v>998</v>
      </c>
      <c r="I289" s="54" t="s">
        <v>999</v>
      </c>
      <c r="J289" s="54" t="s">
        <v>205</v>
      </c>
      <c r="K289" s="54" t="s">
        <v>998</v>
      </c>
      <c r="L289" s="87">
        <v>42052</v>
      </c>
      <c r="M289" s="54"/>
      <c r="N289" s="54" t="s">
        <v>1000</v>
      </c>
      <c r="O289" s="88">
        <v>7.9846896200000003E-2</v>
      </c>
      <c r="P289" s="54">
        <v>7</v>
      </c>
    </row>
    <row r="290" spans="1:16" ht="28">
      <c r="A290" s="54" t="s">
        <v>228</v>
      </c>
      <c r="B290" s="54" t="s">
        <v>185</v>
      </c>
      <c r="C290" s="54" t="s">
        <v>1130</v>
      </c>
      <c r="D290" s="54" t="s">
        <v>1442</v>
      </c>
      <c r="E290" s="54" t="s">
        <v>370</v>
      </c>
      <c r="F290" s="54" t="s">
        <v>272</v>
      </c>
      <c r="G290" s="54" t="s">
        <v>205</v>
      </c>
      <c r="H290" s="54" t="s">
        <v>206</v>
      </c>
      <c r="I290" s="54" t="s">
        <v>1001</v>
      </c>
      <c r="J290" s="54" t="s">
        <v>205</v>
      </c>
      <c r="K290" s="54" t="s">
        <v>1002</v>
      </c>
      <c r="L290" s="87">
        <v>42136</v>
      </c>
      <c r="M290" s="54"/>
      <c r="N290" s="54" t="s">
        <v>1003</v>
      </c>
      <c r="O290" s="88">
        <v>2.3925350299999999E-2</v>
      </c>
      <c r="P290" s="54">
        <v>2</v>
      </c>
    </row>
    <row r="291" spans="1:16" ht="28">
      <c r="A291" s="54" t="s">
        <v>228</v>
      </c>
      <c r="B291" s="54" t="s">
        <v>185</v>
      </c>
      <c r="C291" s="54" t="s">
        <v>1130</v>
      </c>
      <c r="D291" s="54" t="s">
        <v>1442</v>
      </c>
      <c r="E291" s="54" t="s">
        <v>370</v>
      </c>
      <c r="F291" s="54" t="s">
        <v>272</v>
      </c>
      <c r="G291" s="54" t="s">
        <v>205</v>
      </c>
      <c r="H291" s="54" t="s">
        <v>206</v>
      </c>
      <c r="I291" s="54" t="s">
        <v>1001</v>
      </c>
      <c r="J291" s="54" t="s">
        <v>205</v>
      </c>
      <c r="K291" s="54" t="s">
        <v>1004</v>
      </c>
      <c r="L291" s="87">
        <v>42136</v>
      </c>
      <c r="M291" s="54"/>
      <c r="N291" s="54" t="s">
        <v>1005</v>
      </c>
      <c r="O291" s="88">
        <v>4.8425072899999998E-2</v>
      </c>
      <c r="P291" s="54">
        <v>6</v>
      </c>
    </row>
    <row r="292" spans="1:16" ht="28">
      <c r="A292" s="54" t="s">
        <v>228</v>
      </c>
      <c r="B292" s="54" t="s">
        <v>185</v>
      </c>
      <c r="C292" s="54" t="s">
        <v>1130</v>
      </c>
      <c r="D292" s="54" t="s">
        <v>1442</v>
      </c>
      <c r="E292" s="54" t="s">
        <v>370</v>
      </c>
      <c r="F292" s="54" t="s">
        <v>272</v>
      </c>
      <c r="G292" s="54" t="s">
        <v>205</v>
      </c>
      <c r="H292" s="54" t="s">
        <v>206</v>
      </c>
      <c r="I292" s="54" t="s">
        <v>1001</v>
      </c>
      <c r="J292" s="54" t="s">
        <v>205</v>
      </c>
      <c r="K292" s="54" t="s">
        <v>1006</v>
      </c>
      <c r="L292" s="87">
        <v>42136</v>
      </c>
      <c r="M292" s="54"/>
      <c r="N292" s="54" t="s">
        <v>1007</v>
      </c>
      <c r="O292" s="88">
        <v>1.8605432099999999E-2</v>
      </c>
      <c r="P292" s="54">
        <v>2</v>
      </c>
    </row>
    <row r="293" spans="1:16" ht="28">
      <c r="A293" s="54" t="s">
        <v>228</v>
      </c>
      <c r="B293" s="54" t="s">
        <v>185</v>
      </c>
      <c r="C293" s="54" t="s">
        <v>1130</v>
      </c>
      <c r="D293" s="54" t="s">
        <v>1442</v>
      </c>
      <c r="E293" s="54" t="s">
        <v>370</v>
      </c>
      <c r="F293" s="54" t="s">
        <v>272</v>
      </c>
      <c r="G293" s="54" t="s">
        <v>205</v>
      </c>
      <c r="H293" s="54" t="s">
        <v>206</v>
      </c>
      <c r="I293" s="54" t="s">
        <v>1001</v>
      </c>
      <c r="J293" s="54" t="s">
        <v>205</v>
      </c>
      <c r="K293" s="54" t="s">
        <v>1008</v>
      </c>
      <c r="L293" s="87">
        <v>42136</v>
      </c>
      <c r="M293" s="54"/>
      <c r="N293" s="54" t="s">
        <v>1009</v>
      </c>
      <c r="O293" s="88">
        <v>3.9779855000000003E-2</v>
      </c>
      <c r="P293" s="54">
        <v>3</v>
      </c>
    </row>
    <row r="294" spans="1:16" ht="28">
      <c r="A294" s="54" t="s">
        <v>228</v>
      </c>
      <c r="B294" s="54" t="s">
        <v>185</v>
      </c>
      <c r="C294" s="54" t="s">
        <v>1130</v>
      </c>
      <c r="D294" s="54" t="s">
        <v>1442</v>
      </c>
      <c r="E294" s="54" t="s">
        <v>370</v>
      </c>
      <c r="F294" s="54" t="s">
        <v>272</v>
      </c>
      <c r="G294" s="54" t="s">
        <v>205</v>
      </c>
      <c r="H294" s="54" t="s">
        <v>206</v>
      </c>
      <c r="I294" s="54" t="s">
        <v>1001</v>
      </c>
      <c r="J294" s="54" t="s">
        <v>205</v>
      </c>
      <c r="K294" s="54" t="s">
        <v>1010</v>
      </c>
      <c r="L294" s="87">
        <v>42136</v>
      </c>
      <c r="M294" s="54"/>
      <c r="N294" s="54" t="s">
        <v>1011</v>
      </c>
      <c r="O294" s="88">
        <v>5.0633831599999998E-2</v>
      </c>
      <c r="P294" s="54">
        <v>6</v>
      </c>
    </row>
    <row r="295" spans="1:16" ht="28">
      <c r="A295" s="54" t="s">
        <v>228</v>
      </c>
      <c r="B295" s="54" t="s">
        <v>185</v>
      </c>
      <c r="C295" s="54" t="s">
        <v>1130</v>
      </c>
      <c r="D295" s="54" t="s">
        <v>1442</v>
      </c>
      <c r="E295" s="54" t="s">
        <v>370</v>
      </c>
      <c r="F295" s="54" t="s">
        <v>272</v>
      </c>
      <c r="G295" s="54" t="s">
        <v>205</v>
      </c>
      <c r="H295" s="54" t="s">
        <v>206</v>
      </c>
      <c r="I295" s="54" t="s">
        <v>1001</v>
      </c>
      <c r="J295" s="54" t="s">
        <v>205</v>
      </c>
      <c r="K295" s="54" t="s">
        <v>1012</v>
      </c>
      <c r="L295" s="87">
        <v>42136</v>
      </c>
      <c r="M295" s="54"/>
      <c r="N295" s="54" t="s">
        <v>1013</v>
      </c>
      <c r="O295" s="88">
        <v>1.5854504799999999E-2</v>
      </c>
      <c r="P295" s="54">
        <v>1</v>
      </c>
    </row>
    <row r="296" spans="1:16" ht="28">
      <c r="A296" s="54" t="s">
        <v>228</v>
      </c>
      <c r="B296" s="54" t="s">
        <v>185</v>
      </c>
      <c r="C296" s="54" t="s">
        <v>1130</v>
      </c>
      <c r="D296" s="54" t="s">
        <v>1442</v>
      </c>
      <c r="E296" s="54" t="s">
        <v>370</v>
      </c>
      <c r="F296" s="54" t="s">
        <v>272</v>
      </c>
      <c r="G296" s="54" t="s">
        <v>205</v>
      </c>
      <c r="H296" s="54" t="s">
        <v>206</v>
      </c>
      <c r="I296" s="54" t="s">
        <v>1001</v>
      </c>
      <c r="J296" s="54" t="s">
        <v>205</v>
      </c>
      <c r="K296" s="54" t="s">
        <v>1014</v>
      </c>
      <c r="L296" s="87">
        <v>42136</v>
      </c>
      <c r="M296" s="54"/>
      <c r="N296" s="54" t="s">
        <v>1015</v>
      </c>
      <c r="O296" s="88">
        <v>8.0708455000000016E-3</v>
      </c>
      <c r="P296" s="54">
        <v>1</v>
      </c>
    </row>
    <row r="297" spans="1:16" ht="28">
      <c r="A297" s="54" t="s">
        <v>228</v>
      </c>
      <c r="B297" s="54" t="s">
        <v>185</v>
      </c>
      <c r="C297" s="54" t="s">
        <v>1130</v>
      </c>
      <c r="D297" s="54" t="s">
        <v>1442</v>
      </c>
      <c r="E297" s="54" t="s">
        <v>370</v>
      </c>
      <c r="F297" s="54" t="s">
        <v>272</v>
      </c>
      <c r="G297" s="54" t="s">
        <v>205</v>
      </c>
      <c r="H297" s="54" t="s">
        <v>1435</v>
      </c>
      <c r="I297" s="54" t="s">
        <v>1436</v>
      </c>
      <c r="J297" s="54" t="s">
        <v>205</v>
      </c>
      <c r="K297" s="54" t="s">
        <v>1457</v>
      </c>
      <c r="L297" s="87">
        <v>43154</v>
      </c>
      <c r="M297" s="54"/>
      <c r="N297" s="54" t="s">
        <v>1458</v>
      </c>
      <c r="O297" s="88">
        <v>4.5196384800000003E-2</v>
      </c>
      <c r="P297" s="54">
        <v>6</v>
      </c>
    </row>
    <row r="298" spans="1:16" ht="28">
      <c r="A298" s="54" t="s">
        <v>228</v>
      </c>
      <c r="B298" s="54" t="s">
        <v>185</v>
      </c>
      <c r="C298" s="54" t="s">
        <v>1130</v>
      </c>
      <c r="D298" s="54" t="s">
        <v>1442</v>
      </c>
      <c r="E298" s="54" t="s">
        <v>370</v>
      </c>
      <c r="F298" s="54" t="s">
        <v>272</v>
      </c>
      <c r="G298" s="54" t="s">
        <v>205</v>
      </c>
      <c r="H298" s="54" t="s">
        <v>1435</v>
      </c>
      <c r="I298" s="54" t="s">
        <v>1436</v>
      </c>
      <c r="J298" s="54" t="s">
        <v>205</v>
      </c>
      <c r="K298" s="54" t="s">
        <v>1459</v>
      </c>
      <c r="L298" s="87">
        <v>43154</v>
      </c>
      <c r="M298" s="54"/>
      <c r="N298" s="54" t="s">
        <v>1460</v>
      </c>
      <c r="O298" s="88">
        <v>3.6923678000000001E-2</v>
      </c>
      <c r="P298" s="54">
        <v>3</v>
      </c>
    </row>
    <row r="299" spans="1:16" ht="28">
      <c r="A299" s="54" t="s">
        <v>228</v>
      </c>
      <c r="B299" s="54" t="s">
        <v>185</v>
      </c>
      <c r="C299" s="54" t="s">
        <v>1130</v>
      </c>
      <c r="D299" s="54" t="s">
        <v>1442</v>
      </c>
      <c r="E299" s="54" t="s">
        <v>370</v>
      </c>
      <c r="F299" s="54" t="s">
        <v>272</v>
      </c>
      <c r="G299" s="54" t="s">
        <v>205</v>
      </c>
      <c r="H299" s="54" t="s">
        <v>1435</v>
      </c>
      <c r="I299" s="54" t="s">
        <v>1436</v>
      </c>
      <c r="J299" s="54" t="s">
        <v>205</v>
      </c>
      <c r="K299" s="54" t="s">
        <v>1461</v>
      </c>
      <c r="L299" s="87">
        <v>43154</v>
      </c>
      <c r="M299" s="54"/>
      <c r="N299" s="54" t="s">
        <v>1462</v>
      </c>
      <c r="O299" s="88">
        <v>3.7093335499999998E-2</v>
      </c>
      <c r="P299" s="54">
        <v>4</v>
      </c>
    </row>
    <row r="300" spans="1:16" ht="28">
      <c r="A300" s="54" t="s">
        <v>228</v>
      </c>
      <c r="B300" s="54" t="s">
        <v>185</v>
      </c>
      <c r="C300" s="54" t="s">
        <v>1130</v>
      </c>
      <c r="D300" s="54" t="s">
        <v>1442</v>
      </c>
      <c r="E300" s="54" t="s">
        <v>370</v>
      </c>
      <c r="F300" s="54" t="s">
        <v>272</v>
      </c>
      <c r="G300" s="54" t="s">
        <v>205</v>
      </c>
      <c r="H300" s="54" t="s">
        <v>1435</v>
      </c>
      <c r="I300" s="54" t="s">
        <v>1436</v>
      </c>
      <c r="J300" s="54" t="s">
        <v>205</v>
      </c>
      <c r="K300" s="54" t="s">
        <v>1463</v>
      </c>
      <c r="L300" s="87">
        <v>43154</v>
      </c>
      <c r="M300" s="54"/>
      <c r="N300" s="54" t="s">
        <v>1464</v>
      </c>
      <c r="O300" s="88">
        <v>3.9844262800000002E-2</v>
      </c>
      <c r="P300" s="54">
        <v>5</v>
      </c>
    </row>
    <row r="301" spans="1:16" ht="28">
      <c r="A301" s="54" t="s">
        <v>228</v>
      </c>
      <c r="B301" s="54" t="s">
        <v>185</v>
      </c>
      <c r="C301" s="54" t="s">
        <v>1130</v>
      </c>
      <c r="D301" s="54" t="s">
        <v>1442</v>
      </c>
      <c r="E301" s="54" t="s">
        <v>370</v>
      </c>
      <c r="F301" s="54" t="s">
        <v>272</v>
      </c>
      <c r="G301" s="54" t="s">
        <v>205</v>
      </c>
      <c r="H301" s="54" t="s">
        <v>1435</v>
      </c>
      <c r="I301" s="54" t="s">
        <v>1436</v>
      </c>
      <c r="J301" s="54" t="s">
        <v>205</v>
      </c>
      <c r="K301" s="54" t="s">
        <v>1465</v>
      </c>
      <c r="L301" s="87">
        <v>43154</v>
      </c>
      <c r="M301" s="54"/>
      <c r="N301" s="54" t="s">
        <v>1466</v>
      </c>
      <c r="O301" s="88">
        <v>6.8984281499999994E-2</v>
      </c>
      <c r="P301" s="54">
        <v>8</v>
      </c>
    </row>
    <row r="302" spans="1:16" ht="28">
      <c r="A302" s="54" t="s">
        <v>228</v>
      </c>
      <c r="B302" s="54" t="s">
        <v>185</v>
      </c>
      <c r="C302" s="54" t="s">
        <v>1130</v>
      </c>
      <c r="D302" s="54" t="s">
        <v>1442</v>
      </c>
      <c r="E302" s="54" t="s">
        <v>370</v>
      </c>
      <c r="F302" s="54" t="s">
        <v>272</v>
      </c>
      <c r="G302" s="54" t="s">
        <v>205</v>
      </c>
      <c r="H302" s="54" t="s">
        <v>1435</v>
      </c>
      <c r="I302" s="54" t="s">
        <v>1436</v>
      </c>
      <c r="J302" s="54" t="s">
        <v>205</v>
      </c>
      <c r="K302" s="54" t="s">
        <v>1467</v>
      </c>
      <c r="L302" s="87">
        <v>43154</v>
      </c>
      <c r="M302" s="54"/>
      <c r="N302" s="54" t="s">
        <v>1468</v>
      </c>
      <c r="O302" s="88">
        <v>2.64212952E-2</v>
      </c>
      <c r="P302" s="54">
        <v>3</v>
      </c>
    </row>
    <row r="303" spans="1:16" ht="28">
      <c r="A303" s="54" t="s">
        <v>228</v>
      </c>
      <c r="B303" s="54" t="s">
        <v>185</v>
      </c>
      <c r="C303" s="54" t="s">
        <v>1130</v>
      </c>
      <c r="D303" s="54" t="s">
        <v>1442</v>
      </c>
      <c r="E303" s="54" t="s">
        <v>370</v>
      </c>
      <c r="F303" s="54" t="s">
        <v>272</v>
      </c>
      <c r="G303" s="54" t="s">
        <v>205</v>
      </c>
      <c r="H303" s="54" t="s">
        <v>1435</v>
      </c>
      <c r="I303" s="54" t="s">
        <v>1436</v>
      </c>
      <c r="J303" s="54" t="s">
        <v>205</v>
      </c>
      <c r="K303" s="54" t="s">
        <v>1449</v>
      </c>
      <c r="L303" s="87">
        <v>43154</v>
      </c>
      <c r="M303" s="54"/>
      <c r="N303" s="54" t="s">
        <v>1450</v>
      </c>
      <c r="O303" s="88">
        <v>0.27054816650000002</v>
      </c>
      <c r="P303" s="54">
        <v>28</v>
      </c>
    </row>
    <row r="304" spans="1:16" ht="28">
      <c r="A304" s="54" t="s">
        <v>228</v>
      </c>
      <c r="B304" s="54" t="s">
        <v>185</v>
      </c>
      <c r="C304" s="54" t="s">
        <v>1130</v>
      </c>
      <c r="D304" s="54" t="s">
        <v>1442</v>
      </c>
      <c r="E304" s="54" t="s">
        <v>370</v>
      </c>
      <c r="F304" s="54" t="s">
        <v>272</v>
      </c>
      <c r="G304" s="54" t="s">
        <v>205</v>
      </c>
      <c r="H304" s="54" t="s">
        <v>1435</v>
      </c>
      <c r="I304" s="54" t="s">
        <v>1436</v>
      </c>
      <c r="J304" s="54" t="s">
        <v>205</v>
      </c>
      <c r="K304" s="54" t="s">
        <v>1469</v>
      </c>
      <c r="L304" s="87">
        <v>43154</v>
      </c>
      <c r="M304" s="54"/>
      <c r="N304" s="54" t="s">
        <v>1470</v>
      </c>
      <c r="O304" s="88">
        <v>6.0881232100000009E-2</v>
      </c>
      <c r="P304" s="54">
        <v>6</v>
      </c>
    </row>
    <row r="305" spans="1:16" ht="28">
      <c r="A305" s="54" t="s">
        <v>228</v>
      </c>
      <c r="B305" s="54" t="s">
        <v>185</v>
      </c>
      <c r="C305" s="54" t="s">
        <v>1130</v>
      </c>
      <c r="D305" s="54" t="s">
        <v>1442</v>
      </c>
      <c r="E305" s="54" t="s">
        <v>370</v>
      </c>
      <c r="F305" s="54" t="s">
        <v>272</v>
      </c>
      <c r="G305" s="54" t="s">
        <v>205</v>
      </c>
      <c r="H305" s="54" t="s">
        <v>1435</v>
      </c>
      <c r="I305" s="54" t="s">
        <v>1436</v>
      </c>
      <c r="J305" s="54" t="s">
        <v>205</v>
      </c>
      <c r="K305" s="54" t="s">
        <v>1455</v>
      </c>
      <c r="L305" s="87">
        <v>43154</v>
      </c>
      <c r="M305" s="54"/>
      <c r="N305" s="54" t="s">
        <v>1456</v>
      </c>
      <c r="O305" s="88">
        <v>6.8952077599999995E-2</v>
      </c>
      <c r="P305" s="54">
        <v>7</v>
      </c>
    </row>
    <row r="306" spans="1:16" ht="28">
      <c r="A306" s="54" t="s">
        <v>228</v>
      </c>
      <c r="B306" s="54" t="s">
        <v>185</v>
      </c>
      <c r="C306" s="54" t="s">
        <v>1130</v>
      </c>
      <c r="D306" s="54" t="s">
        <v>1442</v>
      </c>
      <c r="E306" s="54" t="s">
        <v>370</v>
      </c>
      <c r="F306" s="54" t="s">
        <v>272</v>
      </c>
      <c r="G306" s="54" t="s">
        <v>205</v>
      </c>
      <c r="H306" s="54" t="s">
        <v>1016</v>
      </c>
      <c r="I306" s="54" t="s">
        <v>1017</v>
      </c>
      <c r="J306" s="54" t="s">
        <v>205</v>
      </c>
      <c r="K306" s="54" t="s">
        <v>1018</v>
      </c>
      <c r="L306" s="87">
        <v>41982</v>
      </c>
      <c r="M306" s="54"/>
      <c r="N306" s="54" t="s">
        <v>1019</v>
      </c>
      <c r="O306" s="88">
        <v>0.1033798105</v>
      </c>
      <c r="P306" s="54">
        <v>9</v>
      </c>
    </row>
    <row r="307" spans="1:16" ht="28">
      <c r="A307" s="54" t="s">
        <v>228</v>
      </c>
      <c r="B307" s="54" t="s">
        <v>185</v>
      </c>
      <c r="C307" s="54" t="s">
        <v>1130</v>
      </c>
      <c r="D307" s="54" t="s">
        <v>1442</v>
      </c>
      <c r="E307" s="54" t="s">
        <v>370</v>
      </c>
      <c r="F307" s="54" t="s">
        <v>272</v>
      </c>
      <c r="G307" s="54" t="s">
        <v>205</v>
      </c>
      <c r="H307" s="54" t="s">
        <v>1016</v>
      </c>
      <c r="I307" s="54" t="s">
        <v>1017</v>
      </c>
      <c r="J307" s="54" t="s">
        <v>205</v>
      </c>
      <c r="K307" s="54" t="s">
        <v>1020</v>
      </c>
      <c r="L307" s="87">
        <v>41982</v>
      </c>
      <c r="M307" s="54"/>
      <c r="N307" s="54" t="s">
        <v>1021</v>
      </c>
      <c r="O307" s="88">
        <v>7.7128172699999997E-2</v>
      </c>
      <c r="P307" s="54">
        <v>7</v>
      </c>
    </row>
    <row r="308" spans="1:16" ht="28">
      <c r="A308" s="54" t="s">
        <v>228</v>
      </c>
      <c r="B308" s="54" t="s">
        <v>185</v>
      </c>
      <c r="C308" s="54" t="s">
        <v>1130</v>
      </c>
      <c r="D308" s="54" t="s">
        <v>1442</v>
      </c>
      <c r="E308" s="54" t="s">
        <v>370</v>
      </c>
      <c r="F308" s="54" t="s">
        <v>272</v>
      </c>
      <c r="G308" s="54" t="s">
        <v>1023</v>
      </c>
      <c r="H308" s="54" t="s">
        <v>1024</v>
      </c>
      <c r="I308" s="54" t="s">
        <v>1025</v>
      </c>
      <c r="J308" s="54" t="s">
        <v>1023</v>
      </c>
      <c r="K308" s="54" t="s">
        <v>1026</v>
      </c>
      <c r="L308" s="87">
        <v>41688</v>
      </c>
      <c r="M308" s="54"/>
      <c r="N308" s="54" t="s">
        <v>1027</v>
      </c>
      <c r="O308" s="88">
        <v>9.5127028500000002E-2</v>
      </c>
      <c r="P308" s="54">
        <v>6</v>
      </c>
    </row>
    <row r="309" spans="1:16" ht="28">
      <c r="A309" s="54" t="s">
        <v>228</v>
      </c>
      <c r="B309" s="54" t="s">
        <v>185</v>
      </c>
      <c r="C309" s="54" t="s">
        <v>1130</v>
      </c>
      <c r="D309" s="54" t="s">
        <v>1442</v>
      </c>
      <c r="E309" s="54" t="s">
        <v>370</v>
      </c>
      <c r="F309" s="54" t="s">
        <v>272</v>
      </c>
      <c r="G309" s="54" t="s">
        <v>1023</v>
      </c>
      <c r="H309" s="54" t="s">
        <v>1024</v>
      </c>
      <c r="I309" s="54" t="s">
        <v>1025</v>
      </c>
      <c r="J309" s="54" t="s">
        <v>1023</v>
      </c>
      <c r="K309" s="54" t="s">
        <v>1028</v>
      </c>
      <c r="L309" s="87">
        <v>41688</v>
      </c>
      <c r="M309" s="54"/>
      <c r="N309" s="54" t="s">
        <v>1029</v>
      </c>
      <c r="O309" s="88">
        <v>0.1666158931</v>
      </c>
      <c r="P309" s="54">
        <v>11</v>
      </c>
    </row>
    <row r="310" spans="1:16" ht="28">
      <c r="A310" s="54" t="s">
        <v>228</v>
      </c>
      <c r="B310" s="54" t="s">
        <v>185</v>
      </c>
      <c r="C310" s="54" t="s">
        <v>1130</v>
      </c>
      <c r="D310" s="54" t="s">
        <v>1442</v>
      </c>
      <c r="E310" s="54" t="s">
        <v>370</v>
      </c>
      <c r="F310" s="54" t="s">
        <v>272</v>
      </c>
      <c r="G310" s="54" t="s">
        <v>1023</v>
      </c>
      <c r="H310" s="54" t="s">
        <v>1024</v>
      </c>
      <c r="I310" s="54" t="s">
        <v>1025</v>
      </c>
      <c r="J310" s="54" t="s">
        <v>1023</v>
      </c>
      <c r="K310" s="54" t="s">
        <v>1030</v>
      </c>
      <c r="L310" s="87">
        <v>41688</v>
      </c>
      <c r="M310" s="54"/>
      <c r="N310" s="54" t="s">
        <v>1031</v>
      </c>
      <c r="O310" s="88">
        <v>0.1109815333</v>
      </c>
      <c r="P310" s="54">
        <v>7</v>
      </c>
    </row>
    <row r="311" spans="1:16" ht="28">
      <c r="A311" s="54" t="s">
        <v>228</v>
      </c>
      <c r="B311" s="54" t="s">
        <v>185</v>
      </c>
      <c r="C311" s="54" t="s">
        <v>1130</v>
      </c>
      <c r="D311" s="54" t="s">
        <v>1442</v>
      </c>
      <c r="E311" s="54" t="s">
        <v>370</v>
      </c>
      <c r="F311" s="54" t="s">
        <v>272</v>
      </c>
      <c r="G311" s="54" t="s">
        <v>1023</v>
      </c>
      <c r="H311" s="54" t="s">
        <v>1024</v>
      </c>
      <c r="I311" s="54" t="s">
        <v>1025</v>
      </c>
      <c r="J311" s="54" t="s">
        <v>1023</v>
      </c>
      <c r="K311" s="54" t="s">
        <v>1032</v>
      </c>
      <c r="L311" s="87">
        <v>41688</v>
      </c>
      <c r="M311" s="54"/>
      <c r="N311" s="54" t="s">
        <v>1033</v>
      </c>
      <c r="O311" s="88">
        <v>7.9272523799999994E-2</v>
      </c>
      <c r="P311" s="54">
        <v>5</v>
      </c>
    </row>
    <row r="312" spans="1:16" ht="28">
      <c r="A312" s="54" t="s">
        <v>228</v>
      </c>
      <c r="B312" s="54" t="s">
        <v>185</v>
      </c>
      <c r="C312" s="54" t="s">
        <v>1130</v>
      </c>
      <c r="D312" s="54" t="s">
        <v>1442</v>
      </c>
      <c r="E312" s="54" t="s">
        <v>370</v>
      </c>
      <c r="F312" s="54" t="s">
        <v>272</v>
      </c>
      <c r="G312" s="54" t="s">
        <v>1023</v>
      </c>
      <c r="H312" s="54" t="s">
        <v>1024</v>
      </c>
      <c r="I312" s="54" t="s">
        <v>1025</v>
      </c>
      <c r="J312" s="54" t="s">
        <v>1023</v>
      </c>
      <c r="K312" s="54" t="s">
        <v>1034</v>
      </c>
      <c r="L312" s="87">
        <v>41688</v>
      </c>
      <c r="M312" s="54"/>
      <c r="N312" s="54" t="s">
        <v>1035</v>
      </c>
      <c r="O312" s="88">
        <v>0.19025405710000001</v>
      </c>
      <c r="P312" s="54">
        <v>12</v>
      </c>
    </row>
    <row r="313" spans="1:16" ht="28">
      <c r="A313" s="54" t="s">
        <v>228</v>
      </c>
      <c r="B313" s="54" t="s">
        <v>185</v>
      </c>
      <c r="C313" s="54" t="s">
        <v>1130</v>
      </c>
      <c r="D313" s="54" t="s">
        <v>1442</v>
      </c>
      <c r="E313" s="54" t="s">
        <v>370</v>
      </c>
      <c r="F313" s="54" t="s">
        <v>272</v>
      </c>
      <c r="G313" s="54" t="s">
        <v>1023</v>
      </c>
      <c r="H313" s="54" t="s">
        <v>1024</v>
      </c>
      <c r="I313" s="54" t="s">
        <v>1025</v>
      </c>
      <c r="J313" s="54" t="s">
        <v>1023</v>
      </c>
      <c r="K313" s="54" t="s">
        <v>1036</v>
      </c>
      <c r="L313" s="87">
        <v>41688</v>
      </c>
      <c r="M313" s="54"/>
      <c r="N313" s="54" t="s">
        <v>1037</v>
      </c>
      <c r="O313" s="88">
        <v>0.20617296960000001</v>
      </c>
      <c r="P313" s="54">
        <v>15</v>
      </c>
    </row>
    <row r="314" spans="1:16" ht="28">
      <c r="A314" s="54" t="s">
        <v>228</v>
      </c>
      <c r="B314" s="54" t="s">
        <v>185</v>
      </c>
      <c r="C314" s="54" t="s">
        <v>1130</v>
      </c>
      <c r="D314" s="54" t="s">
        <v>1442</v>
      </c>
      <c r="E314" s="54" t="s">
        <v>370</v>
      </c>
      <c r="F314" s="54" t="s">
        <v>272</v>
      </c>
      <c r="G314" s="54" t="s">
        <v>1023</v>
      </c>
      <c r="H314" s="54" t="s">
        <v>1024</v>
      </c>
      <c r="I314" s="54" t="s">
        <v>1025</v>
      </c>
      <c r="J314" s="54" t="s">
        <v>1023</v>
      </c>
      <c r="K314" s="54" t="s">
        <v>1038</v>
      </c>
      <c r="L314" s="87">
        <v>41688</v>
      </c>
      <c r="M314" s="54"/>
      <c r="N314" s="54" t="s">
        <v>1039</v>
      </c>
      <c r="O314" s="88">
        <v>0.14269054279999999</v>
      </c>
      <c r="P314" s="54">
        <v>9</v>
      </c>
    </row>
    <row r="315" spans="1:16" ht="28">
      <c r="A315" s="54" t="s">
        <v>228</v>
      </c>
      <c r="B315" s="54" t="s">
        <v>185</v>
      </c>
      <c r="C315" s="54" t="s">
        <v>1130</v>
      </c>
      <c r="D315" s="54" t="s">
        <v>1442</v>
      </c>
      <c r="E315" s="54" t="s">
        <v>370</v>
      </c>
      <c r="F315" s="54" t="s">
        <v>272</v>
      </c>
      <c r="G315" s="54" t="s">
        <v>1023</v>
      </c>
      <c r="H315" s="54" t="s">
        <v>1024</v>
      </c>
      <c r="I315" s="54" t="s">
        <v>1025</v>
      </c>
      <c r="J315" s="54" t="s">
        <v>1023</v>
      </c>
      <c r="K315" s="54" t="s">
        <v>1040</v>
      </c>
      <c r="L315" s="87">
        <v>41688</v>
      </c>
      <c r="M315" s="54"/>
      <c r="N315" s="54" t="s">
        <v>1041</v>
      </c>
      <c r="O315" s="88">
        <v>0.12683603809999999</v>
      </c>
      <c r="P315" s="54">
        <v>8</v>
      </c>
    </row>
    <row r="316" spans="1:16" ht="28">
      <c r="A316" s="54" t="s">
        <v>228</v>
      </c>
      <c r="B316" s="54" t="s">
        <v>185</v>
      </c>
      <c r="C316" s="54" t="s">
        <v>1130</v>
      </c>
      <c r="D316" s="54" t="s">
        <v>1442</v>
      </c>
      <c r="E316" s="54" t="s">
        <v>370</v>
      </c>
      <c r="F316" s="54" t="s">
        <v>272</v>
      </c>
      <c r="G316" s="54" t="s">
        <v>1023</v>
      </c>
      <c r="H316" s="54" t="s">
        <v>1024</v>
      </c>
      <c r="I316" s="54" t="s">
        <v>1025</v>
      </c>
      <c r="J316" s="54" t="s">
        <v>1023</v>
      </c>
      <c r="K316" s="54" t="s">
        <v>1042</v>
      </c>
      <c r="L316" s="87">
        <v>41688</v>
      </c>
      <c r="M316" s="54"/>
      <c r="N316" s="54" t="s">
        <v>1043</v>
      </c>
      <c r="O316" s="88">
        <v>7.9272523799999994E-2</v>
      </c>
      <c r="P316" s="54">
        <v>5</v>
      </c>
    </row>
    <row r="317" spans="1:16" ht="28">
      <c r="A317" s="54" t="s">
        <v>228</v>
      </c>
      <c r="B317" s="54" t="s">
        <v>185</v>
      </c>
      <c r="C317" s="54" t="s">
        <v>1130</v>
      </c>
      <c r="D317" s="54" t="s">
        <v>1442</v>
      </c>
      <c r="E317" s="54" t="s">
        <v>370</v>
      </c>
      <c r="F317" s="54" t="s">
        <v>272</v>
      </c>
      <c r="G317" s="54" t="s">
        <v>1023</v>
      </c>
      <c r="H317" s="54" t="s">
        <v>1024</v>
      </c>
      <c r="I317" s="54" t="s">
        <v>1025</v>
      </c>
      <c r="J317" s="54" t="s">
        <v>1023</v>
      </c>
      <c r="K317" s="54" t="s">
        <v>1044</v>
      </c>
      <c r="L317" s="87">
        <v>41688</v>
      </c>
      <c r="M317" s="54"/>
      <c r="N317" s="54" t="s">
        <v>1045</v>
      </c>
      <c r="O317" s="88">
        <v>0.2114928878</v>
      </c>
      <c r="P317" s="54">
        <v>15</v>
      </c>
    </row>
    <row r="318" spans="1:16" ht="28">
      <c r="A318" s="54" t="s">
        <v>228</v>
      </c>
      <c r="B318" s="54" t="s">
        <v>185</v>
      </c>
      <c r="C318" s="54" t="s">
        <v>1130</v>
      </c>
      <c r="D318" s="54" t="s">
        <v>1442</v>
      </c>
      <c r="E318" s="54" t="s">
        <v>370</v>
      </c>
      <c r="F318" s="54" t="s">
        <v>272</v>
      </c>
      <c r="G318" s="54" t="s">
        <v>210</v>
      </c>
      <c r="H318" s="54" t="s">
        <v>210</v>
      </c>
      <c r="I318" s="54" t="s">
        <v>322</v>
      </c>
      <c r="J318" s="54" t="s">
        <v>210</v>
      </c>
      <c r="K318" s="54" t="s">
        <v>342</v>
      </c>
      <c r="L318" s="87">
        <v>41674</v>
      </c>
      <c r="M318" s="54"/>
      <c r="N318" s="54" t="s">
        <v>1046</v>
      </c>
      <c r="O318" s="88">
        <v>0.44776000230000002</v>
      </c>
      <c r="P318" s="54">
        <v>38</v>
      </c>
    </row>
    <row r="319" spans="1:16" ht="28">
      <c r="A319" s="54" t="s">
        <v>228</v>
      </c>
      <c r="B319" s="54" t="s">
        <v>185</v>
      </c>
      <c r="C319" s="54" t="s">
        <v>1130</v>
      </c>
      <c r="D319" s="54" t="s">
        <v>1442</v>
      </c>
      <c r="E319" s="54" t="s">
        <v>370</v>
      </c>
      <c r="F319" s="54" t="s">
        <v>272</v>
      </c>
      <c r="G319" s="54" t="s">
        <v>210</v>
      </c>
      <c r="H319" s="54" t="s">
        <v>210</v>
      </c>
      <c r="I319" s="54" t="s">
        <v>322</v>
      </c>
      <c r="J319" s="54" t="s">
        <v>210</v>
      </c>
      <c r="K319" s="54" t="s">
        <v>1047</v>
      </c>
      <c r="L319" s="87">
        <v>41674</v>
      </c>
      <c r="M319" s="54"/>
      <c r="N319" s="54" t="s">
        <v>1048</v>
      </c>
      <c r="O319" s="88">
        <v>1.8446080760000001</v>
      </c>
      <c r="P319" s="54">
        <v>139</v>
      </c>
    </row>
    <row r="320" spans="1:16" ht="28">
      <c r="A320" s="54" t="s">
        <v>228</v>
      </c>
      <c r="B320" s="54" t="s">
        <v>185</v>
      </c>
      <c r="C320" s="54" t="s">
        <v>1130</v>
      </c>
      <c r="D320" s="54" t="s">
        <v>1442</v>
      </c>
      <c r="E320" s="54" t="s">
        <v>370</v>
      </c>
      <c r="F320" s="54" t="s">
        <v>272</v>
      </c>
      <c r="G320" s="54" t="s">
        <v>210</v>
      </c>
      <c r="H320" s="54" t="s">
        <v>210</v>
      </c>
      <c r="I320" s="54" t="s">
        <v>322</v>
      </c>
      <c r="J320" s="54" t="s">
        <v>210</v>
      </c>
      <c r="K320" s="54" t="s">
        <v>1049</v>
      </c>
      <c r="L320" s="87">
        <v>41674</v>
      </c>
      <c r="M320" s="54"/>
      <c r="N320" s="54" t="s">
        <v>1050</v>
      </c>
      <c r="O320" s="88">
        <v>0.23852899429999999</v>
      </c>
      <c r="P320" s="54">
        <v>21</v>
      </c>
    </row>
    <row r="321" spans="1:16" ht="28">
      <c r="A321" s="54" t="s">
        <v>228</v>
      </c>
      <c r="B321" s="54" t="s">
        <v>185</v>
      </c>
      <c r="C321" s="54" t="s">
        <v>1130</v>
      </c>
      <c r="D321" s="54" t="s">
        <v>1442</v>
      </c>
      <c r="E321" s="54" t="s">
        <v>370</v>
      </c>
      <c r="F321" s="54" t="s">
        <v>272</v>
      </c>
      <c r="G321" s="54" t="s">
        <v>210</v>
      </c>
      <c r="H321" s="54" t="s">
        <v>210</v>
      </c>
      <c r="I321" s="54" t="s">
        <v>322</v>
      </c>
      <c r="J321" s="54" t="s">
        <v>210</v>
      </c>
      <c r="K321" s="54" t="s">
        <v>323</v>
      </c>
      <c r="L321" s="87">
        <v>41674</v>
      </c>
      <c r="M321" s="54"/>
      <c r="N321" s="54" t="s">
        <v>324</v>
      </c>
      <c r="O321" s="88">
        <v>0.1554835863</v>
      </c>
      <c r="P321" s="54">
        <v>13</v>
      </c>
    </row>
    <row r="322" spans="1:16" ht="28">
      <c r="A322" s="54" t="s">
        <v>228</v>
      </c>
      <c r="B322" s="54" t="s">
        <v>185</v>
      </c>
      <c r="C322" s="54" t="s">
        <v>1130</v>
      </c>
      <c r="D322" s="54" t="s">
        <v>1442</v>
      </c>
      <c r="E322" s="54" t="s">
        <v>370</v>
      </c>
      <c r="F322" s="54" t="s">
        <v>272</v>
      </c>
      <c r="G322" s="54" t="s">
        <v>210</v>
      </c>
      <c r="H322" s="54" t="s">
        <v>210</v>
      </c>
      <c r="I322" s="54" t="s">
        <v>322</v>
      </c>
      <c r="J322" s="54" t="s">
        <v>210</v>
      </c>
      <c r="K322" s="54" t="s">
        <v>345</v>
      </c>
      <c r="L322" s="87">
        <v>41674</v>
      </c>
      <c r="M322" s="54"/>
      <c r="N322" s="54" t="s">
        <v>1051</v>
      </c>
      <c r="O322" s="88">
        <v>0.1554835863</v>
      </c>
      <c r="P322" s="54">
        <v>13</v>
      </c>
    </row>
    <row r="323" spans="1:16" ht="28">
      <c r="A323" s="54" t="s">
        <v>228</v>
      </c>
      <c r="B323" s="54" t="s">
        <v>185</v>
      </c>
      <c r="C323" s="54" t="s">
        <v>1130</v>
      </c>
      <c r="D323" s="54" t="s">
        <v>1442</v>
      </c>
      <c r="E323" s="54" t="s">
        <v>370</v>
      </c>
      <c r="F323" s="54" t="s">
        <v>272</v>
      </c>
      <c r="G323" s="54" t="s">
        <v>210</v>
      </c>
      <c r="H323" s="54" t="s">
        <v>210</v>
      </c>
      <c r="I323" s="54" t="s">
        <v>322</v>
      </c>
      <c r="J323" s="54" t="s">
        <v>210</v>
      </c>
      <c r="K323" s="54" t="s">
        <v>325</v>
      </c>
      <c r="L323" s="87">
        <v>41674</v>
      </c>
      <c r="M323" s="54"/>
      <c r="N323" s="54" t="s">
        <v>326</v>
      </c>
      <c r="O323" s="88">
        <v>0.58754922620000016</v>
      </c>
      <c r="P323" s="54">
        <v>51</v>
      </c>
    </row>
    <row r="324" spans="1:16" ht="28">
      <c r="A324" s="54" t="s">
        <v>228</v>
      </c>
      <c r="B324" s="54" t="s">
        <v>185</v>
      </c>
      <c r="C324" s="54" t="s">
        <v>1130</v>
      </c>
      <c r="D324" s="54" t="s">
        <v>1442</v>
      </c>
      <c r="E324" s="54" t="s">
        <v>370</v>
      </c>
      <c r="F324" s="54" t="s">
        <v>272</v>
      </c>
      <c r="G324" s="54" t="s">
        <v>210</v>
      </c>
      <c r="H324" s="54" t="s">
        <v>210</v>
      </c>
      <c r="I324" s="54" t="s">
        <v>322</v>
      </c>
      <c r="J324" s="54" t="s">
        <v>210</v>
      </c>
      <c r="K324" s="54" t="s">
        <v>1052</v>
      </c>
      <c r="L324" s="87">
        <v>41674</v>
      </c>
      <c r="M324" s="54"/>
      <c r="N324" s="54" t="s">
        <v>1053</v>
      </c>
      <c r="O324" s="88">
        <v>0.23837926170000001</v>
      </c>
      <c r="P324" s="54">
        <v>20</v>
      </c>
    </row>
    <row r="325" spans="1:16" ht="28">
      <c r="A325" s="54" t="s">
        <v>228</v>
      </c>
      <c r="B325" s="54" t="s">
        <v>185</v>
      </c>
      <c r="C325" s="54" t="s">
        <v>1130</v>
      </c>
      <c r="D325" s="54" t="s">
        <v>1442</v>
      </c>
      <c r="E325" s="54" t="s">
        <v>370</v>
      </c>
      <c r="F325" s="54" t="s">
        <v>272</v>
      </c>
      <c r="G325" s="54" t="s">
        <v>210</v>
      </c>
      <c r="H325" s="54" t="s">
        <v>210</v>
      </c>
      <c r="I325" s="54" t="s">
        <v>322</v>
      </c>
      <c r="J325" s="54" t="s">
        <v>210</v>
      </c>
      <c r="K325" s="54" t="s">
        <v>1054</v>
      </c>
      <c r="L325" s="87">
        <v>41674</v>
      </c>
      <c r="M325" s="54"/>
      <c r="N325" s="54" t="s">
        <v>1055</v>
      </c>
      <c r="O325" s="88">
        <v>0.2340813004</v>
      </c>
      <c r="P325" s="54">
        <v>22</v>
      </c>
    </row>
    <row r="326" spans="1:16" ht="28">
      <c r="A326" s="54" t="s">
        <v>228</v>
      </c>
      <c r="B326" s="54" t="s">
        <v>185</v>
      </c>
      <c r="C326" s="54" t="s">
        <v>1130</v>
      </c>
      <c r="D326" s="54" t="s">
        <v>1442</v>
      </c>
      <c r="E326" s="54" t="s">
        <v>370</v>
      </c>
      <c r="F326" s="54" t="s">
        <v>272</v>
      </c>
      <c r="G326" s="54" t="s">
        <v>210</v>
      </c>
      <c r="H326" s="54" t="s">
        <v>210</v>
      </c>
      <c r="I326" s="54" t="s">
        <v>322</v>
      </c>
      <c r="J326" s="54" t="s">
        <v>210</v>
      </c>
      <c r="K326" s="54" t="s">
        <v>1056</v>
      </c>
      <c r="L326" s="87">
        <v>41674</v>
      </c>
      <c r="M326" s="54"/>
      <c r="N326" s="54" t="s">
        <v>1057</v>
      </c>
      <c r="O326" s="88">
        <v>0.19772718249999999</v>
      </c>
      <c r="P326" s="54">
        <v>16</v>
      </c>
    </row>
    <row r="327" spans="1:16" ht="28">
      <c r="A327" s="54" t="s">
        <v>228</v>
      </c>
      <c r="B327" s="54" t="s">
        <v>185</v>
      </c>
      <c r="C327" s="54" t="s">
        <v>1130</v>
      </c>
      <c r="D327" s="54" t="s">
        <v>1442</v>
      </c>
      <c r="E327" s="54" t="s">
        <v>370</v>
      </c>
      <c r="F327" s="54" t="s">
        <v>272</v>
      </c>
      <c r="G327" s="54" t="s">
        <v>210</v>
      </c>
      <c r="H327" s="54" t="s">
        <v>210</v>
      </c>
      <c r="I327" s="54" t="s">
        <v>322</v>
      </c>
      <c r="J327" s="54" t="s">
        <v>210</v>
      </c>
      <c r="K327" s="54" t="s">
        <v>1058</v>
      </c>
      <c r="L327" s="87">
        <v>41674</v>
      </c>
      <c r="M327" s="54"/>
      <c r="N327" s="54" t="s">
        <v>1059</v>
      </c>
      <c r="O327" s="88">
        <v>0.1132399902</v>
      </c>
      <c r="P327" s="54">
        <v>10</v>
      </c>
    </row>
    <row r="328" spans="1:16" ht="28">
      <c r="A328" s="54" t="s">
        <v>228</v>
      </c>
      <c r="B328" s="54" t="s">
        <v>185</v>
      </c>
      <c r="C328" s="54" t="s">
        <v>1130</v>
      </c>
      <c r="D328" s="54" t="s">
        <v>1442</v>
      </c>
      <c r="E328" s="54" t="s">
        <v>370</v>
      </c>
      <c r="F328" s="54" t="s">
        <v>272</v>
      </c>
      <c r="G328" s="54" t="s">
        <v>210</v>
      </c>
      <c r="H328" s="54" t="s">
        <v>210</v>
      </c>
      <c r="I328" s="54" t="s">
        <v>322</v>
      </c>
      <c r="J328" s="54" t="s">
        <v>210</v>
      </c>
      <c r="K328" s="54" t="s">
        <v>1060</v>
      </c>
      <c r="L328" s="87">
        <v>41674</v>
      </c>
      <c r="M328" s="54"/>
      <c r="N328" s="54" t="s">
        <v>1061</v>
      </c>
      <c r="O328" s="88">
        <v>0.44548162060000002</v>
      </c>
      <c r="P328" s="54">
        <v>35</v>
      </c>
    </row>
    <row r="329" spans="1:16" ht="28">
      <c r="A329" s="54" t="s">
        <v>228</v>
      </c>
      <c r="B329" s="54" t="s">
        <v>185</v>
      </c>
      <c r="C329" s="54" t="s">
        <v>1130</v>
      </c>
      <c r="D329" s="54" t="s">
        <v>1442</v>
      </c>
      <c r="E329" s="54" t="s">
        <v>370</v>
      </c>
      <c r="F329" s="54" t="s">
        <v>272</v>
      </c>
      <c r="G329" s="54" t="s">
        <v>210</v>
      </c>
      <c r="H329" s="54" t="s">
        <v>210</v>
      </c>
      <c r="I329" s="54" t="s">
        <v>322</v>
      </c>
      <c r="J329" s="54" t="s">
        <v>210</v>
      </c>
      <c r="K329" s="54" t="s">
        <v>327</v>
      </c>
      <c r="L329" s="87">
        <v>41674</v>
      </c>
      <c r="M329" s="54"/>
      <c r="N329" s="54" t="s">
        <v>328</v>
      </c>
      <c r="O329" s="88">
        <v>0.562150912</v>
      </c>
      <c r="P329" s="54">
        <v>52</v>
      </c>
    </row>
    <row r="330" spans="1:16" ht="28">
      <c r="A330" s="54" t="s">
        <v>228</v>
      </c>
      <c r="B330" s="54" t="s">
        <v>185</v>
      </c>
      <c r="C330" s="54" t="s">
        <v>1130</v>
      </c>
      <c r="D330" s="54" t="s">
        <v>1442</v>
      </c>
      <c r="E330" s="54" t="s">
        <v>370</v>
      </c>
      <c r="F330" s="54" t="s">
        <v>272</v>
      </c>
      <c r="G330" s="54" t="s">
        <v>207</v>
      </c>
      <c r="H330" s="54" t="s">
        <v>208</v>
      </c>
      <c r="I330" s="54" t="s">
        <v>329</v>
      </c>
      <c r="J330" s="54" t="s">
        <v>207</v>
      </c>
      <c r="K330" s="54" t="s">
        <v>330</v>
      </c>
      <c r="L330" s="87">
        <v>42171</v>
      </c>
      <c r="M330" s="54"/>
      <c r="N330" s="54" t="s">
        <v>331</v>
      </c>
      <c r="O330" s="88">
        <v>0.21653789870000001</v>
      </c>
      <c r="P330" s="54">
        <v>15</v>
      </c>
    </row>
    <row r="331" spans="1:16" ht="28">
      <c r="A331" s="54" t="s">
        <v>228</v>
      </c>
      <c r="B331" s="54" t="s">
        <v>185</v>
      </c>
      <c r="C331" s="54" t="s">
        <v>1130</v>
      </c>
      <c r="D331" s="54" t="s">
        <v>1442</v>
      </c>
      <c r="E331" s="54" t="s">
        <v>370</v>
      </c>
      <c r="F331" s="54" t="s">
        <v>272</v>
      </c>
      <c r="G331" s="54" t="s">
        <v>207</v>
      </c>
      <c r="H331" s="54" t="s">
        <v>208</v>
      </c>
      <c r="I331" s="54" t="s">
        <v>329</v>
      </c>
      <c r="J331" s="54" t="s">
        <v>207</v>
      </c>
      <c r="K331" s="54" t="s">
        <v>1062</v>
      </c>
      <c r="L331" s="87">
        <v>42171</v>
      </c>
      <c r="M331" s="54"/>
      <c r="N331" s="54" t="s">
        <v>1063</v>
      </c>
      <c r="O331" s="88">
        <v>0.18493413889999999</v>
      </c>
      <c r="P331" s="54">
        <v>12</v>
      </c>
    </row>
    <row r="332" spans="1:16" ht="28">
      <c r="A332" s="54" t="s">
        <v>228</v>
      </c>
      <c r="B332" s="54" t="s">
        <v>185</v>
      </c>
      <c r="C332" s="54" t="s">
        <v>1130</v>
      </c>
      <c r="D332" s="54" t="s">
        <v>1442</v>
      </c>
      <c r="E332" s="54" t="s">
        <v>370</v>
      </c>
      <c r="F332" s="54" t="s">
        <v>272</v>
      </c>
      <c r="G332" s="54" t="s">
        <v>207</v>
      </c>
      <c r="H332" s="54" t="s">
        <v>208</v>
      </c>
      <c r="I332" s="54" t="s">
        <v>329</v>
      </c>
      <c r="J332" s="54" t="s">
        <v>207</v>
      </c>
      <c r="K332" s="54" t="s">
        <v>1064</v>
      </c>
      <c r="L332" s="87">
        <v>42171</v>
      </c>
      <c r="M332" s="54"/>
      <c r="N332" s="54" t="s">
        <v>1065</v>
      </c>
      <c r="O332" s="88">
        <v>0.1954687255</v>
      </c>
      <c r="P332" s="54">
        <v>13</v>
      </c>
    </row>
    <row r="333" spans="1:16" ht="28">
      <c r="A333" s="54" t="s">
        <v>228</v>
      </c>
      <c r="B333" s="54" t="s">
        <v>185</v>
      </c>
      <c r="C333" s="54" t="s">
        <v>1130</v>
      </c>
      <c r="D333" s="54" t="s">
        <v>1442</v>
      </c>
      <c r="E333" s="54" t="s">
        <v>370</v>
      </c>
      <c r="F333" s="54" t="s">
        <v>272</v>
      </c>
      <c r="G333" s="54" t="s">
        <v>207</v>
      </c>
      <c r="H333" s="54" t="s">
        <v>208</v>
      </c>
      <c r="I333" s="54" t="s">
        <v>329</v>
      </c>
      <c r="J333" s="54" t="s">
        <v>207</v>
      </c>
      <c r="K333" s="54" t="s">
        <v>1066</v>
      </c>
      <c r="L333" s="87">
        <v>42171</v>
      </c>
      <c r="M333" s="54"/>
      <c r="N333" s="54" t="s">
        <v>1067</v>
      </c>
      <c r="O333" s="88">
        <v>0.15322512939999999</v>
      </c>
      <c r="P333" s="54">
        <v>10</v>
      </c>
    </row>
    <row r="334" spans="1:16" ht="28">
      <c r="A334" s="54" t="s">
        <v>228</v>
      </c>
      <c r="B334" s="54" t="s">
        <v>185</v>
      </c>
      <c r="C334" s="54" t="s">
        <v>1130</v>
      </c>
      <c r="D334" s="54" t="s">
        <v>1442</v>
      </c>
      <c r="E334" s="54" t="s">
        <v>370</v>
      </c>
      <c r="F334" s="54" t="s">
        <v>272</v>
      </c>
      <c r="G334" s="54" t="s">
        <v>207</v>
      </c>
      <c r="H334" s="54" t="s">
        <v>208</v>
      </c>
      <c r="I334" s="54" t="s">
        <v>329</v>
      </c>
      <c r="J334" s="54" t="s">
        <v>207</v>
      </c>
      <c r="K334" s="54" t="s">
        <v>1068</v>
      </c>
      <c r="L334" s="87">
        <v>42171</v>
      </c>
      <c r="M334" s="54"/>
      <c r="N334" s="54" t="s">
        <v>1069</v>
      </c>
      <c r="O334" s="88">
        <v>0.21664314840000001</v>
      </c>
      <c r="P334" s="54">
        <v>14</v>
      </c>
    </row>
    <row r="335" spans="1:16" ht="28">
      <c r="A335" s="54" t="s">
        <v>228</v>
      </c>
      <c r="B335" s="54" t="s">
        <v>185</v>
      </c>
      <c r="C335" s="54" t="s">
        <v>1130</v>
      </c>
      <c r="D335" s="54" t="s">
        <v>1442</v>
      </c>
      <c r="E335" s="54" t="s">
        <v>370</v>
      </c>
      <c r="F335" s="54" t="s">
        <v>272</v>
      </c>
      <c r="G335" s="54" t="s">
        <v>207</v>
      </c>
      <c r="H335" s="54" t="s">
        <v>208</v>
      </c>
      <c r="I335" s="54" t="s">
        <v>329</v>
      </c>
      <c r="J335" s="54" t="s">
        <v>207</v>
      </c>
      <c r="K335" s="54" t="s">
        <v>332</v>
      </c>
      <c r="L335" s="87">
        <v>42171</v>
      </c>
      <c r="M335" s="54"/>
      <c r="N335" s="54" t="s">
        <v>333</v>
      </c>
      <c r="O335" s="88">
        <v>0.1612959749</v>
      </c>
      <c r="P335" s="54">
        <v>11</v>
      </c>
    </row>
    <row r="336" spans="1:16" ht="28">
      <c r="A336" s="54" t="s">
        <v>228</v>
      </c>
      <c r="B336" s="54" t="s">
        <v>185</v>
      </c>
      <c r="C336" s="54" t="s">
        <v>1130</v>
      </c>
      <c r="D336" s="54" t="s">
        <v>1442</v>
      </c>
      <c r="E336" s="54" t="s">
        <v>370</v>
      </c>
      <c r="F336" s="54" t="s">
        <v>272</v>
      </c>
      <c r="G336" s="54" t="s">
        <v>207</v>
      </c>
      <c r="H336" s="54" t="s">
        <v>208</v>
      </c>
      <c r="I336" s="54" t="s">
        <v>329</v>
      </c>
      <c r="J336" s="54" t="s">
        <v>207</v>
      </c>
      <c r="K336" s="54" t="s">
        <v>334</v>
      </c>
      <c r="L336" s="87">
        <v>42171</v>
      </c>
      <c r="M336" s="54"/>
      <c r="N336" s="54" t="s">
        <v>335</v>
      </c>
      <c r="O336" s="88">
        <v>0.66250834859999996</v>
      </c>
      <c r="P336" s="54">
        <v>43</v>
      </c>
    </row>
    <row r="337" spans="1:16" ht="28">
      <c r="A337" s="54" t="s">
        <v>228</v>
      </c>
      <c r="B337" s="54" t="s">
        <v>185</v>
      </c>
      <c r="C337" s="54" t="s">
        <v>1130</v>
      </c>
      <c r="D337" s="54" t="s">
        <v>1442</v>
      </c>
      <c r="E337" s="54" t="s">
        <v>370</v>
      </c>
      <c r="F337" s="54" t="s">
        <v>272</v>
      </c>
      <c r="G337" s="54" t="s">
        <v>207</v>
      </c>
      <c r="H337" s="54" t="s">
        <v>208</v>
      </c>
      <c r="I337" s="54" t="s">
        <v>329</v>
      </c>
      <c r="J337" s="54" t="s">
        <v>207</v>
      </c>
      <c r="K337" s="54" t="s">
        <v>1070</v>
      </c>
      <c r="L337" s="87">
        <v>42171</v>
      </c>
      <c r="M337" s="54"/>
      <c r="N337" s="54" t="s">
        <v>1071</v>
      </c>
      <c r="O337" s="88">
        <v>0.23249765319999999</v>
      </c>
      <c r="P337" s="54">
        <v>15</v>
      </c>
    </row>
    <row r="338" spans="1:16" ht="28">
      <c r="A338" s="54" t="s">
        <v>228</v>
      </c>
      <c r="B338" s="54" t="s">
        <v>185</v>
      </c>
      <c r="C338" s="54" t="s">
        <v>1130</v>
      </c>
      <c r="D338" s="54" t="s">
        <v>1442</v>
      </c>
      <c r="E338" s="54" t="s">
        <v>370</v>
      </c>
      <c r="F338" s="54" t="s">
        <v>272</v>
      </c>
      <c r="G338" s="54" t="s">
        <v>207</v>
      </c>
      <c r="H338" s="54" t="s">
        <v>208</v>
      </c>
      <c r="I338" s="54" t="s">
        <v>329</v>
      </c>
      <c r="J338" s="54" t="s">
        <v>207</v>
      </c>
      <c r="K338" s="54" t="s">
        <v>1072</v>
      </c>
      <c r="L338" s="87">
        <v>42171</v>
      </c>
      <c r="M338" s="54"/>
      <c r="N338" s="54" t="s">
        <v>1073</v>
      </c>
      <c r="O338" s="88">
        <v>0.1690796342</v>
      </c>
      <c r="P338" s="54">
        <v>11</v>
      </c>
    </row>
    <row r="339" spans="1:16" ht="28">
      <c r="A339" s="54" t="s">
        <v>228</v>
      </c>
      <c r="B339" s="54" t="s">
        <v>185</v>
      </c>
      <c r="C339" s="54" t="s">
        <v>1130</v>
      </c>
      <c r="D339" s="54" t="s">
        <v>1442</v>
      </c>
      <c r="E339" s="54" t="s">
        <v>370</v>
      </c>
      <c r="F339" s="54" t="s">
        <v>272</v>
      </c>
      <c r="G339" s="54" t="s">
        <v>207</v>
      </c>
      <c r="H339" s="54" t="s">
        <v>336</v>
      </c>
      <c r="I339" s="54" t="s">
        <v>337</v>
      </c>
      <c r="J339" s="54" t="s">
        <v>207</v>
      </c>
      <c r="K339" s="54" t="s">
        <v>336</v>
      </c>
      <c r="L339" s="87">
        <v>42101</v>
      </c>
      <c r="M339" s="54"/>
      <c r="N339" s="54" t="s">
        <v>338</v>
      </c>
      <c r="O339" s="88">
        <v>0.39311091240000001</v>
      </c>
      <c r="P339" s="54">
        <v>31</v>
      </c>
    </row>
    <row r="340" spans="1:16" ht="28">
      <c r="A340" s="54" t="s">
        <v>228</v>
      </c>
      <c r="B340" s="54" t="s">
        <v>185</v>
      </c>
      <c r="C340" s="54" t="s">
        <v>1130</v>
      </c>
      <c r="D340" s="54" t="s">
        <v>1442</v>
      </c>
      <c r="E340" s="54" t="s">
        <v>370</v>
      </c>
      <c r="F340" s="54" t="s">
        <v>272</v>
      </c>
      <c r="G340" s="54" t="s">
        <v>207</v>
      </c>
      <c r="H340" s="54" t="s">
        <v>209</v>
      </c>
      <c r="I340" s="54" t="s">
        <v>1074</v>
      </c>
      <c r="J340" s="54" t="s">
        <v>207</v>
      </c>
      <c r="K340" s="54" t="s">
        <v>1075</v>
      </c>
      <c r="L340" s="87">
        <v>41688</v>
      </c>
      <c r="M340" s="54"/>
      <c r="N340" s="54" t="s">
        <v>1076</v>
      </c>
      <c r="O340" s="88">
        <v>0.55569213529999995</v>
      </c>
      <c r="P340" s="54">
        <v>39</v>
      </c>
    </row>
    <row r="341" spans="1:16" ht="28">
      <c r="A341" s="54" t="s">
        <v>228</v>
      </c>
      <c r="B341" s="54" t="s">
        <v>185</v>
      </c>
      <c r="C341" s="54" t="s">
        <v>1130</v>
      </c>
      <c r="D341" s="54" t="s">
        <v>1442</v>
      </c>
      <c r="E341" s="54" t="s">
        <v>370</v>
      </c>
      <c r="F341" s="54" t="s">
        <v>272</v>
      </c>
      <c r="G341" s="54" t="s">
        <v>207</v>
      </c>
      <c r="H341" s="54" t="s">
        <v>209</v>
      </c>
      <c r="I341" s="54" t="s">
        <v>1074</v>
      </c>
      <c r="J341" s="54" t="s">
        <v>207</v>
      </c>
      <c r="K341" s="54" t="s">
        <v>1077</v>
      </c>
      <c r="L341" s="87">
        <v>41688</v>
      </c>
      <c r="M341" s="54"/>
      <c r="N341" s="54" t="s">
        <v>1078</v>
      </c>
      <c r="O341" s="88">
        <v>0.19835710640000001</v>
      </c>
      <c r="P341" s="54">
        <v>14</v>
      </c>
    </row>
    <row r="342" spans="1:16" ht="28">
      <c r="A342" s="54" t="s">
        <v>228</v>
      </c>
      <c r="B342" s="54" t="s">
        <v>185</v>
      </c>
      <c r="C342" s="54" t="s">
        <v>1130</v>
      </c>
      <c r="D342" s="54" t="s">
        <v>1442</v>
      </c>
      <c r="E342" s="54" t="s">
        <v>370</v>
      </c>
      <c r="F342" s="54" t="s">
        <v>272</v>
      </c>
      <c r="G342" s="54" t="s">
        <v>207</v>
      </c>
      <c r="H342" s="54" t="s">
        <v>209</v>
      </c>
      <c r="I342" s="54" t="s">
        <v>1074</v>
      </c>
      <c r="J342" s="54" t="s">
        <v>207</v>
      </c>
      <c r="K342" s="54" t="s">
        <v>1079</v>
      </c>
      <c r="L342" s="87">
        <v>41688</v>
      </c>
      <c r="M342" s="54"/>
      <c r="N342" s="54" t="s">
        <v>1080</v>
      </c>
      <c r="O342" s="88">
        <v>0.1295869654</v>
      </c>
      <c r="P342" s="54">
        <v>9</v>
      </c>
    </row>
    <row r="343" spans="1:16" ht="28">
      <c r="A343" s="54" t="s">
        <v>228</v>
      </c>
      <c r="B343" s="54" t="s">
        <v>185</v>
      </c>
      <c r="C343" s="54" t="s">
        <v>1130</v>
      </c>
      <c r="D343" s="54" t="s">
        <v>1442</v>
      </c>
      <c r="E343" s="54" t="s">
        <v>370</v>
      </c>
      <c r="F343" s="54" t="s">
        <v>272</v>
      </c>
      <c r="G343" s="54" t="s">
        <v>207</v>
      </c>
      <c r="H343" s="54" t="s">
        <v>209</v>
      </c>
      <c r="I343" s="54" t="s">
        <v>1074</v>
      </c>
      <c r="J343" s="54" t="s">
        <v>207</v>
      </c>
      <c r="K343" s="54" t="s">
        <v>1081</v>
      </c>
      <c r="L343" s="87">
        <v>41688</v>
      </c>
      <c r="M343" s="54"/>
      <c r="N343" s="54" t="s">
        <v>1082</v>
      </c>
      <c r="O343" s="88">
        <v>0.51981780580000003</v>
      </c>
      <c r="P343" s="54">
        <v>34</v>
      </c>
    </row>
    <row r="344" spans="1:16" ht="28">
      <c r="A344" s="54" t="s">
        <v>228</v>
      </c>
      <c r="B344" s="54" t="s">
        <v>185</v>
      </c>
      <c r="C344" s="54" t="s">
        <v>1130</v>
      </c>
      <c r="D344" s="54" t="s">
        <v>1442</v>
      </c>
      <c r="E344" s="54" t="s">
        <v>370</v>
      </c>
      <c r="F344" s="54" t="s">
        <v>272</v>
      </c>
      <c r="G344" s="54" t="s">
        <v>207</v>
      </c>
      <c r="H344" s="54" t="s">
        <v>209</v>
      </c>
      <c r="I344" s="54" t="s">
        <v>1074</v>
      </c>
      <c r="J344" s="54" t="s">
        <v>207</v>
      </c>
      <c r="K344" s="54" t="s">
        <v>1083</v>
      </c>
      <c r="L344" s="87">
        <v>41688</v>
      </c>
      <c r="M344" s="54"/>
      <c r="N344" s="54" t="s">
        <v>1084</v>
      </c>
      <c r="O344" s="88">
        <v>0.36127275819999999</v>
      </c>
      <c r="P344" s="54">
        <v>24</v>
      </c>
    </row>
    <row r="345" spans="1:16" ht="28">
      <c r="A345" s="54" t="s">
        <v>228</v>
      </c>
      <c r="B345" s="54" t="s">
        <v>185</v>
      </c>
      <c r="C345" s="54" t="s">
        <v>1130</v>
      </c>
      <c r="D345" s="54" t="s">
        <v>1442</v>
      </c>
      <c r="E345" s="54" t="s">
        <v>370</v>
      </c>
      <c r="F345" s="54" t="s">
        <v>272</v>
      </c>
      <c r="G345" s="54" t="s">
        <v>207</v>
      </c>
      <c r="H345" s="54" t="s">
        <v>209</v>
      </c>
      <c r="I345" s="54" t="s">
        <v>1074</v>
      </c>
      <c r="J345" s="54" t="s">
        <v>207</v>
      </c>
      <c r="K345" s="54" t="s">
        <v>1085</v>
      </c>
      <c r="L345" s="87">
        <v>41688</v>
      </c>
      <c r="M345" s="54"/>
      <c r="N345" s="54" t="s">
        <v>1086</v>
      </c>
      <c r="O345" s="88">
        <v>0.1612959749</v>
      </c>
      <c r="P345" s="54">
        <v>11</v>
      </c>
    </row>
    <row r="346" spans="1:16" ht="28">
      <c r="A346" s="54" t="s">
        <v>228</v>
      </c>
      <c r="B346" s="54" t="s">
        <v>185</v>
      </c>
      <c r="C346" s="54" t="s">
        <v>1130</v>
      </c>
      <c r="D346" s="54" t="s">
        <v>1442</v>
      </c>
      <c r="E346" s="54" t="s">
        <v>370</v>
      </c>
      <c r="F346" s="54" t="s">
        <v>272</v>
      </c>
      <c r="G346" s="54" t="s">
        <v>207</v>
      </c>
      <c r="H346" s="54" t="s">
        <v>209</v>
      </c>
      <c r="I346" s="54" t="s">
        <v>1074</v>
      </c>
      <c r="J346" s="54" t="s">
        <v>207</v>
      </c>
      <c r="K346" s="54" t="s">
        <v>1087</v>
      </c>
      <c r="L346" s="87">
        <v>41688</v>
      </c>
      <c r="M346" s="54"/>
      <c r="N346" s="54" t="s">
        <v>1088</v>
      </c>
      <c r="O346" s="88">
        <v>0.65472468930000016</v>
      </c>
      <c r="P346" s="54">
        <v>43</v>
      </c>
    </row>
    <row r="347" spans="1:16" ht="28">
      <c r="A347" s="54" t="s">
        <v>228</v>
      </c>
      <c r="B347" s="54" t="s">
        <v>185</v>
      </c>
      <c r="C347" s="54" t="s">
        <v>1130</v>
      </c>
      <c r="D347" s="54" t="s">
        <v>1442</v>
      </c>
      <c r="E347" s="54" t="s">
        <v>370</v>
      </c>
      <c r="F347" s="54" t="s">
        <v>272</v>
      </c>
      <c r="G347" s="54" t="s">
        <v>207</v>
      </c>
      <c r="H347" s="54" t="s">
        <v>209</v>
      </c>
      <c r="I347" s="54" t="s">
        <v>1074</v>
      </c>
      <c r="J347" s="54" t="s">
        <v>207</v>
      </c>
      <c r="K347" s="54" t="s">
        <v>1089</v>
      </c>
      <c r="L347" s="87">
        <v>41688</v>
      </c>
      <c r="M347" s="54"/>
      <c r="N347" s="54" t="s">
        <v>1090</v>
      </c>
      <c r="O347" s="88">
        <v>0.59324573719999996</v>
      </c>
      <c r="P347" s="54">
        <v>40</v>
      </c>
    </row>
    <row r="348" spans="1:16" ht="28">
      <c r="A348" s="54" t="s">
        <v>228</v>
      </c>
      <c r="B348" s="54" t="s">
        <v>185</v>
      </c>
      <c r="C348" s="54" t="s">
        <v>1130</v>
      </c>
      <c r="D348" s="54" t="s">
        <v>1442</v>
      </c>
      <c r="E348" s="54" t="s">
        <v>370</v>
      </c>
      <c r="F348" s="54" t="s">
        <v>272</v>
      </c>
      <c r="G348" s="54" t="s">
        <v>207</v>
      </c>
      <c r="H348" s="54" t="s">
        <v>209</v>
      </c>
      <c r="I348" s="54" t="s">
        <v>1074</v>
      </c>
      <c r="J348" s="54" t="s">
        <v>207</v>
      </c>
      <c r="K348" s="54" t="s">
        <v>1091</v>
      </c>
      <c r="L348" s="87">
        <v>41688</v>
      </c>
      <c r="M348" s="54"/>
      <c r="N348" s="54" t="s">
        <v>1092</v>
      </c>
      <c r="O348" s="88">
        <v>0.1771504797</v>
      </c>
      <c r="P348" s="54">
        <v>12</v>
      </c>
    </row>
    <row r="349" spans="1:16" ht="28">
      <c r="A349" s="54" t="s">
        <v>228</v>
      </c>
      <c r="B349" s="54" t="s">
        <v>185</v>
      </c>
      <c r="C349" s="54" t="s">
        <v>1130</v>
      </c>
      <c r="D349" s="54" t="s">
        <v>1442</v>
      </c>
      <c r="E349" s="54" t="s">
        <v>370</v>
      </c>
      <c r="F349" s="54" t="s">
        <v>272</v>
      </c>
      <c r="G349" s="54" t="s">
        <v>207</v>
      </c>
      <c r="H349" s="54" t="s">
        <v>209</v>
      </c>
      <c r="I349" s="54" t="s">
        <v>1074</v>
      </c>
      <c r="J349" s="54" t="s">
        <v>207</v>
      </c>
      <c r="K349" s="54" t="s">
        <v>1093</v>
      </c>
      <c r="L349" s="87">
        <v>41688</v>
      </c>
      <c r="M349" s="54"/>
      <c r="N349" s="54" t="s">
        <v>1094</v>
      </c>
      <c r="O349" s="88">
        <v>0.69155204299999995</v>
      </c>
      <c r="P349" s="54">
        <v>54</v>
      </c>
    </row>
    <row r="350" spans="1:16" ht="28">
      <c r="A350" s="54" t="s">
        <v>228</v>
      </c>
      <c r="B350" s="54" t="s">
        <v>185</v>
      </c>
      <c r="C350" s="54" t="s">
        <v>1130</v>
      </c>
      <c r="D350" s="54" t="s">
        <v>1442</v>
      </c>
      <c r="E350" s="54" t="s">
        <v>370</v>
      </c>
      <c r="F350" s="54" t="s">
        <v>272</v>
      </c>
      <c r="G350" s="54" t="s">
        <v>207</v>
      </c>
      <c r="H350" s="54" t="s">
        <v>209</v>
      </c>
      <c r="I350" s="54" t="s">
        <v>1074</v>
      </c>
      <c r="J350" s="54" t="s">
        <v>207</v>
      </c>
      <c r="K350" s="54" t="s">
        <v>1095</v>
      </c>
      <c r="L350" s="87">
        <v>41688</v>
      </c>
      <c r="M350" s="54"/>
      <c r="N350" s="54" t="s">
        <v>1096</v>
      </c>
      <c r="O350" s="88">
        <v>1.0961499746000001</v>
      </c>
      <c r="P350" s="54">
        <v>84</v>
      </c>
    </row>
    <row r="351" spans="1:16" ht="28">
      <c r="A351" s="54" t="s">
        <v>228</v>
      </c>
      <c r="B351" s="54" t="s">
        <v>185</v>
      </c>
      <c r="C351" s="54" t="s">
        <v>1130</v>
      </c>
      <c r="D351" s="54" t="s">
        <v>1442</v>
      </c>
      <c r="E351" s="54" t="s">
        <v>370</v>
      </c>
      <c r="F351" s="54" t="s">
        <v>272</v>
      </c>
      <c r="G351" s="54" t="s">
        <v>207</v>
      </c>
      <c r="H351" s="54" t="s">
        <v>209</v>
      </c>
      <c r="I351" s="54" t="s">
        <v>1074</v>
      </c>
      <c r="J351" s="54" t="s">
        <v>207</v>
      </c>
      <c r="K351" s="54" t="s">
        <v>1097</v>
      </c>
      <c r="L351" s="87">
        <v>41688</v>
      </c>
      <c r="M351" s="54"/>
      <c r="N351" s="54" t="s">
        <v>1098</v>
      </c>
      <c r="O351" s="88">
        <v>0.3965727154</v>
      </c>
      <c r="P351" s="54">
        <v>27</v>
      </c>
    </row>
    <row r="352" spans="1:16" ht="28">
      <c r="A352" s="54" t="s">
        <v>228</v>
      </c>
      <c r="B352" s="54" t="s">
        <v>185</v>
      </c>
      <c r="C352" s="54" t="s">
        <v>1130</v>
      </c>
      <c r="D352" s="54" t="s">
        <v>1442</v>
      </c>
      <c r="E352" s="54" t="s">
        <v>370</v>
      </c>
      <c r="F352" s="54" t="s">
        <v>272</v>
      </c>
      <c r="G352" s="54" t="s">
        <v>365</v>
      </c>
      <c r="H352" s="54" t="s">
        <v>1099</v>
      </c>
      <c r="I352" s="54" t="s">
        <v>1100</v>
      </c>
      <c r="J352" s="54" t="s">
        <v>365</v>
      </c>
      <c r="K352" s="54" t="s">
        <v>1101</v>
      </c>
      <c r="L352" s="87">
        <v>42671</v>
      </c>
      <c r="M352" s="54"/>
      <c r="N352" s="54" t="s">
        <v>1102</v>
      </c>
      <c r="O352" s="88">
        <v>5.566656360000001E-2</v>
      </c>
      <c r="P352" s="54">
        <v>5</v>
      </c>
    </row>
    <row r="353" spans="1:16" ht="28">
      <c r="A353" s="54" t="s">
        <v>228</v>
      </c>
      <c r="B353" s="54" t="s">
        <v>185</v>
      </c>
      <c r="C353" s="54" t="s">
        <v>1130</v>
      </c>
      <c r="D353" s="54" t="s">
        <v>1442</v>
      </c>
      <c r="E353" s="54" t="s">
        <v>370</v>
      </c>
      <c r="F353" s="54" t="s">
        <v>272</v>
      </c>
      <c r="G353" s="54" t="s">
        <v>365</v>
      </c>
      <c r="H353" s="54" t="s">
        <v>1099</v>
      </c>
      <c r="I353" s="54" t="s">
        <v>1100</v>
      </c>
      <c r="J353" s="54" t="s">
        <v>365</v>
      </c>
      <c r="K353" s="54" t="s">
        <v>1103</v>
      </c>
      <c r="L353" s="87">
        <v>42671</v>
      </c>
      <c r="M353" s="54"/>
      <c r="N353" s="54" t="s">
        <v>1104</v>
      </c>
      <c r="O353" s="88">
        <v>3.7061131499999997E-2</v>
      </c>
      <c r="P353" s="54">
        <v>3</v>
      </c>
    </row>
    <row r="354" spans="1:16" ht="28">
      <c r="A354" s="54" t="s">
        <v>228</v>
      </c>
      <c r="B354" s="54" t="s">
        <v>185</v>
      </c>
      <c r="C354" s="54" t="s">
        <v>1130</v>
      </c>
      <c r="D354" s="54" t="s">
        <v>1442</v>
      </c>
      <c r="E354" s="54" t="s">
        <v>370</v>
      </c>
      <c r="F354" s="54" t="s">
        <v>272</v>
      </c>
      <c r="G354" s="54" t="s">
        <v>365</v>
      </c>
      <c r="H354" s="54" t="s">
        <v>1099</v>
      </c>
      <c r="I354" s="54" t="s">
        <v>1100</v>
      </c>
      <c r="J354" s="54" t="s">
        <v>365</v>
      </c>
      <c r="K354" s="54" t="s">
        <v>1105</v>
      </c>
      <c r="L354" s="87">
        <v>42671</v>
      </c>
      <c r="M354" s="54"/>
      <c r="N354" s="54" t="s">
        <v>1106</v>
      </c>
      <c r="O354" s="88">
        <v>0.1033997354</v>
      </c>
      <c r="P354" s="54">
        <v>9</v>
      </c>
    </row>
    <row r="355" spans="1:16" ht="28">
      <c r="A355" s="54" t="s">
        <v>228</v>
      </c>
      <c r="B355" s="54" t="s">
        <v>185</v>
      </c>
      <c r="C355" s="54" t="s">
        <v>1130</v>
      </c>
      <c r="D355" s="54" t="s">
        <v>1442</v>
      </c>
      <c r="E355" s="54" t="s">
        <v>370</v>
      </c>
      <c r="F355" s="54" t="s">
        <v>272</v>
      </c>
      <c r="G355" s="54" t="s">
        <v>365</v>
      </c>
      <c r="H355" s="54" t="s">
        <v>1099</v>
      </c>
      <c r="I355" s="54" t="s">
        <v>1100</v>
      </c>
      <c r="J355" s="54" t="s">
        <v>365</v>
      </c>
      <c r="K355" s="54" t="s">
        <v>1107</v>
      </c>
      <c r="L355" s="87">
        <v>42671</v>
      </c>
      <c r="M355" s="54"/>
      <c r="N355" s="54" t="s">
        <v>1108</v>
      </c>
      <c r="O355" s="88">
        <v>5.3521220000000008E-3</v>
      </c>
      <c r="P355" s="54">
        <v>1</v>
      </c>
    </row>
    <row r="356" spans="1:16" ht="28">
      <c r="A356" s="54" t="s">
        <v>228</v>
      </c>
      <c r="B356" s="54" t="s">
        <v>185</v>
      </c>
      <c r="C356" s="54" t="s">
        <v>1130</v>
      </c>
      <c r="D356" s="54" t="s">
        <v>1442</v>
      </c>
      <c r="E356" s="54" t="s">
        <v>370</v>
      </c>
      <c r="F356" s="54" t="s">
        <v>272</v>
      </c>
      <c r="G356" s="54" t="s">
        <v>365</v>
      </c>
      <c r="H356" s="54" t="s">
        <v>1099</v>
      </c>
      <c r="I356" s="54" t="s">
        <v>1100</v>
      </c>
      <c r="J356" s="54" t="s">
        <v>365</v>
      </c>
      <c r="K356" s="54" t="s">
        <v>366</v>
      </c>
      <c r="L356" s="87">
        <v>42671</v>
      </c>
      <c r="M356" s="54"/>
      <c r="N356" s="54" t="s">
        <v>1109</v>
      </c>
      <c r="O356" s="88">
        <v>5.3521220000000008E-3</v>
      </c>
      <c r="P356" s="54">
        <v>1</v>
      </c>
    </row>
    <row r="357" spans="1:16" ht="28">
      <c r="A357" s="54" t="s">
        <v>228</v>
      </c>
      <c r="B357" s="54" t="s">
        <v>185</v>
      </c>
      <c r="C357" s="54" t="s">
        <v>1130</v>
      </c>
      <c r="D357" s="54" t="s">
        <v>1442</v>
      </c>
      <c r="E357" s="54" t="s">
        <v>370</v>
      </c>
      <c r="F357" s="54" t="s">
        <v>272</v>
      </c>
      <c r="G357" s="54" t="s">
        <v>365</v>
      </c>
      <c r="H357" s="54" t="s">
        <v>1099</v>
      </c>
      <c r="I357" s="54" t="s">
        <v>1100</v>
      </c>
      <c r="J357" s="54" t="s">
        <v>365</v>
      </c>
      <c r="K357" s="54" t="s">
        <v>1110</v>
      </c>
      <c r="L357" s="87">
        <v>42671</v>
      </c>
      <c r="M357" s="54"/>
      <c r="N357" s="54" t="s">
        <v>1111</v>
      </c>
      <c r="O357" s="88">
        <v>5.3521220000000008E-3</v>
      </c>
      <c r="P357" s="54">
        <v>1</v>
      </c>
    </row>
    <row r="358" spans="1:16" ht="28">
      <c r="A358" s="54" t="s">
        <v>228</v>
      </c>
      <c r="B358" s="54" t="s">
        <v>185</v>
      </c>
      <c r="C358" s="54" t="s">
        <v>1130</v>
      </c>
      <c r="D358" s="54" t="s">
        <v>1442</v>
      </c>
      <c r="E358" s="54" t="s">
        <v>370</v>
      </c>
      <c r="F358" s="54" t="s">
        <v>272</v>
      </c>
      <c r="G358" s="54" t="s">
        <v>365</v>
      </c>
      <c r="H358" s="54" t="s">
        <v>1099</v>
      </c>
      <c r="I358" s="54" t="s">
        <v>1100</v>
      </c>
      <c r="J358" s="54" t="s">
        <v>365</v>
      </c>
      <c r="K358" s="54" t="s">
        <v>1112</v>
      </c>
      <c r="L358" s="87">
        <v>42671</v>
      </c>
      <c r="M358" s="54"/>
      <c r="N358" s="54" t="s">
        <v>1113</v>
      </c>
      <c r="O358" s="88">
        <v>2.9277472299999999E-2</v>
      </c>
      <c r="P358" s="54">
        <v>3</v>
      </c>
    </row>
    <row r="359" spans="1:16" ht="28">
      <c r="A359" s="54" t="s">
        <v>228</v>
      </c>
      <c r="B359" s="54" t="s">
        <v>185</v>
      </c>
      <c r="C359" s="54" t="s">
        <v>1130</v>
      </c>
      <c r="D359" s="54" t="s">
        <v>1442</v>
      </c>
      <c r="E359" s="54" t="s">
        <v>370</v>
      </c>
      <c r="F359" s="54" t="s">
        <v>272</v>
      </c>
      <c r="G359" s="54" t="s">
        <v>365</v>
      </c>
      <c r="H359" s="54" t="s">
        <v>1099</v>
      </c>
      <c r="I359" s="54" t="s">
        <v>1100</v>
      </c>
      <c r="J359" s="54" t="s">
        <v>365</v>
      </c>
      <c r="K359" s="54" t="s">
        <v>1114</v>
      </c>
      <c r="L359" s="87">
        <v>42671</v>
      </c>
      <c r="M359" s="54"/>
      <c r="N359" s="54" t="s">
        <v>1115</v>
      </c>
      <c r="O359" s="88">
        <v>1.3422967500000001E-2</v>
      </c>
      <c r="P359" s="54">
        <v>2</v>
      </c>
    </row>
    <row r="360" spans="1:16" ht="28">
      <c r="A360" s="54" t="s">
        <v>228</v>
      </c>
      <c r="B360" s="54" t="s">
        <v>185</v>
      </c>
      <c r="C360" s="54" t="s">
        <v>1130</v>
      </c>
      <c r="D360" s="54" t="s">
        <v>1442</v>
      </c>
      <c r="E360" s="54" t="s">
        <v>370</v>
      </c>
      <c r="F360" s="54" t="s">
        <v>272</v>
      </c>
      <c r="G360" s="54" t="s">
        <v>365</v>
      </c>
      <c r="H360" s="54" t="s">
        <v>1099</v>
      </c>
      <c r="I360" s="54" t="s">
        <v>1100</v>
      </c>
      <c r="J360" s="54" t="s">
        <v>365</v>
      </c>
      <c r="K360" s="54" t="s">
        <v>1116</v>
      </c>
      <c r="L360" s="87">
        <v>42671</v>
      </c>
      <c r="M360" s="54"/>
      <c r="N360" s="54" t="s">
        <v>1117</v>
      </c>
      <c r="O360" s="88">
        <v>2.9277472299999999E-2</v>
      </c>
      <c r="P360" s="54">
        <v>3</v>
      </c>
    </row>
    <row r="361" spans="1:16" ht="28">
      <c r="A361" s="54" t="s">
        <v>228</v>
      </c>
      <c r="B361" s="54" t="s">
        <v>185</v>
      </c>
      <c r="C361" s="54" t="s">
        <v>1130</v>
      </c>
      <c r="D361" s="54" t="s">
        <v>1442</v>
      </c>
      <c r="E361" s="54" t="s">
        <v>370</v>
      </c>
      <c r="F361" s="54" t="s">
        <v>272</v>
      </c>
      <c r="G361" s="54" t="s">
        <v>365</v>
      </c>
      <c r="H361" s="54" t="s">
        <v>1118</v>
      </c>
      <c r="I361" s="54" t="s">
        <v>1119</v>
      </c>
      <c r="J361" s="54" t="s">
        <v>365</v>
      </c>
      <c r="K361" s="54" t="s">
        <v>1118</v>
      </c>
      <c r="L361" s="87">
        <v>42965</v>
      </c>
      <c r="M361" s="54"/>
      <c r="N361" s="54" t="s">
        <v>1120</v>
      </c>
      <c r="O361" s="88">
        <v>2.12066268E-2</v>
      </c>
      <c r="P361" s="54">
        <v>2</v>
      </c>
    </row>
    <row r="362" spans="1:16" ht="28">
      <c r="A362" s="54" t="s">
        <v>228</v>
      </c>
      <c r="B362" s="54" t="s">
        <v>185</v>
      </c>
      <c r="C362" s="54" t="s">
        <v>1126</v>
      </c>
      <c r="D362" s="54" t="s">
        <v>1442</v>
      </c>
      <c r="E362" s="54" t="s">
        <v>1126</v>
      </c>
      <c r="F362" s="54" t="s">
        <v>272</v>
      </c>
      <c r="G362" s="54" t="s">
        <v>186</v>
      </c>
      <c r="H362" s="54" t="s">
        <v>387</v>
      </c>
      <c r="I362" s="54" t="s">
        <v>388</v>
      </c>
      <c r="J362" s="54" t="s">
        <v>186</v>
      </c>
      <c r="K362" s="54" t="s">
        <v>387</v>
      </c>
      <c r="L362" s="87">
        <v>42230</v>
      </c>
      <c r="M362" s="54"/>
      <c r="N362" s="54" t="s">
        <v>389</v>
      </c>
      <c r="O362" s="88">
        <v>4.4000000000000003E-3</v>
      </c>
      <c r="P362" s="54">
        <v>7</v>
      </c>
    </row>
    <row r="363" spans="1:16" ht="28">
      <c r="A363" s="54" t="s">
        <v>228</v>
      </c>
      <c r="B363" s="54" t="s">
        <v>185</v>
      </c>
      <c r="C363" s="54" t="s">
        <v>1126</v>
      </c>
      <c r="D363" s="54" t="s">
        <v>1442</v>
      </c>
      <c r="E363" s="54" t="s">
        <v>1126</v>
      </c>
      <c r="F363" s="54" t="s">
        <v>272</v>
      </c>
      <c r="G363" s="54" t="s">
        <v>186</v>
      </c>
      <c r="H363" s="54" t="s">
        <v>187</v>
      </c>
      <c r="I363" s="54" t="s">
        <v>273</v>
      </c>
      <c r="J363" s="54" t="s">
        <v>186</v>
      </c>
      <c r="K363" s="54" t="s">
        <v>187</v>
      </c>
      <c r="L363" s="87">
        <v>42094</v>
      </c>
      <c r="M363" s="54"/>
      <c r="N363" s="54" t="s">
        <v>274</v>
      </c>
      <c r="O363" s="88">
        <v>5.1000000000000004E-3</v>
      </c>
      <c r="P363" s="54">
        <v>8</v>
      </c>
    </row>
    <row r="364" spans="1:16" ht="28">
      <c r="A364" s="54" t="s">
        <v>228</v>
      </c>
      <c r="B364" s="54" t="s">
        <v>185</v>
      </c>
      <c r="C364" s="54" t="s">
        <v>1126</v>
      </c>
      <c r="D364" s="54" t="s">
        <v>1442</v>
      </c>
      <c r="E364" s="54" t="s">
        <v>1126</v>
      </c>
      <c r="F364" s="54" t="s">
        <v>272</v>
      </c>
      <c r="G364" s="54" t="s">
        <v>186</v>
      </c>
      <c r="H364" s="54" t="s">
        <v>187</v>
      </c>
      <c r="I364" s="54" t="s">
        <v>275</v>
      </c>
      <c r="J364" s="54" t="s">
        <v>186</v>
      </c>
      <c r="K364" s="54" t="s">
        <v>276</v>
      </c>
      <c r="L364" s="87">
        <v>42251</v>
      </c>
      <c r="M364" s="54"/>
      <c r="N364" s="54" t="s">
        <v>277</v>
      </c>
      <c r="O364" s="88">
        <v>1.9E-3</v>
      </c>
      <c r="P364" s="54">
        <v>3</v>
      </c>
    </row>
    <row r="365" spans="1:16" ht="28">
      <c r="A365" s="54" t="s">
        <v>228</v>
      </c>
      <c r="B365" s="54" t="s">
        <v>185</v>
      </c>
      <c r="C365" s="54" t="s">
        <v>1126</v>
      </c>
      <c r="D365" s="54" t="s">
        <v>1442</v>
      </c>
      <c r="E365" s="54" t="s">
        <v>1126</v>
      </c>
      <c r="F365" s="54" t="s">
        <v>272</v>
      </c>
      <c r="G365" s="54" t="s">
        <v>186</v>
      </c>
      <c r="H365" s="54" t="s">
        <v>187</v>
      </c>
      <c r="I365" s="54" t="s">
        <v>275</v>
      </c>
      <c r="J365" s="54" t="s">
        <v>186</v>
      </c>
      <c r="K365" s="54" t="s">
        <v>401</v>
      </c>
      <c r="L365" s="87">
        <v>42251</v>
      </c>
      <c r="M365" s="54"/>
      <c r="N365" s="54" t="s">
        <v>402</v>
      </c>
      <c r="O365" s="88">
        <v>1.9E-3</v>
      </c>
      <c r="P365" s="54">
        <v>3</v>
      </c>
    </row>
    <row r="366" spans="1:16" ht="28">
      <c r="A366" s="54" t="s">
        <v>228</v>
      </c>
      <c r="B366" s="54" t="s">
        <v>185</v>
      </c>
      <c r="C366" s="54" t="s">
        <v>1126</v>
      </c>
      <c r="D366" s="54" t="s">
        <v>1442</v>
      </c>
      <c r="E366" s="54" t="s">
        <v>1126</v>
      </c>
      <c r="F366" s="54" t="s">
        <v>272</v>
      </c>
      <c r="G366" s="54" t="s">
        <v>186</v>
      </c>
      <c r="H366" s="54" t="s">
        <v>187</v>
      </c>
      <c r="I366" s="54" t="s">
        <v>275</v>
      </c>
      <c r="J366" s="54" t="s">
        <v>186</v>
      </c>
      <c r="K366" s="54" t="s">
        <v>278</v>
      </c>
      <c r="L366" s="87">
        <v>42251</v>
      </c>
      <c r="M366" s="54"/>
      <c r="N366" s="54" t="s">
        <v>279</v>
      </c>
      <c r="O366" s="88">
        <v>1.2999999999999999E-3</v>
      </c>
      <c r="P366" s="54">
        <v>2</v>
      </c>
    </row>
    <row r="367" spans="1:16" ht="28">
      <c r="A367" s="54" t="s">
        <v>228</v>
      </c>
      <c r="B367" s="54" t="s">
        <v>185</v>
      </c>
      <c r="C367" s="54" t="s">
        <v>1126</v>
      </c>
      <c r="D367" s="54" t="s">
        <v>1442</v>
      </c>
      <c r="E367" s="54" t="s">
        <v>1126</v>
      </c>
      <c r="F367" s="54" t="s">
        <v>272</v>
      </c>
      <c r="G367" s="54" t="s">
        <v>186</v>
      </c>
      <c r="H367" s="54" t="s">
        <v>187</v>
      </c>
      <c r="I367" s="54" t="s">
        <v>275</v>
      </c>
      <c r="J367" s="54" t="s">
        <v>186</v>
      </c>
      <c r="K367" s="54" t="s">
        <v>405</v>
      </c>
      <c r="L367" s="87">
        <v>42251</v>
      </c>
      <c r="M367" s="54"/>
      <c r="N367" s="54" t="s">
        <v>406</v>
      </c>
      <c r="O367" s="88">
        <v>2.4899999999999999E-2</v>
      </c>
      <c r="P367" s="54">
        <v>4</v>
      </c>
    </row>
    <row r="368" spans="1:16" ht="28">
      <c r="A368" s="54" t="s">
        <v>228</v>
      </c>
      <c r="B368" s="54" t="s">
        <v>185</v>
      </c>
      <c r="C368" s="54" t="s">
        <v>1126</v>
      </c>
      <c r="D368" s="54" t="s">
        <v>1442</v>
      </c>
      <c r="E368" s="54" t="s">
        <v>1126</v>
      </c>
      <c r="F368" s="54" t="s">
        <v>272</v>
      </c>
      <c r="G368" s="54" t="s">
        <v>186</v>
      </c>
      <c r="H368" s="54" t="s">
        <v>409</v>
      </c>
      <c r="I368" s="54" t="s">
        <v>410</v>
      </c>
      <c r="J368" s="54" t="s">
        <v>186</v>
      </c>
      <c r="K368" s="54" t="s">
        <v>409</v>
      </c>
      <c r="L368" s="87">
        <v>42059</v>
      </c>
      <c r="M368" s="54"/>
      <c r="N368" s="54" t="s">
        <v>411</v>
      </c>
      <c r="O368" s="88">
        <v>5.1000000000000004E-3</v>
      </c>
      <c r="P368" s="54">
        <v>8</v>
      </c>
    </row>
    <row r="369" spans="1:16" ht="28">
      <c r="A369" s="54" t="s">
        <v>228</v>
      </c>
      <c r="B369" s="54" t="s">
        <v>185</v>
      </c>
      <c r="C369" s="54" t="s">
        <v>1126</v>
      </c>
      <c r="D369" s="54" t="s">
        <v>1442</v>
      </c>
      <c r="E369" s="54" t="s">
        <v>1126</v>
      </c>
      <c r="F369" s="54" t="s">
        <v>272</v>
      </c>
      <c r="G369" s="54" t="s">
        <v>416</v>
      </c>
      <c r="H369" s="54" t="s">
        <v>416</v>
      </c>
      <c r="I369" s="54" t="s">
        <v>417</v>
      </c>
      <c r="J369" s="54" t="s">
        <v>416</v>
      </c>
      <c r="K369" s="54" t="s">
        <v>418</v>
      </c>
      <c r="L369" s="87">
        <v>41695</v>
      </c>
      <c r="M369" s="54"/>
      <c r="N369" s="54" t="s">
        <v>419</v>
      </c>
      <c r="O369" s="88">
        <v>5.6000000000000008E-3</v>
      </c>
      <c r="P369" s="54">
        <v>9</v>
      </c>
    </row>
    <row r="370" spans="1:16" ht="28">
      <c r="A370" s="54" t="s">
        <v>228</v>
      </c>
      <c r="B370" s="54" t="s">
        <v>185</v>
      </c>
      <c r="C370" s="54" t="s">
        <v>1126</v>
      </c>
      <c r="D370" s="54" t="s">
        <v>1442</v>
      </c>
      <c r="E370" s="54" t="s">
        <v>1126</v>
      </c>
      <c r="F370" s="54" t="s">
        <v>272</v>
      </c>
      <c r="G370" s="54" t="s">
        <v>416</v>
      </c>
      <c r="H370" s="54" t="s">
        <v>416</v>
      </c>
      <c r="I370" s="54" t="s">
        <v>417</v>
      </c>
      <c r="J370" s="54" t="s">
        <v>416</v>
      </c>
      <c r="K370" s="54" t="s">
        <v>420</v>
      </c>
      <c r="L370" s="87">
        <v>41695</v>
      </c>
      <c r="M370" s="54"/>
      <c r="N370" s="54" t="s">
        <v>421</v>
      </c>
      <c r="O370" s="88">
        <v>1.1999999999999999E-3</v>
      </c>
      <c r="P370" s="54">
        <v>2</v>
      </c>
    </row>
    <row r="371" spans="1:16" ht="28">
      <c r="A371" s="54" t="s">
        <v>228</v>
      </c>
      <c r="B371" s="54" t="s">
        <v>185</v>
      </c>
      <c r="C371" s="54" t="s">
        <v>1126</v>
      </c>
      <c r="D371" s="54" t="s">
        <v>1442</v>
      </c>
      <c r="E371" s="54" t="s">
        <v>1126</v>
      </c>
      <c r="F371" s="54" t="s">
        <v>272</v>
      </c>
      <c r="G371" s="54" t="s">
        <v>416</v>
      </c>
      <c r="H371" s="54" t="s">
        <v>416</v>
      </c>
      <c r="I371" s="54" t="s">
        <v>417</v>
      </c>
      <c r="J371" s="54" t="s">
        <v>416</v>
      </c>
      <c r="K371" s="54" t="s">
        <v>422</v>
      </c>
      <c r="L371" s="87">
        <v>41695</v>
      </c>
      <c r="M371" s="54"/>
      <c r="N371" s="54" t="s">
        <v>423</v>
      </c>
      <c r="O371" s="88">
        <v>2.7400000000000001E-2</v>
      </c>
      <c r="P371" s="54">
        <v>8</v>
      </c>
    </row>
    <row r="372" spans="1:16" ht="28">
      <c r="A372" s="54" t="s">
        <v>228</v>
      </c>
      <c r="B372" s="54" t="s">
        <v>185</v>
      </c>
      <c r="C372" s="54" t="s">
        <v>1126</v>
      </c>
      <c r="D372" s="54" t="s">
        <v>1442</v>
      </c>
      <c r="E372" s="54" t="s">
        <v>1126</v>
      </c>
      <c r="F372" s="54" t="s">
        <v>272</v>
      </c>
      <c r="G372" s="54" t="s">
        <v>416</v>
      </c>
      <c r="H372" s="54" t="s">
        <v>416</v>
      </c>
      <c r="I372" s="54" t="s">
        <v>417</v>
      </c>
      <c r="J372" s="54" t="s">
        <v>416</v>
      </c>
      <c r="K372" s="54" t="s">
        <v>424</v>
      </c>
      <c r="L372" s="87">
        <v>41695</v>
      </c>
      <c r="M372" s="54"/>
      <c r="N372" s="54" t="s">
        <v>425</v>
      </c>
      <c r="O372" s="88">
        <v>1.1999999999999999E-3</v>
      </c>
      <c r="P372" s="54">
        <v>2</v>
      </c>
    </row>
    <row r="373" spans="1:16" ht="28">
      <c r="A373" s="54" t="s">
        <v>228</v>
      </c>
      <c r="B373" s="54" t="s">
        <v>185</v>
      </c>
      <c r="C373" s="54" t="s">
        <v>1126</v>
      </c>
      <c r="D373" s="54" t="s">
        <v>1442</v>
      </c>
      <c r="E373" s="54" t="s">
        <v>1126</v>
      </c>
      <c r="F373" s="54" t="s">
        <v>272</v>
      </c>
      <c r="G373" s="54" t="s">
        <v>416</v>
      </c>
      <c r="H373" s="54" t="s">
        <v>416</v>
      </c>
      <c r="I373" s="54" t="s">
        <v>417</v>
      </c>
      <c r="J373" s="54" t="s">
        <v>416</v>
      </c>
      <c r="K373" s="54" t="s">
        <v>1127</v>
      </c>
      <c r="L373" s="87">
        <v>41695</v>
      </c>
      <c r="M373" s="54"/>
      <c r="N373" s="54" t="s">
        <v>1128</v>
      </c>
      <c r="O373" s="88">
        <v>1.1999999999999999E-3</v>
      </c>
      <c r="P373" s="54">
        <v>2</v>
      </c>
    </row>
    <row r="374" spans="1:16" ht="28">
      <c r="A374" s="54" t="s">
        <v>228</v>
      </c>
      <c r="B374" s="54" t="s">
        <v>185</v>
      </c>
      <c r="C374" s="54" t="s">
        <v>1126</v>
      </c>
      <c r="D374" s="54" t="s">
        <v>1442</v>
      </c>
      <c r="E374" s="54" t="s">
        <v>1126</v>
      </c>
      <c r="F374" s="54" t="s">
        <v>272</v>
      </c>
      <c r="G374" s="54" t="s">
        <v>416</v>
      </c>
      <c r="H374" s="54" t="s">
        <v>426</v>
      </c>
      <c r="I374" s="54" t="s">
        <v>427</v>
      </c>
      <c r="J374" s="54" t="s">
        <v>416</v>
      </c>
      <c r="K374" s="54" t="s">
        <v>426</v>
      </c>
      <c r="L374" s="87">
        <v>41828</v>
      </c>
      <c r="M374" s="54"/>
      <c r="N374" s="54" t="s">
        <v>428</v>
      </c>
      <c r="O374" s="88">
        <v>3.3700000000000001E-2</v>
      </c>
      <c r="P374" s="54">
        <v>18</v>
      </c>
    </row>
    <row r="375" spans="1:16" ht="28">
      <c r="A375" s="54" t="s">
        <v>228</v>
      </c>
      <c r="B375" s="54" t="s">
        <v>185</v>
      </c>
      <c r="C375" s="54" t="s">
        <v>1126</v>
      </c>
      <c r="D375" s="54" t="s">
        <v>1442</v>
      </c>
      <c r="E375" s="54" t="s">
        <v>1126</v>
      </c>
      <c r="F375" s="54" t="s">
        <v>272</v>
      </c>
      <c r="G375" s="54" t="s">
        <v>416</v>
      </c>
      <c r="H375" s="54" t="s">
        <v>429</v>
      </c>
      <c r="I375" s="54" t="s">
        <v>430</v>
      </c>
      <c r="J375" s="54" t="s">
        <v>416</v>
      </c>
      <c r="K375" s="54" t="s">
        <v>429</v>
      </c>
      <c r="L375" s="87">
        <v>41933</v>
      </c>
      <c r="M375" s="54"/>
      <c r="N375" s="54" t="s">
        <v>431</v>
      </c>
      <c r="O375" s="88">
        <v>5.0000000000000001E-3</v>
      </c>
      <c r="P375" s="54">
        <v>8</v>
      </c>
    </row>
    <row r="376" spans="1:16" ht="28">
      <c r="A376" s="54" t="s">
        <v>228</v>
      </c>
      <c r="B376" s="54" t="s">
        <v>185</v>
      </c>
      <c r="C376" s="54" t="s">
        <v>1126</v>
      </c>
      <c r="D376" s="54" t="s">
        <v>1442</v>
      </c>
      <c r="E376" s="54" t="s">
        <v>1126</v>
      </c>
      <c r="F376" s="54" t="s">
        <v>272</v>
      </c>
      <c r="G376" s="54" t="s">
        <v>416</v>
      </c>
      <c r="H376" s="54" t="s">
        <v>432</v>
      </c>
      <c r="I376" s="54" t="s">
        <v>433</v>
      </c>
      <c r="J376" s="54" t="s">
        <v>416</v>
      </c>
      <c r="K376" s="54" t="s">
        <v>434</v>
      </c>
      <c r="L376" s="87">
        <v>42066</v>
      </c>
      <c r="M376" s="54"/>
      <c r="N376" s="54" t="s">
        <v>435</v>
      </c>
      <c r="O376" s="88">
        <v>1.1999999999999999E-3</v>
      </c>
      <c r="P376" s="54">
        <v>2</v>
      </c>
    </row>
    <row r="377" spans="1:16" ht="28">
      <c r="A377" s="54" t="s">
        <v>228</v>
      </c>
      <c r="B377" s="54" t="s">
        <v>185</v>
      </c>
      <c r="C377" s="54" t="s">
        <v>1126</v>
      </c>
      <c r="D377" s="54" t="s">
        <v>1442</v>
      </c>
      <c r="E377" s="54" t="s">
        <v>1126</v>
      </c>
      <c r="F377" s="54" t="s">
        <v>272</v>
      </c>
      <c r="G377" s="54" t="s">
        <v>416</v>
      </c>
      <c r="H377" s="54" t="s">
        <v>432</v>
      </c>
      <c r="I377" s="54" t="s">
        <v>433</v>
      </c>
      <c r="J377" s="54" t="s">
        <v>416</v>
      </c>
      <c r="K377" s="54" t="s">
        <v>436</v>
      </c>
      <c r="L377" s="87">
        <v>42066</v>
      </c>
      <c r="M377" s="54"/>
      <c r="N377" s="54" t="s">
        <v>437</v>
      </c>
      <c r="O377" s="88">
        <v>1.1999999999999999E-3</v>
      </c>
      <c r="P377" s="54">
        <v>2</v>
      </c>
    </row>
    <row r="378" spans="1:16" ht="28">
      <c r="A378" s="54" t="s">
        <v>228</v>
      </c>
      <c r="B378" s="54" t="s">
        <v>185</v>
      </c>
      <c r="C378" s="54" t="s">
        <v>1126</v>
      </c>
      <c r="D378" s="54" t="s">
        <v>1442</v>
      </c>
      <c r="E378" s="54" t="s">
        <v>1126</v>
      </c>
      <c r="F378" s="54" t="s">
        <v>272</v>
      </c>
      <c r="G378" s="54" t="s">
        <v>416</v>
      </c>
      <c r="H378" s="54" t="s">
        <v>432</v>
      </c>
      <c r="I378" s="54" t="s">
        <v>433</v>
      </c>
      <c r="J378" s="54" t="s">
        <v>416</v>
      </c>
      <c r="K378" s="54" t="s">
        <v>438</v>
      </c>
      <c r="L378" s="87">
        <v>42066</v>
      </c>
      <c r="M378" s="54"/>
      <c r="N378" s="54" t="s">
        <v>439</v>
      </c>
      <c r="O378" s="88">
        <v>1.1999999999999999E-3</v>
      </c>
      <c r="P378" s="54">
        <v>2</v>
      </c>
    </row>
    <row r="379" spans="1:16" ht="28">
      <c r="A379" s="54" t="s">
        <v>228</v>
      </c>
      <c r="B379" s="54" t="s">
        <v>185</v>
      </c>
      <c r="C379" s="54" t="s">
        <v>1126</v>
      </c>
      <c r="D379" s="54" t="s">
        <v>1442</v>
      </c>
      <c r="E379" s="54" t="s">
        <v>1126</v>
      </c>
      <c r="F379" s="54" t="s">
        <v>272</v>
      </c>
      <c r="G379" s="54" t="s">
        <v>416</v>
      </c>
      <c r="H379" s="54" t="s">
        <v>432</v>
      </c>
      <c r="I379" s="54" t="s">
        <v>433</v>
      </c>
      <c r="J379" s="54" t="s">
        <v>416</v>
      </c>
      <c r="K379" s="54" t="s">
        <v>440</v>
      </c>
      <c r="L379" s="87">
        <v>42066</v>
      </c>
      <c r="M379" s="54"/>
      <c r="N379" s="54" t="s">
        <v>441</v>
      </c>
      <c r="O379" s="88">
        <v>2.8299999999999999E-2</v>
      </c>
      <c r="P379" s="54">
        <v>3</v>
      </c>
    </row>
    <row r="380" spans="1:16" ht="28">
      <c r="A380" s="54" t="s">
        <v>228</v>
      </c>
      <c r="B380" s="54" t="s">
        <v>185</v>
      </c>
      <c r="C380" s="54" t="s">
        <v>1126</v>
      </c>
      <c r="D380" s="54" t="s">
        <v>1442</v>
      </c>
      <c r="E380" s="54" t="s">
        <v>1126</v>
      </c>
      <c r="F380" s="54" t="s">
        <v>272</v>
      </c>
      <c r="G380" s="54" t="s">
        <v>416</v>
      </c>
      <c r="H380" s="54" t="s">
        <v>432</v>
      </c>
      <c r="I380" s="54" t="s">
        <v>433</v>
      </c>
      <c r="J380" s="54" t="s">
        <v>416</v>
      </c>
      <c r="K380" s="54" t="s">
        <v>442</v>
      </c>
      <c r="L380" s="87">
        <v>42066</v>
      </c>
      <c r="M380" s="54"/>
      <c r="N380" s="54" t="s">
        <v>443</v>
      </c>
      <c r="O380" s="88">
        <v>1.1999999999999999E-3</v>
      </c>
      <c r="P380" s="54">
        <v>2</v>
      </c>
    </row>
    <row r="381" spans="1:16" ht="28">
      <c r="A381" s="54" t="s">
        <v>228</v>
      </c>
      <c r="B381" s="54" t="s">
        <v>185</v>
      </c>
      <c r="C381" s="54" t="s">
        <v>1126</v>
      </c>
      <c r="D381" s="54" t="s">
        <v>1442</v>
      </c>
      <c r="E381" s="54" t="s">
        <v>1126</v>
      </c>
      <c r="F381" s="54" t="s">
        <v>272</v>
      </c>
      <c r="G381" s="54" t="s">
        <v>416</v>
      </c>
      <c r="H381" s="54" t="s">
        <v>432</v>
      </c>
      <c r="I381" s="54" t="s">
        <v>433</v>
      </c>
      <c r="J381" s="54" t="s">
        <v>416</v>
      </c>
      <c r="K381" s="54" t="s">
        <v>444</v>
      </c>
      <c r="L381" s="87">
        <v>42066</v>
      </c>
      <c r="M381" s="54"/>
      <c r="N381" s="54" t="s">
        <v>445</v>
      </c>
      <c r="O381" s="88">
        <v>1.1999999999999999E-3</v>
      </c>
      <c r="P381" s="54">
        <v>2</v>
      </c>
    </row>
    <row r="382" spans="1:16" ht="28">
      <c r="A382" s="54" t="s">
        <v>228</v>
      </c>
      <c r="B382" s="54" t="s">
        <v>185</v>
      </c>
      <c r="C382" s="54" t="s">
        <v>1126</v>
      </c>
      <c r="D382" s="54" t="s">
        <v>1442</v>
      </c>
      <c r="E382" s="54" t="s">
        <v>1126</v>
      </c>
      <c r="F382" s="54" t="s">
        <v>272</v>
      </c>
      <c r="G382" s="54" t="s">
        <v>416</v>
      </c>
      <c r="H382" s="54" t="s">
        <v>432</v>
      </c>
      <c r="I382" s="54" t="s">
        <v>433</v>
      </c>
      <c r="J382" s="54" t="s">
        <v>416</v>
      </c>
      <c r="K382" s="54" t="s">
        <v>446</v>
      </c>
      <c r="L382" s="87">
        <v>42066</v>
      </c>
      <c r="M382" s="54"/>
      <c r="N382" s="54" t="s">
        <v>447</v>
      </c>
      <c r="O382" s="88">
        <v>1.1999999999999999E-3</v>
      </c>
      <c r="P382" s="54">
        <v>2</v>
      </c>
    </row>
    <row r="383" spans="1:16" ht="28">
      <c r="A383" s="54" t="s">
        <v>228</v>
      </c>
      <c r="B383" s="54" t="s">
        <v>185</v>
      </c>
      <c r="C383" s="54" t="s">
        <v>1126</v>
      </c>
      <c r="D383" s="54" t="s">
        <v>1442</v>
      </c>
      <c r="E383" s="54" t="s">
        <v>1126</v>
      </c>
      <c r="F383" s="54" t="s">
        <v>272</v>
      </c>
      <c r="G383" s="54" t="s">
        <v>416</v>
      </c>
      <c r="H383" s="54" t="s">
        <v>432</v>
      </c>
      <c r="I383" s="54" t="s">
        <v>433</v>
      </c>
      <c r="J383" s="54" t="s">
        <v>416</v>
      </c>
      <c r="K383" s="54" t="s">
        <v>448</v>
      </c>
      <c r="L383" s="87">
        <v>42066</v>
      </c>
      <c r="M383" s="54"/>
      <c r="N383" s="54" t="s">
        <v>449</v>
      </c>
      <c r="O383" s="88">
        <v>1.1999999999999999E-3</v>
      </c>
      <c r="P383" s="54">
        <v>2</v>
      </c>
    </row>
    <row r="384" spans="1:16" ht="28">
      <c r="A384" s="54" t="s">
        <v>228</v>
      </c>
      <c r="B384" s="54" t="s">
        <v>185</v>
      </c>
      <c r="C384" s="54" t="s">
        <v>1126</v>
      </c>
      <c r="D384" s="54" t="s">
        <v>1442</v>
      </c>
      <c r="E384" s="54" t="s">
        <v>1126</v>
      </c>
      <c r="F384" s="54" t="s">
        <v>272</v>
      </c>
      <c r="G384" s="54" t="s">
        <v>416</v>
      </c>
      <c r="H384" s="54" t="s">
        <v>432</v>
      </c>
      <c r="I384" s="54" t="s">
        <v>433</v>
      </c>
      <c r="J384" s="54" t="s">
        <v>416</v>
      </c>
      <c r="K384" s="54" t="s">
        <v>450</v>
      </c>
      <c r="L384" s="87">
        <v>42066</v>
      </c>
      <c r="M384" s="54"/>
      <c r="N384" s="54" t="s">
        <v>451</v>
      </c>
      <c r="O384" s="88">
        <v>1.1999999999999999E-3</v>
      </c>
      <c r="P384" s="54">
        <v>2</v>
      </c>
    </row>
    <row r="385" spans="1:16" ht="28">
      <c r="A385" s="54" t="s">
        <v>228</v>
      </c>
      <c r="B385" s="54" t="s">
        <v>185</v>
      </c>
      <c r="C385" s="54" t="s">
        <v>1126</v>
      </c>
      <c r="D385" s="54" t="s">
        <v>1442</v>
      </c>
      <c r="E385" s="54" t="s">
        <v>1126</v>
      </c>
      <c r="F385" s="54" t="s">
        <v>272</v>
      </c>
      <c r="G385" s="54" t="s">
        <v>192</v>
      </c>
      <c r="H385" s="54" t="s">
        <v>452</v>
      </c>
      <c r="I385" s="54" t="s">
        <v>460</v>
      </c>
      <c r="J385" s="54" t="s">
        <v>192</v>
      </c>
      <c r="K385" s="54" t="s">
        <v>452</v>
      </c>
      <c r="L385" s="87">
        <v>41842</v>
      </c>
      <c r="M385" s="54"/>
      <c r="N385" s="54" t="s">
        <v>461</v>
      </c>
      <c r="O385" s="88">
        <v>5.0999999999999997E-2</v>
      </c>
      <c r="P385" s="54">
        <v>39</v>
      </c>
    </row>
    <row r="386" spans="1:16" ht="28">
      <c r="A386" s="54" t="s">
        <v>228</v>
      </c>
      <c r="B386" s="54" t="s">
        <v>185</v>
      </c>
      <c r="C386" s="54" t="s">
        <v>1126</v>
      </c>
      <c r="D386" s="54" t="s">
        <v>1442</v>
      </c>
      <c r="E386" s="54" t="s">
        <v>1126</v>
      </c>
      <c r="F386" s="54" t="s">
        <v>272</v>
      </c>
      <c r="G386" s="54" t="s">
        <v>192</v>
      </c>
      <c r="H386" s="54" t="s">
        <v>462</v>
      </c>
      <c r="I386" s="54" t="s">
        <v>463</v>
      </c>
      <c r="J386" s="54" t="s">
        <v>192</v>
      </c>
      <c r="K386" s="54" t="s">
        <v>462</v>
      </c>
      <c r="L386" s="87">
        <v>41800</v>
      </c>
      <c r="M386" s="54"/>
      <c r="N386" s="54" t="s">
        <v>464</v>
      </c>
      <c r="O386" s="88">
        <v>5.6000000000000008E-3</v>
      </c>
      <c r="P386" s="54">
        <v>9</v>
      </c>
    </row>
    <row r="387" spans="1:16" ht="28">
      <c r="A387" s="54" t="s">
        <v>228</v>
      </c>
      <c r="B387" s="54" t="s">
        <v>185</v>
      </c>
      <c r="C387" s="54" t="s">
        <v>1126</v>
      </c>
      <c r="D387" s="54" t="s">
        <v>1442</v>
      </c>
      <c r="E387" s="54" t="s">
        <v>1126</v>
      </c>
      <c r="F387" s="54" t="s">
        <v>272</v>
      </c>
      <c r="G387" s="54" t="s">
        <v>192</v>
      </c>
      <c r="H387" s="54" t="s">
        <v>475</v>
      </c>
      <c r="I387" s="54" t="s">
        <v>476</v>
      </c>
      <c r="J387" s="54" t="s">
        <v>192</v>
      </c>
      <c r="K387" s="54" t="s">
        <v>475</v>
      </c>
      <c r="L387" s="87">
        <v>41814</v>
      </c>
      <c r="M387" s="54"/>
      <c r="N387" s="54" t="s">
        <v>477</v>
      </c>
      <c r="O387" s="88">
        <v>1.9E-3</v>
      </c>
      <c r="P387" s="54">
        <v>3</v>
      </c>
    </row>
    <row r="388" spans="1:16" ht="28">
      <c r="A388" s="54" t="s">
        <v>228</v>
      </c>
      <c r="B388" s="54" t="s">
        <v>185</v>
      </c>
      <c r="C388" s="54" t="s">
        <v>1126</v>
      </c>
      <c r="D388" s="54" t="s">
        <v>1442</v>
      </c>
      <c r="E388" s="54" t="s">
        <v>1126</v>
      </c>
      <c r="F388" s="54" t="s">
        <v>272</v>
      </c>
      <c r="G388" s="54" t="s">
        <v>500</v>
      </c>
      <c r="H388" s="54" t="s">
        <v>501</v>
      </c>
      <c r="I388" s="54" t="s">
        <v>502</v>
      </c>
      <c r="J388" s="54" t="s">
        <v>500</v>
      </c>
      <c r="K388" s="54" t="s">
        <v>503</v>
      </c>
      <c r="L388" s="87">
        <v>41688</v>
      </c>
      <c r="M388" s="54"/>
      <c r="N388" s="54" t="s">
        <v>504</v>
      </c>
      <c r="O388" s="88">
        <v>5.3699999999999991E-2</v>
      </c>
      <c r="P388" s="54">
        <v>50</v>
      </c>
    </row>
    <row r="389" spans="1:16" ht="28">
      <c r="A389" s="54" t="s">
        <v>228</v>
      </c>
      <c r="B389" s="54" t="s">
        <v>185</v>
      </c>
      <c r="C389" s="54" t="s">
        <v>1126</v>
      </c>
      <c r="D389" s="54" t="s">
        <v>1442</v>
      </c>
      <c r="E389" s="54" t="s">
        <v>1126</v>
      </c>
      <c r="F389" s="54" t="s">
        <v>272</v>
      </c>
      <c r="G389" s="54" t="s">
        <v>500</v>
      </c>
      <c r="H389" s="54" t="s">
        <v>501</v>
      </c>
      <c r="I389" s="54" t="s">
        <v>502</v>
      </c>
      <c r="J389" s="54" t="s">
        <v>500</v>
      </c>
      <c r="K389" s="54" t="s">
        <v>505</v>
      </c>
      <c r="L389" s="87">
        <v>41688</v>
      </c>
      <c r="M389" s="54"/>
      <c r="N389" s="54" t="s">
        <v>506</v>
      </c>
      <c r="O389" s="88">
        <v>5.3699999999999991E-2</v>
      </c>
      <c r="P389" s="54">
        <v>50</v>
      </c>
    </row>
    <row r="390" spans="1:16" ht="28">
      <c r="A390" s="54" t="s">
        <v>228</v>
      </c>
      <c r="B390" s="54" t="s">
        <v>185</v>
      </c>
      <c r="C390" s="54" t="s">
        <v>1126</v>
      </c>
      <c r="D390" s="54" t="s">
        <v>1442</v>
      </c>
      <c r="E390" s="54" t="s">
        <v>1126</v>
      </c>
      <c r="F390" s="54" t="s">
        <v>272</v>
      </c>
      <c r="G390" s="54" t="s">
        <v>500</v>
      </c>
      <c r="H390" s="54" t="s">
        <v>501</v>
      </c>
      <c r="I390" s="54" t="s">
        <v>502</v>
      </c>
      <c r="J390" s="54" t="s">
        <v>500</v>
      </c>
      <c r="K390" s="54" t="s">
        <v>507</v>
      </c>
      <c r="L390" s="87">
        <v>41688</v>
      </c>
      <c r="M390" s="54"/>
      <c r="N390" s="54" t="s">
        <v>508</v>
      </c>
      <c r="O390" s="88">
        <v>5.2400000000000002E-2</v>
      </c>
      <c r="P390" s="54">
        <v>48</v>
      </c>
    </row>
    <row r="391" spans="1:16" ht="28">
      <c r="A391" s="54" t="s">
        <v>228</v>
      </c>
      <c r="B391" s="54" t="s">
        <v>185</v>
      </c>
      <c r="C391" s="54" t="s">
        <v>1126</v>
      </c>
      <c r="D391" s="54" t="s">
        <v>1442</v>
      </c>
      <c r="E391" s="54" t="s">
        <v>1126</v>
      </c>
      <c r="F391" s="54" t="s">
        <v>272</v>
      </c>
      <c r="G391" s="54" t="s">
        <v>500</v>
      </c>
      <c r="H391" s="54" t="s">
        <v>501</v>
      </c>
      <c r="I391" s="54" t="s">
        <v>502</v>
      </c>
      <c r="J391" s="54" t="s">
        <v>500</v>
      </c>
      <c r="K391" s="54" t="s">
        <v>509</v>
      </c>
      <c r="L391" s="87">
        <v>41688</v>
      </c>
      <c r="M391" s="54"/>
      <c r="N391" s="54" t="s">
        <v>510</v>
      </c>
      <c r="O391" s="88">
        <v>5.3699999999999991E-2</v>
      </c>
      <c r="P391" s="54">
        <v>50</v>
      </c>
    </row>
    <row r="392" spans="1:16" ht="28">
      <c r="A392" s="54" t="s">
        <v>228</v>
      </c>
      <c r="B392" s="54" t="s">
        <v>185</v>
      </c>
      <c r="C392" s="54" t="s">
        <v>1126</v>
      </c>
      <c r="D392" s="54" t="s">
        <v>1442</v>
      </c>
      <c r="E392" s="54" t="s">
        <v>1126</v>
      </c>
      <c r="F392" s="54" t="s">
        <v>272</v>
      </c>
      <c r="G392" s="54" t="s">
        <v>500</v>
      </c>
      <c r="H392" s="54" t="s">
        <v>501</v>
      </c>
      <c r="I392" s="54" t="s">
        <v>502</v>
      </c>
      <c r="J392" s="54" t="s">
        <v>500</v>
      </c>
      <c r="K392" s="54" t="s">
        <v>513</v>
      </c>
      <c r="L392" s="87">
        <v>41688</v>
      </c>
      <c r="M392" s="54"/>
      <c r="N392" s="54" t="s">
        <v>514</v>
      </c>
      <c r="O392" s="88">
        <v>8.4500000000000006E-2</v>
      </c>
      <c r="P392" s="54">
        <v>57</v>
      </c>
    </row>
    <row r="393" spans="1:16" ht="28">
      <c r="A393" s="54" t="s">
        <v>228</v>
      </c>
      <c r="B393" s="54" t="s">
        <v>185</v>
      </c>
      <c r="C393" s="54" t="s">
        <v>1126</v>
      </c>
      <c r="D393" s="54" t="s">
        <v>1442</v>
      </c>
      <c r="E393" s="54" t="s">
        <v>1126</v>
      </c>
      <c r="F393" s="54" t="s">
        <v>272</v>
      </c>
      <c r="G393" s="54" t="s">
        <v>500</v>
      </c>
      <c r="H393" s="54" t="s">
        <v>501</v>
      </c>
      <c r="I393" s="54" t="s">
        <v>502</v>
      </c>
      <c r="J393" s="54" t="s">
        <v>500</v>
      </c>
      <c r="K393" s="54" t="s">
        <v>515</v>
      </c>
      <c r="L393" s="87">
        <v>41688</v>
      </c>
      <c r="M393" s="54"/>
      <c r="N393" s="54" t="s">
        <v>516</v>
      </c>
      <c r="O393" s="88">
        <v>0.17860000000000001</v>
      </c>
      <c r="P393" s="54">
        <v>250</v>
      </c>
    </row>
    <row r="394" spans="1:16" ht="28">
      <c r="A394" s="54" t="s">
        <v>228</v>
      </c>
      <c r="B394" s="54" t="s">
        <v>185</v>
      </c>
      <c r="C394" s="54" t="s">
        <v>1126</v>
      </c>
      <c r="D394" s="54" t="s">
        <v>1442</v>
      </c>
      <c r="E394" s="54" t="s">
        <v>1126</v>
      </c>
      <c r="F394" s="54" t="s">
        <v>272</v>
      </c>
      <c r="G394" s="54" t="s">
        <v>500</v>
      </c>
      <c r="H394" s="54" t="s">
        <v>501</v>
      </c>
      <c r="I394" s="54" t="s">
        <v>502</v>
      </c>
      <c r="J394" s="54" t="s">
        <v>500</v>
      </c>
      <c r="K394" s="54" t="s">
        <v>517</v>
      </c>
      <c r="L394" s="87">
        <v>41688</v>
      </c>
      <c r="M394" s="54"/>
      <c r="N394" s="54" t="s">
        <v>518</v>
      </c>
      <c r="O394" s="88">
        <v>5.800000000000001E-2</v>
      </c>
      <c r="P394" s="54">
        <v>57</v>
      </c>
    </row>
    <row r="395" spans="1:16" ht="28">
      <c r="A395" s="54" t="s">
        <v>228</v>
      </c>
      <c r="B395" s="54" t="s">
        <v>185</v>
      </c>
      <c r="C395" s="54" t="s">
        <v>1126</v>
      </c>
      <c r="D395" s="54" t="s">
        <v>1442</v>
      </c>
      <c r="E395" s="54" t="s">
        <v>1126</v>
      </c>
      <c r="F395" s="54" t="s">
        <v>272</v>
      </c>
      <c r="G395" s="54" t="s">
        <v>500</v>
      </c>
      <c r="H395" s="54" t="s">
        <v>501</v>
      </c>
      <c r="I395" s="54" t="s">
        <v>502</v>
      </c>
      <c r="J395" s="54" t="s">
        <v>500</v>
      </c>
      <c r="K395" s="54" t="s">
        <v>519</v>
      </c>
      <c r="L395" s="87">
        <v>41688</v>
      </c>
      <c r="M395" s="54"/>
      <c r="N395" s="54" t="s">
        <v>520</v>
      </c>
      <c r="O395" s="88">
        <v>0.1043</v>
      </c>
      <c r="P395" s="54">
        <v>131</v>
      </c>
    </row>
    <row r="396" spans="1:16" ht="28">
      <c r="A396" s="54" t="s">
        <v>228</v>
      </c>
      <c r="B396" s="54" t="s">
        <v>185</v>
      </c>
      <c r="C396" s="54" t="s">
        <v>1126</v>
      </c>
      <c r="D396" s="54" t="s">
        <v>1442</v>
      </c>
      <c r="E396" s="54" t="s">
        <v>1126</v>
      </c>
      <c r="F396" s="54" t="s">
        <v>272</v>
      </c>
      <c r="G396" s="54" t="s">
        <v>500</v>
      </c>
      <c r="H396" s="54" t="s">
        <v>501</v>
      </c>
      <c r="I396" s="54" t="s">
        <v>502</v>
      </c>
      <c r="J396" s="54" t="s">
        <v>500</v>
      </c>
      <c r="K396" s="54" t="s">
        <v>521</v>
      </c>
      <c r="L396" s="87">
        <v>41688</v>
      </c>
      <c r="M396" s="54"/>
      <c r="N396" s="54" t="s">
        <v>522</v>
      </c>
      <c r="O396" s="88">
        <v>6.3700000000000007E-2</v>
      </c>
      <c r="P396" s="54">
        <v>66</v>
      </c>
    </row>
    <row r="397" spans="1:16" ht="28">
      <c r="A397" s="54" t="s">
        <v>228</v>
      </c>
      <c r="B397" s="54" t="s">
        <v>185</v>
      </c>
      <c r="C397" s="54" t="s">
        <v>1126</v>
      </c>
      <c r="D397" s="54" t="s">
        <v>1442</v>
      </c>
      <c r="E397" s="54" t="s">
        <v>1126</v>
      </c>
      <c r="F397" s="54" t="s">
        <v>272</v>
      </c>
      <c r="G397" s="54" t="s">
        <v>500</v>
      </c>
      <c r="H397" s="54" t="s">
        <v>501</v>
      </c>
      <c r="I397" s="54" t="s">
        <v>502</v>
      </c>
      <c r="J397" s="54" t="s">
        <v>500</v>
      </c>
      <c r="K397" s="54" t="s">
        <v>523</v>
      </c>
      <c r="L397" s="87">
        <v>41688</v>
      </c>
      <c r="M397" s="54"/>
      <c r="N397" s="54" t="s">
        <v>524</v>
      </c>
      <c r="O397" s="88">
        <v>5.3699999999999991E-2</v>
      </c>
      <c r="P397" s="54">
        <v>50</v>
      </c>
    </row>
    <row r="398" spans="1:16" ht="28">
      <c r="A398" s="54" t="s">
        <v>228</v>
      </c>
      <c r="B398" s="54" t="s">
        <v>185</v>
      </c>
      <c r="C398" s="54" t="s">
        <v>1126</v>
      </c>
      <c r="D398" s="54" t="s">
        <v>1442</v>
      </c>
      <c r="E398" s="54" t="s">
        <v>1126</v>
      </c>
      <c r="F398" s="54" t="s">
        <v>272</v>
      </c>
      <c r="G398" s="54" t="s">
        <v>500</v>
      </c>
      <c r="H398" s="54" t="s">
        <v>501</v>
      </c>
      <c r="I398" s="54" t="s">
        <v>502</v>
      </c>
      <c r="J398" s="54" t="s">
        <v>500</v>
      </c>
      <c r="K398" s="54" t="s">
        <v>525</v>
      </c>
      <c r="L398" s="87">
        <v>41688</v>
      </c>
      <c r="M398" s="54"/>
      <c r="N398" s="54" t="s">
        <v>526</v>
      </c>
      <c r="O398" s="88">
        <v>4.4299999999999999E-2</v>
      </c>
      <c r="P398" s="54">
        <v>35</v>
      </c>
    </row>
    <row r="399" spans="1:16" ht="28">
      <c r="A399" s="54" t="s">
        <v>228</v>
      </c>
      <c r="B399" s="54" t="s">
        <v>185</v>
      </c>
      <c r="C399" s="54" t="s">
        <v>1126</v>
      </c>
      <c r="D399" s="54" t="s">
        <v>1442</v>
      </c>
      <c r="E399" s="54" t="s">
        <v>1126</v>
      </c>
      <c r="F399" s="54" t="s">
        <v>272</v>
      </c>
      <c r="G399" s="54" t="s">
        <v>288</v>
      </c>
      <c r="H399" s="54" t="s">
        <v>289</v>
      </c>
      <c r="I399" s="54" t="s">
        <v>290</v>
      </c>
      <c r="J399" s="54" t="s">
        <v>288</v>
      </c>
      <c r="K399" s="54" t="s">
        <v>527</v>
      </c>
      <c r="L399" s="87">
        <v>41653</v>
      </c>
      <c r="M399" s="54"/>
      <c r="N399" s="54" t="s">
        <v>528</v>
      </c>
      <c r="O399" s="88">
        <v>1.1999999999999999E-3</v>
      </c>
      <c r="P399" s="54">
        <v>2</v>
      </c>
    </row>
    <row r="400" spans="1:16" ht="28">
      <c r="A400" s="54" t="s">
        <v>228</v>
      </c>
      <c r="B400" s="54" t="s">
        <v>185</v>
      </c>
      <c r="C400" s="54" t="s">
        <v>1126</v>
      </c>
      <c r="D400" s="54" t="s">
        <v>1442</v>
      </c>
      <c r="E400" s="54" t="s">
        <v>1126</v>
      </c>
      <c r="F400" s="54" t="s">
        <v>272</v>
      </c>
      <c r="G400" s="54" t="s">
        <v>288</v>
      </c>
      <c r="H400" s="54" t="s">
        <v>289</v>
      </c>
      <c r="I400" s="54" t="s">
        <v>290</v>
      </c>
      <c r="J400" s="54" t="s">
        <v>288</v>
      </c>
      <c r="K400" s="54" t="s">
        <v>529</v>
      </c>
      <c r="L400" s="87">
        <v>41653</v>
      </c>
      <c r="M400" s="54"/>
      <c r="N400" s="54" t="s">
        <v>530</v>
      </c>
      <c r="O400" s="88">
        <v>6.8999999999999999E-3</v>
      </c>
      <c r="P400" s="54">
        <v>11</v>
      </c>
    </row>
    <row r="401" spans="1:16" ht="28">
      <c r="A401" s="54" t="s">
        <v>228</v>
      </c>
      <c r="B401" s="54" t="s">
        <v>185</v>
      </c>
      <c r="C401" s="54" t="s">
        <v>1126</v>
      </c>
      <c r="D401" s="54" t="s">
        <v>1442</v>
      </c>
      <c r="E401" s="54" t="s">
        <v>1126</v>
      </c>
      <c r="F401" s="54" t="s">
        <v>272</v>
      </c>
      <c r="G401" s="54" t="s">
        <v>288</v>
      </c>
      <c r="H401" s="54" t="s">
        <v>289</v>
      </c>
      <c r="I401" s="54" t="s">
        <v>290</v>
      </c>
      <c r="J401" s="54" t="s">
        <v>288</v>
      </c>
      <c r="K401" s="54" t="s">
        <v>291</v>
      </c>
      <c r="L401" s="87">
        <v>41653</v>
      </c>
      <c r="M401" s="54"/>
      <c r="N401" s="54" t="s">
        <v>531</v>
      </c>
      <c r="O401" s="88">
        <v>1.1999999999999999E-3</v>
      </c>
      <c r="P401" s="54">
        <v>2</v>
      </c>
    </row>
    <row r="402" spans="1:16" ht="28">
      <c r="A402" s="54" t="s">
        <v>228</v>
      </c>
      <c r="B402" s="54" t="s">
        <v>185</v>
      </c>
      <c r="C402" s="54" t="s">
        <v>1126</v>
      </c>
      <c r="D402" s="54" t="s">
        <v>1442</v>
      </c>
      <c r="E402" s="54" t="s">
        <v>1126</v>
      </c>
      <c r="F402" s="54" t="s">
        <v>272</v>
      </c>
      <c r="G402" s="54" t="s">
        <v>288</v>
      </c>
      <c r="H402" s="54" t="s">
        <v>289</v>
      </c>
      <c r="I402" s="54" t="s">
        <v>290</v>
      </c>
      <c r="J402" s="54" t="s">
        <v>288</v>
      </c>
      <c r="K402" s="54" t="s">
        <v>291</v>
      </c>
      <c r="L402" s="87">
        <v>41653</v>
      </c>
      <c r="M402" s="54"/>
      <c r="N402" s="54" t="s">
        <v>292</v>
      </c>
      <c r="O402" s="88">
        <v>1.1999999999999999E-3</v>
      </c>
      <c r="P402" s="54">
        <v>2</v>
      </c>
    </row>
    <row r="403" spans="1:16" ht="28">
      <c r="A403" s="54" t="s">
        <v>228</v>
      </c>
      <c r="B403" s="54" t="s">
        <v>185</v>
      </c>
      <c r="C403" s="54" t="s">
        <v>1126</v>
      </c>
      <c r="D403" s="54" t="s">
        <v>1442</v>
      </c>
      <c r="E403" s="54" t="s">
        <v>1126</v>
      </c>
      <c r="F403" s="54" t="s">
        <v>272</v>
      </c>
      <c r="G403" s="54" t="s">
        <v>288</v>
      </c>
      <c r="H403" s="54" t="s">
        <v>289</v>
      </c>
      <c r="I403" s="54" t="s">
        <v>290</v>
      </c>
      <c r="J403" s="54" t="s">
        <v>288</v>
      </c>
      <c r="K403" s="54" t="s">
        <v>532</v>
      </c>
      <c r="L403" s="87">
        <v>41653</v>
      </c>
      <c r="M403" s="54"/>
      <c r="N403" s="54" t="s">
        <v>533</v>
      </c>
      <c r="O403" s="88">
        <v>5.6000000000000008E-3</v>
      </c>
      <c r="P403" s="54">
        <v>9</v>
      </c>
    </row>
    <row r="404" spans="1:16" ht="28">
      <c r="A404" s="54" t="s">
        <v>228</v>
      </c>
      <c r="B404" s="54" t="s">
        <v>185</v>
      </c>
      <c r="C404" s="54" t="s">
        <v>1126</v>
      </c>
      <c r="D404" s="54" t="s">
        <v>1442</v>
      </c>
      <c r="E404" s="54" t="s">
        <v>1126</v>
      </c>
      <c r="F404" s="54" t="s">
        <v>272</v>
      </c>
      <c r="G404" s="54" t="s">
        <v>288</v>
      </c>
      <c r="H404" s="54" t="s">
        <v>289</v>
      </c>
      <c r="I404" s="54" t="s">
        <v>290</v>
      </c>
      <c r="J404" s="54" t="s">
        <v>288</v>
      </c>
      <c r="K404" s="54" t="s">
        <v>534</v>
      </c>
      <c r="L404" s="87">
        <v>41653</v>
      </c>
      <c r="M404" s="54"/>
      <c r="N404" s="54" t="s">
        <v>535</v>
      </c>
      <c r="O404" s="88">
        <v>1.1999999999999999E-3</v>
      </c>
      <c r="P404" s="54">
        <v>2</v>
      </c>
    </row>
    <row r="405" spans="1:16" ht="28">
      <c r="A405" s="54" t="s">
        <v>228</v>
      </c>
      <c r="B405" s="54" t="s">
        <v>185</v>
      </c>
      <c r="C405" s="54" t="s">
        <v>1126</v>
      </c>
      <c r="D405" s="54" t="s">
        <v>1442</v>
      </c>
      <c r="E405" s="54" t="s">
        <v>1126</v>
      </c>
      <c r="F405" s="54" t="s">
        <v>272</v>
      </c>
      <c r="G405" s="54" t="s">
        <v>288</v>
      </c>
      <c r="H405" s="54" t="s">
        <v>289</v>
      </c>
      <c r="I405" s="54" t="s">
        <v>290</v>
      </c>
      <c r="J405" s="54" t="s">
        <v>288</v>
      </c>
      <c r="K405" s="54" t="s">
        <v>536</v>
      </c>
      <c r="L405" s="87">
        <v>41653</v>
      </c>
      <c r="M405" s="54"/>
      <c r="N405" s="54" t="s">
        <v>537</v>
      </c>
      <c r="O405" s="88">
        <v>1.8E-3</v>
      </c>
      <c r="P405" s="54">
        <v>3</v>
      </c>
    </row>
    <row r="406" spans="1:16" ht="28">
      <c r="A406" s="54" t="s">
        <v>228</v>
      </c>
      <c r="B406" s="54" t="s">
        <v>185</v>
      </c>
      <c r="C406" s="54" t="s">
        <v>1126</v>
      </c>
      <c r="D406" s="54" t="s">
        <v>1442</v>
      </c>
      <c r="E406" s="54" t="s">
        <v>1126</v>
      </c>
      <c r="F406" s="54" t="s">
        <v>272</v>
      </c>
      <c r="G406" s="54" t="s">
        <v>288</v>
      </c>
      <c r="H406" s="54" t="s">
        <v>289</v>
      </c>
      <c r="I406" s="54" t="s">
        <v>290</v>
      </c>
      <c r="J406" s="54" t="s">
        <v>288</v>
      </c>
      <c r="K406" s="54" t="s">
        <v>538</v>
      </c>
      <c r="L406" s="87">
        <v>41653</v>
      </c>
      <c r="M406" s="54"/>
      <c r="N406" s="54" t="s">
        <v>539</v>
      </c>
      <c r="O406" s="88">
        <v>3.8E-3</v>
      </c>
      <c r="P406" s="54">
        <v>6</v>
      </c>
    </row>
    <row r="407" spans="1:16" ht="28">
      <c r="A407" s="54" t="s">
        <v>228</v>
      </c>
      <c r="B407" s="54" t="s">
        <v>185</v>
      </c>
      <c r="C407" s="54" t="s">
        <v>1126</v>
      </c>
      <c r="D407" s="54" t="s">
        <v>1442</v>
      </c>
      <c r="E407" s="54" t="s">
        <v>1126</v>
      </c>
      <c r="F407" s="54" t="s">
        <v>272</v>
      </c>
      <c r="G407" s="54" t="s">
        <v>288</v>
      </c>
      <c r="H407" s="54" t="s">
        <v>289</v>
      </c>
      <c r="I407" s="54" t="s">
        <v>290</v>
      </c>
      <c r="J407" s="54" t="s">
        <v>288</v>
      </c>
      <c r="K407" s="54" t="s">
        <v>540</v>
      </c>
      <c r="L407" s="87">
        <v>41653</v>
      </c>
      <c r="M407" s="54"/>
      <c r="N407" s="54" t="s">
        <v>541</v>
      </c>
      <c r="O407" s="88">
        <v>1.1999999999999999E-3</v>
      </c>
      <c r="P407" s="54">
        <v>2</v>
      </c>
    </row>
    <row r="408" spans="1:16" ht="28">
      <c r="A408" s="54" t="s">
        <v>228</v>
      </c>
      <c r="B408" s="54" t="s">
        <v>185</v>
      </c>
      <c r="C408" s="54" t="s">
        <v>1126</v>
      </c>
      <c r="D408" s="54" t="s">
        <v>1442</v>
      </c>
      <c r="E408" s="54" t="s">
        <v>1126</v>
      </c>
      <c r="F408" s="54" t="s">
        <v>272</v>
      </c>
      <c r="G408" s="54" t="s">
        <v>288</v>
      </c>
      <c r="H408" s="54" t="s">
        <v>564</v>
      </c>
      <c r="I408" s="54" t="s">
        <v>565</v>
      </c>
      <c r="J408" s="54" t="s">
        <v>288</v>
      </c>
      <c r="K408" s="54" t="s">
        <v>574</v>
      </c>
      <c r="L408" s="87">
        <v>41653</v>
      </c>
      <c r="M408" s="54"/>
      <c r="N408" s="54" t="s">
        <v>575</v>
      </c>
      <c r="O408" s="88">
        <v>1.8E-3</v>
      </c>
      <c r="P408" s="54">
        <v>3</v>
      </c>
    </row>
    <row r="409" spans="1:16" ht="28">
      <c r="A409" s="54" t="s">
        <v>228</v>
      </c>
      <c r="B409" s="54" t="s">
        <v>185</v>
      </c>
      <c r="C409" s="54" t="s">
        <v>1126</v>
      </c>
      <c r="D409" s="54" t="s">
        <v>1442</v>
      </c>
      <c r="E409" s="54" t="s">
        <v>1126</v>
      </c>
      <c r="F409" s="54" t="s">
        <v>272</v>
      </c>
      <c r="G409" s="54" t="s">
        <v>288</v>
      </c>
      <c r="H409" s="54" t="s">
        <v>194</v>
      </c>
      <c r="I409" s="54" t="s">
        <v>576</v>
      </c>
      <c r="J409" s="54" t="s">
        <v>288</v>
      </c>
      <c r="K409" s="54" t="s">
        <v>577</v>
      </c>
      <c r="L409" s="87">
        <v>42510</v>
      </c>
      <c r="M409" s="54"/>
      <c r="N409" s="54" t="s">
        <v>578</v>
      </c>
      <c r="O409" s="88">
        <v>5.0000000000000001E-3</v>
      </c>
      <c r="P409" s="54">
        <v>8</v>
      </c>
    </row>
    <row r="410" spans="1:16" ht="28">
      <c r="A410" s="54" t="s">
        <v>228</v>
      </c>
      <c r="B410" s="54" t="s">
        <v>185</v>
      </c>
      <c r="C410" s="54" t="s">
        <v>1126</v>
      </c>
      <c r="D410" s="54" t="s">
        <v>1442</v>
      </c>
      <c r="E410" s="54" t="s">
        <v>1126</v>
      </c>
      <c r="F410" s="54" t="s">
        <v>272</v>
      </c>
      <c r="G410" s="54" t="s">
        <v>288</v>
      </c>
      <c r="H410" s="54" t="s">
        <v>194</v>
      </c>
      <c r="I410" s="54" t="s">
        <v>576</v>
      </c>
      <c r="J410" s="54" t="s">
        <v>288</v>
      </c>
      <c r="K410" s="54" t="s">
        <v>579</v>
      </c>
      <c r="L410" s="87">
        <v>42510</v>
      </c>
      <c r="M410" s="54"/>
      <c r="N410" s="54" t="s">
        <v>580</v>
      </c>
      <c r="O410" s="88">
        <v>5.0000000000000001E-3</v>
      </c>
      <c r="P410" s="54">
        <v>8</v>
      </c>
    </row>
    <row r="411" spans="1:16" ht="28">
      <c r="A411" s="54" t="s">
        <v>228</v>
      </c>
      <c r="B411" s="54" t="s">
        <v>185</v>
      </c>
      <c r="C411" s="54" t="s">
        <v>1126</v>
      </c>
      <c r="D411" s="54" t="s">
        <v>1442</v>
      </c>
      <c r="E411" s="54" t="s">
        <v>1126</v>
      </c>
      <c r="F411" s="54" t="s">
        <v>272</v>
      </c>
      <c r="G411" s="54" t="s">
        <v>288</v>
      </c>
      <c r="H411" s="54" t="s">
        <v>194</v>
      </c>
      <c r="I411" s="54" t="s">
        <v>576</v>
      </c>
      <c r="J411" s="54" t="s">
        <v>288</v>
      </c>
      <c r="K411" s="54" t="s">
        <v>581</v>
      </c>
      <c r="L411" s="87">
        <v>42510</v>
      </c>
      <c r="M411" s="54"/>
      <c r="N411" s="54" t="s">
        <v>582</v>
      </c>
      <c r="O411" s="88">
        <v>5.0000000000000001E-3</v>
      </c>
      <c r="P411" s="54">
        <v>8</v>
      </c>
    </row>
    <row r="412" spans="1:16" ht="28">
      <c r="A412" s="54" t="s">
        <v>228</v>
      </c>
      <c r="B412" s="54" t="s">
        <v>185</v>
      </c>
      <c r="C412" s="54" t="s">
        <v>1126</v>
      </c>
      <c r="D412" s="54" t="s">
        <v>1442</v>
      </c>
      <c r="E412" s="54" t="s">
        <v>1126</v>
      </c>
      <c r="F412" s="54" t="s">
        <v>272</v>
      </c>
      <c r="G412" s="54" t="s">
        <v>288</v>
      </c>
      <c r="H412" s="54" t="s">
        <v>194</v>
      </c>
      <c r="I412" s="54" t="s">
        <v>576</v>
      </c>
      <c r="J412" s="54" t="s">
        <v>288</v>
      </c>
      <c r="K412" s="54" t="s">
        <v>583</v>
      </c>
      <c r="L412" s="87">
        <v>42510</v>
      </c>
      <c r="M412" s="54"/>
      <c r="N412" s="54" t="s">
        <v>584</v>
      </c>
      <c r="O412" s="88">
        <v>5.0000000000000001E-3</v>
      </c>
      <c r="P412" s="54">
        <v>8</v>
      </c>
    </row>
    <row r="413" spans="1:16" ht="28">
      <c r="A413" s="54" t="s">
        <v>228</v>
      </c>
      <c r="B413" s="54" t="s">
        <v>185</v>
      </c>
      <c r="C413" s="54" t="s">
        <v>1126</v>
      </c>
      <c r="D413" s="54" t="s">
        <v>1442</v>
      </c>
      <c r="E413" s="54" t="s">
        <v>1126</v>
      </c>
      <c r="F413" s="54" t="s">
        <v>272</v>
      </c>
      <c r="G413" s="54" t="s">
        <v>288</v>
      </c>
      <c r="H413" s="54" t="s">
        <v>194</v>
      </c>
      <c r="I413" s="54" t="s">
        <v>576</v>
      </c>
      <c r="J413" s="54" t="s">
        <v>288</v>
      </c>
      <c r="K413" s="54" t="s">
        <v>585</v>
      </c>
      <c r="L413" s="87">
        <v>42510</v>
      </c>
      <c r="M413" s="54"/>
      <c r="N413" s="54" t="s">
        <v>586</v>
      </c>
      <c r="O413" s="88">
        <v>5.0000000000000001E-3</v>
      </c>
      <c r="P413" s="54">
        <v>8</v>
      </c>
    </row>
    <row r="414" spans="1:16" ht="28">
      <c r="A414" s="54" t="s">
        <v>228</v>
      </c>
      <c r="B414" s="54" t="s">
        <v>185</v>
      </c>
      <c r="C414" s="54" t="s">
        <v>1126</v>
      </c>
      <c r="D414" s="54" t="s">
        <v>1442</v>
      </c>
      <c r="E414" s="54" t="s">
        <v>1126</v>
      </c>
      <c r="F414" s="54" t="s">
        <v>272</v>
      </c>
      <c r="G414" s="54" t="s">
        <v>288</v>
      </c>
      <c r="H414" s="54" t="s">
        <v>194</v>
      </c>
      <c r="I414" s="54" t="s">
        <v>576</v>
      </c>
      <c r="J414" s="54" t="s">
        <v>288</v>
      </c>
      <c r="K414" s="54" t="s">
        <v>587</v>
      </c>
      <c r="L414" s="87">
        <v>42510</v>
      </c>
      <c r="M414" s="54"/>
      <c r="N414" s="54" t="s">
        <v>588</v>
      </c>
      <c r="O414" s="88">
        <v>5.0000000000000001E-3</v>
      </c>
      <c r="P414" s="54">
        <v>8</v>
      </c>
    </row>
    <row r="415" spans="1:16" ht="28">
      <c r="A415" s="54" t="s">
        <v>228</v>
      </c>
      <c r="B415" s="54" t="s">
        <v>185</v>
      </c>
      <c r="C415" s="54" t="s">
        <v>1126</v>
      </c>
      <c r="D415" s="54" t="s">
        <v>1442</v>
      </c>
      <c r="E415" s="54" t="s">
        <v>1126</v>
      </c>
      <c r="F415" s="54" t="s">
        <v>272</v>
      </c>
      <c r="G415" s="54" t="s">
        <v>288</v>
      </c>
      <c r="H415" s="54" t="s">
        <v>194</v>
      </c>
      <c r="I415" s="54" t="s">
        <v>576</v>
      </c>
      <c r="J415" s="54" t="s">
        <v>288</v>
      </c>
      <c r="K415" s="54" t="s">
        <v>589</v>
      </c>
      <c r="L415" s="87">
        <v>42510</v>
      </c>
      <c r="M415" s="54"/>
      <c r="N415" s="54" t="s">
        <v>590</v>
      </c>
      <c r="O415" s="88">
        <v>5.0000000000000001E-3</v>
      </c>
      <c r="P415" s="54">
        <v>8</v>
      </c>
    </row>
    <row r="416" spans="1:16" ht="28">
      <c r="A416" s="54" t="s">
        <v>228</v>
      </c>
      <c r="B416" s="54" t="s">
        <v>185</v>
      </c>
      <c r="C416" s="54" t="s">
        <v>1126</v>
      </c>
      <c r="D416" s="54" t="s">
        <v>1442</v>
      </c>
      <c r="E416" s="54" t="s">
        <v>1126</v>
      </c>
      <c r="F416" s="54" t="s">
        <v>272</v>
      </c>
      <c r="G416" s="54" t="s">
        <v>288</v>
      </c>
      <c r="H416" s="54" t="s">
        <v>194</v>
      </c>
      <c r="I416" s="54" t="s">
        <v>576</v>
      </c>
      <c r="J416" s="54" t="s">
        <v>288</v>
      </c>
      <c r="K416" s="54" t="s">
        <v>591</v>
      </c>
      <c r="L416" s="87">
        <v>42510</v>
      </c>
      <c r="M416" s="54"/>
      <c r="N416" s="54" t="s">
        <v>592</v>
      </c>
      <c r="O416" s="88">
        <v>5.0000000000000001E-3</v>
      </c>
      <c r="P416" s="54">
        <v>8</v>
      </c>
    </row>
    <row r="417" spans="1:16" ht="28">
      <c r="A417" s="54" t="s">
        <v>228</v>
      </c>
      <c r="B417" s="54" t="s">
        <v>185</v>
      </c>
      <c r="C417" s="54" t="s">
        <v>1126</v>
      </c>
      <c r="D417" s="54" t="s">
        <v>1442</v>
      </c>
      <c r="E417" s="54" t="s">
        <v>1126</v>
      </c>
      <c r="F417" s="54" t="s">
        <v>272</v>
      </c>
      <c r="G417" s="54" t="s">
        <v>288</v>
      </c>
      <c r="H417" s="54" t="s">
        <v>194</v>
      </c>
      <c r="I417" s="54" t="s">
        <v>576</v>
      </c>
      <c r="J417" s="54" t="s">
        <v>288</v>
      </c>
      <c r="K417" s="54" t="s">
        <v>593</v>
      </c>
      <c r="L417" s="87">
        <v>42510</v>
      </c>
      <c r="M417" s="54"/>
      <c r="N417" s="54" t="s">
        <v>594</v>
      </c>
      <c r="O417" s="88">
        <v>5.0000000000000001E-3</v>
      </c>
      <c r="P417" s="54">
        <v>8</v>
      </c>
    </row>
    <row r="418" spans="1:16" ht="28">
      <c r="A418" s="54" t="s">
        <v>228</v>
      </c>
      <c r="B418" s="54" t="s">
        <v>185</v>
      </c>
      <c r="C418" s="54" t="s">
        <v>1126</v>
      </c>
      <c r="D418" s="54" t="s">
        <v>1442</v>
      </c>
      <c r="E418" s="54" t="s">
        <v>1126</v>
      </c>
      <c r="F418" s="54" t="s">
        <v>272</v>
      </c>
      <c r="G418" s="54" t="s">
        <v>288</v>
      </c>
      <c r="H418" s="54" t="s">
        <v>194</v>
      </c>
      <c r="I418" s="54" t="s">
        <v>576</v>
      </c>
      <c r="J418" s="54" t="s">
        <v>288</v>
      </c>
      <c r="K418" s="54" t="s">
        <v>595</v>
      </c>
      <c r="L418" s="87">
        <v>42510</v>
      </c>
      <c r="M418" s="54"/>
      <c r="N418" s="54" t="s">
        <v>596</v>
      </c>
      <c r="O418" s="88">
        <v>5.0000000000000001E-3</v>
      </c>
      <c r="P418" s="54">
        <v>8</v>
      </c>
    </row>
    <row r="419" spans="1:16" ht="28">
      <c r="A419" s="54" t="s">
        <v>228</v>
      </c>
      <c r="B419" s="54" t="s">
        <v>185</v>
      </c>
      <c r="C419" s="54" t="s">
        <v>1126</v>
      </c>
      <c r="D419" s="54" t="s">
        <v>1442</v>
      </c>
      <c r="E419" s="54" t="s">
        <v>1126</v>
      </c>
      <c r="F419" s="54" t="s">
        <v>272</v>
      </c>
      <c r="G419" s="54" t="s">
        <v>288</v>
      </c>
      <c r="H419" s="54" t="s">
        <v>597</v>
      </c>
      <c r="I419" s="54" t="s">
        <v>598</v>
      </c>
      <c r="J419" s="54" t="s">
        <v>288</v>
      </c>
      <c r="K419" s="54" t="s">
        <v>597</v>
      </c>
      <c r="L419" s="87">
        <v>42440</v>
      </c>
      <c r="M419" s="54"/>
      <c r="N419" s="54" t="s">
        <v>599</v>
      </c>
      <c r="O419" s="88">
        <v>5.0000000000000001E-3</v>
      </c>
      <c r="P419" s="54">
        <v>8</v>
      </c>
    </row>
    <row r="420" spans="1:16" ht="28">
      <c r="A420" s="54" t="s">
        <v>228</v>
      </c>
      <c r="B420" s="54" t="s">
        <v>185</v>
      </c>
      <c r="C420" s="54" t="s">
        <v>1126</v>
      </c>
      <c r="D420" s="54" t="s">
        <v>1442</v>
      </c>
      <c r="E420" s="54" t="s">
        <v>1126</v>
      </c>
      <c r="F420" s="54" t="s">
        <v>272</v>
      </c>
      <c r="G420" s="54" t="s">
        <v>288</v>
      </c>
      <c r="H420" s="54" t="s">
        <v>300</v>
      </c>
      <c r="I420" s="54" t="s">
        <v>301</v>
      </c>
      <c r="J420" s="54" t="s">
        <v>288</v>
      </c>
      <c r="K420" s="54" t="s">
        <v>300</v>
      </c>
      <c r="L420" s="87">
        <v>42391</v>
      </c>
      <c r="M420" s="54"/>
      <c r="N420" s="54" t="s">
        <v>302</v>
      </c>
      <c r="O420" s="88">
        <v>3.8E-3</v>
      </c>
      <c r="P420" s="54">
        <v>6</v>
      </c>
    </row>
    <row r="421" spans="1:16" ht="28">
      <c r="A421" s="54" t="s">
        <v>228</v>
      </c>
      <c r="B421" s="54" t="s">
        <v>185</v>
      </c>
      <c r="C421" s="54" t="s">
        <v>1126</v>
      </c>
      <c r="D421" s="54" t="s">
        <v>1442</v>
      </c>
      <c r="E421" s="54" t="s">
        <v>1126</v>
      </c>
      <c r="F421" s="54" t="s">
        <v>272</v>
      </c>
      <c r="G421" s="54" t="s">
        <v>196</v>
      </c>
      <c r="H421" s="54" t="s">
        <v>199</v>
      </c>
      <c r="I421" s="54" t="s">
        <v>1527</v>
      </c>
      <c r="J421" s="54" t="s">
        <v>196</v>
      </c>
      <c r="K421" s="54" t="s">
        <v>199</v>
      </c>
      <c r="L421" s="87">
        <v>42888</v>
      </c>
      <c r="M421" s="54"/>
      <c r="N421" s="54" t="s">
        <v>707</v>
      </c>
      <c r="O421" s="88">
        <v>5.9999999999999984E-4</v>
      </c>
      <c r="P421" s="54">
        <v>1</v>
      </c>
    </row>
    <row r="422" spans="1:16" ht="28">
      <c r="A422" s="54" t="s">
        <v>228</v>
      </c>
      <c r="B422" s="54" t="s">
        <v>185</v>
      </c>
      <c r="C422" s="54" t="s">
        <v>1126</v>
      </c>
      <c r="D422" s="54" t="s">
        <v>1442</v>
      </c>
      <c r="E422" s="54" t="s">
        <v>1126</v>
      </c>
      <c r="F422" s="54" t="s">
        <v>272</v>
      </c>
      <c r="G422" s="54" t="s">
        <v>196</v>
      </c>
      <c r="H422" s="54" t="s">
        <v>199</v>
      </c>
      <c r="I422" s="54" t="s">
        <v>700</v>
      </c>
      <c r="J422" s="54" t="s">
        <v>196</v>
      </c>
      <c r="K422" s="54" t="s">
        <v>701</v>
      </c>
      <c r="L422" s="87">
        <v>42888</v>
      </c>
      <c r="M422" s="54"/>
      <c r="N422" s="54" t="s">
        <v>702</v>
      </c>
      <c r="O422" s="88">
        <v>5.9999999999999984E-4</v>
      </c>
      <c r="P422" s="54">
        <v>1</v>
      </c>
    </row>
    <row r="423" spans="1:16" ht="28">
      <c r="A423" s="54" t="s">
        <v>228</v>
      </c>
      <c r="B423" s="54" t="s">
        <v>185</v>
      </c>
      <c r="C423" s="54" t="s">
        <v>1126</v>
      </c>
      <c r="D423" s="54" t="s">
        <v>1442</v>
      </c>
      <c r="E423" s="54" t="s">
        <v>1126</v>
      </c>
      <c r="F423" s="54" t="s">
        <v>272</v>
      </c>
      <c r="G423" s="54" t="s">
        <v>196</v>
      </c>
      <c r="H423" s="54" t="s">
        <v>199</v>
      </c>
      <c r="I423" s="54" t="s">
        <v>700</v>
      </c>
      <c r="J423" s="54" t="s">
        <v>196</v>
      </c>
      <c r="K423" s="54" t="s">
        <v>703</v>
      </c>
      <c r="L423" s="87">
        <v>42888</v>
      </c>
      <c r="M423" s="54"/>
      <c r="N423" s="54" t="s">
        <v>704</v>
      </c>
      <c r="O423" s="88">
        <v>5.9999999999999984E-4</v>
      </c>
      <c r="P423" s="54">
        <v>1</v>
      </c>
    </row>
    <row r="424" spans="1:16" ht="28">
      <c r="A424" s="54" t="s">
        <v>228</v>
      </c>
      <c r="B424" s="54" t="s">
        <v>185</v>
      </c>
      <c r="C424" s="54" t="s">
        <v>1126</v>
      </c>
      <c r="D424" s="54" t="s">
        <v>1442</v>
      </c>
      <c r="E424" s="54" t="s">
        <v>1126</v>
      </c>
      <c r="F424" s="54" t="s">
        <v>272</v>
      </c>
      <c r="G424" s="54" t="s">
        <v>196</v>
      </c>
      <c r="H424" s="54" t="s">
        <v>199</v>
      </c>
      <c r="I424" s="54" t="s">
        <v>700</v>
      </c>
      <c r="J424" s="54" t="s">
        <v>196</v>
      </c>
      <c r="K424" s="54" t="s">
        <v>705</v>
      </c>
      <c r="L424" s="87">
        <v>42888</v>
      </c>
      <c r="M424" s="54"/>
      <c r="N424" s="54" t="s">
        <v>706</v>
      </c>
      <c r="O424" s="88">
        <v>5.9999999999999984E-4</v>
      </c>
      <c r="P424" s="54">
        <v>1</v>
      </c>
    </row>
    <row r="425" spans="1:16" ht="28">
      <c r="A425" s="54" t="s">
        <v>228</v>
      </c>
      <c r="B425" s="54" t="s">
        <v>185</v>
      </c>
      <c r="C425" s="54" t="s">
        <v>1126</v>
      </c>
      <c r="D425" s="54" t="s">
        <v>1442</v>
      </c>
      <c r="E425" s="54" t="s">
        <v>1126</v>
      </c>
      <c r="F425" s="54" t="s">
        <v>272</v>
      </c>
      <c r="G425" s="54" t="s">
        <v>196</v>
      </c>
      <c r="H425" s="54" t="s">
        <v>199</v>
      </c>
      <c r="I425" s="54" t="s">
        <v>700</v>
      </c>
      <c r="J425" s="54" t="s">
        <v>196</v>
      </c>
      <c r="K425" s="54" t="s">
        <v>708</v>
      </c>
      <c r="L425" s="87">
        <v>42888</v>
      </c>
      <c r="M425" s="54"/>
      <c r="N425" s="54" t="s">
        <v>709</v>
      </c>
      <c r="O425" s="88">
        <v>5.9999999999999984E-4</v>
      </c>
      <c r="P425" s="54">
        <v>1</v>
      </c>
    </row>
    <row r="426" spans="1:16" ht="28">
      <c r="A426" s="54" t="s">
        <v>228</v>
      </c>
      <c r="B426" s="54" t="s">
        <v>185</v>
      </c>
      <c r="C426" s="54" t="s">
        <v>1126</v>
      </c>
      <c r="D426" s="54" t="s">
        <v>1442</v>
      </c>
      <c r="E426" s="54" t="s">
        <v>1126</v>
      </c>
      <c r="F426" s="54" t="s">
        <v>272</v>
      </c>
      <c r="G426" s="54" t="s">
        <v>196</v>
      </c>
      <c r="H426" s="54" t="s">
        <v>199</v>
      </c>
      <c r="I426" s="54" t="s">
        <v>700</v>
      </c>
      <c r="J426" s="54" t="s">
        <v>196</v>
      </c>
      <c r="K426" s="54" t="s">
        <v>710</v>
      </c>
      <c r="L426" s="87">
        <v>42888</v>
      </c>
      <c r="M426" s="54"/>
      <c r="N426" s="54" t="s">
        <v>711</v>
      </c>
      <c r="O426" s="88">
        <v>5.9999999999999984E-4</v>
      </c>
      <c r="P426" s="54">
        <v>1</v>
      </c>
    </row>
    <row r="427" spans="1:16" ht="28">
      <c r="A427" s="54" t="s">
        <v>228</v>
      </c>
      <c r="B427" s="54" t="s">
        <v>185</v>
      </c>
      <c r="C427" s="54" t="s">
        <v>1126</v>
      </c>
      <c r="D427" s="54" t="s">
        <v>1442</v>
      </c>
      <c r="E427" s="54" t="s">
        <v>1126</v>
      </c>
      <c r="F427" s="54" t="s">
        <v>272</v>
      </c>
      <c r="G427" s="54" t="s">
        <v>196</v>
      </c>
      <c r="H427" s="54" t="s">
        <v>199</v>
      </c>
      <c r="I427" s="54" t="s">
        <v>700</v>
      </c>
      <c r="J427" s="54" t="s">
        <v>196</v>
      </c>
      <c r="K427" s="54" t="s">
        <v>712</v>
      </c>
      <c r="L427" s="87">
        <v>42888</v>
      </c>
      <c r="M427" s="54"/>
      <c r="N427" s="54" t="s">
        <v>713</v>
      </c>
      <c r="O427" s="88">
        <v>5.9999999999999984E-4</v>
      </c>
      <c r="P427" s="54">
        <v>1</v>
      </c>
    </row>
    <row r="428" spans="1:16" ht="28">
      <c r="A428" s="54" t="s">
        <v>228</v>
      </c>
      <c r="B428" s="54" t="s">
        <v>185</v>
      </c>
      <c r="C428" s="54" t="s">
        <v>1126</v>
      </c>
      <c r="D428" s="54" t="s">
        <v>1442</v>
      </c>
      <c r="E428" s="54" t="s">
        <v>1126</v>
      </c>
      <c r="F428" s="54" t="s">
        <v>272</v>
      </c>
      <c r="G428" s="54" t="s">
        <v>196</v>
      </c>
      <c r="H428" s="54" t="s">
        <v>199</v>
      </c>
      <c r="I428" s="54" t="s">
        <v>700</v>
      </c>
      <c r="J428" s="54" t="s">
        <v>196</v>
      </c>
      <c r="K428" s="54" t="s">
        <v>714</v>
      </c>
      <c r="L428" s="87">
        <v>42888</v>
      </c>
      <c r="M428" s="54"/>
      <c r="N428" s="54" t="s">
        <v>715</v>
      </c>
      <c r="O428" s="88">
        <v>5.9999999999999984E-4</v>
      </c>
      <c r="P428" s="54">
        <v>1</v>
      </c>
    </row>
    <row r="429" spans="1:16" ht="28">
      <c r="A429" s="54" t="s">
        <v>228</v>
      </c>
      <c r="B429" s="54" t="s">
        <v>185</v>
      </c>
      <c r="C429" s="54" t="s">
        <v>1126</v>
      </c>
      <c r="D429" s="54" t="s">
        <v>1442</v>
      </c>
      <c r="E429" s="54" t="s">
        <v>1126</v>
      </c>
      <c r="F429" s="54" t="s">
        <v>272</v>
      </c>
      <c r="G429" s="54" t="s">
        <v>196</v>
      </c>
      <c r="H429" s="54" t="s">
        <v>199</v>
      </c>
      <c r="I429" s="54" t="s">
        <v>700</v>
      </c>
      <c r="J429" s="54" t="s">
        <v>196</v>
      </c>
      <c r="K429" s="54" t="s">
        <v>716</v>
      </c>
      <c r="L429" s="87">
        <v>42888</v>
      </c>
      <c r="M429" s="54"/>
      <c r="N429" s="54" t="s">
        <v>717</v>
      </c>
      <c r="O429" s="88">
        <v>5.9999999999999984E-4</v>
      </c>
      <c r="P429" s="54">
        <v>1</v>
      </c>
    </row>
    <row r="430" spans="1:16" ht="28">
      <c r="A430" s="54" t="s">
        <v>228</v>
      </c>
      <c r="B430" s="54" t="s">
        <v>185</v>
      </c>
      <c r="C430" s="54" t="s">
        <v>1126</v>
      </c>
      <c r="D430" s="54" t="s">
        <v>1442</v>
      </c>
      <c r="E430" s="54" t="s">
        <v>1126</v>
      </c>
      <c r="F430" s="54" t="s">
        <v>272</v>
      </c>
      <c r="G430" s="54" t="s">
        <v>196</v>
      </c>
      <c r="H430" s="54" t="s">
        <v>199</v>
      </c>
      <c r="I430" s="54" t="s">
        <v>700</v>
      </c>
      <c r="J430" s="54" t="s">
        <v>196</v>
      </c>
      <c r="K430" s="54" t="s">
        <v>718</v>
      </c>
      <c r="L430" s="87">
        <v>42888</v>
      </c>
      <c r="M430" s="54"/>
      <c r="N430" s="54" t="s">
        <v>719</v>
      </c>
      <c r="O430" s="88">
        <v>5.9999999999999984E-4</v>
      </c>
      <c r="P430" s="54">
        <v>1</v>
      </c>
    </row>
    <row r="431" spans="1:16" ht="28">
      <c r="A431" s="54" t="s">
        <v>228</v>
      </c>
      <c r="B431" s="54" t="s">
        <v>185</v>
      </c>
      <c r="C431" s="54" t="s">
        <v>1126</v>
      </c>
      <c r="D431" s="54" t="s">
        <v>1442</v>
      </c>
      <c r="E431" s="54" t="s">
        <v>1126</v>
      </c>
      <c r="F431" s="54" t="s">
        <v>272</v>
      </c>
      <c r="G431" s="54" t="s">
        <v>196</v>
      </c>
      <c r="H431" s="54" t="s">
        <v>720</v>
      </c>
      <c r="I431" s="54" t="s">
        <v>721</v>
      </c>
      <c r="J431" s="54" t="s">
        <v>196</v>
      </c>
      <c r="K431" s="54" t="s">
        <v>720</v>
      </c>
      <c r="L431" s="87">
        <v>42627</v>
      </c>
      <c r="M431" s="54"/>
      <c r="N431" s="54" t="s">
        <v>722</v>
      </c>
      <c r="O431" s="88">
        <v>5.9999999999999984E-4</v>
      </c>
      <c r="P431" s="54">
        <v>1</v>
      </c>
    </row>
    <row r="432" spans="1:16" ht="28">
      <c r="A432" s="54" t="s">
        <v>228</v>
      </c>
      <c r="B432" s="54" t="s">
        <v>185</v>
      </c>
      <c r="C432" s="54" t="s">
        <v>1126</v>
      </c>
      <c r="D432" s="54" t="s">
        <v>1442</v>
      </c>
      <c r="E432" s="54" t="s">
        <v>1126</v>
      </c>
      <c r="F432" s="54" t="s">
        <v>272</v>
      </c>
      <c r="G432" s="54" t="s">
        <v>196</v>
      </c>
      <c r="H432" s="54" t="s">
        <v>351</v>
      </c>
      <c r="I432" s="54" t="s">
        <v>728</v>
      </c>
      <c r="J432" s="54" t="s">
        <v>196</v>
      </c>
      <c r="K432" s="54" t="s">
        <v>351</v>
      </c>
      <c r="L432" s="87">
        <v>41744</v>
      </c>
      <c r="M432" s="54"/>
      <c r="N432" s="54" t="s">
        <v>729</v>
      </c>
      <c r="O432" s="88">
        <v>4.3099999999999999E-2</v>
      </c>
      <c r="P432" s="54">
        <v>69</v>
      </c>
    </row>
    <row r="433" spans="1:16" ht="28">
      <c r="A433" s="54" t="s">
        <v>228</v>
      </c>
      <c r="B433" s="54" t="s">
        <v>185</v>
      </c>
      <c r="C433" s="54" t="s">
        <v>1126</v>
      </c>
      <c r="D433" s="54" t="s">
        <v>1442</v>
      </c>
      <c r="E433" s="54" t="s">
        <v>1126</v>
      </c>
      <c r="F433" s="54" t="s">
        <v>272</v>
      </c>
      <c r="G433" s="54" t="s">
        <v>200</v>
      </c>
      <c r="H433" s="54" t="s">
        <v>757</v>
      </c>
      <c r="I433" s="54" t="s">
        <v>758</v>
      </c>
      <c r="J433" s="54" t="s">
        <v>200</v>
      </c>
      <c r="K433" s="54" t="s">
        <v>757</v>
      </c>
      <c r="L433" s="87">
        <v>42031</v>
      </c>
      <c r="M433" s="54"/>
      <c r="N433" s="54" t="s">
        <v>759</v>
      </c>
      <c r="O433" s="88">
        <v>1.1999999999999999E-3</v>
      </c>
      <c r="P433" s="54">
        <v>2</v>
      </c>
    </row>
    <row r="434" spans="1:16" ht="28">
      <c r="A434" s="54" t="s">
        <v>228</v>
      </c>
      <c r="B434" s="54" t="s">
        <v>185</v>
      </c>
      <c r="C434" s="54" t="s">
        <v>1126</v>
      </c>
      <c r="D434" s="54" t="s">
        <v>1442</v>
      </c>
      <c r="E434" s="54" t="s">
        <v>1126</v>
      </c>
      <c r="F434" s="54" t="s">
        <v>272</v>
      </c>
      <c r="G434" s="54" t="s">
        <v>200</v>
      </c>
      <c r="H434" s="54" t="s">
        <v>760</v>
      </c>
      <c r="I434" s="54" t="s">
        <v>761</v>
      </c>
      <c r="J434" s="54" t="s">
        <v>200</v>
      </c>
      <c r="K434" s="54" t="s">
        <v>762</v>
      </c>
      <c r="L434" s="87">
        <v>42101</v>
      </c>
      <c r="M434" s="54"/>
      <c r="N434" s="54" t="s">
        <v>763</v>
      </c>
      <c r="O434" s="88">
        <v>1.1999999999999999E-3</v>
      </c>
      <c r="P434" s="54">
        <v>2</v>
      </c>
    </row>
    <row r="435" spans="1:16" ht="28">
      <c r="A435" s="54" t="s">
        <v>228</v>
      </c>
      <c r="B435" s="54" t="s">
        <v>185</v>
      </c>
      <c r="C435" s="54" t="s">
        <v>1126</v>
      </c>
      <c r="D435" s="54" t="s">
        <v>1442</v>
      </c>
      <c r="E435" s="54" t="s">
        <v>1126</v>
      </c>
      <c r="F435" s="54" t="s">
        <v>272</v>
      </c>
      <c r="G435" s="54" t="s">
        <v>200</v>
      </c>
      <c r="H435" s="54" t="s">
        <v>760</v>
      </c>
      <c r="I435" s="54" t="s">
        <v>761</v>
      </c>
      <c r="J435" s="54" t="s">
        <v>200</v>
      </c>
      <c r="K435" s="54" t="s">
        <v>768</v>
      </c>
      <c r="L435" s="87">
        <v>42101</v>
      </c>
      <c r="M435" s="54"/>
      <c r="N435" s="54" t="s">
        <v>769</v>
      </c>
      <c r="O435" s="88">
        <v>1.1999999999999999E-3</v>
      </c>
      <c r="P435" s="54">
        <v>2</v>
      </c>
    </row>
    <row r="436" spans="1:16" ht="28">
      <c r="A436" s="54" t="s">
        <v>228</v>
      </c>
      <c r="B436" s="54" t="s">
        <v>185</v>
      </c>
      <c r="C436" s="54" t="s">
        <v>1126</v>
      </c>
      <c r="D436" s="54" t="s">
        <v>1442</v>
      </c>
      <c r="E436" s="54" t="s">
        <v>1126</v>
      </c>
      <c r="F436" s="54" t="s">
        <v>272</v>
      </c>
      <c r="G436" s="54" t="s">
        <v>200</v>
      </c>
      <c r="H436" s="54" t="s">
        <v>760</v>
      </c>
      <c r="I436" s="54" t="s">
        <v>761</v>
      </c>
      <c r="J436" s="54" t="s">
        <v>200</v>
      </c>
      <c r="K436" s="54" t="s">
        <v>770</v>
      </c>
      <c r="L436" s="87">
        <v>42101</v>
      </c>
      <c r="M436" s="54"/>
      <c r="N436" s="54" t="s">
        <v>771</v>
      </c>
      <c r="O436" s="88">
        <v>1.1999999999999999E-3</v>
      </c>
      <c r="P436" s="54">
        <v>2</v>
      </c>
    </row>
    <row r="437" spans="1:16" ht="28">
      <c r="A437" s="54" t="s">
        <v>228</v>
      </c>
      <c r="B437" s="54" t="s">
        <v>185</v>
      </c>
      <c r="C437" s="54" t="s">
        <v>1126</v>
      </c>
      <c r="D437" s="54" t="s">
        <v>1442</v>
      </c>
      <c r="E437" s="54" t="s">
        <v>1126</v>
      </c>
      <c r="F437" s="54" t="s">
        <v>272</v>
      </c>
      <c r="G437" s="54" t="s">
        <v>200</v>
      </c>
      <c r="H437" s="54" t="s">
        <v>760</v>
      </c>
      <c r="I437" s="54" t="s">
        <v>761</v>
      </c>
      <c r="J437" s="54" t="s">
        <v>200</v>
      </c>
      <c r="K437" s="54" t="s">
        <v>772</v>
      </c>
      <c r="L437" s="87">
        <v>42101</v>
      </c>
      <c r="M437" s="54"/>
      <c r="N437" s="54" t="s">
        <v>773</v>
      </c>
      <c r="O437" s="88">
        <v>1.1999999999999999E-3</v>
      </c>
      <c r="P437" s="54">
        <v>2</v>
      </c>
    </row>
    <row r="438" spans="1:16" ht="28">
      <c r="A438" s="54" t="s">
        <v>228</v>
      </c>
      <c r="B438" s="54" t="s">
        <v>185</v>
      </c>
      <c r="C438" s="54" t="s">
        <v>1126</v>
      </c>
      <c r="D438" s="54" t="s">
        <v>1442</v>
      </c>
      <c r="E438" s="54" t="s">
        <v>1126</v>
      </c>
      <c r="F438" s="54" t="s">
        <v>272</v>
      </c>
      <c r="G438" s="54" t="s">
        <v>200</v>
      </c>
      <c r="H438" s="54" t="s">
        <v>760</v>
      </c>
      <c r="I438" s="54" t="s">
        <v>761</v>
      </c>
      <c r="J438" s="54" t="s">
        <v>200</v>
      </c>
      <c r="K438" s="54" t="s">
        <v>774</v>
      </c>
      <c r="L438" s="87">
        <v>42101</v>
      </c>
      <c r="M438" s="54"/>
      <c r="N438" s="54" t="s">
        <v>775</v>
      </c>
      <c r="O438" s="88">
        <v>1.1999999999999999E-3</v>
      </c>
      <c r="P438" s="54">
        <v>2</v>
      </c>
    </row>
    <row r="439" spans="1:16" ht="28">
      <c r="A439" s="54" t="s">
        <v>228</v>
      </c>
      <c r="B439" s="54" t="s">
        <v>185</v>
      </c>
      <c r="C439" s="54" t="s">
        <v>1126</v>
      </c>
      <c r="D439" s="54" t="s">
        <v>1442</v>
      </c>
      <c r="E439" s="54" t="s">
        <v>1126</v>
      </c>
      <c r="F439" s="54" t="s">
        <v>272</v>
      </c>
      <c r="G439" s="54" t="s">
        <v>200</v>
      </c>
      <c r="H439" s="54" t="s">
        <v>760</v>
      </c>
      <c r="I439" s="54" t="s">
        <v>761</v>
      </c>
      <c r="J439" s="54" t="s">
        <v>200</v>
      </c>
      <c r="K439" s="54" t="s">
        <v>776</v>
      </c>
      <c r="L439" s="87">
        <v>42101</v>
      </c>
      <c r="M439" s="54"/>
      <c r="N439" s="54" t="s">
        <v>777</v>
      </c>
      <c r="O439" s="88">
        <v>1.1999999999999999E-3</v>
      </c>
      <c r="P439" s="54">
        <v>2</v>
      </c>
    </row>
    <row r="440" spans="1:16" ht="28">
      <c r="A440" s="54" t="s">
        <v>228</v>
      </c>
      <c r="B440" s="54" t="s">
        <v>185</v>
      </c>
      <c r="C440" s="54" t="s">
        <v>1126</v>
      </c>
      <c r="D440" s="54" t="s">
        <v>1442</v>
      </c>
      <c r="E440" s="54" t="s">
        <v>1126</v>
      </c>
      <c r="F440" s="54" t="s">
        <v>272</v>
      </c>
      <c r="G440" s="54" t="s">
        <v>200</v>
      </c>
      <c r="H440" s="54" t="s">
        <v>781</v>
      </c>
      <c r="I440" s="54" t="s">
        <v>782</v>
      </c>
      <c r="J440" s="54" t="s">
        <v>200</v>
      </c>
      <c r="K440" s="54" t="s">
        <v>781</v>
      </c>
      <c r="L440" s="87">
        <v>41988</v>
      </c>
      <c r="M440" s="54"/>
      <c r="N440" s="54" t="s">
        <v>783</v>
      </c>
      <c r="O440" s="88">
        <v>1.1999999999999999E-3</v>
      </c>
      <c r="P440" s="54">
        <v>2</v>
      </c>
    </row>
    <row r="441" spans="1:16" ht="28">
      <c r="A441" s="54" t="s">
        <v>228</v>
      </c>
      <c r="B441" s="54" t="s">
        <v>185</v>
      </c>
      <c r="C441" s="54" t="s">
        <v>1126</v>
      </c>
      <c r="D441" s="54" t="s">
        <v>1442</v>
      </c>
      <c r="E441" s="54" t="s">
        <v>1126</v>
      </c>
      <c r="F441" s="54" t="s">
        <v>272</v>
      </c>
      <c r="G441" s="54" t="s">
        <v>261</v>
      </c>
      <c r="H441" s="54" t="s">
        <v>303</v>
      </c>
      <c r="I441" s="54" t="s">
        <v>304</v>
      </c>
      <c r="J441" s="54" t="s">
        <v>261</v>
      </c>
      <c r="K441" s="54" t="s">
        <v>305</v>
      </c>
      <c r="L441" s="87">
        <v>42601</v>
      </c>
      <c r="M441" s="54"/>
      <c r="N441" s="54" t="s">
        <v>306</v>
      </c>
      <c r="O441" s="88">
        <v>5.1000000000000004E-3</v>
      </c>
      <c r="P441" s="54">
        <v>8</v>
      </c>
    </row>
    <row r="442" spans="1:16" ht="28">
      <c r="A442" s="54" t="s">
        <v>228</v>
      </c>
      <c r="B442" s="54" t="s">
        <v>185</v>
      </c>
      <c r="C442" s="54" t="s">
        <v>1126</v>
      </c>
      <c r="D442" s="54" t="s">
        <v>1442</v>
      </c>
      <c r="E442" s="54" t="s">
        <v>1126</v>
      </c>
      <c r="F442" s="54" t="s">
        <v>272</v>
      </c>
      <c r="G442" s="54" t="s">
        <v>261</v>
      </c>
      <c r="H442" s="54" t="s">
        <v>303</v>
      </c>
      <c r="I442" s="54" t="s">
        <v>304</v>
      </c>
      <c r="J442" s="54" t="s">
        <v>261</v>
      </c>
      <c r="K442" s="54" t="s">
        <v>796</v>
      </c>
      <c r="L442" s="87">
        <v>42601</v>
      </c>
      <c r="M442" s="54"/>
      <c r="N442" s="54" t="s">
        <v>797</v>
      </c>
      <c r="O442" s="88">
        <v>5.1000000000000004E-3</v>
      </c>
      <c r="P442" s="54">
        <v>8</v>
      </c>
    </row>
    <row r="443" spans="1:16" ht="28">
      <c r="A443" s="54" t="s">
        <v>228</v>
      </c>
      <c r="B443" s="54" t="s">
        <v>185</v>
      </c>
      <c r="C443" s="54" t="s">
        <v>1126</v>
      </c>
      <c r="D443" s="54" t="s">
        <v>1442</v>
      </c>
      <c r="E443" s="54" t="s">
        <v>1126</v>
      </c>
      <c r="F443" s="54" t="s">
        <v>272</v>
      </c>
      <c r="G443" s="54" t="s">
        <v>261</v>
      </c>
      <c r="H443" s="54" t="s">
        <v>303</v>
      </c>
      <c r="I443" s="54" t="s">
        <v>304</v>
      </c>
      <c r="J443" s="54" t="s">
        <v>261</v>
      </c>
      <c r="K443" s="54" t="s">
        <v>303</v>
      </c>
      <c r="L443" s="87">
        <v>42601</v>
      </c>
      <c r="M443" s="54"/>
      <c r="N443" s="54" t="s">
        <v>798</v>
      </c>
      <c r="O443" s="88">
        <v>6.8999999999999999E-3</v>
      </c>
      <c r="P443" s="54">
        <v>11</v>
      </c>
    </row>
    <row r="444" spans="1:16" ht="28">
      <c r="A444" s="54" t="s">
        <v>228</v>
      </c>
      <c r="B444" s="54" t="s">
        <v>185</v>
      </c>
      <c r="C444" s="54" t="s">
        <v>1126</v>
      </c>
      <c r="D444" s="54" t="s">
        <v>1442</v>
      </c>
      <c r="E444" s="54" t="s">
        <v>1126</v>
      </c>
      <c r="F444" s="54" t="s">
        <v>272</v>
      </c>
      <c r="G444" s="54" t="s">
        <v>261</v>
      </c>
      <c r="H444" s="54" t="s">
        <v>303</v>
      </c>
      <c r="I444" s="54" t="s">
        <v>304</v>
      </c>
      <c r="J444" s="54" t="s">
        <v>261</v>
      </c>
      <c r="K444" s="54" t="s">
        <v>799</v>
      </c>
      <c r="L444" s="87">
        <v>42601</v>
      </c>
      <c r="M444" s="54"/>
      <c r="N444" s="54" t="s">
        <v>800</v>
      </c>
      <c r="O444" s="88">
        <v>5.1000000000000004E-3</v>
      </c>
      <c r="P444" s="54">
        <v>8</v>
      </c>
    </row>
    <row r="445" spans="1:16" ht="28">
      <c r="A445" s="54" t="s">
        <v>228</v>
      </c>
      <c r="B445" s="54" t="s">
        <v>185</v>
      </c>
      <c r="C445" s="54" t="s">
        <v>1126</v>
      </c>
      <c r="D445" s="54" t="s">
        <v>1442</v>
      </c>
      <c r="E445" s="54" t="s">
        <v>1126</v>
      </c>
      <c r="F445" s="54" t="s">
        <v>272</v>
      </c>
      <c r="G445" s="54" t="s">
        <v>261</v>
      </c>
      <c r="H445" s="54" t="s">
        <v>303</v>
      </c>
      <c r="I445" s="54" t="s">
        <v>304</v>
      </c>
      <c r="J445" s="54" t="s">
        <v>261</v>
      </c>
      <c r="K445" s="54" t="s">
        <v>801</v>
      </c>
      <c r="L445" s="87">
        <v>42601</v>
      </c>
      <c r="M445" s="54"/>
      <c r="N445" s="54" t="s">
        <v>802</v>
      </c>
      <c r="O445" s="88">
        <v>5.1000000000000004E-3</v>
      </c>
      <c r="P445" s="54">
        <v>8</v>
      </c>
    </row>
    <row r="446" spans="1:16" ht="28">
      <c r="A446" s="54" t="s">
        <v>228</v>
      </c>
      <c r="B446" s="54" t="s">
        <v>185</v>
      </c>
      <c r="C446" s="54" t="s">
        <v>1126</v>
      </c>
      <c r="D446" s="54" t="s">
        <v>1442</v>
      </c>
      <c r="E446" s="54" t="s">
        <v>1126</v>
      </c>
      <c r="F446" s="54" t="s">
        <v>272</v>
      </c>
      <c r="G446" s="54" t="s">
        <v>307</v>
      </c>
      <c r="H446" s="54" t="s">
        <v>835</v>
      </c>
      <c r="I446" s="54" t="s">
        <v>836</v>
      </c>
      <c r="J446" s="54" t="s">
        <v>307</v>
      </c>
      <c r="K446" s="54" t="s">
        <v>849</v>
      </c>
      <c r="L446" s="87">
        <v>41695</v>
      </c>
      <c r="M446" s="54"/>
      <c r="N446" s="54" t="s">
        <v>850</v>
      </c>
      <c r="O446" s="88">
        <v>1.9E-3</v>
      </c>
      <c r="P446" s="54">
        <v>3</v>
      </c>
    </row>
    <row r="447" spans="1:16" ht="28">
      <c r="A447" s="54" t="s">
        <v>228</v>
      </c>
      <c r="B447" s="54" t="s">
        <v>185</v>
      </c>
      <c r="C447" s="54" t="s">
        <v>1126</v>
      </c>
      <c r="D447" s="54" t="s">
        <v>1442</v>
      </c>
      <c r="E447" s="54" t="s">
        <v>1126</v>
      </c>
      <c r="F447" s="54" t="s">
        <v>272</v>
      </c>
      <c r="G447" s="54" t="s">
        <v>307</v>
      </c>
      <c r="H447" s="54" t="s">
        <v>835</v>
      </c>
      <c r="I447" s="54" t="s">
        <v>836</v>
      </c>
      <c r="J447" s="54" t="s">
        <v>307</v>
      </c>
      <c r="K447" s="54" t="s">
        <v>851</v>
      </c>
      <c r="L447" s="87">
        <v>41695</v>
      </c>
      <c r="M447" s="54"/>
      <c r="N447" s="54" t="s">
        <v>852</v>
      </c>
      <c r="O447" s="88">
        <v>6.8999999999999999E-3</v>
      </c>
      <c r="P447" s="54">
        <v>11</v>
      </c>
    </row>
    <row r="448" spans="1:16" ht="28">
      <c r="A448" s="54" t="s">
        <v>228</v>
      </c>
      <c r="B448" s="54" t="s">
        <v>185</v>
      </c>
      <c r="C448" s="54" t="s">
        <v>1126</v>
      </c>
      <c r="D448" s="54" t="s">
        <v>1442</v>
      </c>
      <c r="E448" s="54" t="s">
        <v>1126</v>
      </c>
      <c r="F448" s="54" t="s">
        <v>272</v>
      </c>
      <c r="G448" s="54" t="s">
        <v>859</v>
      </c>
      <c r="H448" s="54" t="s">
        <v>860</v>
      </c>
      <c r="I448" s="54" t="s">
        <v>861</v>
      </c>
      <c r="J448" s="54" t="s">
        <v>859</v>
      </c>
      <c r="K448" s="54" t="s">
        <v>862</v>
      </c>
      <c r="L448" s="87">
        <v>41688</v>
      </c>
      <c r="M448" s="54"/>
      <c r="N448" s="54" t="s">
        <v>863</v>
      </c>
      <c r="O448" s="88">
        <v>3.2000000000000002E-3</v>
      </c>
      <c r="P448" s="54">
        <v>5</v>
      </c>
    </row>
    <row r="449" spans="1:16" ht="28">
      <c r="A449" s="54" t="s">
        <v>228</v>
      </c>
      <c r="B449" s="54" t="s">
        <v>185</v>
      </c>
      <c r="C449" s="54" t="s">
        <v>1126</v>
      </c>
      <c r="D449" s="54" t="s">
        <v>1442</v>
      </c>
      <c r="E449" s="54" t="s">
        <v>1126</v>
      </c>
      <c r="F449" s="54" t="s">
        <v>272</v>
      </c>
      <c r="G449" s="54" t="s">
        <v>859</v>
      </c>
      <c r="H449" s="54" t="s">
        <v>860</v>
      </c>
      <c r="I449" s="54" t="s">
        <v>861</v>
      </c>
      <c r="J449" s="54" t="s">
        <v>859</v>
      </c>
      <c r="K449" s="54" t="s">
        <v>860</v>
      </c>
      <c r="L449" s="87">
        <v>41688</v>
      </c>
      <c r="M449" s="54"/>
      <c r="N449" s="54" t="s">
        <v>866</v>
      </c>
      <c r="O449" s="88">
        <v>4.4000000000000003E-3</v>
      </c>
      <c r="P449" s="54">
        <v>7</v>
      </c>
    </row>
    <row r="450" spans="1:16" ht="28">
      <c r="A450" s="54" t="s">
        <v>228</v>
      </c>
      <c r="B450" s="54" t="s">
        <v>185</v>
      </c>
      <c r="C450" s="54" t="s">
        <v>1126</v>
      </c>
      <c r="D450" s="54" t="s">
        <v>1442</v>
      </c>
      <c r="E450" s="54" t="s">
        <v>1126</v>
      </c>
      <c r="F450" s="54" t="s">
        <v>272</v>
      </c>
      <c r="G450" s="54" t="s">
        <v>859</v>
      </c>
      <c r="H450" s="54" t="s">
        <v>860</v>
      </c>
      <c r="I450" s="54" t="s">
        <v>861</v>
      </c>
      <c r="J450" s="54" t="s">
        <v>859</v>
      </c>
      <c r="K450" s="54" t="s">
        <v>867</v>
      </c>
      <c r="L450" s="87">
        <v>41688</v>
      </c>
      <c r="M450" s="54"/>
      <c r="N450" s="54" t="s">
        <v>868</v>
      </c>
      <c r="O450" s="88">
        <v>3.2000000000000002E-3</v>
      </c>
      <c r="P450" s="54">
        <v>5</v>
      </c>
    </row>
    <row r="451" spans="1:16" ht="28">
      <c r="A451" s="54" t="s">
        <v>228</v>
      </c>
      <c r="B451" s="54" t="s">
        <v>185</v>
      </c>
      <c r="C451" s="54" t="s">
        <v>1126</v>
      </c>
      <c r="D451" s="54" t="s">
        <v>1442</v>
      </c>
      <c r="E451" s="54" t="s">
        <v>1126</v>
      </c>
      <c r="F451" s="54" t="s">
        <v>272</v>
      </c>
      <c r="G451" s="54" t="s">
        <v>859</v>
      </c>
      <c r="H451" s="54" t="s">
        <v>860</v>
      </c>
      <c r="I451" s="54" t="s">
        <v>861</v>
      </c>
      <c r="J451" s="54" t="s">
        <v>859</v>
      </c>
      <c r="K451" s="54" t="s">
        <v>869</v>
      </c>
      <c r="L451" s="87">
        <v>41688</v>
      </c>
      <c r="M451" s="54"/>
      <c r="N451" s="54" t="s">
        <v>870</v>
      </c>
      <c r="O451" s="88">
        <v>5.6000000000000008E-3</v>
      </c>
      <c r="P451" s="54">
        <v>9</v>
      </c>
    </row>
    <row r="452" spans="1:16" ht="28">
      <c r="A452" s="54" t="s">
        <v>228</v>
      </c>
      <c r="B452" s="54" t="s">
        <v>185</v>
      </c>
      <c r="C452" s="54" t="s">
        <v>1126</v>
      </c>
      <c r="D452" s="54" t="s">
        <v>1442</v>
      </c>
      <c r="E452" s="54" t="s">
        <v>1126</v>
      </c>
      <c r="F452" s="54" t="s">
        <v>272</v>
      </c>
      <c r="G452" s="54" t="s">
        <v>859</v>
      </c>
      <c r="H452" s="54" t="s">
        <v>860</v>
      </c>
      <c r="I452" s="54" t="s">
        <v>861</v>
      </c>
      <c r="J452" s="54" t="s">
        <v>859</v>
      </c>
      <c r="K452" s="54" t="s">
        <v>873</v>
      </c>
      <c r="L452" s="87">
        <v>41688</v>
      </c>
      <c r="M452" s="54"/>
      <c r="N452" s="54" t="s">
        <v>874</v>
      </c>
      <c r="O452" s="88">
        <v>7.000000000000001E-3</v>
      </c>
      <c r="P452" s="54">
        <v>11</v>
      </c>
    </row>
    <row r="453" spans="1:16" ht="28">
      <c r="A453" s="54" t="s">
        <v>228</v>
      </c>
      <c r="B453" s="54" t="s">
        <v>185</v>
      </c>
      <c r="C453" s="54" t="s">
        <v>1126</v>
      </c>
      <c r="D453" s="54" t="s">
        <v>1442</v>
      </c>
      <c r="E453" s="54" t="s">
        <v>1126</v>
      </c>
      <c r="F453" s="54" t="s">
        <v>272</v>
      </c>
      <c r="G453" s="54" t="s">
        <v>859</v>
      </c>
      <c r="H453" s="54" t="s">
        <v>860</v>
      </c>
      <c r="I453" s="54" t="s">
        <v>861</v>
      </c>
      <c r="J453" s="54" t="s">
        <v>859</v>
      </c>
      <c r="K453" s="54" t="s">
        <v>875</v>
      </c>
      <c r="L453" s="87">
        <v>41688</v>
      </c>
      <c r="M453" s="54"/>
      <c r="N453" s="54" t="s">
        <v>876</v>
      </c>
      <c r="O453" s="88">
        <v>3.8E-3</v>
      </c>
      <c r="P453" s="54">
        <v>6</v>
      </c>
    </row>
    <row r="454" spans="1:16" ht="28">
      <c r="A454" s="54" t="s">
        <v>228</v>
      </c>
      <c r="B454" s="54" t="s">
        <v>185</v>
      </c>
      <c r="C454" s="54" t="s">
        <v>1126</v>
      </c>
      <c r="D454" s="54" t="s">
        <v>1442</v>
      </c>
      <c r="E454" s="54" t="s">
        <v>1126</v>
      </c>
      <c r="F454" s="54" t="s">
        <v>272</v>
      </c>
      <c r="G454" s="54" t="s">
        <v>859</v>
      </c>
      <c r="H454" s="54" t="s">
        <v>860</v>
      </c>
      <c r="I454" s="54" t="s">
        <v>861</v>
      </c>
      <c r="J454" s="54" t="s">
        <v>859</v>
      </c>
      <c r="K454" s="54" t="s">
        <v>877</v>
      </c>
      <c r="L454" s="87">
        <v>41688</v>
      </c>
      <c r="M454" s="54"/>
      <c r="N454" s="54" t="s">
        <v>878</v>
      </c>
      <c r="O454" s="88">
        <v>5.7000000000000011E-3</v>
      </c>
      <c r="P454" s="54">
        <v>9</v>
      </c>
    </row>
    <row r="455" spans="1:16" ht="28">
      <c r="A455" s="54" t="s">
        <v>228</v>
      </c>
      <c r="B455" s="54" t="s">
        <v>185</v>
      </c>
      <c r="C455" s="54" t="s">
        <v>1126</v>
      </c>
      <c r="D455" s="54" t="s">
        <v>1442</v>
      </c>
      <c r="E455" s="54" t="s">
        <v>1126</v>
      </c>
      <c r="F455" s="54" t="s">
        <v>272</v>
      </c>
      <c r="G455" s="54" t="s">
        <v>859</v>
      </c>
      <c r="H455" s="54" t="s">
        <v>881</v>
      </c>
      <c r="I455" s="54" t="s">
        <v>882</v>
      </c>
      <c r="J455" s="54" t="s">
        <v>859</v>
      </c>
      <c r="K455" s="54" t="s">
        <v>885</v>
      </c>
      <c r="L455" s="87">
        <v>41695</v>
      </c>
      <c r="M455" s="54"/>
      <c r="N455" s="54" t="s">
        <v>886</v>
      </c>
      <c r="O455" s="88">
        <v>1.9E-3</v>
      </c>
      <c r="P455" s="54">
        <v>3</v>
      </c>
    </row>
    <row r="456" spans="1:16" ht="28">
      <c r="A456" s="54" t="s">
        <v>228</v>
      </c>
      <c r="B456" s="54" t="s">
        <v>185</v>
      </c>
      <c r="C456" s="54" t="s">
        <v>1126</v>
      </c>
      <c r="D456" s="54" t="s">
        <v>1442</v>
      </c>
      <c r="E456" s="54" t="s">
        <v>1126</v>
      </c>
      <c r="F456" s="54" t="s">
        <v>272</v>
      </c>
      <c r="G456" s="54" t="s">
        <v>859</v>
      </c>
      <c r="H456" s="54" t="s">
        <v>881</v>
      </c>
      <c r="I456" s="54" t="s">
        <v>882</v>
      </c>
      <c r="J456" s="54" t="s">
        <v>859</v>
      </c>
      <c r="K456" s="54" t="s">
        <v>877</v>
      </c>
      <c r="L456" s="87">
        <v>41695</v>
      </c>
      <c r="M456" s="54"/>
      <c r="N456" s="54" t="s">
        <v>887</v>
      </c>
      <c r="O456" s="88">
        <v>1.9E-3</v>
      </c>
      <c r="P456" s="54">
        <v>3</v>
      </c>
    </row>
    <row r="457" spans="1:16" ht="28">
      <c r="A457" s="54" t="s">
        <v>228</v>
      </c>
      <c r="B457" s="54" t="s">
        <v>185</v>
      </c>
      <c r="C457" s="54" t="s">
        <v>1126</v>
      </c>
      <c r="D457" s="54" t="s">
        <v>1442</v>
      </c>
      <c r="E457" s="54" t="s">
        <v>1126</v>
      </c>
      <c r="F457" s="54" t="s">
        <v>272</v>
      </c>
      <c r="G457" s="54" t="s">
        <v>859</v>
      </c>
      <c r="H457" s="54" t="s">
        <v>881</v>
      </c>
      <c r="I457" s="54" t="s">
        <v>882</v>
      </c>
      <c r="J457" s="54" t="s">
        <v>859</v>
      </c>
      <c r="K457" s="54" t="s">
        <v>881</v>
      </c>
      <c r="L457" s="87">
        <v>41695</v>
      </c>
      <c r="M457" s="54"/>
      <c r="N457" s="54" t="s">
        <v>888</v>
      </c>
      <c r="O457" s="88">
        <v>9.3999999999999986E-3</v>
      </c>
      <c r="P457" s="54">
        <v>15</v>
      </c>
    </row>
    <row r="458" spans="1:16" ht="28">
      <c r="A458" s="54" t="s">
        <v>228</v>
      </c>
      <c r="B458" s="54" t="s">
        <v>185</v>
      </c>
      <c r="C458" s="54" t="s">
        <v>1126</v>
      </c>
      <c r="D458" s="54" t="s">
        <v>1442</v>
      </c>
      <c r="E458" s="54" t="s">
        <v>1126</v>
      </c>
      <c r="F458" s="54" t="s">
        <v>272</v>
      </c>
      <c r="G458" s="54" t="s">
        <v>201</v>
      </c>
      <c r="H458" s="54" t="s">
        <v>202</v>
      </c>
      <c r="I458" s="54" t="s">
        <v>941</v>
      </c>
      <c r="J458" s="54" t="s">
        <v>201</v>
      </c>
      <c r="K458" s="54" t="s">
        <v>942</v>
      </c>
      <c r="L458" s="87">
        <v>42979</v>
      </c>
      <c r="M458" s="54"/>
      <c r="N458" s="54" t="s">
        <v>943</v>
      </c>
      <c r="O458" s="88">
        <v>1.2999999999999999E-3</v>
      </c>
      <c r="P458" s="54">
        <v>2</v>
      </c>
    </row>
    <row r="459" spans="1:16" ht="28">
      <c r="A459" s="54" t="s">
        <v>228</v>
      </c>
      <c r="B459" s="54" t="s">
        <v>185</v>
      </c>
      <c r="C459" s="54" t="s">
        <v>1126</v>
      </c>
      <c r="D459" s="54" t="s">
        <v>1442</v>
      </c>
      <c r="E459" s="54" t="s">
        <v>1126</v>
      </c>
      <c r="F459" s="54" t="s">
        <v>272</v>
      </c>
      <c r="G459" s="54" t="s">
        <v>201</v>
      </c>
      <c r="H459" s="54" t="s">
        <v>202</v>
      </c>
      <c r="I459" s="54" t="s">
        <v>941</v>
      </c>
      <c r="J459" s="54" t="s">
        <v>201</v>
      </c>
      <c r="K459" s="54" t="s">
        <v>944</v>
      </c>
      <c r="L459" s="87">
        <v>42979</v>
      </c>
      <c r="M459" s="54"/>
      <c r="N459" s="54" t="s">
        <v>945</v>
      </c>
      <c r="O459" s="88">
        <v>1.2999999999999999E-3</v>
      </c>
      <c r="P459" s="54">
        <v>2</v>
      </c>
    </row>
    <row r="460" spans="1:16" ht="28">
      <c r="A460" s="54" t="s">
        <v>228</v>
      </c>
      <c r="B460" s="54" t="s">
        <v>185</v>
      </c>
      <c r="C460" s="54" t="s">
        <v>1126</v>
      </c>
      <c r="D460" s="54" t="s">
        <v>1442</v>
      </c>
      <c r="E460" s="54" t="s">
        <v>1126</v>
      </c>
      <c r="F460" s="54" t="s">
        <v>272</v>
      </c>
      <c r="G460" s="54" t="s">
        <v>201</v>
      </c>
      <c r="H460" s="54" t="s">
        <v>202</v>
      </c>
      <c r="I460" s="54" t="s">
        <v>941</v>
      </c>
      <c r="J460" s="54" t="s">
        <v>201</v>
      </c>
      <c r="K460" s="54" t="s">
        <v>946</v>
      </c>
      <c r="L460" s="87">
        <v>42979</v>
      </c>
      <c r="M460" s="54"/>
      <c r="N460" s="54" t="s">
        <v>947</v>
      </c>
      <c r="O460" s="88">
        <v>1.2999999999999999E-3</v>
      </c>
      <c r="P460" s="54">
        <v>2</v>
      </c>
    </row>
    <row r="461" spans="1:16" ht="28">
      <c r="A461" s="54" t="s">
        <v>228</v>
      </c>
      <c r="B461" s="54" t="s">
        <v>185</v>
      </c>
      <c r="C461" s="54" t="s">
        <v>1126</v>
      </c>
      <c r="D461" s="54" t="s">
        <v>1442</v>
      </c>
      <c r="E461" s="54" t="s">
        <v>1126</v>
      </c>
      <c r="F461" s="54" t="s">
        <v>272</v>
      </c>
      <c r="G461" s="54" t="s">
        <v>201</v>
      </c>
      <c r="H461" s="54" t="s">
        <v>202</v>
      </c>
      <c r="I461" s="54" t="s">
        <v>941</v>
      </c>
      <c r="J461" s="54" t="s">
        <v>201</v>
      </c>
      <c r="K461" s="54" t="s">
        <v>948</v>
      </c>
      <c r="L461" s="87">
        <v>42979</v>
      </c>
      <c r="M461" s="54"/>
      <c r="N461" s="54" t="s">
        <v>949</v>
      </c>
      <c r="O461" s="88">
        <v>1.2999999999999999E-3</v>
      </c>
      <c r="P461" s="54">
        <v>2</v>
      </c>
    </row>
    <row r="462" spans="1:16" ht="28">
      <c r="A462" s="54" t="s">
        <v>228</v>
      </c>
      <c r="B462" s="54" t="s">
        <v>185</v>
      </c>
      <c r="C462" s="54" t="s">
        <v>1126</v>
      </c>
      <c r="D462" s="54" t="s">
        <v>1442</v>
      </c>
      <c r="E462" s="54" t="s">
        <v>1126</v>
      </c>
      <c r="F462" s="54" t="s">
        <v>272</v>
      </c>
      <c r="G462" s="54" t="s">
        <v>201</v>
      </c>
      <c r="H462" s="54" t="s">
        <v>202</v>
      </c>
      <c r="I462" s="54" t="s">
        <v>941</v>
      </c>
      <c r="J462" s="54" t="s">
        <v>201</v>
      </c>
      <c r="K462" s="54" t="s">
        <v>950</v>
      </c>
      <c r="L462" s="87">
        <v>42979</v>
      </c>
      <c r="M462" s="54"/>
      <c r="N462" s="54" t="s">
        <v>951</v>
      </c>
      <c r="O462" s="88">
        <v>1.2999999999999999E-3</v>
      </c>
      <c r="P462" s="54">
        <v>2</v>
      </c>
    </row>
    <row r="463" spans="1:16" ht="28">
      <c r="A463" s="54" t="s">
        <v>228</v>
      </c>
      <c r="B463" s="54" t="s">
        <v>185</v>
      </c>
      <c r="C463" s="54" t="s">
        <v>1126</v>
      </c>
      <c r="D463" s="54" t="s">
        <v>1442</v>
      </c>
      <c r="E463" s="54" t="s">
        <v>1126</v>
      </c>
      <c r="F463" s="54" t="s">
        <v>272</v>
      </c>
      <c r="G463" s="54" t="s">
        <v>201</v>
      </c>
      <c r="H463" s="54" t="s">
        <v>202</v>
      </c>
      <c r="I463" s="54" t="s">
        <v>941</v>
      </c>
      <c r="J463" s="54" t="s">
        <v>201</v>
      </c>
      <c r="K463" s="54" t="s">
        <v>952</v>
      </c>
      <c r="L463" s="87">
        <v>42979</v>
      </c>
      <c r="M463" s="54"/>
      <c r="N463" s="54" t="s">
        <v>953</v>
      </c>
      <c r="O463" s="88">
        <v>1.9E-3</v>
      </c>
      <c r="P463" s="54">
        <v>3</v>
      </c>
    </row>
    <row r="464" spans="1:16" ht="28">
      <c r="A464" s="54" t="s">
        <v>228</v>
      </c>
      <c r="B464" s="54" t="s">
        <v>185</v>
      </c>
      <c r="C464" s="54" t="s">
        <v>1126</v>
      </c>
      <c r="D464" s="54" t="s">
        <v>1442</v>
      </c>
      <c r="E464" s="54" t="s">
        <v>1126</v>
      </c>
      <c r="F464" s="54" t="s">
        <v>272</v>
      </c>
      <c r="G464" s="54" t="s">
        <v>201</v>
      </c>
      <c r="H464" s="54" t="s">
        <v>202</v>
      </c>
      <c r="I464" s="54" t="s">
        <v>941</v>
      </c>
      <c r="J464" s="54" t="s">
        <v>201</v>
      </c>
      <c r="K464" s="54" t="s">
        <v>954</v>
      </c>
      <c r="L464" s="87">
        <v>42979</v>
      </c>
      <c r="M464" s="54"/>
      <c r="N464" s="54" t="s">
        <v>955</v>
      </c>
      <c r="O464" s="88">
        <v>1.2999999999999999E-3</v>
      </c>
      <c r="P464" s="54">
        <v>2</v>
      </c>
    </row>
    <row r="465" spans="1:16" ht="28">
      <c r="A465" s="54" t="s">
        <v>228</v>
      </c>
      <c r="B465" s="54" t="s">
        <v>185</v>
      </c>
      <c r="C465" s="54" t="s">
        <v>1126</v>
      </c>
      <c r="D465" s="54" t="s">
        <v>1442</v>
      </c>
      <c r="E465" s="54" t="s">
        <v>1126</v>
      </c>
      <c r="F465" s="54" t="s">
        <v>272</v>
      </c>
      <c r="G465" s="54" t="s">
        <v>201</v>
      </c>
      <c r="H465" s="54" t="s">
        <v>202</v>
      </c>
      <c r="I465" s="54" t="s">
        <v>941</v>
      </c>
      <c r="J465" s="54" t="s">
        <v>201</v>
      </c>
      <c r="K465" s="54" t="s">
        <v>956</v>
      </c>
      <c r="L465" s="87">
        <v>42979</v>
      </c>
      <c r="M465" s="54"/>
      <c r="N465" s="54" t="s">
        <v>957</v>
      </c>
      <c r="O465" s="88">
        <v>1.2999999999999999E-3</v>
      </c>
      <c r="P465" s="54">
        <v>2</v>
      </c>
    </row>
    <row r="466" spans="1:16" ht="28">
      <c r="A466" s="54" t="s">
        <v>228</v>
      </c>
      <c r="B466" s="54" t="s">
        <v>185</v>
      </c>
      <c r="C466" s="54" t="s">
        <v>1126</v>
      </c>
      <c r="D466" s="54" t="s">
        <v>1442</v>
      </c>
      <c r="E466" s="54" t="s">
        <v>1126</v>
      </c>
      <c r="F466" s="54" t="s">
        <v>272</v>
      </c>
      <c r="G466" s="54" t="s">
        <v>201</v>
      </c>
      <c r="H466" s="54" t="s">
        <v>958</v>
      </c>
      <c r="I466" s="54" t="s">
        <v>959</v>
      </c>
      <c r="J466" s="54" t="s">
        <v>201</v>
      </c>
      <c r="K466" s="54" t="s">
        <v>958</v>
      </c>
      <c r="L466" s="87">
        <v>42867</v>
      </c>
      <c r="M466" s="54"/>
      <c r="N466" s="54" t="s">
        <v>960</v>
      </c>
      <c r="O466" s="88">
        <v>5.9999999999999984E-4</v>
      </c>
      <c r="P466" s="54">
        <v>1</v>
      </c>
    </row>
    <row r="467" spans="1:16" ht="28">
      <c r="A467" s="54" t="s">
        <v>228</v>
      </c>
      <c r="B467" s="54" t="s">
        <v>185</v>
      </c>
      <c r="C467" s="54" t="s">
        <v>1126</v>
      </c>
      <c r="D467" s="54" t="s">
        <v>1442</v>
      </c>
      <c r="E467" s="54" t="s">
        <v>1126</v>
      </c>
      <c r="F467" s="54" t="s">
        <v>272</v>
      </c>
      <c r="G467" s="54" t="s">
        <v>201</v>
      </c>
      <c r="H467" s="54" t="s">
        <v>204</v>
      </c>
      <c r="I467" s="54" t="s">
        <v>315</v>
      </c>
      <c r="J467" s="54" t="s">
        <v>201</v>
      </c>
      <c r="K467" s="54" t="s">
        <v>961</v>
      </c>
      <c r="L467" s="87">
        <v>41688</v>
      </c>
      <c r="M467" s="54"/>
      <c r="N467" s="54" t="s">
        <v>962</v>
      </c>
      <c r="O467" s="88">
        <v>0.01</v>
      </c>
      <c r="P467" s="54">
        <v>16</v>
      </c>
    </row>
    <row r="468" spans="1:16" ht="28">
      <c r="A468" s="54" t="s">
        <v>228</v>
      </c>
      <c r="B468" s="54" t="s">
        <v>185</v>
      </c>
      <c r="C468" s="54" t="s">
        <v>1126</v>
      </c>
      <c r="D468" s="54" t="s">
        <v>1442</v>
      </c>
      <c r="E468" s="54" t="s">
        <v>1126</v>
      </c>
      <c r="F468" s="54" t="s">
        <v>272</v>
      </c>
      <c r="G468" s="54" t="s">
        <v>201</v>
      </c>
      <c r="H468" s="54" t="s">
        <v>204</v>
      </c>
      <c r="I468" s="54" t="s">
        <v>315</v>
      </c>
      <c r="J468" s="54" t="s">
        <v>201</v>
      </c>
      <c r="K468" s="54" t="s">
        <v>963</v>
      </c>
      <c r="L468" s="87">
        <v>41688</v>
      </c>
      <c r="M468" s="54"/>
      <c r="N468" s="54" t="s">
        <v>964</v>
      </c>
      <c r="O468" s="88">
        <v>1.3100000000000001E-2</v>
      </c>
      <c r="P468" s="54">
        <v>21</v>
      </c>
    </row>
    <row r="469" spans="1:16" ht="28">
      <c r="A469" s="54" t="s">
        <v>228</v>
      </c>
      <c r="B469" s="54" t="s">
        <v>185</v>
      </c>
      <c r="C469" s="54" t="s">
        <v>1126</v>
      </c>
      <c r="D469" s="54" t="s">
        <v>1442</v>
      </c>
      <c r="E469" s="54" t="s">
        <v>1126</v>
      </c>
      <c r="F469" s="54" t="s">
        <v>272</v>
      </c>
      <c r="G469" s="54" t="s">
        <v>201</v>
      </c>
      <c r="H469" s="54" t="s">
        <v>204</v>
      </c>
      <c r="I469" s="54" t="s">
        <v>315</v>
      </c>
      <c r="J469" s="54" t="s">
        <v>201</v>
      </c>
      <c r="K469" s="54" t="s">
        <v>965</v>
      </c>
      <c r="L469" s="87">
        <v>41688</v>
      </c>
      <c r="M469" s="54"/>
      <c r="N469" s="54" t="s">
        <v>966</v>
      </c>
      <c r="O469" s="88">
        <v>1.1299999999999999E-2</v>
      </c>
      <c r="P469" s="54">
        <v>18</v>
      </c>
    </row>
    <row r="470" spans="1:16" ht="28">
      <c r="A470" s="54" t="s">
        <v>228</v>
      </c>
      <c r="B470" s="54" t="s">
        <v>185</v>
      </c>
      <c r="C470" s="54" t="s">
        <v>1126</v>
      </c>
      <c r="D470" s="54" t="s">
        <v>1442</v>
      </c>
      <c r="E470" s="54" t="s">
        <v>1126</v>
      </c>
      <c r="F470" s="54" t="s">
        <v>272</v>
      </c>
      <c r="G470" s="54" t="s">
        <v>201</v>
      </c>
      <c r="H470" s="54" t="s">
        <v>204</v>
      </c>
      <c r="I470" s="54" t="s">
        <v>315</v>
      </c>
      <c r="J470" s="54" t="s">
        <v>201</v>
      </c>
      <c r="K470" s="54" t="s">
        <v>316</v>
      </c>
      <c r="L470" s="87">
        <v>41688</v>
      </c>
      <c r="M470" s="54"/>
      <c r="N470" s="54" t="s">
        <v>317</v>
      </c>
      <c r="O470" s="88">
        <v>3.8699999999999998E-2</v>
      </c>
      <c r="P470" s="54">
        <v>62</v>
      </c>
    </row>
    <row r="471" spans="1:16" ht="28">
      <c r="A471" s="54" t="s">
        <v>228</v>
      </c>
      <c r="B471" s="54" t="s">
        <v>185</v>
      </c>
      <c r="C471" s="54" t="s">
        <v>1126</v>
      </c>
      <c r="D471" s="54" t="s">
        <v>1442</v>
      </c>
      <c r="E471" s="54" t="s">
        <v>1126</v>
      </c>
      <c r="F471" s="54" t="s">
        <v>272</v>
      </c>
      <c r="G471" s="54" t="s">
        <v>201</v>
      </c>
      <c r="H471" s="54" t="s">
        <v>204</v>
      </c>
      <c r="I471" s="54" t="s">
        <v>315</v>
      </c>
      <c r="J471" s="54" t="s">
        <v>201</v>
      </c>
      <c r="K471" s="54" t="s">
        <v>967</v>
      </c>
      <c r="L471" s="87">
        <v>41688</v>
      </c>
      <c r="M471" s="54"/>
      <c r="N471" s="54" t="s">
        <v>968</v>
      </c>
      <c r="O471" s="88">
        <v>1.2500000000000001E-2</v>
      </c>
      <c r="P471" s="54">
        <v>20</v>
      </c>
    </row>
    <row r="472" spans="1:16" ht="28">
      <c r="A472" s="54" t="s">
        <v>228</v>
      </c>
      <c r="B472" s="54" t="s">
        <v>185</v>
      </c>
      <c r="C472" s="54" t="s">
        <v>1126</v>
      </c>
      <c r="D472" s="54" t="s">
        <v>1442</v>
      </c>
      <c r="E472" s="54" t="s">
        <v>1126</v>
      </c>
      <c r="F472" s="54" t="s">
        <v>272</v>
      </c>
      <c r="G472" s="54" t="s">
        <v>201</v>
      </c>
      <c r="H472" s="54" t="s">
        <v>204</v>
      </c>
      <c r="I472" s="54" t="s">
        <v>315</v>
      </c>
      <c r="J472" s="54" t="s">
        <v>201</v>
      </c>
      <c r="K472" s="54" t="s">
        <v>969</v>
      </c>
      <c r="L472" s="87">
        <v>41688</v>
      </c>
      <c r="M472" s="54"/>
      <c r="N472" s="54" t="s">
        <v>970</v>
      </c>
      <c r="O472" s="88">
        <v>1.6899999999999998E-2</v>
      </c>
      <c r="P472" s="54">
        <v>27</v>
      </c>
    </row>
    <row r="473" spans="1:16" ht="28">
      <c r="A473" s="54" t="s">
        <v>228</v>
      </c>
      <c r="B473" s="54" t="s">
        <v>185</v>
      </c>
      <c r="C473" s="54" t="s">
        <v>1126</v>
      </c>
      <c r="D473" s="54" t="s">
        <v>1442</v>
      </c>
      <c r="E473" s="54" t="s">
        <v>1126</v>
      </c>
      <c r="F473" s="54" t="s">
        <v>272</v>
      </c>
      <c r="G473" s="54" t="s">
        <v>201</v>
      </c>
      <c r="H473" s="54" t="s">
        <v>204</v>
      </c>
      <c r="I473" s="54" t="s">
        <v>315</v>
      </c>
      <c r="J473" s="54" t="s">
        <v>201</v>
      </c>
      <c r="K473" s="54" t="s">
        <v>971</v>
      </c>
      <c r="L473" s="87">
        <v>41688</v>
      </c>
      <c r="M473" s="54"/>
      <c r="N473" s="54" t="s">
        <v>972</v>
      </c>
      <c r="O473" s="88">
        <v>1.1299999999999999E-2</v>
      </c>
      <c r="P473" s="54">
        <v>18</v>
      </c>
    </row>
    <row r="474" spans="1:16" ht="28">
      <c r="A474" s="54" t="s">
        <v>228</v>
      </c>
      <c r="B474" s="54" t="s">
        <v>185</v>
      </c>
      <c r="C474" s="54" t="s">
        <v>1126</v>
      </c>
      <c r="D474" s="54" t="s">
        <v>1442</v>
      </c>
      <c r="E474" s="54" t="s">
        <v>1126</v>
      </c>
      <c r="F474" s="54" t="s">
        <v>272</v>
      </c>
      <c r="G474" s="54" t="s">
        <v>201</v>
      </c>
      <c r="H474" s="54" t="s">
        <v>204</v>
      </c>
      <c r="I474" s="54" t="s">
        <v>315</v>
      </c>
      <c r="J474" s="54" t="s">
        <v>201</v>
      </c>
      <c r="K474" s="54" t="s">
        <v>318</v>
      </c>
      <c r="L474" s="87">
        <v>41688</v>
      </c>
      <c r="M474" s="54"/>
      <c r="N474" s="54" t="s">
        <v>319</v>
      </c>
      <c r="O474" s="88">
        <v>1.2500000000000001E-2</v>
      </c>
      <c r="P474" s="54">
        <v>20</v>
      </c>
    </row>
    <row r="475" spans="1:16" ht="28">
      <c r="A475" s="54" t="s">
        <v>228</v>
      </c>
      <c r="B475" s="54" t="s">
        <v>185</v>
      </c>
      <c r="C475" s="54" t="s">
        <v>1126</v>
      </c>
      <c r="D475" s="54" t="s">
        <v>1442</v>
      </c>
      <c r="E475" s="54" t="s">
        <v>1126</v>
      </c>
      <c r="F475" s="54" t="s">
        <v>272</v>
      </c>
      <c r="G475" s="54" t="s">
        <v>201</v>
      </c>
      <c r="H475" s="54" t="s">
        <v>204</v>
      </c>
      <c r="I475" s="54" t="s">
        <v>315</v>
      </c>
      <c r="J475" s="54" t="s">
        <v>201</v>
      </c>
      <c r="K475" s="54" t="s">
        <v>973</v>
      </c>
      <c r="L475" s="87">
        <v>41688</v>
      </c>
      <c r="M475" s="54"/>
      <c r="N475" s="54" t="s">
        <v>974</v>
      </c>
      <c r="O475" s="88">
        <v>1.1299999999999999E-2</v>
      </c>
      <c r="P475" s="54">
        <v>18</v>
      </c>
    </row>
    <row r="476" spans="1:16" ht="28">
      <c r="A476" s="54" t="s">
        <v>228</v>
      </c>
      <c r="B476" s="54" t="s">
        <v>185</v>
      </c>
      <c r="C476" s="54" t="s">
        <v>1126</v>
      </c>
      <c r="D476" s="54" t="s">
        <v>1442</v>
      </c>
      <c r="E476" s="54" t="s">
        <v>1126</v>
      </c>
      <c r="F476" s="54" t="s">
        <v>272</v>
      </c>
      <c r="G476" s="54" t="s">
        <v>201</v>
      </c>
      <c r="H476" s="54" t="s">
        <v>204</v>
      </c>
      <c r="I476" s="54" t="s">
        <v>315</v>
      </c>
      <c r="J476" s="54" t="s">
        <v>201</v>
      </c>
      <c r="K476" s="54" t="s">
        <v>204</v>
      </c>
      <c r="L476" s="87">
        <v>41688</v>
      </c>
      <c r="M476" s="54"/>
      <c r="N476" s="54" t="s">
        <v>975</v>
      </c>
      <c r="O476" s="88">
        <v>0.01</v>
      </c>
      <c r="P476" s="54">
        <v>16</v>
      </c>
    </row>
    <row r="477" spans="1:16" ht="28">
      <c r="A477" s="54" t="s">
        <v>228</v>
      </c>
      <c r="B477" s="54" t="s">
        <v>185</v>
      </c>
      <c r="C477" s="54" t="s">
        <v>1126</v>
      </c>
      <c r="D477" s="54" t="s">
        <v>1442</v>
      </c>
      <c r="E477" s="54" t="s">
        <v>1126</v>
      </c>
      <c r="F477" s="54" t="s">
        <v>272</v>
      </c>
      <c r="G477" s="54" t="s">
        <v>201</v>
      </c>
      <c r="H477" s="54" t="s">
        <v>204</v>
      </c>
      <c r="I477" s="54" t="s">
        <v>315</v>
      </c>
      <c r="J477" s="54" t="s">
        <v>201</v>
      </c>
      <c r="K477" s="54" t="s">
        <v>320</v>
      </c>
      <c r="L477" s="87">
        <v>41688</v>
      </c>
      <c r="M477" s="54"/>
      <c r="N477" s="54" t="s">
        <v>321</v>
      </c>
      <c r="O477" s="88">
        <v>2.01E-2</v>
      </c>
      <c r="P477" s="54">
        <v>32</v>
      </c>
    </row>
    <row r="478" spans="1:16" ht="28">
      <c r="A478" s="54" t="s">
        <v>228</v>
      </c>
      <c r="B478" s="54" t="s">
        <v>185</v>
      </c>
      <c r="C478" s="54" t="s">
        <v>1126</v>
      </c>
      <c r="D478" s="54" t="s">
        <v>1442</v>
      </c>
      <c r="E478" s="54" t="s">
        <v>1126</v>
      </c>
      <c r="F478" s="54" t="s">
        <v>272</v>
      </c>
      <c r="G478" s="54" t="s">
        <v>205</v>
      </c>
      <c r="H478" s="54" t="s">
        <v>998</v>
      </c>
      <c r="I478" s="54" t="s">
        <v>999</v>
      </c>
      <c r="J478" s="54" t="s">
        <v>205</v>
      </c>
      <c r="K478" s="54" t="s">
        <v>998</v>
      </c>
      <c r="L478" s="87">
        <v>42052</v>
      </c>
      <c r="M478" s="54"/>
      <c r="N478" s="54" t="s">
        <v>1000</v>
      </c>
      <c r="O478" s="88">
        <v>3.2000000000000002E-3</v>
      </c>
      <c r="P478" s="54">
        <v>5</v>
      </c>
    </row>
    <row r="479" spans="1:16" ht="28">
      <c r="A479" s="54" t="s">
        <v>228</v>
      </c>
      <c r="B479" s="54" t="s">
        <v>185</v>
      </c>
      <c r="C479" s="54" t="s">
        <v>1126</v>
      </c>
      <c r="D479" s="54" t="s">
        <v>1442</v>
      </c>
      <c r="E479" s="54" t="s">
        <v>1126</v>
      </c>
      <c r="F479" s="54" t="s">
        <v>272</v>
      </c>
      <c r="G479" s="54" t="s">
        <v>205</v>
      </c>
      <c r="H479" s="54" t="s">
        <v>206</v>
      </c>
      <c r="I479" s="54" t="s">
        <v>1001</v>
      </c>
      <c r="J479" s="54" t="s">
        <v>205</v>
      </c>
      <c r="K479" s="54" t="s">
        <v>1002</v>
      </c>
      <c r="L479" s="87">
        <v>42136</v>
      </c>
      <c r="M479" s="54"/>
      <c r="N479" s="54" t="s">
        <v>1003</v>
      </c>
      <c r="O479" s="88">
        <v>1.1999999999999999E-3</v>
      </c>
      <c r="P479" s="54">
        <v>2</v>
      </c>
    </row>
    <row r="480" spans="1:16" ht="28">
      <c r="A480" s="54" t="s">
        <v>228</v>
      </c>
      <c r="B480" s="54" t="s">
        <v>185</v>
      </c>
      <c r="C480" s="54" t="s">
        <v>1126</v>
      </c>
      <c r="D480" s="54" t="s">
        <v>1442</v>
      </c>
      <c r="E480" s="54" t="s">
        <v>1126</v>
      </c>
      <c r="F480" s="54" t="s">
        <v>272</v>
      </c>
      <c r="G480" s="54" t="s">
        <v>205</v>
      </c>
      <c r="H480" s="54" t="s">
        <v>206</v>
      </c>
      <c r="I480" s="54" t="s">
        <v>1001</v>
      </c>
      <c r="J480" s="54" t="s">
        <v>205</v>
      </c>
      <c r="K480" s="54" t="s">
        <v>1006</v>
      </c>
      <c r="L480" s="87">
        <v>42136</v>
      </c>
      <c r="M480" s="54"/>
      <c r="N480" s="54" t="s">
        <v>1007</v>
      </c>
      <c r="O480" s="88">
        <v>5.9999999999999984E-4</v>
      </c>
      <c r="P480" s="54">
        <v>1</v>
      </c>
    </row>
    <row r="481" spans="1:16" ht="28">
      <c r="A481" s="54" t="s">
        <v>228</v>
      </c>
      <c r="B481" s="54" t="s">
        <v>185</v>
      </c>
      <c r="C481" s="54" t="s">
        <v>1126</v>
      </c>
      <c r="D481" s="54" t="s">
        <v>1442</v>
      </c>
      <c r="E481" s="54" t="s">
        <v>1126</v>
      </c>
      <c r="F481" s="54" t="s">
        <v>272</v>
      </c>
      <c r="G481" s="54" t="s">
        <v>205</v>
      </c>
      <c r="H481" s="54" t="s">
        <v>206</v>
      </c>
      <c r="I481" s="54" t="s">
        <v>1001</v>
      </c>
      <c r="J481" s="54" t="s">
        <v>205</v>
      </c>
      <c r="K481" s="54" t="s">
        <v>1008</v>
      </c>
      <c r="L481" s="87">
        <v>42136</v>
      </c>
      <c r="M481" s="54"/>
      <c r="N481" s="54" t="s">
        <v>1009</v>
      </c>
      <c r="O481" s="88">
        <v>5.9999999999999984E-4</v>
      </c>
      <c r="P481" s="54">
        <v>1</v>
      </c>
    </row>
    <row r="482" spans="1:16" ht="28">
      <c r="A482" s="54" t="s">
        <v>228</v>
      </c>
      <c r="B482" s="54" t="s">
        <v>185</v>
      </c>
      <c r="C482" s="54" t="s">
        <v>1126</v>
      </c>
      <c r="D482" s="54" t="s">
        <v>1442</v>
      </c>
      <c r="E482" s="54" t="s">
        <v>1126</v>
      </c>
      <c r="F482" s="54" t="s">
        <v>272</v>
      </c>
      <c r="G482" s="54" t="s">
        <v>205</v>
      </c>
      <c r="H482" s="54" t="s">
        <v>206</v>
      </c>
      <c r="I482" s="54" t="s">
        <v>1001</v>
      </c>
      <c r="J482" s="54" t="s">
        <v>205</v>
      </c>
      <c r="K482" s="54" t="s">
        <v>1010</v>
      </c>
      <c r="L482" s="87">
        <v>42136</v>
      </c>
      <c r="M482" s="54"/>
      <c r="N482" s="54" t="s">
        <v>1011</v>
      </c>
      <c r="O482" s="88">
        <v>5.9999999999999984E-4</v>
      </c>
      <c r="P482" s="54">
        <v>1</v>
      </c>
    </row>
    <row r="483" spans="1:16" ht="28">
      <c r="A483" s="54" t="s">
        <v>228</v>
      </c>
      <c r="B483" s="54" t="s">
        <v>185</v>
      </c>
      <c r="C483" s="54" t="s">
        <v>1126</v>
      </c>
      <c r="D483" s="54" t="s">
        <v>1442</v>
      </c>
      <c r="E483" s="54" t="s">
        <v>1126</v>
      </c>
      <c r="F483" s="54" t="s">
        <v>272</v>
      </c>
      <c r="G483" s="54" t="s">
        <v>205</v>
      </c>
      <c r="H483" s="54" t="s">
        <v>1016</v>
      </c>
      <c r="I483" s="54" t="s">
        <v>1017</v>
      </c>
      <c r="J483" s="54" t="s">
        <v>205</v>
      </c>
      <c r="K483" s="54" t="s">
        <v>1018</v>
      </c>
      <c r="L483" s="87">
        <v>41982</v>
      </c>
      <c r="M483" s="54"/>
      <c r="N483" s="54" t="s">
        <v>1019</v>
      </c>
      <c r="O483" s="88">
        <v>5.1000000000000004E-3</v>
      </c>
      <c r="P483" s="54">
        <v>8</v>
      </c>
    </row>
    <row r="484" spans="1:16" ht="28">
      <c r="A484" s="54" t="s">
        <v>228</v>
      </c>
      <c r="B484" s="54" t="s">
        <v>185</v>
      </c>
      <c r="C484" s="54" t="s">
        <v>1126</v>
      </c>
      <c r="D484" s="54" t="s">
        <v>1442</v>
      </c>
      <c r="E484" s="54" t="s">
        <v>1126</v>
      </c>
      <c r="F484" s="54" t="s">
        <v>272</v>
      </c>
      <c r="G484" s="54" t="s">
        <v>1023</v>
      </c>
      <c r="H484" s="54" t="s">
        <v>1024</v>
      </c>
      <c r="I484" s="54" t="s">
        <v>1025</v>
      </c>
      <c r="J484" s="54" t="s">
        <v>1023</v>
      </c>
      <c r="K484" s="54" t="s">
        <v>1026</v>
      </c>
      <c r="L484" s="87">
        <v>41688</v>
      </c>
      <c r="M484" s="54"/>
      <c r="N484" s="54" t="s">
        <v>1027</v>
      </c>
      <c r="O484" s="88">
        <v>3.2000000000000002E-3</v>
      </c>
      <c r="P484" s="54">
        <v>5</v>
      </c>
    </row>
    <row r="485" spans="1:16" ht="28">
      <c r="A485" s="54" t="s">
        <v>228</v>
      </c>
      <c r="B485" s="54" t="s">
        <v>185</v>
      </c>
      <c r="C485" s="54" t="s">
        <v>1126</v>
      </c>
      <c r="D485" s="54" t="s">
        <v>1442</v>
      </c>
      <c r="E485" s="54" t="s">
        <v>1126</v>
      </c>
      <c r="F485" s="54" t="s">
        <v>272</v>
      </c>
      <c r="G485" s="54" t="s">
        <v>1023</v>
      </c>
      <c r="H485" s="54" t="s">
        <v>1024</v>
      </c>
      <c r="I485" s="54" t="s">
        <v>1025</v>
      </c>
      <c r="J485" s="54" t="s">
        <v>1023</v>
      </c>
      <c r="K485" s="54" t="s">
        <v>1028</v>
      </c>
      <c r="L485" s="87">
        <v>41688</v>
      </c>
      <c r="M485" s="54"/>
      <c r="N485" s="54" t="s">
        <v>1029</v>
      </c>
      <c r="O485" s="88">
        <v>1.4999999999999999E-2</v>
      </c>
      <c r="P485" s="54">
        <v>24</v>
      </c>
    </row>
    <row r="486" spans="1:16" ht="28">
      <c r="A486" s="54" t="s">
        <v>228</v>
      </c>
      <c r="B486" s="54" t="s">
        <v>185</v>
      </c>
      <c r="C486" s="54" t="s">
        <v>1126</v>
      </c>
      <c r="D486" s="54" t="s">
        <v>1442</v>
      </c>
      <c r="E486" s="54" t="s">
        <v>1126</v>
      </c>
      <c r="F486" s="54" t="s">
        <v>272</v>
      </c>
      <c r="G486" s="54" t="s">
        <v>1023</v>
      </c>
      <c r="H486" s="54" t="s">
        <v>1024</v>
      </c>
      <c r="I486" s="54" t="s">
        <v>1025</v>
      </c>
      <c r="J486" s="54" t="s">
        <v>1023</v>
      </c>
      <c r="K486" s="54" t="s">
        <v>1030</v>
      </c>
      <c r="L486" s="87">
        <v>41688</v>
      </c>
      <c r="M486" s="54"/>
      <c r="N486" s="54" t="s">
        <v>1031</v>
      </c>
      <c r="O486" s="88">
        <v>6.3E-3</v>
      </c>
      <c r="P486" s="54">
        <v>10</v>
      </c>
    </row>
    <row r="487" spans="1:16" ht="28">
      <c r="A487" s="54" t="s">
        <v>228</v>
      </c>
      <c r="B487" s="54" t="s">
        <v>185</v>
      </c>
      <c r="C487" s="54" t="s">
        <v>1126</v>
      </c>
      <c r="D487" s="54" t="s">
        <v>1442</v>
      </c>
      <c r="E487" s="54" t="s">
        <v>1126</v>
      </c>
      <c r="F487" s="54" t="s">
        <v>272</v>
      </c>
      <c r="G487" s="54" t="s">
        <v>1023</v>
      </c>
      <c r="H487" s="54" t="s">
        <v>1024</v>
      </c>
      <c r="I487" s="54" t="s">
        <v>1025</v>
      </c>
      <c r="J487" s="54" t="s">
        <v>1023</v>
      </c>
      <c r="K487" s="54" t="s">
        <v>1032</v>
      </c>
      <c r="L487" s="87">
        <v>41688</v>
      </c>
      <c r="M487" s="54"/>
      <c r="N487" s="54" t="s">
        <v>1033</v>
      </c>
      <c r="O487" s="88">
        <v>5.1000000000000004E-3</v>
      </c>
      <c r="P487" s="54">
        <v>8</v>
      </c>
    </row>
    <row r="488" spans="1:16" ht="28">
      <c r="A488" s="54" t="s">
        <v>228</v>
      </c>
      <c r="B488" s="54" t="s">
        <v>185</v>
      </c>
      <c r="C488" s="54" t="s">
        <v>1126</v>
      </c>
      <c r="D488" s="54" t="s">
        <v>1442</v>
      </c>
      <c r="E488" s="54" t="s">
        <v>1126</v>
      </c>
      <c r="F488" s="54" t="s">
        <v>272</v>
      </c>
      <c r="G488" s="54" t="s">
        <v>1023</v>
      </c>
      <c r="H488" s="54" t="s">
        <v>1024</v>
      </c>
      <c r="I488" s="54" t="s">
        <v>1025</v>
      </c>
      <c r="J488" s="54" t="s">
        <v>1023</v>
      </c>
      <c r="K488" s="54" t="s">
        <v>1034</v>
      </c>
      <c r="L488" s="87">
        <v>41688</v>
      </c>
      <c r="M488" s="54"/>
      <c r="N488" s="54" t="s">
        <v>1035</v>
      </c>
      <c r="O488" s="88">
        <v>2.6800000000000001E-2</v>
      </c>
      <c r="P488" s="54">
        <v>7</v>
      </c>
    </row>
    <row r="489" spans="1:16" ht="28">
      <c r="A489" s="54" t="s">
        <v>228</v>
      </c>
      <c r="B489" s="54" t="s">
        <v>185</v>
      </c>
      <c r="C489" s="54" t="s">
        <v>1126</v>
      </c>
      <c r="D489" s="54" t="s">
        <v>1442</v>
      </c>
      <c r="E489" s="54" t="s">
        <v>1126</v>
      </c>
      <c r="F489" s="54" t="s">
        <v>272</v>
      </c>
      <c r="G489" s="54" t="s">
        <v>1023</v>
      </c>
      <c r="H489" s="54" t="s">
        <v>1024</v>
      </c>
      <c r="I489" s="54" t="s">
        <v>1025</v>
      </c>
      <c r="J489" s="54" t="s">
        <v>1023</v>
      </c>
      <c r="K489" s="54" t="s">
        <v>1036</v>
      </c>
      <c r="L489" s="87">
        <v>41688</v>
      </c>
      <c r="M489" s="54"/>
      <c r="N489" s="54" t="s">
        <v>1037</v>
      </c>
      <c r="O489" s="88">
        <v>7.4999999999999997E-3</v>
      </c>
      <c r="P489" s="54">
        <v>12</v>
      </c>
    </row>
    <row r="490" spans="1:16" ht="28">
      <c r="A490" s="54" t="s">
        <v>228</v>
      </c>
      <c r="B490" s="54" t="s">
        <v>185</v>
      </c>
      <c r="C490" s="54" t="s">
        <v>1126</v>
      </c>
      <c r="D490" s="54" t="s">
        <v>1442</v>
      </c>
      <c r="E490" s="54" t="s">
        <v>1126</v>
      </c>
      <c r="F490" s="54" t="s">
        <v>272</v>
      </c>
      <c r="G490" s="54" t="s">
        <v>1023</v>
      </c>
      <c r="H490" s="54" t="s">
        <v>1024</v>
      </c>
      <c r="I490" s="54" t="s">
        <v>1025</v>
      </c>
      <c r="J490" s="54" t="s">
        <v>1023</v>
      </c>
      <c r="K490" s="54" t="s">
        <v>1038</v>
      </c>
      <c r="L490" s="87">
        <v>41688</v>
      </c>
      <c r="M490" s="54"/>
      <c r="N490" s="54" t="s">
        <v>1039</v>
      </c>
      <c r="O490" s="88">
        <v>5.1000000000000004E-3</v>
      </c>
      <c r="P490" s="54">
        <v>8</v>
      </c>
    </row>
    <row r="491" spans="1:16" ht="28">
      <c r="A491" s="54" t="s">
        <v>228</v>
      </c>
      <c r="B491" s="54" t="s">
        <v>185</v>
      </c>
      <c r="C491" s="54" t="s">
        <v>1126</v>
      </c>
      <c r="D491" s="54" t="s">
        <v>1442</v>
      </c>
      <c r="E491" s="54" t="s">
        <v>1126</v>
      </c>
      <c r="F491" s="54" t="s">
        <v>272</v>
      </c>
      <c r="G491" s="54" t="s">
        <v>1023</v>
      </c>
      <c r="H491" s="54" t="s">
        <v>1024</v>
      </c>
      <c r="I491" s="54" t="s">
        <v>1025</v>
      </c>
      <c r="J491" s="54" t="s">
        <v>1023</v>
      </c>
      <c r="K491" s="54" t="s">
        <v>1040</v>
      </c>
      <c r="L491" s="87">
        <v>41688</v>
      </c>
      <c r="M491" s="54"/>
      <c r="N491" s="54" t="s">
        <v>1041</v>
      </c>
      <c r="O491" s="88">
        <v>5.1000000000000004E-3</v>
      </c>
      <c r="P491" s="54">
        <v>8</v>
      </c>
    </row>
    <row r="492" spans="1:16" ht="28">
      <c r="A492" s="54" t="s">
        <v>228</v>
      </c>
      <c r="B492" s="54" t="s">
        <v>185</v>
      </c>
      <c r="C492" s="54" t="s">
        <v>1126</v>
      </c>
      <c r="D492" s="54" t="s">
        <v>1442</v>
      </c>
      <c r="E492" s="54" t="s">
        <v>1126</v>
      </c>
      <c r="F492" s="54" t="s">
        <v>272</v>
      </c>
      <c r="G492" s="54" t="s">
        <v>1023</v>
      </c>
      <c r="H492" s="54" t="s">
        <v>1024</v>
      </c>
      <c r="I492" s="54" t="s">
        <v>1025</v>
      </c>
      <c r="J492" s="54" t="s">
        <v>1023</v>
      </c>
      <c r="K492" s="54" t="s">
        <v>1042</v>
      </c>
      <c r="L492" s="87">
        <v>41688</v>
      </c>
      <c r="M492" s="54"/>
      <c r="N492" s="54" t="s">
        <v>1043</v>
      </c>
      <c r="O492" s="88">
        <v>5.1000000000000004E-3</v>
      </c>
      <c r="P492" s="54">
        <v>8</v>
      </c>
    </row>
    <row r="493" spans="1:16" ht="28">
      <c r="A493" s="54" t="s">
        <v>228</v>
      </c>
      <c r="B493" s="54" t="s">
        <v>185</v>
      </c>
      <c r="C493" s="54" t="s">
        <v>1126</v>
      </c>
      <c r="D493" s="54" t="s">
        <v>1442</v>
      </c>
      <c r="E493" s="54" t="s">
        <v>1126</v>
      </c>
      <c r="F493" s="54" t="s">
        <v>272</v>
      </c>
      <c r="G493" s="54" t="s">
        <v>1023</v>
      </c>
      <c r="H493" s="54" t="s">
        <v>1024</v>
      </c>
      <c r="I493" s="54" t="s">
        <v>1025</v>
      </c>
      <c r="J493" s="54" t="s">
        <v>1023</v>
      </c>
      <c r="K493" s="54" t="s">
        <v>1044</v>
      </c>
      <c r="L493" s="87">
        <v>41688</v>
      </c>
      <c r="M493" s="54"/>
      <c r="N493" s="54" t="s">
        <v>1045</v>
      </c>
      <c r="O493" s="88">
        <v>5.1000000000000004E-3</v>
      </c>
      <c r="P493" s="54">
        <v>8</v>
      </c>
    </row>
    <row r="494" spans="1:16" ht="28">
      <c r="A494" s="54" t="s">
        <v>228</v>
      </c>
      <c r="B494" s="54" t="s">
        <v>185</v>
      </c>
      <c r="C494" s="54" t="s">
        <v>1126</v>
      </c>
      <c r="D494" s="54" t="s">
        <v>1442</v>
      </c>
      <c r="E494" s="54" t="s">
        <v>1126</v>
      </c>
      <c r="F494" s="54" t="s">
        <v>272</v>
      </c>
      <c r="G494" s="54" t="s">
        <v>210</v>
      </c>
      <c r="H494" s="54" t="s">
        <v>210</v>
      </c>
      <c r="I494" s="54" t="s">
        <v>322</v>
      </c>
      <c r="J494" s="54" t="s">
        <v>210</v>
      </c>
      <c r="K494" s="54" t="s">
        <v>342</v>
      </c>
      <c r="L494" s="87">
        <v>41674</v>
      </c>
      <c r="M494" s="54"/>
      <c r="N494" s="54" t="s">
        <v>1046</v>
      </c>
      <c r="O494" s="88">
        <v>4.87E-2</v>
      </c>
      <c r="P494" s="54">
        <v>42</v>
      </c>
    </row>
    <row r="495" spans="1:16" ht="28">
      <c r="A495" s="54" t="s">
        <v>228</v>
      </c>
      <c r="B495" s="54" t="s">
        <v>185</v>
      </c>
      <c r="C495" s="54" t="s">
        <v>1126</v>
      </c>
      <c r="D495" s="54" t="s">
        <v>1442</v>
      </c>
      <c r="E495" s="54" t="s">
        <v>1126</v>
      </c>
      <c r="F495" s="54" t="s">
        <v>272</v>
      </c>
      <c r="G495" s="54" t="s">
        <v>210</v>
      </c>
      <c r="H495" s="54" t="s">
        <v>210</v>
      </c>
      <c r="I495" s="54" t="s">
        <v>322</v>
      </c>
      <c r="J495" s="54" t="s">
        <v>210</v>
      </c>
      <c r="K495" s="54" t="s">
        <v>1047</v>
      </c>
      <c r="L495" s="87">
        <v>41674</v>
      </c>
      <c r="M495" s="54"/>
      <c r="N495" s="54" t="s">
        <v>1048</v>
      </c>
      <c r="O495" s="88">
        <v>6.1099999999999988E-2</v>
      </c>
      <c r="P495" s="54">
        <v>62</v>
      </c>
    </row>
    <row r="496" spans="1:16" ht="28">
      <c r="A496" s="54" t="s">
        <v>228</v>
      </c>
      <c r="B496" s="54" t="s">
        <v>185</v>
      </c>
      <c r="C496" s="54" t="s">
        <v>1126</v>
      </c>
      <c r="D496" s="54" t="s">
        <v>1442</v>
      </c>
      <c r="E496" s="54" t="s">
        <v>1126</v>
      </c>
      <c r="F496" s="54" t="s">
        <v>272</v>
      </c>
      <c r="G496" s="54" t="s">
        <v>210</v>
      </c>
      <c r="H496" s="54" t="s">
        <v>210</v>
      </c>
      <c r="I496" s="54" t="s">
        <v>322</v>
      </c>
      <c r="J496" s="54" t="s">
        <v>210</v>
      </c>
      <c r="K496" s="54" t="s">
        <v>1049</v>
      </c>
      <c r="L496" s="87">
        <v>41674</v>
      </c>
      <c r="M496" s="54"/>
      <c r="N496" s="54" t="s">
        <v>1050</v>
      </c>
      <c r="O496" s="88">
        <v>4.6199999999999991E-2</v>
      </c>
      <c r="P496" s="54">
        <v>38</v>
      </c>
    </row>
    <row r="497" spans="1:16" ht="28">
      <c r="A497" s="54" t="s">
        <v>228</v>
      </c>
      <c r="B497" s="54" t="s">
        <v>185</v>
      </c>
      <c r="C497" s="54" t="s">
        <v>1126</v>
      </c>
      <c r="D497" s="54" t="s">
        <v>1442</v>
      </c>
      <c r="E497" s="54" t="s">
        <v>1126</v>
      </c>
      <c r="F497" s="54" t="s">
        <v>272</v>
      </c>
      <c r="G497" s="54" t="s">
        <v>210</v>
      </c>
      <c r="H497" s="54" t="s">
        <v>210</v>
      </c>
      <c r="I497" s="54" t="s">
        <v>322</v>
      </c>
      <c r="J497" s="54" t="s">
        <v>210</v>
      </c>
      <c r="K497" s="54" t="s">
        <v>323</v>
      </c>
      <c r="L497" s="87">
        <v>41674</v>
      </c>
      <c r="M497" s="54"/>
      <c r="N497" s="54" t="s">
        <v>324</v>
      </c>
      <c r="O497" s="88">
        <v>5.11E-2</v>
      </c>
      <c r="P497" s="54">
        <v>46</v>
      </c>
    </row>
    <row r="498" spans="1:16" ht="28">
      <c r="A498" s="54" t="s">
        <v>228</v>
      </c>
      <c r="B498" s="54" t="s">
        <v>185</v>
      </c>
      <c r="C498" s="54" t="s">
        <v>1126</v>
      </c>
      <c r="D498" s="54" t="s">
        <v>1442</v>
      </c>
      <c r="E498" s="54" t="s">
        <v>1126</v>
      </c>
      <c r="F498" s="54" t="s">
        <v>272</v>
      </c>
      <c r="G498" s="54" t="s">
        <v>210</v>
      </c>
      <c r="H498" s="54" t="s">
        <v>210</v>
      </c>
      <c r="I498" s="54" t="s">
        <v>322</v>
      </c>
      <c r="J498" s="54" t="s">
        <v>210</v>
      </c>
      <c r="K498" s="54" t="s">
        <v>345</v>
      </c>
      <c r="L498" s="87">
        <v>41674</v>
      </c>
      <c r="M498" s="54"/>
      <c r="N498" s="54" t="s">
        <v>1051</v>
      </c>
      <c r="O498" s="88">
        <v>5.3000000000000012E-2</v>
      </c>
      <c r="P498" s="54">
        <v>49</v>
      </c>
    </row>
    <row r="499" spans="1:16" ht="28">
      <c r="A499" s="54" t="s">
        <v>228</v>
      </c>
      <c r="B499" s="54" t="s">
        <v>185</v>
      </c>
      <c r="C499" s="54" t="s">
        <v>1126</v>
      </c>
      <c r="D499" s="54" t="s">
        <v>1442</v>
      </c>
      <c r="E499" s="54" t="s">
        <v>1126</v>
      </c>
      <c r="F499" s="54" t="s">
        <v>272</v>
      </c>
      <c r="G499" s="54" t="s">
        <v>210</v>
      </c>
      <c r="H499" s="54" t="s">
        <v>210</v>
      </c>
      <c r="I499" s="54" t="s">
        <v>322</v>
      </c>
      <c r="J499" s="54" t="s">
        <v>210</v>
      </c>
      <c r="K499" s="54" t="s">
        <v>325</v>
      </c>
      <c r="L499" s="87">
        <v>41674</v>
      </c>
      <c r="M499" s="54"/>
      <c r="N499" s="54" t="s">
        <v>326</v>
      </c>
      <c r="O499" s="88">
        <v>0.03</v>
      </c>
      <c r="P499" s="54">
        <v>48</v>
      </c>
    </row>
    <row r="500" spans="1:16" ht="28">
      <c r="A500" s="54" t="s">
        <v>228</v>
      </c>
      <c r="B500" s="54" t="s">
        <v>185</v>
      </c>
      <c r="C500" s="54" t="s">
        <v>1126</v>
      </c>
      <c r="D500" s="54" t="s">
        <v>1442</v>
      </c>
      <c r="E500" s="54" t="s">
        <v>1126</v>
      </c>
      <c r="F500" s="54" t="s">
        <v>272</v>
      </c>
      <c r="G500" s="54" t="s">
        <v>210</v>
      </c>
      <c r="H500" s="54" t="s">
        <v>210</v>
      </c>
      <c r="I500" s="54" t="s">
        <v>322</v>
      </c>
      <c r="J500" s="54" t="s">
        <v>210</v>
      </c>
      <c r="K500" s="54" t="s">
        <v>1052</v>
      </c>
      <c r="L500" s="87">
        <v>41674</v>
      </c>
      <c r="M500" s="54"/>
      <c r="N500" s="54" t="s">
        <v>1053</v>
      </c>
      <c r="O500" s="88">
        <v>4.8000000000000001E-2</v>
      </c>
      <c r="P500" s="54">
        <v>41</v>
      </c>
    </row>
    <row r="501" spans="1:16" ht="28">
      <c r="A501" s="54" t="s">
        <v>228</v>
      </c>
      <c r="B501" s="54" t="s">
        <v>185</v>
      </c>
      <c r="C501" s="54" t="s">
        <v>1126</v>
      </c>
      <c r="D501" s="54" t="s">
        <v>1442</v>
      </c>
      <c r="E501" s="54" t="s">
        <v>1126</v>
      </c>
      <c r="F501" s="54" t="s">
        <v>272</v>
      </c>
      <c r="G501" s="54" t="s">
        <v>210</v>
      </c>
      <c r="H501" s="54" t="s">
        <v>210</v>
      </c>
      <c r="I501" s="54" t="s">
        <v>322</v>
      </c>
      <c r="J501" s="54" t="s">
        <v>210</v>
      </c>
      <c r="K501" s="54" t="s">
        <v>1054</v>
      </c>
      <c r="L501" s="87">
        <v>41674</v>
      </c>
      <c r="M501" s="54"/>
      <c r="N501" s="54" t="s">
        <v>1055</v>
      </c>
      <c r="O501" s="88">
        <v>4.2500000000000003E-2</v>
      </c>
      <c r="P501" s="54">
        <v>32</v>
      </c>
    </row>
    <row r="502" spans="1:16" ht="28">
      <c r="A502" s="54" t="s">
        <v>228</v>
      </c>
      <c r="B502" s="54" t="s">
        <v>185</v>
      </c>
      <c r="C502" s="54" t="s">
        <v>1126</v>
      </c>
      <c r="D502" s="54" t="s">
        <v>1442</v>
      </c>
      <c r="E502" s="54" t="s">
        <v>1126</v>
      </c>
      <c r="F502" s="54" t="s">
        <v>272</v>
      </c>
      <c r="G502" s="54" t="s">
        <v>210</v>
      </c>
      <c r="H502" s="54" t="s">
        <v>210</v>
      </c>
      <c r="I502" s="54" t="s">
        <v>322</v>
      </c>
      <c r="J502" s="54" t="s">
        <v>210</v>
      </c>
      <c r="K502" s="54" t="s">
        <v>1056</v>
      </c>
      <c r="L502" s="87">
        <v>41674</v>
      </c>
      <c r="M502" s="54"/>
      <c r="N502" s="54" t="s">
        <v>1057</v>
      </c>
      <c r="O502" s="88">
        <v>4.7399999999999998E-2</v>
      </c>
      <c r="P502" s="54">
        <v>40</v>
      </c>
    </row>
    <row r="503" spans="1:16" ht="28">
      <c r="A503" s="54" t="s">
        <v>228</v>
      </c>
      <c r="B503" s="54" t="s">
        <v>185</v>
      </c>
      <c r="C503" s="54" t="s">
        <v>1126</v>
      </c>
      <c r="D503" s="54" t="s">
        <v>1442</v>
      </c>
      <c r="E503" s="54" t="s">
        <v>1126</v>
      </c>
      <c r="F503" s="54" t="s">
        <v>272</v>
      </c>
      <c r="G503" s="54" t="s">
        <v>210</v>
      </c>
      <c r="H503" s="54" t="s">
        <v>210</v>
      </c>
      <c r="I503" s="54" t="s">
        <v>322</v>
      </c>
      <c r="J503" s="54" t="s">
        <v>210</v>
      </c>
      <c r="K503" s="54" t="s">
        <v>1058</v>
      </c>
      <c r="L503" s="87">
        <v>41674</v>
      </c>
      <c r="M503" s="54"/>
      <c r="N503" s="54" t="s">
        <v>1059</v>
      </c>
      <c r="O503" s="88">
        <v>4.6800000000000008E-2</v>
      </c>
      <c r="P503" s="54">
        <v>39</v>
      </c>
    </row>
    <row r="504" spans="1:16" ht="28">
      <c r="A504" s="54" t="s">
        <v>228</v>
      </c>
      <c r="B504" s="54" t="s">
        <v>185</v>
      </c>
      <c r="C504" s="54" t="s">
        <v>1126</v>
      </c>
      <c r="D504" s="54" t="s">
        <v>1442</v>
      </c>
      <c r="E504" s="54" t="s">
        <v>1126</v>
      </c>
      <c r="F504" s="54" t="s">
        <v>272</v>
      </c>
      <c r="G504" s="54" t="s">
        <v>210</v>
      </c>
      <c r="H504" s="54" t="s">
        <v>210</v>
      </c>
      <c r="I504" s="54" t="s">
        <v>322</v>
      </c>
      <c r="J504" s="54" t="s">
        <v>210</v>
      </c>
      <c r="K504" s="54" t="s">
        <v>1060</v>
      </c>
      <c r="L504" s="87">
        <v>41674</v>
      </c>
      <c r="M504" s="54"/>
      <c r="N504" s="54" t="s">
        <v>1061</v>
      </c>
      <c r="O504" s="88">
        <v>5.11E-2</v>
      </c>
      <c r="P504" s="54">
        <v>46</v>
      </c>
    </row>
    <row r="505" spans="1:16" ht="28">
      <c r="A505" s="54" t="s">
        <v>228</v>
      </c>
      <c r="B505" s="54" t="s">
        <v>185</v>
      </c>
      <c r="C505" s="54" t="s">
        <v>1126</v>
      </c>
      <c r="D505" s="54" t="s">
        <v>1442</v>
      </c>
      <c r="E505" s="54" t="s">
        <v>1126</v>
      </c>
      <c r="F505" s="54" t="s">
        <v>272</v>
      </c>
      <c r="G505" s="54" t="s">
        <v>210</v>
      </c>
      <c r="H505" s="54" t="s">
        <v>210</v>
      </c>
      <c r="I505" s="54" t="s">
        <v>322</v>
      </c>
      <c r="J505" s="54" t="s">
        <v>210</v>
      </c>
      <c r="K505" s="54" t="s">
        <v>327</v>
      </c>
      <c r="L505" s="87">
        <v>41674</v>
      </c>
      <c r="M505" s="54"/>
      <c r="N505" s="54" t="s">
        <v>328</v>
      </c>
      <c r="O505" s="88">
        <v>3.8199999999999998E-2</v>
      </c>
      <c r="P505" s="54">
        <v>61</v>
      </c>
    </row>
    <row r="506" spans="1:16" ht="28">
      <c r="A506" s="54" t="s">
        <v>228</v>
      </c>
      <c r="B506" s="54" t="s">
        <v>185</v>
      </c>
      <c r="C506" s="54" t="s">
        <v>1126</v>
      </c>
      <c r="D506" s="54" t="s">
        <v>1442</v>
      </c>
      <c r="E506" s="54" t="s">
        <v>1126</v>
      </c>
      <c r="F506" s="54" t="s">
        <v>272</v>
      </c>
      <c r="G506" s="54" t="s">
        <v>207</v>
      </c>
      <c r="H506" s="54" t="s">
        <v>208</v>
      </c>
      <c r="I506" s="54" t="s">
        <v>329</v>
      </c>
      <c r="J506" s="54" t="s">
        <v>207</v>
      </c>
      <c r="K506" s="54" t="s">
        <v>330</v>
      </c>
      <c r="L506" s="87">
        <v>42171</v>
      </c>
      <c r="M506" s="54"/>
      <c r="N506" s="54" t="s">
        <v>331</v>
      </c>
      <c r="O506" s="88">
        <v>3.2000000000000002E-3</v>
      </c>
      <c r="P506" s="54">
        <v>5</v>
      </c>
    </row>
    <row r="507" spans="1:16" ht="28">
      <c r="A507" s="54" t="s">
        <v>228</v>
      </c>
      <c r="B507" s="54" t="s">
        <v>185</v>
      </c>
      <c r="C507" s="54" t="s">
        <v>1126</v>
      </c>
      <c r="D507" s="54" t="s">
        <v>1442</v>
      </c>
      <c r="E507" s="54" t="s">
        <v>1126</v>
      </c>
      <c r="F507" s="54" t="s">
        <v>272</v>
      </c>
      <c r="G507" s="54" t="s">
        <v>207</v>
      </c>
      <c r="H507" s="54" t="s">
        <v>208</v>
      </c>
      <c r="I507" s="54" t="s">
        <v>329</v>
      </c>
      <c r="J507" s="54" t="s">
        <v>207</v>
      </c>
      <c r="K507" s="54" t="s">
        <v>1062</v>
      </c>
      <c r="L507" s="87">
        <v>42171</v>
      </c>
      <c r="M507" s="54"/>
      <c r="N507" s="54" t="s">
        <v>1063</v>
      </c>
      <c r="O507" s="88">
        <v>3.2000000000000002E-3</v>
      </c>
      <c r="P507" s="54">
        <v>5</v>
      </c>
    </row>
    <row r="508" spans="1:16" ht="28">
      <c r="A508" s="54" t="s">
        <v>228</v>
      </c>
      <c r="B508" s="54" t="s">
        <v>185</v>
      </c>
      <c r="C508" s="54" t="s">
        <v>1126</v>
      </c>
      <c r="D508" s="54" t="s">
        <v>1442</v>
      </c>
      <c r="E508" s="54" t="s">
        <v>1126</v>
      </c>
      <c r="F508" s="54" t="s">
        <v>272</v>
      </c>
      <c r="G508" s="54" t="s">
        <v>207</v>
      </c>
      <c r="H508" s="54" t="s">
        <v>208</v>
      </c>
      <c r="I508" s="54" t="s">
        <v>329</v>
      </c>
      <c r="J508" s="54" t="s">
        <v>207</v>
      </c>
      <c r="K508" s="54" t="s">
        <v>1064</v>
      </c>
      <c r="L508" s="87">
        <v>42171</v>
      </c>
      <c r="M508" s="54"/>
      <c r="N508" s="54" t="s">
        <v>1065</v>
      </c>
      <c r="O508" s="88">
        <v>3.2000000000000002E-3</v>
      </c>
      <c r="P508" s="54">
        <v>5</v>
      </c>
    </row>
    <row r="509" spans="1:16" ht="28">
      <c r="A509" s="54" t="s">
        <v>228</v>
      </c>
      <c r="B509" s="54" t="s">
        <v>185</v>
      </c>
      <c r="C509" s="54" t="s">
        <v>1126</v>
      </c>
      <c r="D509" s="54" t="s">
        <v>1442</v>
      </c>
      <c r="E509" s="54" t="s">
        <v>1126</v>
      </c>
      <c r="F509" s="54" t="s">
        <v>272</v>
      </c>
      <c r="G509" s="54" t="s">
        <v>207</v>
      </c>
      <c r="H509" s="54" t="s">
        <v>208</v>
      </c>
      <c r="I509" s="54" t="s">
        <v>329</v>
      </c>
      <c r="J509" s="54" t="s">
        <v>207</v>
      </c>
      <c r="K509" s="54" t="s">
        <v>1066</v>
      </c>
      <c r="L509" s="87">
        <v>42171</v>
      </c>
      <c r="M509" s="54"/>
      <c r="N509" s="54" t="s">
        <v>1067</v>
      </c>
      <c r="O509" s="88">
        <v>3.2000000000000002E-3</v>
      </c>
      <c r="P509" s="54">
        <v>5</v>
      </c>
    </row>
    <row r="510" spans="1:16" ht="28">
      <c r="A510" s="54" t="s">
        <v>228</v>
      </c>
      <c r="B510" s="54" t="s">
        <v>185</v>
      </c>
      <c r="C510" s="54" t="s">
        <v>1126</v>
      </c>
      <c r="D510" s="54" t="s">
        <v>1442</v>
      </c>
      <c r="E510" s="54" t="s">
        <v>1126</v>
      </c>
      <c r="F510" s="54" t="s">
        <v>272</v>
      </c>
      <c r="G510" s="54" t="s">
        <v>207</v>
      </c>
      <c r="H510" s="54" t="s">
        <v>208</v>
      </c>
      <c r="I510" s="54" t="s">
        <v>329</v>
      </c>
      <c r="J510" s="54" t="s">
        <v>207</v>
      </c>
      <c r="K510" s="54" t="s">
        <v>1068</v>
      </c>
      <c r="L510" s="87">
        <v>42171</v>
      </c>
      <c r="M510" s="54"/>
      <c r="N510" s="54" t="s">
        <v>1069</v>
      </c>
      <c r="O510" s="88">
        <v>3.2000000000000002E-3</v>
      </c>
      <c r="P510" s="54">
        <v>5</v>
      </c>
    </row>
    <row r="511" spans="1:16" ht="28">
      <c r="A511" s="54" t="s">
        <v>228</v>
      </c>
      <c r="B511" s="54" t="s">
        <v>185</v>
      </c>
      <c r="C511" s="54" t="s">
        <v>1126</v>
      </c>
      <c r="D511" s="54" t="s">
        <v>1442</v>
      </c>
      <c r="E511" s="54" t="s">
        <v>1126</v>
      </c>
      <c r="F511" s="54" t="s">
        <v>272</v>
      </c>
      <c r="G511" s="54" t="s">
        <v>207</v>
      </c>
      <c r="H511" s="54" t="s">
        <v>208</v>
      </c>
      <c r="I511" s="54" t="s">
        <v>329</v>
      </c>
      <c r="J511" s="54" t="s">
        <v>207</v>
      </c>
      <c r="K511" s="54" t="s">
        <v>334</v>
      </c>
      <c r="L511" s="87">
        <v>42171</v>
      </c>
      <c r="M511" s="54"/>
      <c r="N511" s="54" t="s">
        <v>335</v>
      </c>
      <c r="O511" s="88">
        <v>3.2000000000000002E-3</v>
      </c>
      <c r="P511" s="54">
        <v>5</v>
      </c>
    </row>
    <row r="512" spans="1:16" ht="28">
      <c r="A512" s="54" t="s">
        <v>228</v>
      </c>
      <c r="B512" s="54" t="s">
        <v>185</v>
      </c>
      <c r="C512" s="54" t="s">
        <v>1126</v>
      </c>
      <c r="D512" s="54" t="s">
        <v>1442</v>
      </c>
      <c r="E512" s="54" t="s">
        <v>1126</v>
      </c>
      <c r="F512" s="54" t="s">
        <v>272</v>
      </c>
      <c r="G512" s="54" t="s">
        <v>207</v>
      </c>
      <c r="H512" s="54" t="s">
        <v>208</v>
      </c>
      <c r="I512" s="54" t="s">
        <v>329</v>
      </c>
      <c r="J512" s="54" t="s">
        <v>207</v>
      </c>
      <c r="K512" s="54" t="s">
        <v>1070</v>
      </c>
      <c r="L512" s="87">
        <v>42171</v>
      </c>
      <c r="M512" s="54"/>
      <c r="N512" s="54" t="s">
        <v>1071</v>
      </c>
      <c r="O512" s="88">
        <v>3.2000000000000002E-3</v>
      </c>
      <c r="P512" s="54">
        <v>5</v>
      </c>
    </row>
    <row r="513" spans="1:16" ht="28">
      <c r="A513" s="54" t="s">
        <v>228</v>
      </c>
      <c r="B513" s="54" t="s">
        <v>185</v>
      </c>
      <c r="C513" s="54" t="s">
        <v>1126</v>
      </c>
      <c r="D513" s="54" t="s">
        <v>1442</v>
      </c>
      <c r="E513" s="54" t="s">
        <v>1126</v>
      </c>
      <c r="F513" s="54" t="s">
        <v>272</v>
      </c>
      <c r="G513" s="54" t="s">
        <v>207</v>
      </c>
      <c r="H513" s="54" t="s">
        <v>208</v>
      </c>
      <c r="I513" s="54" t="s">
        <v>329</v>
      </c>
      <c r="J513" s="54" t="s">
        <v>207</v>
      </c>
      <c r="K513" s="54" t="s">
        <v>1072</v>
      </c>
      <c r="L513" s="87">
        <v>42171</v>
      </c>
      <c r="M513" s="54"/>
      <c r="N513" s="54" t="s">
        <v>1073</v>
      </c>
      <c r="O513" s="88">
        <v>3.2000000000000002E-3</v>
      </c>
      <c r="P513" s="54">
        <v>5</v>
      </c>
    </row>
    <row r="514" spans="1:16" ht="28">
      <c r="A514" s="54" t="s">
        <v>228</v>
      </c>
      <c r="B514" s="54" t="s">
        <v>185</v>
      </c>
      <c r="C514" s="54" t="s">
        <v>1126</v>
      </c>
      <c r="D514" s="54" t="s">
        <v>1442</v>
      </c>
      <c r="E514" s="54" t="s">
        <v>1126</v>
      </c>
      <c r="F514" s="54" t="s">
        <v>272</v>
      </c>
      <c r="G514" s="54" t="s">
        <v>207</v>
      </c>
      <c r="H514" s="54" t="s">
        <v>336</v>
      </c>
      <c r="I514" s="54" t="s">
        <v>337</v>
      </c>
      <c r="J514" s="54" t="s">
        <v>207</v>
      </c>
      <c r="K514" s="54" t="s">
        <v>336</v>
      </c>
      <c r="L514" s="87">
        <v>42101</v>
      </c>
      <c r="M514" s="54"/>
      <c r="N514" s="54" t="s">
        <v>338</v>
      </c>
      <c r="O514" s="88">
        <v>3.7199999999999997E-2</v>
      </c>
      <c r="P514" s="54">
        <v>17</v>
      </c>
    </row>
    <row r="515" spans="1:16" ht="28">
      <c r="A515" s="54" t="s">
        <v>228</v>
      </c>
      <c r="B515" s="54" t="s">
        <v>185</v>
      </c>
      <c r="C515" s="54" t="s">
        <v>1126</v>
      </c>
      <c r="D515" s="54" t="s">
        <v>1442</v>
      </c>
      <c r="E515" s="54" t="s">
        <v>1126</v>
      </c>
      <c r="F515" s="54" t="s">
        <v>272</v>
      </c>
      <c r="G515" s="54" t="s">
        <v>207</v>
      </c>
      <c r="H515" s="54" t="s">
        <v>209</v>
      </c>
      <c r="I515" s="54" t="s">
        <v>1074</v>
      </c>
      <c r="J515" s="54" t="s">
        <v>207</v>
      </c>
      <c r="K515" s="54" t="s">
        <v>1075</v>
      </c>
      <c r="L515" s="87">
        <v>41688</v>
      </c>
      <c r="M515" s="54"/>
      <c r="N515" s="54" t="s">
        <v>1076</v>
      </c>
      <c r="O515" s="88">
        <v>5.220000000000001E-2</v>
      </c>
      <c r="P515" s="54">
        <v>41</v>
      </c>
    </row>
    <row r="516" spans="1:16" ht="28">
      <c r="A516" s="54" t="s">
        <v>228</v>
      </c>
      <c r="B516" s="54" t="s">
        <v>185</v>
      </c>
      <c r="C516" s="54" t="s">
        <v>1126</v>
      </c>
      <c r="D516" s="54" t="s">
        <v>1442</v>
      </c>
      <c r="E516" s="54" t="s">
        <v>1126</v>
      </c>
      <c r="F516" s="54" t="s">
        <v>272</v>
      </c>
      <c r="G516" s="54" t="s">
        <v>207</v>
      </c>
      <c r="H516" s="54" t="s">
        <v>209</v>
      </c>
      <c r="I516" s="54" t="s">
        <v>1074</v>
      </c>
      <c r="J516" s="54" t="s">
        <v>207</v>
      </c>
      <c r="K516" s="54" t="s">
        <v>1077</v>
      </c>
      <c r="L516" s="87">
        <v>41688</v>
      </c>
      <c r="M516" s="54"/>
      <c r="N516" s="54" t="s">
        <v>1078</v>
      </c>
      <c r="O516" s="88">
        <v>1.6899999999999998E-2</v>
      </c>
      <c r="P516" s="54">
        <v>27</v>
      </c>
    </row>
    <row r="517" spans="1:16" ht="28">
      <c r="A517" s="54" t="s">
        <v>228</v>
      </c>
      <c r="B517" s="54" t="s">
        <v>185</v>
      </c>
      <c r="C517" s="54" t="s">
        <v>1126</v>
      </c>
      <c r="D517" s="54" t="s">
        <v>1442</v>
      </c>
      <c r="E517" s="54" t="s">
        <v>1126</v>
      </c>
      <c r="F517" s="54" t="s">
        <v>272</v>
      </c>
      <c r="G517" s="54" t="s">
        <v>207</v>
      </c>
      <c r="H517" s="54" t="s">
        <v>209</v>
      </c>
      <c r="I517" s="54" t="s">
        <v>1074</v>
      </c>
      <c r="J517" s="54" t="s">
        <v>207</v>
      </c>
      <c r="K517" s="54" t="s">
        <v>1079</v>
      </c>
      <c r="L517" s="87">
        <v>41688</v>
      </c>
      <c r="M517" s="54"/>
      <c r="N517" s="54" t="s">
        <v>1080</v>
      </c>
      <c r="O517" s="88">
        <v>1.4999999999999999E-2</v>
      </c>
      <c r="P517" s="54">
        <v>24</v>
      </c>
    </row>
    <row r="518" spans="1:16" ht="28">
      <c r="A518" s="54" t="s">
        <v>228</v>
      </c>
      <c r="B518" s="54" t="s">
        <v>185</v>
      </c>
      <c r="C518" s="54" t="s">
        <v>1126</v>
      </c>
      <c r="D518" s="54" t="s">
        <v>1442</v>
      </c>
      <c r="E518" s="54" t="s">
        <v>1126</v>
      </c>
      <c r="F518" s="54" t="s">
        <v>272</v>
      </c>
      <c r="G518" s="54" t="s">
        <v>207</v>
      </c>
      <c r="H518" s="54" t="s">
        <v>209</v>
      </c>
      <c r="I518" s="54" t="s">
        <v>1074</v>
      </c>
      <c r="J518" s="54" t="s">
        <v>207</v>
      </c>
      <c r="K518" s="54" t="s">
        <v>1081</v>
      </c>
      <c r="L518" s="87">
        <v>41688</v>
      </c>
      <c r="M518" s="54"/>
      <c r="N518" s="54" t="s">
        <v>1082</v>
      </c>
      <c r="O518" s="88">
        <v>1.6899999999999998E-2</v>
      </c>
      <c r="P518" s="54">
        <v>27</v>
      </c>
    </row>
    <row r="519" spans="1:16" ht="28">
      <c r="A519" s="54" t="s">
        <v>228</v>
      </c>
      <c r="B519" s="54" t="s">
        <v>185</v>
      </c>
      <c r="C519" s="54" t="s">
        <v>1126</v>
      </c>
      <c r="D519" s="54" t="s">
        <v>1442</v>
      </c>
      <c r="E519" s="54" t="s">
        <v>1126</v>
      </c>
      <c r="F519" s="54" t="s">
        <v>272</v>
      </c>
      <c r="G519" s="54" t="s">
        <v>207</v>
      </c>
      <c r="H519" s="54" t="s">
        <v>209</v>
      </c>
      <c r="I519" s="54" t="s">
        <v>1074</v>
      </c>
      <c r="J519" s="54" t="s">
        <v>207</v>
      </c>
      <c r="K519" s="54" t="s">
        <v>1083</v>
      </c>
      <c r="L519" s="87">
        <v>41688</v>
      </c>
      <c r="M519" s="54"/>
      <c r="N519" s="54" t="s">
        <v>1084</v>
      </c>
      <c r="O519" s="88">
        <v>1.8800000000000001E-2</v>
      </c>
      <c r="P519" s="54">
        <v>30</v>
      </c>
    </row>
    <row r="520" spans="1:16" ht="28">
      <c r="A520" s="54" t="s">
        <v>228</v>
      </c>
      <c r="B520" s="54" t="s">
        <v>185</v>
      </c>
      <c r="C520" s="54" t="s">
        <v>1126</v>
      </c>
      <c r="D520" s="54" t="s">
        <v>1442</v>
      </c>
      <c r="E520" s="54" t="s">
        <v>1126</v>
      </c>
      <c r="F520" s="54" t="s">
        <v>272</v>
      </c>
      <c r="G520" s="54" t="s">
        <v>207</v>
      </c>
      <c r="H520" s="54" t="s">
        <v>209</v>
      </c>
      <c r="I520" s="54" t="s">
        <v>1074</v>
      </c>
      <c r="J520" s="54" t="s">
        <v>207</v>
      </c>
      <c r="K520" s="54" t="s">
        <v>1085</v>
      </c>
      <c r="L520" s="87">
        <v>41688</v>
      </c>
      <c r="M520" s="54"/>
      <c r="N520" s="54" t="s">
        <v>1086</v>
      </c>
      <c r="O520" s="88">
        <v>1.5599999999999999E-2</v>
      </c>
      <c r="P520" s="54">
        <v>25</v>
      </c>
    </row>
    <row r="521" spans="1:16" ht="28">
      <c r="A521" s="54" t="s">
        <v>228</v>
      </c>
      <c r="B521" s="54" t="s">
        <v>185</v>
      </c>
      <c r="C521" s="54" t="s">
        <v>1126</v>
      </c>
      <c r="D521" s="54" t="s">
        <v>1442</v>
      </c>
      <c r="E521" s="54" t="s">
        <v>1126</v>
      </c>
      <c r="F521" s="54" t="s">
        <v>272</v>
      </c>
      <c r="G521" s="54" t="s">
        <v>207</v>
      </c>
      <c r="H521" s="54" t="s">
        <v>209</v>
      </c>
      <c r="I521" s="54" t="s">
        <v>1074</v>
      </c>
      <c r="J521" s="54" t="s">
        <v>207</v>
      </c>
      <c r="K521" s="54" t="s">
        <v>1087</v>
      </c>
      <c r="L521" s="87">
        <v>41688</v>
      </c>
      <c r="M521" s="54"/>
      <c r="N521" s="54" t="s">
        <v>1088</v>
      </c>
      <c r="O521" s="88">
        <v>2.07E-2</v>
      </c>
      <c r="P521" s="54">
        <v>33</v>
      </c>
    </row>
    <row r="522" spans="1:16" ht="28">
      <c r="A522" s="54" t="s">
        <v>228</v>
      </c>
      <c r="B522" s="54" t="s">
        <v>185</v>
      </c>
      <c r="C522" s="54" t="s">
        <v>1126</v>
      </c>
      <c r="D522" s="54" t="s">
        <v>1442</v>
      </c>
      <c r="E522" s="54" t="s">
        <v>1126</v>
      </c>
      <c r="F522" s="54" t="s">
        <v>272</v>
      </c>
      <c r="G522" s="54" t="s">
        <v>207</v>
      </c>
      <c r="H522" s="54" t="s">
        <v>209</v>
      </c>
      <c r="I522" s="54" t="s">
        <v>1074</v>
      </c>
      <c r="J522" s="54" t="s">
        <v>207</v>
      </c>
      <c r="K522" s="54" t="s">
        <v>1089</v>
      </c>
      <c r="L522" s="87">
        <v>41688</v>
      </c>
      <c r="M522" s="54"/>
      <c r="N522" s="54" t="s">
        <v>1090</v>
      </c>
      <c r="O522" s="88">
        <v>3.1899999999999998E-2</v>
      </c>
      <c r="P522" s="54">
        <v>51</v>
      </c>
    </row>
    <row r="523" spans="1:16" ht="28">
      <c r="A523" s="54" t="s">
        <v>228</v>
      </c>
      <c r="B523" s="54" t="s">
        <v>185</v>
      </c>
      <c r="C523" s="54" t="s">
        <v>1126</v>
      </c>
      <c r="D523" s="54" t="s">
        <v>1442</v>
      </c>
      <c r="E523" s="54" t="s">
        <v>1126</v>
      </c>
      <c r="F523" s="54" t="s">
        <v>272</v>
      </c>
      <c r="G523" s="54" t="s">
        <v>207</v>
      </c>
      <c r="H523" s="54" t="s">
        <v>209</v>
      </c>
      <c r="I523" s="54" t="s">
        <v>1074</v>
      </c>
      <c r="J523" s="54" t="s">
        <v>207</v>
      </c>
      <c r="K523" s="54" t="s">
        <v>1091</v>
      </c>
      <c r="L523" s="87">
        <v>41688</v>
      </c>
      <c r="M523" s="54"/>
      <c r="N523" s="54" t="s">
        <v>1092</v>
      </c>
      <c r="O523" s="88">
        <v>4.53E-2</v>
      </c>
      <c r="P523" s="54">
        <v>30</v>
      </c>
    </row>
    <row r="524" spans="1:16" ht="28">
      <c r="A524" s="54" t="s">
        <v>228</v>
      </c>
      <c r="B524" s="54" t="s">
        <v>185</v>
      </c>
      <c r="C524" s="54" t="s">
        <v>1126</v>
      </c>
      <c r="D524" s="54" t="s">
        <v>1442</v>
      </c>
      <c r="E524" s="54" t="s">
        <v>1126</v>
      </c>
      <c r="F524" s="54" t="s">
        <v>272</v>
      </c>
      <c r="G524" s="54" t="s">
        <v>207</v>
      </c>
      <c r="H524" s="54" t="s">
        <v>209</v>
      </c>
      <c r="I524" s="54" t="s">
        <v>1074</v>
      </c>
      <c r="J524" s="54" t="s">
        <v>207</v>
      </c>
      <c r="K524" s="54" t="s">
        <v>1093</v>
      </c>
      <c r="L524" s="87">
        <v>41688</v>
      </c>
      <c r="M524" s="54"/>
      <c r="N524" s="54" t="s">
        <v>1094</v>
      </c>
      <c r="O524" s="88">
        <v>4.4400000000000002E-2</v>
      </c>
      <c r="P524" s="54">
        <v>71</v>
      </c>
    </row>
    <row r="525" spans="1:16" ht="28">
      <c r="A525" s="54" t="s">
        <v>228</v>
      </c>
      <c r="B525" s="54" t="s">
        <v>185</v>
      </c>
      <c r="C525" s="54" t="s">
        <v>1126</v>
      </c>
      <c r="D525" s="54" t="s">
        <v>1442</v>
      </c>
      <c r="E525" s="54" t="s">
        <v>1126</v>
      </c>
      <c r="F525" s="54" t="s">
        <v>272</v>
      </c>
      <c r="G525" s="54" t="s">
        <v>207</v>
      </c>
      <c r="H525" s="54" t="s">
        <v>209</v>
      </c>
      <c r="I525" s="54" t="s">
        <v>1074</v>
      </c>
      <c r="J525" s="54" t="s">
        <v>207</v>
      </c>
      <c r="K525" s="54" t="s">
        <v>1095</v>
      </c>
      <c r="L525" s="87">
        <v>41688</v>
      </c>
      <c r="M525" s="54"/>
      <c r="N525" s="54" t="s">
        <v>1096</v>
      </c>
      <c r="O525" s="88">
        <v>0.14680000000000001</v>
      </c>
      <c r="P525" s="54">
        <v>199</v>
      </c>
    </row>
    <row r="526" spans="1:16" ht="28">
      <c r="A526" s="54" t="s">
        <v>228</v>
      </c>
      <c r="B526" s="54" t="s">
        <v>185</v>
      </c>
      <c r="C526" s="54" t="s">
        <v>1126</v>
      </c>
      <c r="D526" s="54" t="s">
        <v>1442</v>
      </c>
      <c r="E526" s="54" t="s">
        <v>1126</v>
      </c>
      <c r="F526" s="54" t="s">
        <v>272</v>
      </c>
      <c r="G526" s="54" t="s">
        <v>207</v>
      </c>
      <c r="H526" s="54" t="s">
        <v>209</v>
      </c>
      <c r="I526" s="54" t="s">
        <v>1074</v>
      </c>
      <c r="J526" s="54" t="s">
        <v>207</v>
      </c>
      <c r="K526" s="54" t="s">
        <v>1097</v>
      </c>
      <c r="L526" s="87">
        <v>41688</v>
      </c>
      <c r="M526" s="54"/>
      <c r="N526" s="54" t="s">
        <v>1098</v>
      </c>
      <c r="O526" s="88">
        <v>8.6999999999999994E-3</v>
      </c>
      <c r="P526" s="54">
        <v>14</v>
      </c>
    </row>
    <row r="527" spans="1:16" ht="28">
      <c r="A527" s="54" t="s">
        <v>228</v>
      </c>
      <c r="B527" s="54" t="s">
        <v>185</v>
      </c>
      <c r="C527" s="54" t="s">
        <v>1528</v>
      </c>
      <c r="D527" s="54" t="s">
        <v>1442</v>
      </c>
      <c r="E527" s="54" t="s">
        <v>1126</v>
      </c>
      <c r="F527" s="54" t="s">
        <v>272</v>
      </c>
      <c r="G527" s="54" t="s">
        <v>186</v>
      </c>
      <c r="H527" s="54" t="s">
        <v>187</v>
      </c>
      <c r="I527" s="54" t="s">
        <v>275</v>
      </c>
      <c r="J527" s="54" t="s">
        <v>186</v>
      </c>
      <c r="K527" s="54" t="s">
        <v>276</v>
      </c>
      <c r="L527" s="87">
        <v>42251</v>
      </c>
      <c r="M527" s="54"/>
      <c r="N527" s="54" t="s">
        <v>277</v>
      </c>
      <c r="O527" s="88">
        <v>4.5999999999999999E-3</v>
      </c>
      <c r="P527" s="54">
        <v>1</v>
      </c>
    </row>
    <row r="528" spans="1:16" ht="28">
      <c r="A528" s="54" t="s">
        <v>228</v>
      </c>
      <c r="B528" s="54" t="s">
        <v>185</v>
      </c>
      <c r="C528" s="54" t="s">
        <v>1528</v>
      </c>
      <c r="D528" s="54" t="s">
        <v>1442</v>
      </c>
      <c r="E528" s="54" t="s">
        <v>1126</v>
      </c>
      <c r="F528" s="54" t="s">
        <v>272</v>
      </c>
      <c r="G528" s="54" t="s">
        <v>416</v>
      </c>
      <c r="H528" s="54" t="s">
        <v>416</v>
      </c>
      <c r="I528" s="54" t="s">
        <v>417</v>
      </c>
      <c r="J528" s="54" t="s">
        <v>416</v>
      </c>
      <c r="K528" s="54" t="s">
        <v>418</v>
      </c>
      <c r="L528" s="87">
        <v>41695</v>
      </c>
      <c r="M528" s="54"/>
      <c r="N528" s="54" t="s">
        <v>419</v>
      </c>
      <c r="O528" s="88">
        <v>9.1999999999999998E-3</v>
      </c>
      <c r="P528" s="54">
        <v>2</v>
      </c>
    </row>
    <row r="529" spans="1:16" ht="28">
      <c r="A529" s="54" t="s">
        <v>228</v>
      </c>
      <c r="B529" s="54" t="s">
        <v>185</v>
      </c>
      <c r="C529" s="54" t="s">
        <v>1528</v>
      </c>
      <c r="D529" s="54" t="s">
        <v>1442</v>
      </c>
      <c r="E529" s="54" t="s">
        <v>1126</v>
      </c>
      <c r="F529" s="54" t="s">
        <v>272</v>
      </c>
      <c r="G529" s="54" t="s">
        <v>192</v>
      </c>
      <c r="H529" s="54" t="s">
        <v>452</v>
      </c>
      <c r="I529" s="54" t="s">
        <v>460</v>
      </c>
      <c r="J529" s="54" t="s">
        <v>192</v>
      </c>
      <c r="K529" s="54" t="s">
        <v>452</v>
      </c>
      <c r="L529" s="87">
        <v>41842</v>
      </c>
      <c r="M529" s="54"/>
      <c r="N529" s="54" t="s">
        <v>461</v>
      </c>
      <c r="O529" s="88">
        <v>0.01</v>
      </c>
      <c r="P529" s="54">
        <v>2</v>
      </c>
    </row>
    <row r="530" spans="1:16" ht="28">
      <c r="A530" s="54" t="s">
        <v>228</v>
      </c>
      <c r="B530" s="54" t="s">
        <v>185</v>
      </c>
      <c r="C530" s="54" t="s">
        <v>1528</v>
      </c>
      <c r="D530" s="54" t="s">
        <v>1442</v>
      </c>
      <c r="E530" s="54" t="s">
        <v>1126</v>
      </c>
      <c r="F530" s="54" t="s">
        <v>272</v>
      </c>
      <c r="G530" s="54" t="s">
        <v>500</v>
      </c>
      <c r="H530" s="54" t="s">
        <v>501</v>
      </c>
      <c r="I530" s="54" t="s">
        <v>502</v>
      </c>
      <c r="J530" s="54" t="s">
        <v>500</v>
      </c>
      <c r="K530" s="54" t="s">
        <v>503</v>
      </c>
      <c r="L530" s="87">
        <v>41688</v>
      </c>
      <c r="M530" s="54"/>
      <c r="N530" s="54" t="s">
        <v>504</v>
      </c>
      <c r="O530" s="88">
        <v>5.4000000000000003E-3</v>
      </c>
      <c r="P530" s="54">
        <v>1</v>
      </c>
    </row>
    <row r="531" spans="1:16" ht="28">
      <c r="A531" s="54" t="s">
        <v>228</v>
      </c>
      <c r="B531" s="54" t="s">
        <v>185</v>
      </c>
      <c r="C531" s="54" t="s">
        <v>1528</v>
      </c>
      <c r="D531" s="54" t="s">
        <v>1442</v>
      </c>
      <c r="E531" s="54" t="s">
        <v>1126</v>
      </c>
      <c r="F531" s="54" t="s">
        <v>272</v>
      </c>
      <c r="G531" s="54" t="s">
        <v>500</v>
      </c>
      <c r="H531" s="54" t="s">
        <v>501</v>
      </c>
      <c r="I531" s="54" t="s">
        <v>502</v>
      </c>
      <c r="J531" s="54" t="s">
        <v>500</v>
      </c>
      <c r="K531" s="54" t="s">
        <v>507</v>
      </c>
      <c r="L531" s="87">
        <v>41688</v>
      </c>
      <c r="M531" s="54"/>
      <c r="N531" s="54" t="s">
        <v>508</v>
      </c>
      <c r="O531" s="88">
        <v>4.5999999999999999E-3</v>
      </c>
      <c r="P531" s="54">
        <v>1</v>
      </c>
    </row>
    <row r="532" spans="1:16" ht="28">
      <c r="A532" s="54" t="s">
        <v>228</v>
      </c>
      <c r="B532" s="54" t="s">
        <v>185</v>
      </c>
      <c r="C532" s="54" t="s">
        <v>1528</v>
      </c>
      <c r="D532" s="54" t="s">
        <v>1442</v>
      </c>
      <c r="E532" s="54" t="s">
        <v>1126</v>
      </c>
      <c r="F532" s="54" t="s">
        <v>272</v>
      </c>
      <c r="G532" s="54" t="s">
        <v>500</v>
      </c>
      <c r="H532" s="54" t="s">
        <v>501</v>
      </c>
      <c r="I532" s="54" t="s">
        <v>502</v>
      </c>
      <c r="J532" s="54" t="s">
        <v>500</v>
      </c>
      <c r="K532" s="54" t="s">
        <v>515</v>
      </c>
      <c r="L532" s="87">
        <v>41688</v>
      </c>
      <c r="M532" s="54"/>
      <c r="N532" s="54" t="s">
        <v>516</v>
      </c>
      <c r="O532" s="88">
        <v>2.3800000000000002E-2</v>
      </c>
      <c r="P532" s="54">
        <v>5</v>
      </c>
    </row>
    <row r="533" spans="1:16" ht="28">
      <c r="A533" s="54" t="s">
        <v>228</v>
      </c>
      <c r="B533" s="54" t="s">
        <v>185</v>
      </c>
      <c r="C533" s="54" t="s">
        <v>1528</v>
      </c>
      <c r="D533" s="54" t="s">
        <v>1442</v>
      </c>
      <c r="E533" s="54" t="s">
        <v>1126</v>
      </c>
      <c r="F533" s="54" t="s">
        <v>272</v>
      </c>
      <c r="G533" s="54" t="s">
        <v>500</v>
      </c>
      <c r="H533" s="54" t="s">
        <v>501</v>
      </c>
      <c r="I533" s="54" t="s">
        <v>502</v>
      </c>
      <c r="J533" s="54" t="s">
        <v>500</v>
      </c>
      <c r="K533" s="54" t="s">
        <v>517</v>
      </c>
      <c r="L533" s="87">
        <v>41688</v>
      </c>
      <c r="M533" s="54"/>
      <c r="N533" s="54" t="s">
        <v>518</v>
      </c>
      <c r="O533" s="88">
        <v>5.4000000000000003E-3</v>
      </c>
      <c r="P533" s="54">
        <v>1</v>
      </c>
    </row>
    <row r="534" spans="1:16" ht="28">
      <c r="A534" s="54" t="s">
        <v>228</v>
      </c>
      <c r="B534" s="54" t="s">
        <v>185</v>
      </c>
      <c r="C534" s="54" t="s">
        <v>1528</v>
      </c>
      <c r="D534" s="54" t="s">
        <v>1442</v>
      </c>
      <c r="E534" s="54" t="s">
        <v>1126</v>
      </c>
      <c r="F534" s="54" t="s">
        <v>272</v>
      </c>
      <c r="G534" s="54" t="s">
        <v>500</v>
      </c>
      <c r="H534" s="54" t="s">
        <v>501</v>
      </c>
      <c r="I534" s="54" t="s">
        <v>502</v>
      </c>
      <c r="J534" s="54" t="s">
        <v>500</v>
      </c>
      <c r="K534" s="54" t="s">
        <v>519</v>
      </c>
      <c r="L534" s="87">
        <v>41688</v>
      </c>
      <c r="M534" s="54"/>
      <c r="N534" s="54" t="s">
        <v>520</v>
      </c>
      <c r="O534" s="88">
        <v>1.46E-2</v>
      </c>
      <c r="P534" s="54">
        <v>3</v>
      </c>
    </row>
    <row r="535" spans="1:16" ht="28">
      <c r="A535" s="54" t="s">
        <v>228</v>
      </c>
      <c r="B535" s="54" t="s">
        <v>185</v>
      </c>
      <c r="C535" s="54" t="s">
        <v>1528</v>
      </c>
      <c r="D535" s="54" t="s">
        <v>1442</v>
      </c>
      <c r="E535" s="54" t="s">
        <v>1126</v>
      </c>
      <c r="F535" s="54" t="s">
        <v>272</v>
      </c>
      <c r="G535" s="54" t="s">
        <v>307</v>
      </c>
      <c r="H535" s="54" t="s">
        <v>835</v>
      </c>
      <c r="I535" s="54" t="s">
        <v>836</v>
      </c>
      <c r="J535" s="54" t="s">
        <v>307</v>
      </c>
      <c r="K535" s="54" t="s">
        <v>849</v>
      </c>
      <c r="L535" s="87">
        <v>41695</v>
      </c>
      <c r="M535" s="54"/>
      <c r="N535" s="54" t="s">
        <v>850</v>
      </c>
      <c r="O535" s="88">
        <v>4.5999999999999999E-3</v>
      </c>
      <c r="P535" s="54">
        <v>1</v>
      </c>
    </row>
    <row r="536" spans="1:16" ht="28">
      <c r="A536" s="54" t="s">
        <v>228</v>
      </c>
      <c r="B536" s="54" t="s">
        <v>185</v>
      </c>
      <c r="C536" s="54" t="s">
        <v>1528</v>
      </c>
      <c r="D536" s="54" t="s">
        <v>1442</v>
      </c>
      <c r="E536" s="54" t="s">
        <v>1126</v>
      </c>
      <c r="F536" s="54" t="s">
        <v>272</v>
      </c>
      <c r="G536" s="54" t="s">
        <v>859</v>
      </c>
      <c r="H536" s="54" t="s">
        <v>881</v>
      </c>
      <c r="I536" s="54" t="s">
        <v>882</v>
      </c>
      <c r="J536" s="54" t="s">
        <v>859</v>
      </c>
      <c r="K536" s="54" t="s">
        <v>883</v>
      </c>
      <c r="L536" s="87">
        <v>41695</v>
      </c>
      <c r="M536" s="54"/>
      <c r="N536" s="54" t="s">
        <v>884</v>
      </c>
      <c r="O536" s="88">
        <v>4.5999999999999999E-3</v>
      </c>
      <c r="P536" s="54">
        <v>1</v>
      </c>
    </row>
    <row r="537" spans="1:16" ht="28">
      <c r="A537" s="54" t="s">
        <v>228</v>
      </c>
      <c r="B537" s="54" t="s">
        <v>185</v>
      </c>
      <c r="C537" s="54" t="s">
        <v>1528</v>
      </c>
      <c r="D537" s="54" t="s">
        <v>1442</v>
      </c>
      <c r="E537" s="54" t="s">
        <v>1126</v>
      </c>
      <c r="F537" s="54" t="s">
        <v>272</v>
      </c>
      <c r="G537" s="54" t="s">
        <v>859</v>
      </c>
      <c r="H537" s="54" t="s">
        <v>881</v>
      </c>
      <c r="I537" s="54" t="s">
        <v>882</v>
      </c>
      <c r="J537" s="54" t="s">
        <v>859</v>
      </c>
      <c r="K537" s="54" t="s">
        <v>885</v>
      </c>
      <c r="L537" s="87">
        <v>41695</v>
      </c>
      <c r="M537" s="54"/>
      <c r="N537" s="54" t="s">
        <v>886</v>
      </c>
      <c r="O537" s="88">
        <v>4.5999999999999999E-3</v>
      </c>
      <c r="P537" s="54">
        <v>1</v>
      </c>
    </row>
    <row r="538" spans="1:16" ht="28">
      <c r="A538" s="54" t="s">
        <v>228</v>
      </c>
      <c r="B538" s="54" t="s">
        <v>185</v>
      </c>
      <c r="C538" s="54" t="s">
        <v>1528</v>
      </c>
      <c r="D538" s="54" t="s">
        <v>1442</v>
      </c>
      <c r="E538" s="54" t="s">
        <v>1126</v>
      </c>
      <c r="F538" s="54" t="s">
        <v>272</v>
      </c>
      <c r="G538" s="54" t="s">
        <v>859</v>
      </c>
      <c r="H538" s="54" t="s">
        <v>881</v>
      </c>
      <c r="I538" s="54" t="s">
        <v>882</v>
      </c>
      <c r="J538" s="54" t="s">
        <v>859</v>
      </c>
      <c r="K538" s="54" t="s">
        <v>877</v>
      </c>
      <c r="L538" s="87">
        <v>41695</v>
      </c>
      <c r="M538" s="54"/>
      <c r="N538" s="54" t="s">
        <v>887</v>
      </c>
      <c r="O538" s="88">
        <v>0.01</v>
      </c>
      <c r="P538" s="54">
        <v>2</v>
      </c>
    </row>
    <row r="539" spans="1:16" ht="28">
      <c r="A539" s="54" t="s">
        <v>228</v>
      </c>
      <c r="B539" s="54" t="s">
        <v>185</v>
      </c>
      <c r="C539" s="54" t="s">
        <v>1528</v>
      </c>
      <c r="D539" s="54" t="s">
        <v>1442</v>
      </c>
      <c r="E539" s="54" t="s">
        <v>1126</v>
      </c>
      <c r="F539" s="54" t="s">
        <v>272</v>
      </c>
      <c r="G539" s="54" t="s">
        <v>859</v>
      </c>
      <c r="H539" s="54" t="s">
        <v>881</v>
      </c>
      <c r="I539" s="54" t="s">
        <v>882</v>
      </c>
      <c r="J539" s="54" t="s">
        <v>859</v>
      </c>
      <c r="K539" s="54" t="s">
        <v>881</v>
      </c>
      <c r="L539" s="87">
        <v>41695</v>
      </c>
      <c r="M539" s="54"/>
      <c r="N539" s="54" t="s">
        <v>888</v>
      </c>
      <c r="O539" s="88">
        <v>4.5999999999999999E-3</v>
      </c>
      <c r="P539" s="54">
        <v>1</v>
      </c>
    </row>
    <row r="540" spans="1:16" ht="28">
      <c r="A540" s="54" t="s">
        <v>228</v>
      </c>
      <c r="B540" s="54" t="s">
        <v>185</v>
      </c>
      <c r="C540" s="54" t="s">
        <v>1528</v>
      </c>
      <c r="D540" s="54" t="s">
        <v>1442</v>
      </c>
      <c r="E540" s="54" t="s">
        <v>1126</v>
      </c>
      <c r="F540" s="54" t="s">
        <v>272</v>
      </c>
      <c r="G540" s="54" t="s">
        <v>201</v>
      </c>
      <c r="H540" s="54" t="s">
        <v>204</v>
      </c>
      <c r="I540" s="54" t="s">
        <v>315</v>
      </c>
      <c r="J540" s="54" t="s">
        <v>201</v>
      </c>
      <c r="K540" s="54" t="s">
        <v>973</v>
      </c>
      <c r="L540" s="87">
        <v>41688</v>
      </c>
      <c r="M540" s="54"/>
      <c r="N540" s="54" t="s">
        <v>974</v>
      </c>
      <c r="O540" s="88">
        <v>1.46E-2</v>
      </c>
      <c r="P540" s="54">
        <v>3</v>
      </c>
    </row>
    <row r="541" spans="1:16" ht="28">
      <c r="A541" s="54" t="s">
        <v>228</v>
      </c>
      <c r="B541" s="54" t="s">
        <v>185</v>
      </c>
      <c r="C541" s="54" t="s">
        <v>1528</v>
      </c>
      <c r="D541" s="54" t="s">
        <v>1442</v>
      </c>
      <c r="E541" s="54" t="s">
        <v>1126</v>
      </c>
      <c r="F541" s="54" t="s">
        <v>272</v>
      </c>
      <c r="G541" s="54" t="s">
        <v>201</v>
      </c>
      <c r="H541" s="54" t="s">
        <v>204</v>
      </c>
      <c r="I541" s="54" t="s">
        <v>315</v>
      </c>
      <c r="J541" s="54" t="s">
        <v>201</v>
      </c>
      <c r="K541" s="54" t="s">
        <v>204</v>
      </c>
      <c r="L541" s="87">
        <v>41688</v>
      </c>
      <c r="M541" s="54"/>
      <c r="N541" s="54" t="s">
        <v>975</v>
      </c>
      <c r="O541" s="88">
        <v>4.5999999999999999E-3</v>
      </c>
      <c r="P541" s="54">
        <v>1</v>
      </c>
    </row>
    <row r="542" spans="1:16" ht="28">
      <c r="A542" s="54" t="s">
        <v>228</v>
      </c>
      <c r="B542" s="54" t="s">
        <v>185</v>
      </c>
      <c r="C542" s="54" t="s">
        <v>1528</v>
      </c>
      <c r="D542" s="54" t="s">
        <v>1442</v>
      </c>
      <c r="E542" s="54" t="s">
        <v>1126</v>
      </c>
      <c r="F542" s="54" t="s">
        <v>272</v>
      </c>
      <c r="G542" s="54" t="s">
        <v>205</v>
      </c>
      <c r="H542" s="54" t="s">
        <v>206</v>
      </c>
      <c r="I542" s="54" t="s">
        <v>1001</v>
      </c>
      <c r="J542" s="54" t="s">
        <v>205</v>
      </c>
      <c r="K542" s="54" t="s">
        <v>1002</v>
      </c>
      <c r="L542" s="87">
        <v>42136</v>
      </c>
      <c r="M542" s="54"/>
      <c r="N542" s="54" t="s">
        <v>1003</v>
      </c>
      <c r="O542" s="88">
        <v>4.5999999999999999E-3</v>
      </c>
      <c r="P542" s="54">
        <v>1</v>
      </c>
    </row>
    <row r="543" spans="1:16" ht="28">
      <c r="A543" s="54" t="s">
        <v>228</v>
      </c>
      <c r="B543" s="54" t="s">
        <v>185</v>
      </c>
      <c r="C543" s="54" t="s">
        <v>1528</v>
      </c>
      <c r="D543" s="54" t="s">
        <v>1442</v>
      </c>
      <c r="E543" s="54" t="s">
        <v>1126</v>
      </c>
      <c r="F543" s="54" t="s">
        <v>272</v>
      </c>
      <c r="G543" s="54" t="s">
        <v>205</v>
      </c>
      <c r="H543" s="54" t="s">
        <v>206</v>
      </c>
      <c r="I543" s="54" t="s">
        <v>1001</v>
      </c>
      <c r="J543" s="54" t="s">
        <v>205</v>
      </c>
      <c r="K543" s="54" t="s">
        <v>1014</v>
      </c>
      <c r="L543" s="87">
        <v>42136</v>
      </c>
      <c r="M543" s="54"/>
      <c r="N543" s="54" t="s">
        <v>1015</v>
      </c>
      <c r="O543" s="88">
        <v>4.5999999999999999E-3</v>
      </c>
      <c r="P543" s="54">
        <v>1</v>
      </c>
    </row>
    <row r="544" spans="1:16" ht="28">
      <c r="A544" s="54" t="s">
        <v>228</v>
      </c>
      <c r="B544" s="54" t="s">
        <v>185</v>
      </c>
      <c r="C544" s="54" t="s">
        <v>1528</v>
      </c>
      <c r="D544" s="54" t="s">
        <v>1442</v>
      </c>
      <c r="E544" s="54" t="s">
        <v>1126</v>
      </c>
      <c r="F544" s="54" t="s">
        <v>272</v>
      </c>
      <c r="G544" s="54" t="s">
        <v>210</v>
      </c>
      <c r="H544" s="54" t="s">
        <v>210</v>
      </c>
      <c r="I544" s="54" t="s">
        <v>322</v>
      </c>
      <c r="J544" s="54" t="s">
        <v>210</v>
      </c>
      <c r="K544" s="54" t="s">
        <v>342</v>
      </c>
      <c r="L544" s="87">
        <v>41674</v>
      </c>
      <c r="M544" s="54"/>
      <c r="N544" s="54" t="s">
        <v>1046</v>
      </c>
      <c r="O544" s="88">
        <v>0.04</v>
      </c>
      <c r="P544" s="54">
        <v>8</v>
      </c>
    </row>
    <row r="545" spans="1:16" ht="28">
      <c r="A545" s="54" t="s">
        <v>228</v>
      </c>
      <c r="B545" s="54" t="s">
        <v>185</v>
      </c>
      <c r="C545" s="54" t="s">
        <v>1528</v>
      </c>
      <c r="D545" s="54" t="s">
        <v>1442</v>
      </c>
      <c r="E545" s="54" t="s">
        <v>1126</v>
      </c>
      <c r="F545" s="54" t="s">
        <v>272</v>
      </c>
      <c r="G545" s="54" t="s">
        <v>210</v>
      </c>
      <c r="H545" s="54" t="s">
        <v>210</v>
      </c>
      <c r="I545" s="54" t="s">
        <v>322</v>
      </c>
      <c r="J545" s="54" t="s">
        <v>210</v>
      </c>
      <c r="K545" s="54" t="s">
        <v>1047</v>
      </c>
      <c r="L545" s="87">
        <v>41674</v>
      </c>
      <c r="M545" s="54"/>
      <c r="N545" s="54" t="s">
        <v>1048</v>
      </c>
      <c r="O545" s="88">
        <v>3.3799999999999997E-2</v>
      </c>
      <c r="P545" s="54">
        <v>7</v>
      </c>
    </row>
    <row r="546" spans="1:16" ht="28">
      <c r="A546" s="54" t="s">
        <v>228</v>
      </c>
      <c r="B546" s="54" t="s">
        <v>185</v>
      </c>
      <c r="C546" s="54" t="s">
        <v>1528</v>
      </c>
      <c r="D546" s="54" t="s">
        <v>1442</v>
      </c>
      <c r="E546" s="54" t="s">
        <v>1126</v>
      </c>
      <c r="F546" s="54" t="s">
        <v>272</v>
      </c>
      <c r="G546" s="54" t="s">
        <v>210</v>
      </c>
      <c r="H546" s="54" t="s">
        <v>210</v>
      </c>
      <c r="I546" s="54" t="s">
        <v>322</v>
      </c>
      <c r="J546" s="54" t="s">
        <v>210</v>
      </c>
      <c r="K546" s="54" t="s">
        <v>1049</v>
      </c>
      <c r="L546" s="87">
        <v>41674</v>
      </c>
      <c r="M546" s="54"/>
      <c r="N546" s="54" t="s">
        <v>1050</v>
      </c>
      <c r="O546" s="88">
        <v>0.02</v>
      </c>
      <c r="P546" s="54">
        <v>4</v>
      </c>
    </row>
    <row r="547" spans="1:16" ht="28">
      <c r="A547" s="54" t="s">
        <v>228</v>
      </c>
      <c r="B547" s="54" t="s">
        <v>185</v>
      </c>
      <c r="C547" s="54" t="s">
        <v>1528</v>
      </c>
      <c r="D547" s="54" t="s">
        <v>1442</v>
      </c>
      <c r="E547" s="54" t="s">
        <v>1126</v>
      </c>
      <c r="F547" s="54" t="s">
        <v>272</v>
      </c>
      <c r="G547" s="54" t="s">
        <v>210</v>
      </c>
      <c r="H547" s="54" t="s">
        <v>210</v>
      </c>
      <c r="I547" s="54" t="s">
        <v>322</v>
      </c>
      <c r="J547" s="54" t="s">
        <v>210</v>
      </c>
      <c r="K547" s="54" t="s">
        <v>323</v>
      </c>
      <c r="L547" s="87">
        <v>41674</v>
      </c>
      <c r="M547" s="54"/>
      <c r="N547" s="54" t="s">
        <v>324</v>
      </c>
      <c r="O547" s="88">
        <v>4.5999999999999999E-3</v>
      </c>
      <c r="P547" s="54">
        <v>1</v>
      </c>
    </row>
    <row r="548" spans="1:16" ht="28">
      <c r="A548" s="54" t="s">
        <v>228</v>
      </c>
      <c r="B548" s="54" t="s">
        <v>185</v>
      </c>
      <c r="C548" s="54" t="s">
        <v>1528</v>
      </c>
      <c r="D548" s="54" t="s">
        <v>1442</v>
      </c>
      <c r="E548" s="54" t="s">
        <v>1126</v>
      </c>
      <c r="F548" s="54" t="s">
        <v>272</v>
      </c>
      <c r="G548" s="54" t="s">
        <v>210</v>
      </c>
      <c r="H548" s="54" t="s">
        <v>210</v>
      </c>
      <c r="I548" s="54" t="s">
        <v>322</v>
      </c>
      <c r="J548" s="54" t="s">
        <v>210</v>
      </c>
      <c r="K548" s="54" t="s">
        <v>345</v>
      </c>
      <c r="L548" s="87">
        <v>41674</v>
      </c>
      <c r="M548" s="54"/>
      <c r="N548" s="54" t="s">
        <v>1051</v>
      </c>
      <c r="O548" s="88">
        <v>0.01</v>
      </c>
      <c r="P548" s="54">
        <v>2</v>
      </c>
    </row>
    <row r="549" spans="1:16" ht="28">
      <c r="A549" s="54" t="s">
        <v>228</v>
      </c>
      <c r="B549" s="54" t="s">
        <v>185</v>
      </c>
      <c r="C549" s="54" t="s">
        <v>1528</v>
      </c>
      <c r="D549" s="54" t="s">
        <v>1442</v>
      </c>
      <c r="E549" s="54" t="s">
        <v>1126</v>
      </c>
      <c r="F549" s="54" t="s">
        <v>272</v>
      </c>
      <c r="G549" s="54" t="s">
        <v>210</v>
      </c>
      <c r="H549" s="54" t="s">
        <v>210</v>
      </c>
      <c r="I549" s="54" t="s">
        <v>322</v>
      </c>
      <c r="J549" s="54" t="s">
        <v>210</v>
      </c>
      <c r="K549" s="54" t="s">
        <v>325</v>
      </c>
      <c r="L549" s="87">
        <v>41674</v>
      </c>
      <c r="M549" s="54"/>
      <c r="N549" s="54" t="s">
        <v>326</v>
      </c>
      <c r="O549" s="88">
        <v>1.84E-2</v>
      </c>
      <c r="P549" s="54">
        <v>4</v>
      </c>
    </row>
    <row r="550" spans="1:16" ht="28">
      <c r="A550" s="54" t="s">
        <v>228</v>
      </c>
      <c r="B550" s="54" t="s">
        <v>185</v>
      </c>
      <c r="C550" s="54" t="s">
        <v>1528</v>
      </c>
      <c r="D550" s="54" t="s">
        <v>1442</v>
      </c>
      <c r="E550" s="54" t="s">
        <v>1126</v>
      </c>
      <c r="F550" s="54" t="s">
        <v>272</v>
      </c>
      <c r="G550" s="54" t="s">
        <v>210</v>
      </c>
      <c r="H550" s="54" t="s">
        <v>210</v>
      </c>
      <c r="I550" s="54" t="s">
        <v>322</v>
      </c>
      <c r="J550" s="54" t="s">
        <v>210</v>
      </c>
      <c r="K550" s="54" t="s">
        <v>1052</v>
      </c>
      <c r="L550" s="87">
        <v>41674</v>
      </c>
      <c r="M550" s="54"/>
      <c r="N550" s="54" t="s">
        <v>1053</v>
      </c>
      <c r="O550" s="88">
        <v>1.54E-2</v>
      </c>
      <c r="P550" s="54">
        <v>3</v>
      </c>
    </row>
    <row r="551" spans="1:16" ht="28">
      <c r="A551" s="54" t="s">
        <v>228</v>
      </c>
      <c r="B551" s="54" t="s">
        <v>185</v>
      </c>
      <c r="C551" s="54" t="s">
        <v>1528</v>
      </c>
      <c r="D551" s="54" t="s">
        <v>1442</v>
      </c>
      <c r="E551" s="54" t="s">
        <v>1126</v>
      </c>
      <c r="F551" s="54" t="s">
        <v>272</v>
      </c>
      <c r="G551" s="54" t="s">
        <v>210</v>
      </c>
      <c r="H551" s="54" t="s">
        <v>210</v>
      </c>
      <c r="I551" s="54" t="s">
        <v>322</v>
      </c>
      <c r="J551" s="54" t="s">
        <v>210</v>
      </c>
      <c r="K551" s="54" t="s">
        <v>1054</v>
      </c>
      <c r="L551" s="87">
        <v>41674</v>
      </c>
      <c r="M551" s="54"/>
      <c r="N551" s="54" t="s">
        <v>1055</v>
      </c>
      <c r="O551" s="88">
        <v>4.5999999999999999E-3</v>
      </c>
      <c r="P551" s="54">
        <v>1</v>
      </c>
    </row>
    <row r="552" spans="1:16" ht="28">
      <c r="A552" s="54" t="s">
        <v>228</v>
      </c>
      <c r="B552" s="54" t="s">
        <v>185</v>
      </c>
      <c r="C552" s="54" t="s">
        <v>1528</v>
      </c>
      <c r="D552" s="54" t="s">
        <v>1442</v>
      </c>
      <c r="E552" s="54" t="s">
        <v>1126</v>
      </c>
      <c r="F552" s="54" t="s">
        <v>272</v>
      </c>
      <c r="G552" s="54" t="s">
        <v>210</v>
      </c>
      <c r="H552" s="54" t="s">
        <v>210</v>
      </c>
      <c r="I552" s="54" t="s">
        <v>322</v>
      </c>
      <c r="J552" s="54" t="s">
        <v>210</v>
      </c>
      <c r="K552" s="54" t="s">
        <v>1056</v>
      </c>
      <c r="L552" s="87">
        <v>41674</v>
      </c>
      <c r="M552" s="54"/>
      <c r="N552" s="54" t="s">
        <v>1057</v>
      </c>
      <c r="O552" s="88">
        <v>4.5999999999999999E-3</v>
      </c>
      <c r="P552" s="54">
        <v>1</v>
      </c>
    </row>
    <row r="553" spans="1:16" ht="28">
      <c r="A553" s="54" t="s">
        <v>228</v>
      </c>
      <c r="B553" s="54" t="s">
        <v>185</v>
      </c>
      <c r="C553" s="54" t="s">
        <v>1528</v>
      </c>
      <c r="D553" s="54" t="s">
        <v>1442</v>
      </c>
      <c r="E553" s="54" t="s">
        <v>1126</v>
      </c>
      <c r="F553" s="54" t="s">
        <v>272</v>
      </c>
      <c r="G553" s="54" t="s">
        <v>210</v>
      </c>
      <c r="H553" s="54" t="s">
        <v>210</v>
      </c>
      <c r="I553" s="54" t="s">
        <v>322</v>
      </c>
      <c r="J553" s="54" t="s">
        <v>210</v>
      </c>
      <c r="K553" s="54" t="s">
        <v>1058</v>
      </c>
      <c r="L553" s="87">
        <v>41674</v>
      </c>
      <c r="M553" s="54"/>
      <c r="N553" s="54" t="s">
        <v>1059</v>
      </c>
      <c r="O553" s="88">
        <v>4.5999999999999999E-3</v>
      </c>
      <c r="P553" s="54">
        <v>1</v>
      </c>
    </row>
    <row r="554" spans="1:16" ht="28">
      <c r="A554" s="54" t="s">
        <v>228</v>
      </c>
      <c r="B554" s="54" t="s">
        <v>185</v>
      </c>
      <c r="C554" s="54" t="s">
        <v>1528</v>
      </c>
      <c r="D554" s="54" t="s">
        <v>1442</v>
      </c>
      <c r="E554" s="54" t="s">
        <v>1126</v>
      </c>
      <c r="F554" s="54" t="s">
        <v>272</v>
      </c>
      <c r="G554" s="54" t="s">
        <v>210</v>
      </c>
      <c r="H554" s="54" t="s">
        <v>210</v>
      </c>
      <c r="I554" s="54" t="s">
        <v>322</v>
      </c>
      <c r="J554" s="54" t="s">
        <v>210</v>
      </c>
      <c r="K554" s="54" t="s">
        <v>1060</v>
      </c>
      <c r="L554" s="87">
        <v>41674</v>
      </c>
      <c r="M554" s="54"/>
      <c r="N554" s="54" t="s">
        <v>1061</v>
      </c>
      <c r="O554" s="88">
        <v>1.38E-2</v>
      </c>
      <c r="P554" s="54">
        <v>3</v>
      </c>
    </row>
    <row r="555" spans="1:16" ht="28">
      <c r="A555" s="54" t="s">
        <v>228</v>
      </c>
      <c r="B555" s="54" t="s">
        <v>185</v>
      </c>
      <c r="C555" s="54" t="s">
        <v>1528</v>
      </c>
      <c r="D555" s="54" t="s">
        <v>1442</v>
      </c>
      <c r="E555" s="54" t="s">
        <v>1126</v>
      </c>
      <c r="F555" s="54" t="s">
        <v>272</v>
      </c>
      <c r="G555" s="54" t="s">
        <v>210</v>
      </c>
      <c r="H555" s="54" t="s">
        <v>210</v>
      </c>
      <c r="I555" s="54" t="s">
        <v>322</v>
      </c>
      <c r="J555" s="54" t="s">
        <v>210</v>
      </c>
      <c r="K555" s="54" t="s">
        <v>327</v>
      </c>
      <c r="L555" s="87">
        <v>41674</v>
      </c>
      <c r="M555" s="54"/>
      <c r="N555" s="54" t="s">
        <v>328</v>
      </c>
      <c r="O555" s="88">
        <v>1.84E-2</v>
      </c>
      <c r="P555" s="54">
        <v>4</v>
      </c>
    </row>
    <row r="556" spans="1:16" ht="28">
      <c r="A556" s="54" t="s">
        <v>228</v>
      </c>
      <c r="B556" s="54" t="s">
        <v>185</v>
      </c>
      <c r="C556" s="54" t="s">
        <v>1528</v>
      </c>
      <c r="D556" s="54" t="s">
        <v>1442</v>
      </c>
      <c r="E556" s="54" t="s">
        <v>1126</v>
      </c>
      <c r="F556" s="54" t="s">
        <v>272</v>
      </c>
      <c r="G556" s="54" t="s">
        <v>207</v>
      </c>
      <c r="H556" s="54" t="s">
        <v>336</v>
      </c>
      <c r="I556" s="54" t="s">
        <v>337</v>
      </c>
      <c r="J556" s="54" t="s">
        <v>207</v>
      </c>
      <c r="K556" s="54" t="s">
        <v>336</v>
      </c>
      <c r="L556" s="87">
        <v>42101</v>
      </c>
      <c r="M556" s="54"/>
      <c r="N556" s="54" t="s">
        <v>338</v>
      </c>
      <c r="O556" s="88">
        <v>1.46E-2</v>
      </c>
      <c r="P556" s="54">
        <v>3</v>
      </c>
    </row>
    <row r="557" spans="1:16" ht="28">
      <c r="A557" s="54" t="s">
        <v>228</v>
      </c>
      <c r="B557" s="54" t="s">
        <v>185</v>
      </c>
      <c r="C557" s="54" t="s">
        <v>1528</v>
      </c>
      <c r="D557" s="54" t="s">
        <v>1442</v>
      </c>
      <c r="E557" s="54" t="s">
        <v>1126</v>
      </c>
      <c r="F557" s="54" t="s">
        <v>272</v>
      </c>
      <c r="G557" s="54" t="s">
        <v>207</v>
      </c>
      <c r="H557" s="54" t="s">
        <v>209</v>
      </c>
      <c r="I557" s="54" t="s">
        <v>1074</v>
      </c>
      <c r="J557" s="54" t="s">
        <v>207</v>
      </c>
      <c r="K557" s="54" t="s">
        <v>1075</v>
      </c>
      <c r="L557" s="87">
        <v>41688</v>
      </c>
      <c r="M557" s="54"/>
      <c r="N557" s="54" t="s">
        <v>1076</v>
      </c>
      <c r="O557" s="88">
        <v>4.5999999999999999E-3</v>
      </c>
      <c r="P557" s="54">
        <v>1</v>
      </c>
    </row>
    <row r="558" spans="1:16" ht="28">
      <c r="A558" s="54" t="s">
        <v>228</v>
      </c>
      <c r="B558" s="54" t="s">
        <v>185</v>
      </c>
      <c r="C558" s="54" t="s">
        <v>1528</v>
      </c>
      <c r="D558" s="54" t="s">
        <v>1442</v>
      </c>
      <c r="E558" s="54" t="s">
        <v>1126</v>
      </c>
      <c r="F558" s="54" t="s">
        <v>272</v>
      </c>
      <c r="G558" s="54" t="s">
        <v>207</v>
      </c>
      <c r="H558" s="54" t="s">
        <v>209</v>
      </c>
      <c r="I558" s="54" t="s">
        <v>1074</v>
      </c>
      <c r="J558" s="54" t="s">
        <v>207</v>
      </c>
      <c r="K558" s="54" t="s">
        <v>1093</v>
      </c>
      <c r="L558" s="87">
        <v>41688</v>
      </c>
      <c r="M558" s="54"/>
      <c r="N558" s="54" t="s">
        <v>1094</v>
      </c>
      <c r="O558" s="88">
        <v>4.5999999999999999E-3</v>
      </c>
      <c r="P558" s="54">
        <v>1</v>
      </c>
    </row>
    <row r="559" spans="1:16" ht="28">
      <c r="A559" s="54" t="s">
        <v>228</v>
      </c>
      <c r="B559" s="54" t="s">
        <v>185</v>
      </c>
      <c r="C559" s="54" t="s">
        <v>1528</v>
      </c>
      <c r="D559" s="54" t="s">
        <v>1442</v>
      </c>
      <c r="E559" s="54" t="s">
        <v>1126</v>
      </c>
      <c r="F559" s="54" t="s">
        <v>272</v>
      </c>
      <c r="G559" s="54" t="s">
        <v>207</v>
      </c>
      <c r="H559" s="54" t="s">
        <v>209</v>
      </c>
      <c r="I559" s="54" t="s">
        <v>1074</v>
      </c>
      <c r="J559" s="54" t="s">
        <v>207</v>
      </c>
      <c r="K559" s="54" t="s">
        <v>1095</v>
      </c>
      <c r="L559" s="87">
        <v>41688</v>
      </c>
      <c r="M559" s="54"/>
      <c r="N559" s="54" t="s">
        <v>1096</v>
      </c>
      <c r="O559" s="88">
        <v>1.38E-2</v>
      </c>
      <c r="P559" s="54">
        <v>3</v>
      </c>
    </row>
    <row r="560" spans="1:16" ht="28">
      <c r="A560" s="54" t="s">
        <v>228</v>
      </c>
      <c r="B560" s="54" t="s">
        <v>185</v>
      </c>
      <c r="C560" s="54" t="s">
        <v>1131</v>
      </c>
      <c r="D560" s="54" t="s">
        <v>1442</v>
      </c>
      <c r="E560" s="54" t="s">
        <v>370</v>
      </c>
      <c r="F560" s="54" t="s">
        <v>272</v>
      </c>
      <c r="G560" s="54" t="s">
        <v>192</v>
      </c>
      <c r="H560" s="54" t="s">
        <v>280</v>
      </c>
      <c r="I560" s="54" t="s">
        <v>281</v>
      </c>
      <c r="J560" s="54" t="s">
        <v>192</v>
      </c>
      <c r="K560" s="54" t="s">
        <v>465</v>
      </c>
      <c r="L560" s="87">
        <v>41898</v>
      </c>
      <c r="M560" s="54"/>
      <c r="N560" s="54" t="s">
        <v>466</v>
      </c>
      <c r="O560" s="88">
        <v>3.33071609E-2</v>
      </c>
      <c r="P560" s="54">
        <v>2</v>
      </c>
    </row>
    <row r="561" spans="1:16" ht="28">
      <c r="A561" s="54" t="s">
        <v>228</v>
      </c>
      <c r="B561" s="54" t="s">
        <v>185</v>
      </c>
      <c r="C561" s="54" t="s">
        <v>1131</v>
      </c>
      <c r="D561" s="54" t="s">
        <v>1442</v>
      </c>
      <c r="E561" s="54" t="s">
        <v>370</v>
      </c>
      <c r="F561" s="54" t="s">
        <v>272</v>
      </c>
      <c r="G561" s="54" t="s">
        <v>192</v>
      </c>
      <c r="H561" s="54" t="s">
        <v>280</v>
      </c>
      <c r="I561" s="54" t="s">
        <v>281</v>
      </c>
      <c r="J561" s="54" t="s">
        <v>192</v>
      </c>
      <c r="K561" s="54" t="s">
        <v>282</v>
      </c>
      <c r="L561" s="87">
        <v>41898</v>
      </c>
      <c r="M561" s="54"/>
      <c r="N561" s="54" t="s">
        <v>283</v>
      </c>
      <c r="O561" s="88">
        <v>1.6653580500000001E-2</v>
      </c>
      <c r="P561" s="54">
        <v>1</v>
      </c>
    </row>
    <row r="562" spans="1:16" ht="28">
      <c r="A562" s="54" t="s">
        <v>228</v>
      </c>
      <c r="B562" s="54" t="s">
        <v>185</v>
      </c>
      <c r="C562" s="54" t="s">
        <v>1131</v>
      </c>
      <c r="D562" s="54" t="s">
        <v>1442</v>
      </c>
      <c r="E562" s="54" t="s">
        <v>370</v>
      </c>
      <c r="F562" s="54" t="s">
        <v>272</v>
      </c>
      <c r="G562" s="54" t="s">
        <v>192</v>
      </c>
      <c r="H562" s="54" t="s">
        <v>280</v>
      </c>
      <c r="I562" s="54" t="s">
        <v>281</v>
      </c>
      <c r="J562" s="54" t="s">
        <v>192</v>
      </c>
      <c r="K562" s="54" t="s">
        <v>284</v>
      </c>
      <c r="L562" s="87">
        <v>41898</v>
      </c>
      <c r="M562" s="54"/>
      <c r="N562" s="54" t="s">
        <v>285</v>
      </c>
      <c r="O562" s="88">
        <v>1.6653580500000001E-2</v>
      </c>
      <c r="P562" s="54">
        <v>1</v>
      </c>
    </row>
    <row r="563" spans="1:16" ht="28">
      <c r="A563" s="54" t="s">
        <v>228</v>
      </c>
      <c r="B563" s="54" t="s">
        <v>185</v>
      </c>
      <c r="C563" s="54" t="s">
        <v>1131</v>
      </c>
      <c r="D563" s="54" t="s">
        <v>1442</v>
      </c>
      <c r="E563" s="54" t="s">
        <v>370</v>
      </c>
      <c r="F563" s="54" t="s">
        <v>272</v>
      </c>
      <c r="G563" s="54" t="s">
        <v>192</v>
      </c>
      <c r="H563" s="54" t="s">
        <v>280</v>
      </c>
      <c r="I563" s="54" t="s">
        <v>281</v>
      </c>
      <c r="J563" s="54" t="s">
        <v>192</v>
      </c>
      <c r="K563" s="54" t="s">
        <v>467</v>
      </c>
      <c r="L563" s="87">
        <v>41898</v>
      </c>
      <c r="M563" s="54"/>
      <c r="N563" s="54" t="s">
        <v>468</v>
      </c>
      <c r="O563" s="88">
        <v>1.6653580500000001E-2</v>
      </c>
      <c r="P563" s="54">
        <v>1</v>
      </c>
    </row>
    <row r="564" spans="1:16" ht="28">
      <c r="A564" s="54" t="s">
        <v>228</v>
      </c>
      <c r="B564" s="54" t="s">
        <v>185</v>
      </c>
      <c r="C564" s="54" t="s">
        <v>1131</v>
      </c>
      <c r="D564" s="54" t="s">
        <v>1442</v>
      </c>
      <c r="E564" s="54" t="s">
        <v>370</v>
      </c>
      <c r="F564" s="54" t="s">
        <v>272</v>
      </c>
      <c r="G564" s="54" t="s">
        <v>192</v>
      </c>
      <c r="H564" s="54" t="s">
        <v>280</v>
      </c>
      <c r="I564" s="54" t="s">
        <v>281</v>
      </c>
      <c r="J564" s="54" t="s">
        <v>192</v>
      </c>
      <c r="K564" s="54" t="s">
        <v>469</v>
      </c>
      <c r="L564" s="87">
        <v>41898</v>
      </c>
      <c r="M564" s="54"/>
      <c r="N564" s="54" t="s">
        <v>470</v>
      </c>
      <c r="O564" s="88">
        <v>3.33071609E-2</v>
      </c>
      <c r="P564" s="54">
        <v>2</v>
      </c>
    </row>
    <row r="565" spans="1:16" ht="28">
      <c r="A565" s="54" t="s">
        <v>228</v>
      </c>
      <c r="B565" s="54" t="s">
        <v>185</v>
      </c>
      <c r="C565" s="54" t="s">
        <v>1131</v>
      </c>
      <c r="D565" s="54" t="s">
        <v>1442</v>
      </c>
      <c r="E565" s="54" t="s">
        <v>370</v>
      </c>
      <c r="F565" s="54" t="s">
        <v>272</v>
      </c>
      <c r="G565" s="54" t="s">
        <v>192</v>
      </c>
      <c r="H565" s="54" t="s">
        <v>280</v>
      </c>
      <c r="I565" s="54" t="s">
        <v>281</v>
      </c>
      <c r="J565" s="54" t="s">
        <v>192</v>
      </c>
      <c r="K565" s="54" t="s">
        <v>471</v>
      </c>
      <c r="L565" s="87">
        <v>41898</v>
      </c>
      <c r="M565" s="54"/>
      <c r="N565" s="54" t="s">
        <v>472</v>
      </c>
      <c r="O565" s="88">
        <v>1.6653580500000001E-2</v>
      </c>
      <c r="P565" s="54">
        <v>1</v>
      </c>
    </row>
    <row r="566" spans="1:16" ht="28">
      <c r="A566" s="54" t="s">
        <v>228</v>
      </c>
      <c r="B566" s="54" t="s">
        <v>185</v>
      </c>
      <c r="C566" s="54" t="s">
        <v>1131</v>
      </c>
      <c r="D566" s="54" t="s">
        <v>1442</v>
      </c>
      <c r="E566" s="54" t="s">
        <v>370</v>
      </c>
      <c r="F566" s="54" t="s">
        <v>272</v>
      </c>
      <c r="G566" s="54" t="s">
        <v>192</v>
      </c>
      <c r="H566" s="54" t="s">
        <v>280</v>
      </c>
      <c r="I566" s="54" t="s">
        <v>281</v>
      </c>
      <c r="J566" s="54" t="s">
        <v>192</v>
      </c>
      <c r="K566" s="54" t="s">
        <v>473</v>
      </c>
      <c r="L566" s="87">
        <v>41898</v>
      </c>
      <c r="M566" s="54"/>
      <c r="N566" s="54" t="s">
        <v>474</v>
      </c>
      <c r="O566" s="88">
        <v>1.6653580500000001E-2</v>
      </c>
      <c r="P566" s="54">
        <v>1</v>
      </c>
    </row>
    <row r="567" spans="1:16" ht="28">
      <c r="A567" s="54" t="s">
        <v>228</v>
      </c>
      <c r="B567" s="54" t="s">
        <v>185</v>
      </c>
      <c r="C567" s="54" t="s">
        <v>1131</v>
      </c>
      <c r="D567" s="54" t="s">
        <v>1442</v>
      </c>
      <c r="E567" s="54" t="s">
        <v>370</v>
      </c>
      <c r="F567" s="54" t="s">
        <v>272</v>
      </c>
      <c r="G567" s="54" t="s">
        <v>192</v>
      </c>
      <c r="H567" s="54" t="s">
        <v>478</v>
      </c>
      <c r="I567" s="54" t="s">
        <v>479</v>
      </c>
      <c r="J567" s="54" t="s">
        <v>192</v>
      </c>
      <c r="K567" s="54" t="s">
        <v>480</v>
      </c>
      <c r="L567" s="87">
        <v>41695</v>
      </c>
      <c r="M567" s="54"/>
      <c r="N567" s="54" t="s">
        <v>481</v>
      </c>
      <c r="O567" s="88">
        <v>3.33071609E-2</v>
      </c>
      <c r="P567" s="54">
        <v>2</v>
      </c>
    </row>
    <row r="568" spans="1:16" ht="28">
      <c r="A568" s="54" t="s">
        <v>228</v>
      </c>
      <c r="B568" s="54" t="s">
        <v>185</v>
      </c>
      <c r="C568" s="54" t="s">
        <v>1131</v>
      </c>
      <c r="D568" s="54" t="s">
        <v>1442</v>
      </c>
      <c r="E568" s="54" t="s">
        <v>370</v>
      </c>
      <c r="F568" s="54" t="s">
        <v>272</v>
      </c>
      <c r="G568" s="54" t="s">
        <v>192</v>
      </c>
      <c r="H568" s="54" t="s">
        <v>478</v>
      </c>
      <c r="I568" s="54" t="s">
        <v>479</v>
      </c>
      <c r="J568" s="54" t="s">
        <v>192</v>
      </c>
      <c r="K568" s="54" t="s">
        <v>482</v>
      </c>
      <c r="L568" s="87">
        <v>41695</v>
      </c>
      <c r="M568" s="54"/>
      <c r="N568" s="54" t="s">
        <v>483</v>
      </c>
      <c r="O568" s="88">
        <v>1.6653580500000001E-2</v>
      </c>
      <c r="P568" s="54">
        <v>1</v>
      </c>
    </row>
    <row r="569" spans="1:16" ht="28">
      <c r="A569" s="54" t="s">
        <v>228</v>
      </c>
      <c r="B569" s="54" t="s">
        <v>185</v>
      </c>
      <c r="C569" s="54" t="s">
        <v>1131</v>
      </c>
      <c r="D569" s="54" t="s">
        <v>1442</v>
      </c>
      <c r="E569" s="54" t="s">
        <v>370</v>
      </c>
      <c r="F569" s="54" t="s">
        <v>272</v>
      </c>
      <c r="G569" s="54" t="s">
        <v>192</v>
      </c>
      <c r="H569" s="54" t="s">
        <v>478</v>
      </c>
      <c r="I569" s="54" t="s">
        <v>479</v>
      </c>
      <c r="J569" s="54" t="s">
        <v>192</v>
      </c>
      <c r="K569" s="54" t="s">
        <v>486</v>
      </c>
      <c r="L569" s="87">
        <v>41695</v>
      </c>
      <c r="M569" s="54"/>
      <c r="N569" s="54" t="s">
        <v>487</v>
      </c>
      <c r="O569" s="88">
        <v>3.33071609E-2</v>
      </c>
      <c r="P569" s="54">
        <v>2</v>
      </c>
    </row>
    <row r="570" spans="1:16" ht="28">
      <c r="A570" s="54" t="s">
        <v>228</v>
      </c>
      <c r="B570" s="54" t="s">
        <v>185</v>
      </c>
      <c r="C570" s="54" t="s">
        <v>1131</v>
      </c>
      <c r="D570" s="54" t="s">
        <v>1442</v>
      </c>
      <c r="E570" s="54" t="s">
        <v>370</v>
      </c>
      <c r="F570" s="54" t="s">
        <v>272</v>
      </c>
      <c r="G570" s="54" t="s">
        <v>192</v>
      </c>
      <c r="H570" s="54" t="s">
        <v>478</v>
      </c>
      <c r="I570" s="54" t="s">
        <v>479</v>
      </c>
      <c r="J570" s="54" t="s">
        <v>192</v>
      </c>
      <c r="K570" s="54" t="s">
        <v>488</v>
      </c>
      <c r="L570" s="87">
        <v>41695</v>
      </c>
      <c r="M570" s="54"/>
      <c r="N570" s="54" t="s">
        <v>489</v>
      </c>
      <c r="O570" s="88">
        <v>1.6653580500000001E-2</v>
      </c>
      <c r="P570" s="54">
        <v>1</v>
      </c>
    </row>
    <row r="571" spans="1:16" ht="28">
      <c r="A571" s="54" t="s">
        <v>228</v>
      </c>
      <c r="B571" s="54" t="s">
        <v>185</v>
      </c>
      <c r="C571" s="54" t="s">
        <v>1131</v>
      </c>
      <c r="D571" s="54" t="s">
        <v>1442</v>
      </c>
      <c r="E571" s="54" t="s">
        <v>370</v>
      </c>
      <c r="F571" s="54" t="s">
        <v>272</v>
      </c>
      <c r="G571" s="54" t="s">
        <v>192</v>
      </c>
      <c r="H571" s="54" t="s">
        <v>478</v>
      </c>
      <c r="I571" s="54" t="s">
        <v>479</v>
      </c>
      <c r="J571" s="54" t="s">
        <v>192</v>
      </c>
      <c r="K571" s="54" t="s">
        <v>490</v>
      </c>
      <c r="L571" s="87">
        <v>41695</v>
      </c>
      <c r="M571" s="54"/>
      <c r="N571" s="54" t="s">
        <v>491</v>
      </c>
      <c r="O571" s="88">
        <v>1.6653580500000001E-2</v>
      </c>
      <c r="P571" s="54">
        <v>1</v>
      </c>
    </row>
    <row r="572" spans="1:16" ht="28">
      <c r="A572" s="54" t="s">
        <v>228</v>
      </c>
      <c r="B572" s="54" t="s">
        <v>185</v>
      </c>
      <c r="C572" s="54" t="s">
        <v>1131</v>
      </c>
      <c r="D572" s="54" t="s">
        <v>1442</v>
      </c>
      <c r="E572" s="54" t="s">
        <v>370</v>
      </c>
      <c r="F572" s="54" t="s">
        <v>272</v>
      </c>
      <c r="G572" s="54" t="s">
        <v>192</v>
      </c>
      <c r="H572" s="54" t="s">
        <v>478</v>
      </c>
      <c r="I572" s="54" t="s">
        <v>479</v>
      </c>
      <c r="J572" s="54" t="s">
        <v>192</v>
      </c>
      <c r="K572" s="54" t="s">
        <v>492</v>
      </c>
      <c r="L572" s="87">
        <v>41695</v>
      </c>
      <c r="M572" s="54"/>
      <c r="N572" s="54" t="s">
        <v>493</v>
      </c>
      <c r="O572" s="88">
        <v>1.6653580500000001E-2</v>
      </c>
      <c r="P572" s="54">
        <v>1</v>
      </c>
    </row>
    <row r="573" spans="1:16" ht="28">
      <c r="A573" s="54" t="s">
        <v>228</v>
      </c>
      <c r="B573" s="54" t="s">
        <v>185</v>
      </c>
      <c r="C573" s="54" t="s">
        <v>1131</v>
      </c>
      <c r="D573" s="54" t="s">
        <v>1442</v>
      </c>
      <c r="E573" s="54" t="s">
        <v>370</v>
      </c>
      <c r="F573" s="54" t="s">
        <v>272</v>
      </c>
      <c r="G573" s="54" t="s">
        <v>192</v>
      </c>
      <c r="H573" s="54" t="s">
        <v>478</v>
      </c>
      <c r="I573" s="54" t="s">
        <v>479</v>
      </c>
      <c r="J573" s="54" t="s">
        <v>192</v>
      </c>
      <c r="K573" s="54" t="s">
        <v>494</v>
      </c>
      <c r="L573" s="87">
        <v>41695</v>
      </c>
      <c r="M573" s="54"/>
      <c r="N573" s="54" t="s">
        <v>495</v>
      </c>
      <c r="O573" s="88">
        <v>3.33071609E-2</v>
      </c>
      <c r="P573" s="54">
        <v>2</v>
      </c>
    </row>
    <row r="574" spans="1:16" ht="28">
      <c r="A574" s="54" t="s">
        <v>228</v>
      </c>
      <c r="B574" s="54" t="s">
        <v>185</v>
      </c>
      <c r="C574" s="54" t="s">
        <v>1131</v>
      </c>
      <c r="D574" s="54" t="s">
        <v>1442</v>
      </c>
      <c r="E574" s="54" t="s">
        <v>370</v>
      </c>
      <c r="F574" s="54" t="s">
        <v>272</v>
      </c>
      <c r="G574" s="54" t="s">
        <v>192</v>
      </c>
      <c r="H574" s="54" t="s">
        <v>478</v>
      </c>
      <c r="I574" s="54" t="s">
        <v>479</v>
      </c>
      <c r="J574" s="54" t="s">
        <v>192</v>
      </c>
      <c r="K574" s="54" t="s">
        <v>496</v>
      </c>
      <c r="L574" s="87">
        <v>41695</v>
      </c>
      <c r="M574" s="54"/>
      <c r="N574" s="54" t="s">
        <v>497</v>
      </c>
      <c r="O574" s="88">
        <v>1.6653580500000001E-2</v>
      </c>
      <c r="P574" s="54">
        <v>1</v>
      </c>
    </row>
    <row r="575" spans="1:16" ht="28">
      <c r="A575" s="54" t="s">
        <v>228</v>
      </c>
      <c r="B575" s="54" t="s">
        <v>185</v>
      </c>
      <c r="C575" s="54" t="s">
        <v>1131</v>
      </c>
      <c r="D575" s="54" t="s">
        <v>1442</v>
      </c>
      <c r="E575" s="54" t="s">
        <v>370</v>
      </c>
      <c r="F575" s="54" t="s">
        <v>272</v>
      </c>
      <c r="G575" s="54" t="s">
        <v>192</v>
      </c>
      <c r="H575" s="54" t="s">
        <v>478</v>
      </c>
      <c r="I575" s="54" t="s">
        <v>479</v>
      </c>
      <c r="J575" s="54" t="s">
        <v>192</v>
      </c>
      <c r="K575" s="54" t="s">
        <v>498</v>
      </c>
      <c r="L575" s="87">
        <v>41695</v>
      </c>
      <c r="M575" s="54"/>
      <c r="N575" s="54" t="s">
        <v>499</v>
      </c>
      <c r="O575" s="88">
        <v>4.9960741400000001E-2</v>
      </c>
      <c r="P575" s="54">
        <v>3</v>
      </c>
    </row>
    <row r="576" spans="1:16" ht="28">
      <c r="A576" s="54" t="s">
        <v>228</v>
      </c>
      <c r="B576" s="54" t="s">
        <v>185</v>
      </c>
      <c r="C576" s="54" t="s">
        <v>1131</v>
      </c>
      <c r="D576" s="54" t="s">
        <v>1442</v>
      </c>
      <c r="E576" s="54" t="s">
        <v>370</v>
      </c>
      <c r="F576" s="54" t="s">
        <v>272</v>
      </c>
      <c r="G576" s="54" t="s">
        <v>288</v>
      </c>
      <c r="H576" s="54" t="s">
        <v>600</v>
      </c>
      <c r="I576" s="54" t="s">
        <v>601</v>
      </c>
      <c r="J576" s="54" t="s">
        <v>288</v>
      </c>
      <c r="K576" s="54" t="s">
        <v>608</v>
      </c>
      <c r="L576" s="87">
        <v>41695</v>
      </c>
      <c r="M576" s="54"/>
      <c r="N576" s="54" t="s">
        <v>609</v>
      </c>
      <c r="O576" s="88">
        <v>3.33071609E-2</v>
      </c>
      <c r="P576" s="54">
        <v>2</v>
      </c>
    </row>
    <row r="577" spans="1:16" ht="28">
      <c r="A577" s="54" t="s">
        <v>228</v>
      </c>
      <c r="B577" s="54" t="s">
        <v>185</v>
      </c>
      <c r="C577" s="54" t="s">
        <v>1131</v>
      </c>
      <c r="D577" s="54" t="s">
        <v>1442</v>
      </c>
      <c r="E577" s="54" t="s">
        <v>370</v>
      </c>
      <c r="F577" s="54" t="s">
        <v>272</v>
      </c>
      <c r="G577" s="54" t="s">
        <v>196</v>
      </c>
      <c r="H577" s="54" t="s">
        <v>197</v>
      </c>
      <c r="I577" s="54" t="s">
        <v>678</v>
      </c>
      <c r="J577" s="54" t="s">
        <v>196</v>
      </c>
      <c r="K577" s="54" t="s">
        <v>682</v>
      </c>
      <c r="L577" s="87">
        <v>41814</v>
      </c>
      <c r="M577" s="54"/>
      <c r="N577" s="54" t="s">
        <v>683</v>
      </c>
      <c r="O577" s="88">
        <v>1.6653580500000001E-2</v>
      </c>
      <c r="P577" s="54">
        <v>1</v>
      </c>
    </row>
    <row r="578" spans="1:16" ht="28">
      <c r="A578" s="54" t="s">
        <v>228</v>
      </c>
      <c r="B578" s="54" t="s">
        <v>185</v>
      </c>
      <c r="C578" s="54" t="s">
        <v>1131</v>
      </c>
      <c r="D578" s="54" t="s">
        <v>1442</v>
      </c>
      <c r="E578" s="54" t="s">
        <v>370</v>
      </c>
      <c r="F578" s="54" t="s">
        <v>272</v>
      </c>
      <c r="G578" s="54" t="s">
        <v>307</v>
      </c>
      <c r="H578" s="54" t="s">
        <v>308</v>
      </c>
      <c r="I578" s="54" t="s">
        <v>309</v>
      </c>
      <c r="J578" s="54" t="s">
        <v>307</v>
      </c>
      <c r="K578" s="54" t="s">
        <v>806</v>
      </c>
      <c r="L578" s="87">
        <v>41695</v>
      </c>
      <c r="M578" s="54"/>
      <c r="N578" s="54" t="s">
        <v>807</v>
      </c>
      <c r="O578" s="88">
        <v>3.33071609E-2</v>
      </c>
      <c r="P578" s="54">
        <v>2</v>
      </c>
    </row>
    <row r="579" spans="1:16" ht="28">
      <c r="A579" s="54" t="s">
        <v>228</v>
      </c>
      <c r="B579" s="54" t="s">
        <v>185</v>
      </c>
      <c r="C579" s="54" t="s">
        <v>1131</v>
      </c>
      <c r="D579" s="54" t="s">
        <v>1442</v>
      </c>
      <c r="E579" s="54" t="s">
        <v>370</v>
      </c>
      <c r="F579" s="54" t="s">
        <v>272</v>
      </c>
      <c r="G579" s="54" t="s">
        <v>307</v>
      </c>
      <c r="H579" s="54" t="s">
        <v>308</v>
      </c>
      <c r="I579" s="54" t="s">
        <v>309</v>
      </c>
      <c r="J579" s="54" t="s">
        <v>307</v>
      </c>
      <c r="K579" s="54" t="s">
        <v>808</v>
      </c>
      <c r="L579" s="87">
        <v>41695</v>
      </c>
      <c r="M579" s="54"/>
      <c r="N579" s="54" t="s">
        <v>809</v>
      </c>
      <c r="O579" s="88">
        <v>3.33071609E-2</v>
      </c>
      <c r="P579" s="54">
        <v>2</v>
      </c>
    </row>
    <row r="580" spans="1:16" ht="28">
      <c r="A580" s="54" t="s">
        <v>228</v>
      </c>
      <c r="B580" s="54" t="s">
        <v>185</v>
      </c>
      <c r="C580" s="54" t="s">
        <v>1131</v>
      </c>
      <c r="D580" s="54" t="s">
        <v>1442</v>
      </c>
      <c r="E580" s="54" t="s">
        <v>370</v>
      </c>
      <c r="F580" s="54" t="s">
        <v>272</v>
      </c>
      <c r="G580" s="54" t="s">
        <v>307</v>
      </c>
      <c r="H580" s="54" t="s">
        <v>308</v>
      </c>
      <c r="I580" s="54" t="s">
        <v>309</v>
      </c>
      <c r="J580" s="54" t="s">
        <v>307</v>
      </c>
      <c r="K580" s="54" t="s">
        <v>308</v>
      </c>
      <c r="L580" s="87">
        <v>41695</v>
      </c>
      <c r="M580" s="54"/>
      <c r="N580" s="54" t="s">
        <v>310</v>
      </c>
      <c r="O580" s="88">
        <v>3.33071609E-2</v>
      </c>
      <c r="P580" s="54">
        <v>2</v>
      </c>
    </row>
    <row r="581" spans="1:16" ht="28">
      <c r="A581" s="54" t="s">
        <v>228</v>
      </c>
      <c r="B581" s="54" t="s">
        <v>185</v>
      </c>
      <c r="C581" s="54" t="s">
        <v>1131</v>
      </c>
      <c r="D581" s="54" t="s">
        <v>1442</v>
      </c>
      <c r="E581" s="54" t="s">
        <v>370</v>
      </c>
      <c r="F581" s="54" t="s">
        <v>272</v>
      </c>
      <c r="G581" s="54" t="s">
        <v>307</v>
      </c>
      <c r="H581" s="54" t="s">
        <v>308</v>
      </c>
      <c r="I581" s="54" t="s">
        <v>309</v>
      </c>
      <c r="J581" s="54" t="s">
        <v>307</v>
      </c>
      <c r="K581" s="54" t="s">
        <v>311</v>
      </c>
      <c r="L581" s="87">
        <v>41695</v>
      </c>
      <c r="M581" s="54"/>
      <c r="N581" s="54" t="s">
        <v>312</v>
      </c>
      <c r="O581" s="88">
        <v>6.6614321800000001E-2</v>
      </c>
      <c r="P581" s="54">
        <v>4</v>
      </c>
    </row>
    <row r="582" spans="1:16" ht="28">
      <c r="A582" s="54" t="s">
        <v>228</v>
      </c>
      <c r="B582" s="54" t="s">
        <v>185</v>
      </c>
      <c r="C582" s="54" t="s">
        <v>1131</v>
      </c>
      <c r="D582" s="54" t="s">
        <v>1442</v>
      </c>
      <c r="E582" s="54" t="s">
        <v>370</v>
      </c>
      <c r="F582" s="54" t="s">
        <v>272</v>
      </c>
      <c r="G582" s="54" t="s">
        <v>307</v>
      </c>
      <c r="H582" s="54" t="s">
        <v>308</v>
      </c>
      <c r="I582" s="54" t="s">
        <v>309</v>
      </c>
      <c r="J582" s="54" t="s">
        <v>307</v>
      </c>
      <c r="K582" s="54" t="s">
        <v>313</v>
      </c>
      <c r="L582" s="87">
        <v>41695</v>
      </c>
      <c r="M582" s="54"/>
      <c r="N582" s="54" t="s">
        <v>314</v>
      </c>
      <c r="O582" s="88">
        <v>8.3267902300000002E-2</v>
      </c>
      <c r="P582" s="54">
        <v>5</v>
      </c>
    </row>
    <row r="583" spans="1:16" ht="28">
      <c r="A583" s="54" t="s">
        <v>228</v>
      </c>
      <c r="B583" s="54" t="s">
        <v>185</v>
      </c>
      <c r="C583" s="54" t="s">
        <v>1131</v>
      </c>
      <c r="D583" s="54" t="s">
        <v>1442</v>
      </c>
      <c r="E583" s="54" t="s">
        <v>370</v>
      </c>
      <c r="F583" s="54" t="s">
        <v>272</v>
      </c>
      <c r="G583" s="54" t="s">
        <v>307</v>
      </c>
      <c r="H583" s="54" t="s">
        <v>308</v>
      </c>
      <c r="I583" s="54" t="s">
        <v>309</v>
      </c>
      <c r="J583" s="54" t="s">
        <v>307</v>
      </c>
      <c r="K583" s="54" t="s">
        <v>811</v>
      </c>
      <c r="L583" s="87">
        <v>41695</v>
      </c>
      <c r="M583" s="54"/>
      <c r="N583" s="54" t="s">
        <v>812</v>
      </c>
      <c r="O583" s="88">
        <v>4.9960741400000001E-2</v>
      </c>
      <c r="P583" s="54">
        <v>3</v>
      </c>
    </row>
    <row r="584" spans="1:16" ht="28">
      <c r="A584" s="54" t="s">
        <v>228</v>
      </c>
      <c r="B584" s="54" t="s">
        <v>185</v>
      </c>
      <c r="C584" s="54" t="s">
        <v>1131</v>
      </c>
      <c r="D584" s="54" t="s">
        <v>1442</v>
      </c>
      <c r="E584" s="54" t="s">
        <v>370</v>
      </c>
      <c r="F584" s="54" t="s">
        <v>272</v>
      </c>
      <c r="G584" s="54" t="s">
        <v>307</v>
      </c>
      <c r="H584" s="54" t="s">
        <v>308</v>
      </c>
      <c r="I584" s="54" t="s">
        <v>309</v>
      </c>
      <c r="J584" s="54" t="s">
        <v>307</v>
      </c>
      <c r="K584" s="54" t="s">
        <v>813</v>
      </c>
      <c r="L584" s="87">
        <v>41695</v>
      </c>
      <c r="M584" s="54"/>
      <c r="N584" s="54" t="s">
        <v>814</v>
      </c>
      <c r="O584" s="88">
        <v>3.33071609E-2</v>
      </c>
      <c r="P584" s="54">
        <v>2</v>
      </c>
    </row>
    <row r="585" spans="1:16" ht="28">
      <c r="A585" s="54" t="s">
        <v>228</v>
      </c>
      <c r="B585" s="54" t="s">
        <v>185</v>
      </c>
      <c r="C585" s="54" t="s">
        <v>1131</v>
      </c>
      <c r="D585" s="54" t="s">
        <v>1442</v>
      </c>
      <c r="E585" s="54" t="s">
        <v>370</v>
      </c>
      <c r="F585" s="54" t="s">
        <v>272</v>
      </c>
      <c r="G585" s="54" t="s">
        <v>307</v>
      </c>
      <c r="H585" s="54" t="s">
        <v>308</v>
      </c>
      <c r="I585" s="54" t="s">
        <v>309</v>
      </c>
      <c r="J585" s="54" t="s">
        <v>307</v>
      </c>
      <c r="K585" s="54" t="s">
        <v>815</v>
      </c>
      <c r="L585" s="87">
        <v>41695</v>
      </c>
      <c r="M585" s="54"/>
      <c r="N585" s="54" t="s">
        <v>816</v>
      </c>
      <c r="O585" s="88">
        <v>3.33071609E-2</v>
      </c>
      <c r="P585" s="54">
        <v>2</v>
      </c>
    </row>
    <row r="586" spans="1:16" ht="28">
      <c r="A586" s="54" t="s">
        <v>228</v>
      </c>
      <c r="B586" s="54" t="s">
        <v>185</v>
      </c>
      <c r="C586" s="54" t="s">
        <v>1131</v>
      </c>
      <c r="D586" s="54" t="s">
        <v>1442</v>
      </c>
      <c r="E586" s="54" t="s">
        <v>370</v>
      </c>
      <c r="F586" s="54" t="s">
        <v>272</v>
      </c>
      <c r="G586" s="54" t="s">
        <v>307</v>
      </c>
      <c r="H586" s="54" t="s">
        <v>308</v>
      </c>
      <c r="I586" s="54" t="s">
        <v>309</v>
      </c>
      <c r="J586" s="54" t="s">
        <v>307</v>
      </c>
      <c r="K586" s="54" t="s">
        <v>817</v>
      </c>
      <c r="L586" s="87">
        <v>41695</v>
      </c>
      <c r="M586" s="54"/>
      <c r="N586" s="54" t="s">
        <v>818</v>
      </c>
      <c r="O586" s="88">
        <v>3.33071609E-2</v>
      </c>
      <c r="P586" s="54">
        <v>2</v>
      </c>
    </row>
    <row r="587" spans="1:16" ht="28">
      <c r="A587" s="54" t="s">
        <v>228</v>
      </c>
      <c r="B587" s="54" t="s">
        <v>185</v>
      </c>
      <c r="C587" s="54" t="s">
        <v>1131</v>
      </c>
      <c r="D587" s="54" t="s">
        <v>1442</v>
      </c>
      <c r="E587" s="54" t="s">
        <v>370</v>
      </c>
      <c r="F587" s="54" t="s">
        <v>272</v>
      </c>
      <c r="G587" s="54" t="s">
        <v>307</v>
      </c>
      <c r="H587" s="54" t="s">
        <v>308</v>
      </c>
      <c r="I587" s="54" t="s">
        <v>309</v>
      </c>
      <c r="J587" s="54" t="s">
        <v>307</v>
      </c>
      <c r="K587" s="54" t="s">
        <v>819</v>
      </c>
      <c r="L587" s="87">
        <v>41695</v>
      </c>
      <c r="M587" s="54"/>
      <c r="N587" s="54" t="s">
        <v>820</v>
      </c>
      <c r="O587" s="88">
        <v>3.33071609E-2</v>
      </c>
      <c r="P587" s="54">
        <v>2</v>
      </c>
    </row>
    <row r="588" spans="1:16" ht="28">
      <c r="A588" s="54" t="s">
        <v>228</v>
      </c>
      <c r="B588" s="54" t="s">
        <v>185</v>
      </c>
      <c r="C588" s="54" t="s">
        <v>1131</v>
      </c>
      <c r="D588" s="54" t="s">
        <v>1442</v>
      </c>
      <c r="E588" s="54" t="s">
        <v>370</v>
      </c>
      <c r="F588" s="54" t="s">
        <v>272</v>
      </c>
      <c r="G588" s="54" t="s">
        <v>307</v>
      </c>
      <c r="H588" s="54" t="s">
        <v>308</v>
      </c>
      <c r="I588" s="54" t="s">
        <v>309</v>
      </c>
      <c r="J588" s="54" t="s">
        <v>307</v>
      </c>
      <c r="K588" s="54" t="s">
        <v>821</v>
      </c>
      <c r="L588" s="87">
        <v>41695</v>
      </c>
      <c r="M588" s="54"/>
      <c r="N588" s="54" t="s">
        <v>822</v>
      </c>
      <c r="O588" s="88">
        <v>3.33071609E-2</v>
      </c>
      <c r="P588" s="54">
        <v>2</v>
      </c>
    </row>
    <row r="589" spans="1:16" ht="28">
      <c r="A589" s="54" t="s">
        <v>228</v>
      </c>
      <c r="B589" s="54" t="s">
        <v>185</v>
      </c>
      <c r="C589" s="54" t="s">
        <v>1131</v>
      </c>
      <c r="D589" s="54" t="s">
        <v>1442</v>
      </c>
      <c r="E589" s="54" t="s">
        <v>370</v>
      </c>
      <c r="F589" s="54" t="s">
        <v>272</v>
      </c>
      <c r="G589" s="54" t="s">
        <v>307</v>
      </c>
      <c r="H589" s="54" t="s">
        <v>308</v>
      </c>
      <c r="I589" s="54" t="s">
        <v>309</v>
      </c>
      <c r="J589" s="54" t="s">
        <v>307</v>
      </c>
      <c r="K589" s="54" t="s">
        <v>823</v>
      </c>
      <c r="L589" s="87">
        <v>41695</v>
      </c>
      <c r="M589" s="54"/>
      <c r="N589" s="54" t="s">
        <v>824</v>
      </c>
      <c r="O589" s="88">
        <v>3.33071609E-2</v>
      </c>
      <c r="P589" s="54">
        <v>2</v>
      </c>
    </row>
    <row r="590" spans="1:16" ht="28">
      <c r="A590" s="54" t="s">
        <v>228</v>
      </c>
      <c r="B590" s="54" t="s">
        <v>185</v>
      </c>
      <c r="C590" s="54" t="s">
        <v>1131</v>
      </c>
      <c r="D590" s="54" t="s">
        <v>1442</v>
      </c>
      <c r="E590" s="54" t="s">
        <v>370</v>
      </c>
      <c r="F590" s="54" t="s">
        <v>272</v>
      </c>
      <c r="G590" s="54" t="s">
        <v>201</v>
      </c>
      <c r="H590" s="54" t="s">
        <v>976</v>
      </c>
      <c r="I590" s="54" t="s">
        <v>977</v>
      </c>
      <c r="J590" s="54" t="s">
        <v>201</v>
      </c>
      <c r="K590" s="54" t="s">
        <v>978</v>
      </c>
      <c r="L590" s="87">
        <v>41695</v>
      </c>
      <c r="M590" s="54"/>
      <c r="N590" s="54" t="s">
        <v>979</v>
      </c>
      <c r="O590" s="88">
        <v>3.33071609E-2</v>
      </c>
      <c r="P590" s="54">
        <v>2</v>
      </c>
    </row>
    <row r="591" spans="1:16" ht="28">
      <c r="A591" s="54" t="s">
        <v>228</v>
      </c>
      <c r="B591" s="54" t="s">
        <v>185</v>
      </c>
      <c r="C591" s="54" t="s">
        <v>1131</v>
      </c>
      <c r="D591" s="54" t="s">
        <v>1442</v>
      </c>
      <c r="E591" s="54" t="s">
        <v>370</v>
      </c>
      <c r="F591" s="54" t="s">
        <v>272</v>
      </c>
      <c r="G591" s="54" t="s">
        <v>201</v>
      </c>
      <c r="H591" s="54" t="s">
        <v>976</v>
      </c>
      <c r="I591" s="54" t="s">
        <v>977</v>
      </c>
      <c r="J591" s="54" t="s">
        <v>201</v>
      </c>
      <c r="K591" s="54" t="s">
        <v>980</v>
      </c>
      <c r="L591" s="87">
        <v>41695</v>
      </c>
      <c r="M591" s="54"/>
      <c r="N591" s="54" t="s">
        <v>981</v>
      </c>
      <c r="O591" s="88">
        <v>4.9960741400000001E-2</v>
      </c>
      <c r="P591" s="54">
        <v>3</v>
      </c>
    </row>
    <row r="592" spans="1:16" ht="28">
      <c r="A592" s="54" t="s">
        <v>228</v>
      </c>
      <c r="B592" s="54" t="s">
        <v>185</v>
      </c>
      <c r="C592" s="54" t="s">
        <v>1131</v>
      </c>
      <c r="D592" s="54" t="s">
        <v>1442</v>
      </c>
      <c r="E592" s="54" t="s">
        <v>370</v>
      </c>
      <c r="F592" s="54" t="s">
        <v>272</v>
      </c>
      <c r="G592" s="54" t="s">
        <v>201</v>
      </c>
      <c r="H592" s="54" t="s">
        <v>976</v>
      </c>
      <c r="I592" s="54" t="s">
        <v>977</v>
      </c>
      <c r="J592" s="54" t="s">
        <v>201</v>
      </c>
      <c r="K592" s="54" t="s">
        <v>982</v>
      </c>
      <c r="L592" s="87">
        <v>41695</v>
      </c>
      <c r="M592" s="54"/>
      <c r="N592" s="54" t="s">
        <v>983</v>
      </c>
      <c r="O592" s="88">
        <v>1.6653580500000001E-2</v>
      </c>
      <c r="P592" s="54">
        <v>1</v>
      </c>
    </row>
    <row r="593" spans="1:16" ht="28">
      <c r="A593" s="54" t="s">
        <v>228</v>
      </c>
      <c r="B593" s="54" t="s">
        <v>185</v>
      </c>
      <c r="C593" s="54" t="s">
        <v>1131</v>
      </c>
      <c r="D593" s="54" t="s">
        <v>1442</v>
      </c>
      <c r="E593" s="54" t="s">
        <v>370</v>
      </c>
      <c r="F593" s="54" t="s">
        <v>272</v>
      </c>
      <c r="G593" s="54" t="s">
        <v>201</v>
      </c>
      <c r="H593" s="54" t="s">
        <v>976</v>
      </c>
      <c r="I593" s="54" t="s">
        <v>977</v>
      </c>
      <c r="J593" s="54" t="s">
        <v>201</v>
      </c>
      <c r="K593" s="54" t="s">
        <v>984</v>
      </c>
      <c r="L593" s="87">
        <v>41695</v>
      </c>
      <c r="M593" s="54"/>
      <c r="N593" s="54" t="s">
        <v>985</v>
      </c>
      <c r="O593" s="88">
        <v>3.33071609E-2</v>
      </c>
      <c r="P593" s="54">
        <v>2</v>
      </c>
    </row>
    <row r="594" spans="1:16" ht="28">
      <c r="A594" s="54" t="s">
        <v>228</v>
      </c>
      <c r="B594" s="54" t="s">
        <v>185</v>
      </c>
      <c r="C594" s="54" t="s">
        <v>1131</v>
      </c>
      <c r="D594" s="54" t="s">
        <v>1442</v>
      </c>
      <c r="E594" s="54" t="s">
        <v>370</v>
      </c>
      <c r="F594" s="54" t="s">
        <v>272</v>
      </c>
      <c r="G594" s="54" t="s">
        <v>201</v>
      </c>
      <c r="H594" s="54" t="s">
        <v>976</v>
      </c>
      <c r="I594" s="54" t="s">
        <v>977</v>
      </c>
      <c r="J594" s="54" t="s">
        <v>201</v>
      </c>
      <c r="K594" s="54" t="s">
        <v>986</v>
      </c>
      <c r="L594" s="87">
        <v>41695</v>
      </c>
      <c r="M594" s="54"/>
      <c r="N594" s="54" t="s">
        <v>987</v>
      </c>
      <c r="O594" s="88">
        <v>4.9960741400000001E-2</v>
      </c>
      <c r="P594" s="54">
        <v>3</v>
      </c>
    </row>
    <row r="595" spans="1:16" ht="28">
      <c r="A595" s="54" t="s">
        <v>228</v>
      </c>
      <c r="B595" s="54" t="s">
        <v>185</v>
      </c>
      <c r="C595" s="54" t="s">
        <v>1131</v>
      </c>
      <c r="D595" s="54" t="s">
        <v>1442</v>
      </c>
      <c r="E595" s="54" t="s">
        <v>370</v>
      </c>
      <c r="F595" s="54" t="s">
        <v>272</v>
      </c>
      <c r="G595" s="54" t="s">
        <v>201</v>
      </c>
      <c r="H595" s="54" t="s">
        <v>976</v>
      </c>
      <c r="I595" s="54" t="s">
        <v>977</v>
      </c>
      <c r="J595" s="54" t="s">
        <v>201</v>
      </c>
      <c r="K595" s="54" t="s">
        <v>988</v>
      </c>
      <c r="L595" s="87">
        <v>41695</v>
      </c>
      <c r="M595" s="54"/>
      <c r="N595" s="54" t="s">
        <v>989</v>
      </c>
      <c r="O595" s="88">
        <v>8.3267902300000002E-2</v>
      </c>
      <c r="P595" s="54">
        <v>5</v>
      </c>
    </row>
    <row r="596" spans="1:16" ht="28">
      <c r="A596" s="54" t="s">
        <v>228</v>
      </c>
      <c r="B596" s="54" t="s">
        <v>185</v>
      </c>
      <c r="C596" s="54" t="s">
        <v>1131</v>
      </c>
      <c r="D596" s="54" t="s">
        <v>1442</v>
      </c>
      <c r="E596" s="54" t="s">
        <v>370</v>
      </c>
      <c r="F596" s="54" t="s">
        <v>272</v>
      </c>
      <c r="G596" s="54" t="s">
        <v>201</v>
      </c>
      <c r="H596" s="54" t="s">
        <v>976</v>
      </c>
      <c r="I596" s="54" t="s">
        <v>977</v>
      </c>
      <c r="J596" s="54" t="s">
        <v>201</v>
      </c>
      <c r="K596" s="54" t="s">
        <v>990</v>
      </c>
      <c r="L596" s="87">
        <v>41695</v>
      </c>
      <c r="M596" s="54"/>
      <c r="N596" s="54" t="s">
        <v>991</v>
      </c>
      <c r="O596" s="88">
        <v>3.33071609E-2</v>
      </c>
      <c r="P596" s="54">
        <v>2</v>
      </c>
    </row>
    <row r="597" spans="1:16" ht="28">
      <c r="A597" s="54" t="s">
        <v>228</v>
      </c>
      <c r="B597" s="54" t="s">
        <v>185</v>
      </c>
      <c r="C597" s="54" t="s">
        <v>1131</v>
      </c>
      <c r="D597" s="54" t="s">
        <v>1442</v>
      </c>
      <c r="E597" s="54" t="s">
        <v>370</v>
      </c>
      <c r="F597" s="54" t="s">
        <v>272</v>
      </c>
      <c r="G597" s="54" t="s">
        <v>201</v>
      </c>
      <c r="H597" s="54" t="s">
        <v>976</v>
      </c>
      <c r="I597" s="54" t="s">
        <v>977</v>
      </c>
      <c r="J597" s="54" t="s">
        <v>201</v>
      </c>
      <c r="K597" s="54" t="s">
        <v>994</v>
      </c>
      <c r="L597" s="87">
        <v>41695</v>
      </c>
      <c r="M597" s="54"/>
      <c r="N597" s="54" t="s">
        <v>995</v>
      </c>
      <c r="O597" s="88">
        <v>3.33071609E-2</v>
      </c>
      <c r="P597" s="54">
        <v>2</v>
      </c>
    </row>
    <row r="598" spans="1:16" ht="28">
      <c r="A598" s="54" t="s">
        <v>228</v>
      </c>
      <c r="B598" s="54" t="s">
        <v>185</v>
      </c>
      <c r="C598" s="54" t="s">
        <v>1131</v>
      </c>
      <c r="D598" s="54" t="s">
        <v>1442</v>
      </c>
      <c r="E598" s="54" t="s">
        <v>370</v>
      </c>
      <c r="F598" s="54" t="s">
        <v>272</v>
      </c>
      <c r="G598" s="54" t="s">
        <v>201</v>
      </c>
      <c r="H598" s="54" t="s">
        <v>976</v>
      </c>
      <c r="I598" s="54" t="s">
        <v>977</v>
      </c>
      <c r="J598" s="54" t="s">
        <v>201</v>
      </c>
      <c r="K598" s="54" t="s">
        <v>996</v>
      </c>
      <c r="L598" s="87">
        <v>41695</v>
      </c>
      <c r="M598" s="54"/>
      <c r="N598" s="54" t="s">
        <v>997</v>
      </c>
      <c r="O598" s="88">
        <v>4.9960741400000001E-2</v>
      </c>
      <c r="P598" s="54">
        <v>3</v>
      </c>
    </row>
    <row r="599" spans="1:16" ht="28">
      <c r="A599" s="54" t="s">
        <v>228</v>
      </c>
      <c r="B599" s="54" t="s">
        <v>185</v>
      </c>
      <c r="C599" s="54" t="s">
        <v>1130</v>
      </c>
      <c r="D599" s="54" t="s">
        <v>1442</v>
      </c>
      <c r="E599" s="54" t="s">
        <v>370</v>
      </c>
      <c r="F599" s="54" t="s">
        <v>272</v>
      </c>
      <c r="G599" s="54" t="s">
        <v>186</v>
      </c>
      <c r="H599" s="54" t="s">
        <v>371</v>
      </c>
      <c r="I599" s="54" t="s">
        <v>372</v>
      </c>
      <c r="J599" s="54" t="s">
        <v>186</v>
      </c>
      <c r="K599" s="54" t="s">
        <v>373</v>
      </c>
      <c r="L599" s="87">
        <v>41695</v>
      </c>
      <c r="M599" s="54"/>
      <c r="N599" s="54" t="s">
        <v>375</v>
      </c>
      <c r="O599" s="88">
        <v>1.5854504799999999E-2</v>
      </c>
      <c r="P599" s="54">
        <v>1</v>
      </c>
    </row>
    <row r="600" spans="1:16" ht="28">
      <c r="A600" s="54" t="s">
        <v>228</v>
      </c>
      <c r="B600" s="54" t="s">
        <v>185</v>
      </c>
      <c r="C600" s="54" t="s">
        <v>1130</v>
      </c>
      <c r="D600" s="54" t="s">
        <v>1442</v>
      </c>
      <c r="E600" s="54" t="s">
        <v>370</v>
      </c>
      <c r="F600" s="54" t="s">
        <v>272</v>
      </c>
      <c r="G600" s="54" t="s">
        <v>186</v>
      </c>
      <c r="H600" s="54" t="s">
        <v>371</v>
      </c>
      <c r="I600" s="54" t="s">
        <v>372</v>
      </c>
      <c r="J600" s="54" t="s">
        <v>186</v>
      </c>
      <c r="K600" s="54" t="s">
        <v>376</v>
      </c>
      <c r="L600" s="87">
        <v>41695</v>
      </c>
      <c r="M600" s="54"/>
      <c r="N600" s="54" t="s">
        <v>378</v>
      </c>
      <c r="O600" s="88">
        <v>0.78103605310000002</v>
      </c>
      <c r="P600" s="54">
        <v>52</v>
      </c>
    </row>
    <row r="601" spans="1:16" ht="28">
      <c r="A601" s="54" t="s">
        <v>228</v>
      </c>
      <c r="B601" s="54" t="s">
        <v>185</v>
      </c>
      <c r="C601" s="54" t="s">
        <v>1130</v>
      </c>
      <c r="D601" s="54" t="s">
        <v>1442</v>
      </c>
      <c r="E601" s="54" t="s">
        <v>370</v>
      </c>
      <c r="F601" s="54" t="s">
        <v>272</v>
      </c>
      <c r="G601" s="54" t="s">
        <v>186</v>
      </c>
      <c r="H601" s="54" t="s">
        <v>371</v>
      </c>
      <c r="I601" s="54" t="s">
        <v>372</v>
      </c>
      <c r="J601" s="54" t="s">
        <v>186</v>
      </c>
      <c r="K601" s="54" t="s">
        <v>379</v>
      </c>
      <c r="L601" s="87">
        <v>41695</v>
      </c>
      <c r="M601" s="54"/>
      <c r="N601" s="54" t="s">
        <v>380</v>
      </c>
      <c r="O601" s="88">
        <v>5.6640504799999998E-2</v>
      </c>
      <c r="P601" s="54">
        <v>8</v>
      </c>
    </row>
    <row r="602" spans="1:16" ht="28">
      <c r="A602" s="54" t="s">
        <v>228</v>
      </c>
      <c r="B602" s="54" t="s">
        <v>185</v>
      </c>
      <c r="C602" s="54" t="s">
        <v>1130</v>
      </c>
      <c r="D602" s="54" t="s">
        <v>1442</v>
      </c>
      <c r="E602" s="54" t="s">
        <v>370</v>
      </c>
      <c r="F602" s="54" t="s">
        <v>272</v>
      </c>
      <c r="G602" s="54" t="s">
        <v>186</v>
      </c>
      <c r="H602" s="54" t="s">
        <v>371</v>
      </c>
      <c r="I602" s="54" t="s">
        <v>372</v>
      </c>
      <c r="J602" s="54" t="s">
        <v>186</v>
      </c>
      <c r="K602" s="54" t="s">
        <v>385</v>
      </c>
      <c r="L602" s="87">
        <v>41695</v>
      </c>
      <c r="M602" s="54"/>
      <c r="N602" s="54" t="s">
        <v>386</v>
      </c>
      <c r="O602" s="88">
        <v>1.05345866E-2</v>
      </c>
      <c r="P602" s="54">
        <v>1</v>
      </c>
    </row>
    <row r="603" spans="1:16" ht="28">
      <c r="A603" s="54" t="s">
        <v>228</v>
      </c>
      <c r="B603" s="54" t="s">
        <v>185</v>
      </c>
      <c r="C603" s="54" t="s">
        <v>1130</v>
      </c>
      <c r="D603" s="54" t="s">
        <v>1442</v>
      </c>
      <c r="E603" s="54" t="s">
        <v>370</v>
      </c>
      <c r="F603" s="54" t="s">
        <v>272</v>
      </c>
      <c r="G603" s="54" t="s">
        <v>192</v>
      </c>
      <c r="H603" s="54" t="s">
        <v>280</v>
      </c>
      <c r="I603" s="54" t="s">
        <v>281</v>
      </c>
      <c r="J603" s="54" t="s">
        <v>192</v>
      </c>
      <c r="K603" s="54" t="s">
        <v>465</v>
      </c>
      <c r="L603" s="87">
        <v>41898</v>
      </c>
      <c r="M603" s="54"/>
      <c r="N603" s="54" t="s">
        <v>466</v>
      </c>
      <c r="O603" s="88">
        <v>1.5854504799999999E-2</v>
      </c>
      <c r="P603" s="54">
        <v>1</v>
      </c>
    </row>
    <row r="604" spans="1:16" ht="28">
      <c r="A604" s="54" t="s">
        <v>228</v>
      </c>
      <c r="B604" s="54" t="s">
        <v>185</v>
      </c>
      <c r="C604" s="54" t="s">
        <v>1130</v>
      </c>
      <c r="D604" s="54" t="s">
        <v>1442</v>
      </c>
      <c r="E604" s="54" t="s">
        <v>370</v>
      </c>
      <c r="F604" s="54" t="s">
        <v>272</v>
      </c>
      <c r="G604" s="54" t="s">
        <v>192</v>
      </c>
      <c r="H604" s="54" t="s">
        <v>280</v>
      </c>
      <c r="I604" s="54" t="s">
        <v>281</v>
      </c>
      <c r="J604" s="54" t="s">
        <v>192</v>
      </c>
      <c r="K604" s="54" t="s">
        <v>282</v>
      </c>
      <c r="L604" s="87">
        <v>41898</v>
      </c>
      <c r="M604" s="54"/>
      <c r="N604" s="54" t="s">
        <v>283</v>
      </c>
      <c r="O604" s="88">
        <v>0.25307031210000008</v>
      </c>
      <c r="P604" s="54">
        <v>18</v>
      </c>
    </row>
    <row r="605" spans="1:16" ht="28">
      <c r="A605" s="54" t="s">
        <v>228</v>
      </c>
      <c r="B605" s="54" t="s">
        <v>185</v>
      </c>
      <c r="C605" s="54" t="s">
        <v>1130</v>
      </c>
      <c r="D605" s="54" t="s">
        <v>1442</v>
      </c>
      <c r="E605" s="54" t="s">
        <v>370</v>
      </c>
      <c r="F605" s="54" t="s">
        <v>272</v>
      </c>
      <c r="G605" s="54" t="s">
        <v>192</v>
      </c>
      <c r="H605" s="54" t="s">
        <v>280</v>
      </c>
      <c r="I605" s="54" t="s">
        <v>281</v>
      </c>
      <c r="J605" s="54" t="s">
        <v>192</v>
      </c>
      <c r="K605" s="54" t="s">
        <v>467</v>
      </c>
      <c r="L605" s="87">
        <v>41898</v>
      </c>
      <c r="M605" s="54"/>
      <c r="N605" s="54" t="s">
        <v>468</v>
      </c>
      <c r="O605" s="88">
        <v>1.5854504799999999E-2</v>
      </c>
      <c r="P605" s="54">
        <v>1</v>
      </c>
    </row>
    <row r="606" spans="1:16" ht="28">
      <c r="A606" s="54" t="s">
        <v>228</v>
      </c>
      <c r="B606" s="54" t="s">
        <v>185</v>
      </c>
      <c r="C606" s="54" t="s">
        <v>1130</v>
      </c>
      <c r="D606" s="54" t="s">
        <v>1442</v>
      </c>
      <c r="E606" s="54" t="s">
        <v>370</v>
      </c>
      <c r="F606" s="54" t="s">
        <v>272</v>
      </c>
      <c r="G606" s="54" t="s">
        <v>192</v>
      </c>
      <c r="H606" s="54" t="s">
        <v>280</v>
      </c>
      <c r="I606" s="54" t="s">
        <v>281</v>
      </c>
      <c r="J606" s="54" t="s">
        <v>192</v>
      </c>
      <c r="K606" s="54" t="s">
        <v>469</v>
      </c>
      <c r="L606" s="87">
        <v>41898</v>
      </c>
      <c r="M606" s="54"/>
      <c r="N606" s="54" t="s">
        <v>470</v>
      </c>
      <c r="O606" s="88">
        <v>2.3925350299999999E-2</v>
      </c>
      <c r="P606" s="54">
        <v>2</v>
      </c>
    </row>
    <row r="607" spans="1:16" ht="28">
      <c r="A607" s="54" t="s">
        <v>228</v>
      </c>
      <c r="B607" s="54" t="s">
        <v>185</v>
      </c>
      <c r="C607" s="54" t="s">
        <v>1130</v>
      </c>
      <c r="D607" s="54" t="s">
        <v>1442</v>
      </c>
      <c r="E607" s="54" t="s">
        <v>370</v>
      </c>
      <c r="F607" s="54" t="s">
        <v>272</v>
      </c>
      <c r="G607" s="54" t="s">
        <v>192</v>
      </c>
      <c r="H607" s="54" t="s">
        <v>280</v>
      </c>
      <c r="I607" s="54" t="s">
        <v>281</v>
      </c>
      <c r="J607" s="54" t="s">
        <v>192</v>
      </c>
      <c r="K607" s="54" t="s">
        <v>471</v>
      </c>
      <c r="L607" s="87">
        <v>41898</v>
      </c>
      <c r="M607" s="54"/>
      <c r="N607" s="54" t="s">
        <v>472</v>
      </c>
      <c r="O607" s="88">
        <v>1.5854504799999999E-2</v>
      </c>
      <c r="P607" s="54">
        <v>1</v>
      </c>
    </row>
    <row r="608" spans="1:16" ht="28">
      <c r="A608" s="54" t="s">
        <v>228</v>
      </c>
      <c r="B608" s="54" t="s">
        <v>185</v>
      </c>
      <c r="C608" s="54" t="s">
        <v>1130</v>
      </c>
      <c r="D608" s="54" t="s">
        <v>1442</v>
      </c>
      <c r="E608" s="54" t="s">
        <v>370</v>
      </c>
      <c r="F608" s="54" t="s">
        <v>272</v>
      </c>
      <c r="G608" s="54" t="s">
        <v>192</v>
      </c>
      <c r="H608" s="54" t="s">
        <v>280</v>
      </c>
      <c r="I608" s="54" t="s">
        <v>281</v>
      </c>
      <c r="J608" s="54" t="s">
        <v>192</v>
      </c>
      <c r="K608" s="54" t="s">
        <v>473</v>
      </c>
      <c r="L608" s="87">
        <v>41898</v>
      </c>
      <c r="M608" s="54"/>
      <c r="N608" s="54" t="s">
        <v>474</v>
      </c>
      <c r="O608" s="88">
        <v>0.1588322338</v>
      </c>
      <c r="P608" s="54">
        <v>11</v>
      </c>
    </row>
    <row r="609" spans="1:16" ht="28">
      <c r="A609" s="54" t="s">
        <v>228</v>
      </c>
      <c r="B609" s="54" t="s">
        <v>185</v>
      </c>
      <c r="C609" s="54" t="s">
        <v>1130</v>
      </c>
      <c r="D609" s="54" t="s">
        <v>1442</v>
      </c>
      <c r="E609" s="54" t="s">
        <v>370</v>
      </c>
      <c r="F609" s="54" t="s">
        <v>272</v>
      </c>
      <c r="G609" s="54" t="s">
        <v>192</v>
      </c>
      <c r="H609" s="54" t="s">
        <v>478</v>
      </c>
      <c r="I609" s="54" t="s">
        <v>479</v>
      </c>
      <c r="J609" s="54" t="s">
        <v>192</v>
      </c>
      <c r="K609" s="54" t="s">
        <v>480</v>
      </c>
      <c r="L609" s="87">
        <v>41695</v>
      </c>
      <c r="M609" s="54"/>
      <c r="N609" s="54" t="s">
        <v>481</v>
      </c>
      <c r="O609" s="88">
        <v>1.5854504799999999E-2</v>
      </c>
      <c r="P609" s="54">
        <v>1</v>
      </c>
    </row>
    <row r="610" spans="1:16" ht="28">
      <c r="A610" s="54" t="s">
        <v>228</v>
      </c>
      <c r="B610" s="54" t="s">
        <v>185</v>
      </c>
      <c r="C610" s="54" t="s">
        <v>1130</v>
      </c>
      <c r="D610" s="54" t="s">
        <v>1442</v>
      </c>
      <c r="E610" s="54" t="s">
        <v>370</v>
      </c>
      <c r="F610" s="54" t="s">
        <v>272</v>
      </c>
      <c r="G610" s="54" t="s">
        <v>192</v>
      </c>
      <c r="H610" s="54" t="s">
        <v>478</v>
      </c>
      <c r="I610" s="54" t="s">
        <v>479</v>
      </c>
      <c r="J610" s="54" t="s">
        <v>192</v>
      </c>
      <c r="K610" s="54" t="s">
        <v>482</v>
      </c>
      <c r="L610" s="87">
        <v>41695</v>
      </c>
      <c r="M610" s="54"/>
      <c r="N610" s="54" t="s">
        <v>483</v>
      </c>
      <c r="O610" s="88">
        <v>0.12683603809999999</v>
      </c>
      <c r="P610" s="54">
        <v>8</v>
      </c>
    </row>
    <row r="611" spans="1:16" ht="28">
      <c r="A611" s="54" t="s">
        <v>228</v>
      </c>
      <c r="B611" s="54" t="s">
        <v>185</v>
      </c>
      <c r="C611" s="54" t="s">
        <v>1130</v>
      </c>
      <c r="D611" s="54" t="s">
        <v>1442</v>
      </c>
      <c r="E611" s="54" t="s">
        <v>370</v>
      </c>
      <c r="F611" s="54" t="s">
        <v>272</v>
      </c>
      <c r="G611" s="54" t="s">
        <v>192</v>
      </c>
      <c r="H611" s="54" t="s">
        <v>478</v>
      </c>
      <c r="I611" s="54" t="s">
        <v>479</v>
      </c>
      <c r="J611" s="54" t="s">
        <v>192</v>
      </c>
      <c r="K611" s="54" t="s">
        <v>484</v>
      </c>
      <c r="L611" s="87">
        <v>41695</v>
      </c>
      <c r="M611" s="54"/>
      <c r="N611" s="54" t="s">
        <v>485</v>
      </c>
      <c r="O611" s="88">
        <v>3.1709009500000003E-2</v>
      </c>
      <c r="P611" s="54">
        <v>2</v>
      </c>
    </row>
    <row r="612" spans="1:16" ht="28">
      <c r="A612" s="54" t="s">
        <v>228</v>
      </c>
      <c r="B612" s="54" t="s">
        <v>185</v>
      </c>
      <c r="C612" s="54" t="s">
        <v>1130</v>
      </c>
      <c r="D612" s="54" t="s">
        <v>1442</v>
      </c>
      <c r="E612" s="54" t="s">
        <v>370</v>
      </c>
      <c r="F612" s="54" t="s">
        <v>272</v>
      </c>
      <c r="G612" s="54" t="s">
        <v>192</v>
      </c>
      <c r="H612" s="54" t="s">
        <v>478</v>
      </c>
      <c r="I612" s="54" t="s">
        <v>479</v>
      </c>
      <c r="J612" s="54" t="s">
        <v>192</v>
      </c>
      <c r="K612" s="54" t="s">
        <v>486</v>
      </c>
      <c r="L612" s="87">
        <v>41695</v>
      </c>
      <c r="M612" s="54"/>
      <c r="N612" s="54" t="s">
        <v>487</v>
      </c>
      <c r="O612" s="88">
        <v>3.1709009500000003E-2</v>
      </c>
      <c r="P612" s="54">
        <v>2</v>
      </c>
    </row>
    <row r="613" spans="1:16" ht="28">
      <c r="A613" s="54" t="s">
        <v>228</v>
      </c>
      <c r="B613" s="54" t="s">
        <v>185</v>
      </c>
      <c r="C613" s="54" t="s">
        <v>1130</v>
      </c>
      <c r="D613" s="54" t="s">
        <v>1442</v>
      </c>
      <c r="E613" s="54" t="s">
        <v>370</v>
      </c>
      <c r="F613" s="54" t="s">
        <v>272</v>
      </c>
      <c r="G613" s="54" t="s">
        <v>192</v>
      </c>
      <c r="H613" s="54" t="s">
        <v>478</v>
      </c>
      <c r="I613" s="54" t="s">
        <v>479</v>
      </c>
      <c r="J613" s="54" t="s">
        <v>192</v>
      </c>
      <c r="K613" s="54" t="s">
        <v>488</v>
      </c>
      <c r="L613" s="87">
        <v>41695</v>
      </c>
      <c r="M613" s="54"/>
      <c r="N613" s="54" t="s">
        <v>489</v>
      </c>
      <c r="O613" s="88">
        <v>0.47713558220000002</v>
      </c>
      <c r="P613" s="54">
        <v>72</v>
      </c>
    </row>
    <row r="614" spans="1:16" ht="28">
      <c r="A614" s="54" t="s">
        <v>228</v>
      </c>
      <c r="B614" s="54" t="s">
        <v>185</v>
      </c>
      <c r="C614" s="54" t="s">
        <v>1130</v>
      </c>
      <c r="D614" s="54" t="s">
        <v>1442</v>
      </c>
      <c r="E614" s="54" t="s">
        <v>370</v>
      </c>
      <c r="F614" s="54" t="s">
        <v>272</v>
      </c>
      <c r="G614" s="54" t="s">
        <v>192</v>
      </c>
      <c r="H614" s="54" t="s">
        <v>478</v>
      </c>
      <c r="I614" s="54" t="s">
        <v>479</v>
      </c>
      <c r="J614" s="54" t="s">
        <v>192</v>
      </c>
      <c r="K614" s="54" t="s">
        <v>490</v>
      </c>
      <c r="L614" s="87">
        <v>41695</v>
      </c>
      <c r="M614" s="54"/>
      <c r="N614" s="54" t="s">
        <v>491</v>
      </c>
      <c r="O614" s="88">
        <v>1.5854504799999999E-2</v>
      </c>
      <c r="P614" s="54">
        <v>1</v>
      </c>
    </row>
    <row r="615" spans="1:16" ht="28">
      <c r="A615" s="54" t="s">
        <v>228</v>
      </c>
      <c r="B615" s="54" t="s">
        <v>185</v>
      </c>
      <c r="C615" s="54" t="s">
        <v>1130</v>
      </c>
      <c r="D615" s="54" t="s">
        <v>1442</v>
      </c>
      <c r="E615" s="54" t="s">
        <v>370</v>
      </c>
      <c r="F615" s="54" t="s">
        <v>272</v>
      </c>
      <c r="G615" s="54" t="s">
        <v>192</v>
      </c>
      <c r="H615" s="54" t="s">
        <v>478</v>
      </c>
      <c r="I615" s="54" t="s">
        <v>479</v>
      </c>
      <c r="J615" s="54" t="s">
        <v>192</v>
      </c>
      <c r="K615" s="54" t="s">
        <v>492</v>
      </c>
      <c r="L615" s="87">
        <v>41695</v>
      </c>
      <c r="M615" s="54"/>
      <c r="N615" s="54" t="s">
        <v>493</v>
      </c>
      <c r="O615" s="88">
        <v>1.5854504799999999E-2</v>
      </c>
      <c r="P615" s="54">
        <v>1</v>
      </c>
    </row>
    <row r="616" spans="1:16" ht="28">
      <c r="A616" s="54" t="s">
        <v>228</v>
      </c>
      <c r="B616" s="54" t="s">
        <v>185</v>
      </c>
      <c r="C616" s="54" t="s">
        <v>1130</v>
      </c>
      <c r="D616" s="54" t="s">
        <v>1442</v>
      </c>
      <c r="E616" s="54" t="s">
        <v>370</v>
      </c>
      <c r="F616" s="54" t="s">
        <v>272</v>
      </c>
      <c r="G616" s="54" t="s">
        <v>192</v>
      </c>
      <c r="H616" s="54" t="s">
        <v>478</v>
      </c>
      <c r="I616" s="54" t="s">
        <v>479</v>
      </c>
      <c r="J616" s="54" t="s">
        <v>192</v>
      </c>
      <c r="K616" s="54" t="s">
        <v>494</v>
      </c>
      <c r="L616" s="87">
        <v>41695</v>
      </c>
      <c r="M616" s="54"/>
      <c r="N616" s="54" t="s">
        <v>495</v>
      </c>
      <c r="O616" s="88">
        <v>0.1594066062</v>
      </c>
      <c r="P616" s="54">
        <v>13</v>
      </c>
    </row>
    <row r="617" spans="1:16" ht="28">
      <c r="A617" s="54" t="s">
        <v>228</v>
      </c>
      <c r="B617" s="54" t="s">
        <v>185</v>
      </c>
      <c r="C617" s="54" t="s">
        <v>1130</v>
      </c>
      <c r="D617" s="54" t="s">
        <v>1442</v>
      </c>
      <c r="E617" s="54" t="s">
        <v>370</v>
      </c>
      <c r="F617" s="54" t="s">
        <v>272</v>
      </c>
      <c r="G617" s="54" t="s">
        <v>192</v>
      </c>
      <c r="H617" s="54" t="s">
        <v>478</v>
      </c>
      <c r="I617" s="54" t="s">
        <v>479</v>
      </c>
      <c r="J617" s="54" t="s">
        <v>192</v>
      </c>
      <c r="K617" s="54" t="s">
        <v>496</v>
      </c>
      <c r="L617" s="87">
        <v>41695</v>
      </c>
      <c r="M617" s="54"/>
      <c r="N617" s="54" t="s">
        <v>497</v>
      </c>
      <c r="O617" s="88">
        <v>4.7563514299999998E-2</v>
      </c>
      <c r="P617" s="54">
        <v>3</v>
      </c>
    </row>
    <row r="618" spans="1:16" ht="28">
      <c r="A618" s="54" t="s">
        <v>228</v>
      </c>
      <c r="B618" s="54" t="s">
        <v>185</v>
      </c>
      <c r="C618" s="54" t="s">
        <v>1130</v>
      </c>
      <c r="D618" s="54" t="s">
        <v>1442</v>
      </c>
      <c r="E618" s="54" t="s">
        <v>370</v>
      </c>
      <c r="F618" s="54" t="s">
        <v>272</v>
      </c>
      <c r="G618" s="54" t="s">
        <v>192</v>
      </c>
      <c r="H618" s="54" t="s">
        <v>478</v>
      </c>
      <c r="I618" s="54" t="s">
        <v>479</v>
      </c>
      <c r="J618" s="54" t="s">
        <v>192</v>
      </c>
      <c r="K618" s="54" t="s">
        <v>498</v>
      </c>
      <c r="L618" s="87">
        <v>41695</v>
      </c>
      <c r="M618" s="54"/>
      <c r="N618" s="54" t="s">
        <v>499</v>
      </c>
      <c r="O618" s="88">
        <v>0.30137502910000002</v>
      </c>
      <c r="P618" s="54">
        <v>22</v>
      </c>
    </row>
    <row r="619" spans="1:16" ht="28">
      <c r="A619" s="54" t="s">
        <v>228</v>
      </c>
      <c r="B619" s="54" t="s">
        <v>185</v>
      </c>
      <c r="C619" s="54" t="s">
        <v>1130</v>
      </c>
      <c r="D619" s="54" t="s">
        <v>1442</v>
      </c>
      <c r="E619" s="54" t="s">
        <v>370</v>
      </c>
      <c r="F619" s="54" t="s">
        <v>272</v>
      </c>
      <c r="G619" s="54" t="s">
        <v>288</v>
      </c>
      <c r="H619" s="54" t="s">
        <v>600</v>
      </c>
      <c r="I619" s="54" t="s">
        <v>601</v>
      </c>
      <c r="J619" s="54" t="s">
        <v>288</v>
      </c>
      <c r="K619" s="54" t="s">
        <v>602</v>
      </c>
      <c r="L619" s="87">
        <v>41695</v>
      </c>
      <c r="M619" s="54"/>
      <c r="N619" s="54" t="s">
        <v>603</v>
      </c>
      <c r="O619" s="88">
        <v>6.3418019000000006E-2</v>
      </c>
      <c r="P619" s="54">
        <v>4</v>
      </c>
    </row>
    <row r="620" spans="1:16" ht="28">
      <c r="A620" s="54" t="s">
        <v>228</v>
      </c>
      <c r="B620" s="54" t="s">
        <v>185</v>
      </c>
      <c r="C620" s="54" t="s">
        <v>1130</v>
      </c>
      <c r="D620" s="54" t="s">
        <v>1442</v>
      </c>
      <c r="E620" s="54" t="s">
        <v>370</v>
      </c>
      <c r="F620" s="54" t="s">
        <v>272</v>
      </c>
      <c r="G620" s="54" t="s">
        <v>288</v>
      </c>
      <c r="H620" s="54" t="s">
        <v>600</v>
      </c>
      <c r="I620" s="54" t="s">
        <v>601</v>
      </c>
      <c r="J620" s="54" t="s">
        <v>288</v>
      </c>
      <c r="K620" s="54" t="s">
        <v>604</v>
      </c>
      <c r="L620" s="87">
        <v>41695</v>
      </c>
      <c r="M620" s="54"/>
      <c r="N620" s="54" t="s">
        <v>605</v>
      </c>
      <c r="O620" s="88">
        <v>3.1709009500000003E-2</v>
      </c>
      <c r="P620" s="54">
        <v>2</v>
      </c>
    </row>
    <row r="621" spans="1:16" ht="28">
      <c r="A621" s="54" t="s">
        <v>228</v>
      </c>
      <c r="B621" s="54" t="s">
        <v>185</v>
      </c>
      <c r="C621" s="54" t="s">
        <v>1130</v>
      </c>
      <c r="D621" s="54" t="s">
        <v>1442</v>
      </c>
      <c r="E621" s="54" t="s">
        <v>370</v>
      </c>
      <c r="F621" s="54" t="s">
        <v>272</v>
      </c>
      <c r="G621" s="54" t="s">
        <v>288</v>
      </c>
      <c r="H621" s="54" t="s">
        <v>600</v>
      </c>
      <c r="I621" s="54" t="s">
        <v>601</v>
      </c>
      <c r="J621" s="54" t="s">
        <v>288</v>
      </c>
      <c r="K621" s="54" t="s">
        <v>606</v>
      </c>
      <c r="L621" s="87">
        <v>41695</v>
      </c>
      <c r="M621" s="54"/>
      <c r="N621" s="54" t="s">
        <v>607</v>
      </c>
      <c r="O621" s="88">
        <v>0.1384978312</v>
      </c>
      <c r="P621" s="54">
        <v>10</v>
      </c>
    </row>
    <row r="622" spans="1:16" ht="28">
      <c r="A622" s="54" t="s">
        <v>228</v>
      </c>
      <c r="B622" s="54" t="s">
        <v>185</v>
      </c>
      <c r="C622" s="54" t="s">
        <v>1130</v>
      </c>
      <c r="D622" s="54" t="s">
        <v>1442</v>
      </c>
      <c r="E622" s="54" t="s">
        <v>370</v>
      </c>
      <c r="F622" s="54" t="s">
        <v>272</v>
      </c>
      <c r="G622" s="54" t="s">
        <v>288</v>
      </c>
      <c r="H622" s="54" t="s">
        <v>600</v>
      </c>
      <c r="I622" s="54" t="s">
        <v>601</v>
      </c>
      <c r="J622" s="54" t="s">
        <v>288</v>
      </c>
      <c r="K622" s="54" t="s">
        <v>608</v>
      </c>
      <c r="L622" s="87">
        <v>41695</v>
      </c>
      <c r="M622" s="54"/>
      <c r="N622" s="54" t="s">
        <v>609</v>
      </c>
      <c r="O622" s="88">
        <v>0.23032109819999999</v>
      </c>
      <c r="P622" s="54">
        <v>16</v>
      </c>
    </row>
    <row r="623" spans="1:16" ht="28">
      <c r="A623" s="54" t="s">
        <v>228</v>
      </c>
      <c r="B623" s="54" t="s">
        <v>185</v>
      </c>
      <c r="C623" s="54" t="s">
        <v>1130</v>
      </c>
      <c r="D623" s="54" t="s">
        <v>1442</v>
      </c>
      <c r="E623" s="54" t="s">
        <v>370</v>
      </c>
      <c r="F623" s="54" t="s">
        <v>272</v>
      </c>
      <c r="G623" s="54" t="s">
        <v>288</v>
      </c>
      <c r="H623" s="54" t="s">
        <v>600</v>
      </c>
      <c r="I623" s="54" t="s">
        <v>601</v>
      </c>
      <c r="J623" s="54" t="s">
        <v>288</v>
      </c>
      <c r="K623" s="54" t="s">
        <v>610</v>
      </c>
      <c r="L623" s="87">
        <v>41695</v>
      </c>
      <c r="M623" s="54"/>
      <c r="N623" s="54" t="s">
        <v>611</v>
      </c>
      <c r="O623" s="88">
        <v>2.3925350299999999E-2</v>
      </c>
      <c r="P623" s="54">
        <v>2</v>
      </c>
    </row>
    <row r="624" spans="1:16" ht="28">
      <c r="A624" s="54" t="s">
        <v>228</v>
      </c>
      <c r="B624" s="54" t="s">
        <v>185</v>
      </c>
      <c r="C624" s="54" t="s">
        <v>1130</v>
      </c>
      <c r="D624" s="54" t="s">
        <v>1442</v>
      </c>
      <c r="E624" s="54" t="s">
        <v>370</v>
      </c>
      <c r="F624" s="54" t="s">
        <v>272</v>
      </c>
      <c r="G624" s="54" t="s">
        <v>288</v>
      </c>
      <c r="H624" s="54" t="s">
        <v>600</v>
      </c>
      <c r="I624" s="54" t="s">
        <v>601</v>
      </c>
      <c r="J624" s="54" t="s">
        <v>288</v>
      </c>
      <c r="K624" s="54" t="s">
        <v>612</v>
      </c>
      <c r="L624" s="87">
        <v>41695</v>
      </c>
      <c r="M624" s="54"/>
      <c r="N624" s="54" t="s">
        <v>613</v>
      </c>
      <c r="O624" s="88">
        <v>7.9272523799999994E-2</v>
      </c>
      <c r="P624" s="54">
        <v>5</v>
      </c>
    </row>
    <row r="625" spans="1:16" ht="28">
      <c r="A625" s="54" t="s">
        <v>228</v>
      </c>
      <c r="B625" s="54" t="s">
        <v>185</v>
      </c>
      <c r="C625" s="54" t="s">
        <v>1130</v>
      </c>
      <c r="D625" s="54" t="s">
        <v>1442</v>
      </c>
      <c r="E625" s="54" t="s">
        <v>370</v>
      </c>
      <c r="F625" s="54" t="s">
        <v>272</v>
      </c>
      <c r="G625" s="54" t="s">
        <v>288</v>
      </c>
      <c r="H625" s="54" t="s">
        <v>600</v>
      </c>
      <c r="I625" s="54" t="s">
        <v>601</v>
      </c>
      <c r="J625" s="54" t="s">
        <v>288</v>
      </c>
      <c r="K625" s="54" t="s">
        <v>614</v>
      </c>
      <c r="L625" s="87">
        <v>41695</v>
      </c>
      <c r="M625" s="54"/>
      <c r="N625" s="54" t="s">
        <v>615</v>
      </c>
      <c r="O625" s="88">
        <v>4.224359610000001E-2</v>
      </c>
      <c r="P625" s="54">
        <v>3</v>
      </c>
    </row>
    <row r="626" spans="1:16" ht="28">
      <c r="A626" s="54" t="s">
        <v>228</v>
      </c>
      <c r="B626" s="54" t="s">
        <v>185</v>
      </c>
      <c r="C626" s="54" t="s">
        <v>1130</v>
      </c>
      <c r="D626" s="54" t="s">
        <v>1442</v>
      </c>
      <c r="E626" s="54" t="s">
        <v>370</v>
      </c>
      <c r="F626" s="54" t="s">
        <v>272</v>
      </c>
      <c r="G626" s="54" t="s">
        <v>288</v>
      </c>
      <c r="H626" s="54" t="s">
        <v>600</v>
      </c>
      <c r="I626" s="54" t="s">
        <v>601</v>
      </c>
      <c r="J626" s="54" t="s">
        <v>288</v>
      </c>
      <c r="K626" s="54" t="s">
        <v>616</v>
      </c>
      <c r="L626" s="87">
        <v>41695</v>
      </c>
      <c r="M626" s="54"/>
      <c r="N626" s="54" t="s">
        <v>617</v>
      </c>
      <c r="O626" s="88">
        <v>1.5854504799999999E-2</v>
      </c>
      <c r="P626" s="54">
        <v>1</v>
      </c>
    </row>
    <row r="627" spans="1:16" ht="28">
      <c r="A627" s="54" t="s">
        <v>228</v>
      </c>
      <c r="B627" s="54" t="s">
        <v>185</v>
      </c>
      <c r="C627" s="54" t="s">
        <v>1130</v>
      </c>
      <c r="D627" s="54" t="s">
        <v>1442</v>
      </c>
      <c r="E627" s="54" t="s">
        <v>370</v>
      </c>
      <c r="F627" s="54" t="s">
        <v>272</v>
      </c>
      <c r="G627" s="54" t="s">
        <v>288</v>
      </c>
      <c r="H627" s="54" t="s">
        <v>600</v>
      </c>
      <c r="I627" s="54" t="s">
        <v>601</v>
      </c>
      <c r="J627" s="54" t="s">
        <v>288</v>
      </c>
      <c r="K627" s="54" t="s">
        <v>618</v>
      </c>
      <c r="L627" s="87">
        <v>41695</v>
      </c>
      <c r="M627" s="54"/>
      <c r="N627" s="54" t="s">
        <v>619</v>
      </c>
      <c r="O627" s="88">
        <v>6.3418019000000006E-2</v>
      </c>
      <c r="P627" s="54">
        <v>4</v>
      </c>
    </row>
    <row r="628" spans="1:16" ht="28">
      <c r="A628" s="54" t="s">
        <v>228</v>
      </c>
      <c r="B628" s="54" t="s">
        <v>185</v>
      </c>
      <c r="C628" s="54" t="s">
        <v>1130</v>
      </c>
      <c r="D628" s="54" t="s">
        <v>1442</v>
      </c>
      <c r="E628" s="54" t="s">
        <v>370</v>
      </c>
      <c r="F628" s="54" t="s">
        <v>272</v>
      </c>
      <c r="G628" s="54" t="s">
        <v>288</v>
      </c>
      <c r="H628" s="54" t="s">
        <v>600</v>
      </c>
      <c r="I628" s="54" t="s">
        <v>601</v>
      </c>
      <c r="J628" s="54" t="s">
        <v>288</v>
      </c>
      <c r="K628" s="54" t="s">
        <v>600</v>
      </c>
      <c r="L628" s="87">
        <v>41695</v>
      </c>
      <c r="M628" s="54"/>
      <c r="N628" s="54" t="s">
        <v>620</v>
      </c>
      <c r="O628" s="88">
        <v>3.1709009500000003E-2</v>
      </c>
      <c r="P628" s="54">
        <v>2</v>
      </c>
    </row>
    <row r="629" spans="1:16" ht="28">
      <c r="A629" s="54" t="s">
        <v>228</v>
      </c>
      <c r="B629" s="54" t="s">
        <v>185</v>
      </c>
      <c r="C629" s="54" t="s">
        <v>1130</v>
      </c>
      <c r="D629" s="54" t="s">
        <v>1442</v>
      </c>
      <c r="E629" s="54" t="s">
        <v>370</v>
      </c>
      <c r="F629" s="54" t="s">
        <v>272</v>
      </c>
      <c r="G629" s="54" t="s">
        <v>288</v>
      </c>
      <c r="H629" s="54" t="s">
        <v>600</v>
      </c>
      <c r="I629" s="54" t="s">
        <v>601</v>
      </c>
      <c r="J629" s="54" t="s">
        <v>288</v>
      </c>
      <c r="K629" s="54" t="s">
        <v>621</v>
      </c>
      <c r="L629" s="87">
        <v>41695</v>
      </c>
      <c r="M629" s="54"/>
      <c r="N629" s="54" t="s">
        <v>622</v>
      </c>
      <c r="O629" s="88">
        <v>1.5854504799999999E-2</v>
      </c>
      <c r="P629" s="54">
        <v>1</v>
      </c>
    </row>
    <row r="630" spans="1:16" ht="28">
      <c r="A630" s="54" t="s">
        <v>228</v>
      </c>
      <c r="B630" s="54" t="s">
        <v>185</v>
      </c>
      <c r="C630" s="54" t="s">
        <v>1130</v>
      </c>
      <c r="D630" s="54" t="s">
        <v>1442</v>
      </c>
      <c r="E630" s="54" t="s">
        <v>370</v>
      </c>
      <c r="F630" s="54" t="s">
        <v>272</v>
      </c>
      <c r="G630" s="54" t="s">
        <v>196</v>
      </c>
      <c r="H630" s="54" t="s">
        <v>197</v>
      </c>
      <c r="I630" s="54" t="s">
        <v>678</v>
      </c>
      <c r="J630" s="54" t="s">
        <v>196</v>
      </c>
      <c r="K630" s="54" t="s">
        <v>679</v>
      </c>
      <c r="L630" s="87">
        <v>41814</v>
      </c>
      <c r="M630" s="54"/>
      <c r="N630" s="54" t="s">
        <v>680</v>
      </c>
      <c r="O630" s="88">
        <v>5.3521220000000008E-3</v>
      </c>
      <c r="P630" s="54">
        <v>1</v>
      </c>
    </row>
    <row r="631" spans="1:16" ht="28">
      <c r="A631" s="54" t="s">
        <v>228</v>
      </c>
      <c r="B631" s="54" t="s">
        <v>185</v>
      </c>
      <c r="C631" s="54" t="s">
        <v>1130</v>
      </c>
      <c r="D631" s="54" t="s">
        <v>1442</v>
      </c>
      <c r="E631" s="54" t="s">
        <v>370</v>
      </c>
      <c r="F631" s="54" t="s">
        <v>272</v>
      </c>
      <c r="G631" s="54" t="s">
        <v>196</v>
      </c>
      <c r="H631" s="54" t="s">
        <v>197</v>
      </c>
      <c r="I631" s="54" t="s">
        <v>678</v>
      </c>
      <c r="J631" s="54" t="s">
        <v>196</v>
      </c>
      <c r="K631" s="54" t="s">
        <v>197</v>
      </c>
      <c r="L631" s="87">
        <v>41814</v>
      </c>
      <c r="M631" s="54"/>
      <c r="N631" s="54" t="s">
        <v>681</v>
      </c>
      <c r="O631" s="88">
        <v>7.3140745199999996E-2</v>
      </c>
      <c r="P631" s="54">
        <v>5</v>
      </c>
    </row>
    <row r="632" spans="1:16" ht="28">
      <c r="A632" s="54" t="s">
        <v>228</v>
      </c>
      <c r="B632" s="54" t="s">
        <v>185</v>
      </c>
      <c r="C632" s="54" t="s">
        <v>1130</v>
      </c>
      <c r="D632" s="54" t="s">
        <v>1442</v>
      </c>
      <c r="E632" s="54" t="s">
        <v>370</v>
      </c>
      <c r="F632" s="54" t="s">
        <v>272</v>
      </c>
      <c r="G632" s="54" t="s">
        <v>196</v>
      </c>
      <c r="H632" s="54" t="s">
        <v>197</v>
      </c>
      <c r="I632" s="54" t="s">
        <v>678</v>
      </c>
      <c r="J632" s="54" t="s">
        <v>196</v>
      </c>
      <c r="K632" s="54" t="s">
        <v>682</v>
      </c>
      <c r="L632" s="87">
        <v>41814</v>
      </c>
      <c r="M632" s="54"/>
      <c r="N632" s="54" t="s">
        <v>683</v>
      </c>
      <c r="O632" s="88">
        <v>9.7227262000000002E-3</v>
      </c>
      <c r="P632" s="54">
        <v>1</v>
      </c>
    </row>
    <row r="633" spans="1:16" ht="28">
      <c r="A633" s="54" t="s">
        <v>228</v>
      </c>
      <c r="B633" s="54" t="s">
        <v>185</v>
      </c>
      <c r="C633" s="54" t="s">
        <v>1130</v>
      </c>
      <c r="D633" s="54" t="s">
        <v>1442</v>
      </c>
      <c r="E633" s="54" t="s">
        <v>370</v>
      </c>
      <c r="F633" s="54" t="s">
        <v>272</v>
      </c>
      <c r="G633" s="54" t="s">
        <v>196</v>
      </c>
      <c r="H633" s="54" t="s">
        <v>197</v>
      </c>
      <c r="I633" s="54" t="s">
        <v>678</v>
      </c>
      <c r="J633" s="54" t="s">
        <v>196</v>
      </c>
      <c r="K633" s="54" t="s">
        <v>684</v>
      </c>
      <c r="L633" s="87">
        <v>41814</v>
      </c>
      <c r="M633" s="54"/>
      <c r="N633" s="54" t="s">
        <v>685</v>
      </c>
      <c r="O633" s="88">
        <v>1.5854504799999999E-2</v>
      </c>
      <c r="P633" s="54">
        <v>1</v>
      </c>
    </row>
    <row r="634" spans="1:16" ht="28">
      <c r="A634" s="54" t="s">
        <v>228</v>
      </c>
      <c r="B634" s="54" t="s">
        <v>185</v>
      </c>
      <c r="C634" s="54" t="s">
        <v>1130</v>
      </c>
      <c r="D634" s="54" t="s">
        <v>1442</v>
      </c>
      <c r="E634" s="54" t="s">
        <v>370</v>
      </c>
      <c r="F634" s="54" t="s">
        <v>272</v>
      </c>
      <c r="G634" s="54" t="s">
        <v>196</v>
      </c>
      <c r="H634" s="54" t="s">
        <v>197</v>
      </c>
      <c r="I634" s="54" t="s">
        <v>678</v>
      </c>
      <c r="J634" s="54" t="s">
        <v>196</v>
      </c>
      <c r="K634" s="54" t="s">
        <v>686</v>
      </c>
      <c r="L634" s="87">
        <v>41814</v>
      </c>
      <c r="M634" s="54"/>
      <c r="N634" s="54" t="s">
        <v>687</v>
      </c>
      <c r="O634" s="88">
        <v>4.14317357E-2</v>
      </c>
      <c r="P634" s="54">
        <v>3</v>
      </c>
    </row>
    <row r="635" spans="1:16" ht="28">
      <c r="A635" s="54" t="s">
        <v>228</v>
      </c>
      <c r="B635" s="54" t="s">
        <v>185</v>
      </c>
      <c r="C635" s="54" t="s">
        <v>1130</v>
      </c>
      <c r="D635" s="54" t="s">
        <v>1442</v>
      </c>
      <c r="E635" s="54" t="s">
        <v>370</v>
      </c>
      <c r="F635" s="54" t="s">
        <v>272</v>
      </c>
      <c r="G635" s="54" t="s">
        <v>196</v>
      </c>
      <c r="H635" s="54" t="s">
        <v>197</v>
      </c>
      <c r="I635" s="54" t="s">
        <v>678</v>
      </c>
      <c r="J635" s="54" t="s">
        <v>196</v>
      </c>
      <c r="K635" s="54" t="s">
        <v>688</v>
      </c>
      <c r="L635" s="87">
        <v>41814</v>
      </c>
      <c r="M635" s="54"/>
      <c r="N635" s="54" t="s">
        <v>689</v>
      </c>
      <c r="O635" s="88">
        <v>9.7227262000000002E-3</v>
      </c>
      <c r="P635" s="54">
        <v>1</v>
      </c>
    </row>
    <row r="636" spans="1:16" ht="28">
      <c r="A636" s="54" t="s">
        <v>228</v>
      </c>
      <c r="B636" s="54" t="s">
        <v>185</v>
      </c>
      <c r="C636" s="54" t="s">
        <v>1130</v>
      </c>
      <c r="D636" s="54" t="s">
        <v>1442</v>
      </c>
      <c r="E636" s="54" t="s">
        <v>370</v>
      </c>
      <c r="F636" s="54" t="s">
        <v>272</v>
      </c>
      <c r="G636" s="54" t="s">
        <v>196</v>
      </c>
      <c r="H636" s="54" t="s">
        <v>197</v>
      </c>
      <c r="I636" s="54" t="s">
        <v>678</v>
      </c>
      <c r="J636" s="54" t="s">
        <v>196</v>
      </c>
      <c r="K636" s="54" t="s">
        <v>690</v>
      </c>
      <c r="L636" s="87">
        <v>41814</v>
      </c>
      <c r="M636" s="54"/>
      <c r="N636" s="54" t="s">
        <v>691</v>
      </c>
      <c r="O636" s="88">
        <v>4.14317357E-2</v>
      </c>
      <c r="P636" s="54">
        <v>3</v>
      </c>
    </row>
    <row r="637" spans="1:16" ht="28">
      <c r="A637" s="54" t="s">
        <v>228</v>
      </c>
      <c r="B637" s="54" t="s">
        <v>185</v>
      </c>
      <c r="C637" s="54" t="s">
        <v>1130</v>
      </c>
      <c r="D637" s="54" t="s">
        <v>1442</v>
      </c>
      <c r="E637" s="54" t="s">
        <v>370</v>
      </c>
      <c r="F637" s="54" t="s">
        <v>272</v>
      </c>
      <c r="G637" s="54" t="s">
        <v>196</v>
      </c>
      <c r="H637" s="54" t="s">
        <v>197</v>
      </c>
      <c r="I637" s="54" t="s">
        <v>678</v>
      </c>
      <c r="J637" s="54" t="s">
        <v>196</v>
      </c>
      <c r="K637" s="54" t="s">
        <v>694</v>
      </c>
      <c r="L637" s="87">
        <v>41814</v>
      </c>
      <c r="M637" s="54"/>
      <c r="N637" s="54" t="s">
        <v>695</v>
      </c>
      <c r="O637" s="88">
        <v>6.4468135699999998E-2</v>
      </c>
      <c r="P637" s="54">
        <v>6</v>
      </c>
    </row>
    <row r="638" spans="1:16" ht="28">
      <c r="A638" s="54" t="s">
        <v>228</v>
      </c>
      <c r="B638" s="54" t="s">
        <v>185</v>
      </c>
      <c r="C638" s="54" t="s">
        <v>1130</v>
      </c>
      <c r="D638" s="54" t="s">
        <v>1442</v>
      </c>
      <c r="E638" s="54" t="s">
        <v>370</v>
      </c>
      <c r="F638" s="54" t="s">
        <v>272</v>
      </c>
      <c r="G638" s="54" t="s">
        <v>196</v>
      </c>
      <c r="H638" s="54" t="s">
        <v>197</v>
      </c>
      <c r="I638" s="54" t="s">
        <v>678</v>
      </c>
      <c r="J638" s="54" t="s">
        <v>196</v>
      </c>
      <c r="K638" s="54" t="s">
        <v>696</v>
      </c>
      <c r="L638" s="87">
        <v>41814</v>
      </c>
      <c r="M638" s="54"/>
      <c r="N638" s="54" t="s">
        <v>697</v>
      </c>
      <c r="O638" s="88">
        <v>3.3648076499999999E-2</v>
      </c>
      <c r="P638" s="54">
        <v>3</v>
      </c>
    </row>
    <row r="639" spans="1:16" ht="28">
      <c r="A639" s="54" t="s">
        <v>228</v>
      </c>
      <c r="B639" s="54" t="s">
        <v>185</v>
      </c>
      <c r="C639" s="54" t="s">
        <v>1130</v>
      </c>
      <c r="D639" s="54" t="s">
        <v>1442</v>
      </c>
      <c r="E639" s="54" t="s">
        <v>370</v>
      </c>
      <c r="F639" s="54" t="s">
        <v>272</v>
      </c>
      <c r="G639" s="54" t="s">
        <v>307</v>
      </c>
      <c r="H639" s="54" t="s">
        <v>308</v>
      </c>
      <c r="I639" s="54" t="s">
        <v>309</v>
      </c>
      <c r="J639" s="54" t="s">
        <v>307</v>
      </c>
      <c r="K639" s="54" t="s">
        <v>806</v>
      </c>
      <c r="L639" s="87">
        <v>41695</v>
      </c>
      <c r="M639" s="54"/>
      <c r="N639" s="54" t="s">
        <v>807</v>
      </c>
      <c r="O639" s="88">
        <v>5.2915636300000013E-2</v>
      </c>
      <c r="P639" s="54">
        <v>4</v>
      </c>
    </row>
    <row r="640" spans="1:16" ht="28">
      <c r="A640" s="54" t="s">
        <v>228</v>
      </c>
      <c r="B640" s="54" t="s">
        <v>185</v>
      </c>
      <c r="C640" s="54" t="s">
        <v>1130</v>
      </c>
      <c r="D640" s="54" t="s">
        <v>1442</v>
      </c>
      <c r="E640" s="54" t="s">
        <v>370</v>
      </c>
      <c r="F640" s="54" t="s">
        <v>272</v>
      </c>
      <c r="G640" s="54" t="s">
        <v>307</v>
      </c>
      <c r="H640" s="54" t="s">
        <v>308</v>
      </c>
      <c r="I640" s="54" t="s">
        <v>309</v>
      </c>
      <c r="J640" s="54" t="s">
        <v>307</v>
      </c>
      <c r="K640" s="54" t="s">
        <v>308</v>
      </c>
      <c r="L640" s="87">
        <v>41695</v>
      </c>
      <c r="M640" s="54"/>
      <c r="N640" s="54" t="s">
        <v>810</v>
      </c>
      <c r="O640" s="88">
        <v>5.3521220000000008E-3</v>
      </c>
      <c r="P640" s="54">
        <v>1</v>
      </c>
    </row>
    <row r="641" spans="1:16" ht="28">
      <c r="A641" s="54" t="s">
        <v>228</v>
      </c>
      <c r="B641" s="54" t="s">
        <v>185</v>
      </c>
      <c r="C641" s="54" t="s">
        <v>1130</v>
      </c>
      <c r="D641" s="54" t="s">
        <v>1442</v>
      </c>
      <c r="E641" s="54" t="s">
        <v>370</v>
      </c>
      <c r="F641" s="54" t="s">
        <v>272</v>
      </c>
      <c r="G641" s="54" t="s">
        <v>307</v>
      </c>
      <c r="H641" s="54" t="s">
        <v>308</v>
      </c>
      <c r="I641" s="54" t="s">
        <v>309</v>
      </c>
      <c r="J641" s="54" t="s">
        <v>307</v>
      </c>
      <c r="K641" s="54" t="s">
        <v>308</v>
      </c>
      <c r="L641" s="87">
        <v>41695</v>
      </c>
      <c r="M641" s="54"/>
      <c r="N641" s="54" t="s">
        <v>310</v>
      </c>
      <c r="O641" s="88">
        <v>5.8098100899999991E-2</v>
      </c>
      <c r="P641" s="54">
        <v>4</v>
      </c>
    </row>
    <row r="642" spans="1:16" ht="28">
      <c r="A642" s="54" t="s">
        <v>228</v>
      </c>
      <c r="B642" s="54" t="s">
        <v>185</v>
      </c>
      <c r="C642" s="54" t="s">
        <v>1130</v>
      </c>
      <c r="D642" s="54" t="s">
        <v>1442</v>
      </c>
      <c r="E642" s="54" t="s">
        <v>370</v>
      </c>
      <c r="F642" s="54" t="s">
        <v>272</v>
      </c>
      <c r="G642" s="54" t="s">
        <v>307</v>
      </c>
      <c r="H642" s="54" t="s">
        <v>308</v>
      </c>
      <c r="I642" s="54" t="s">
        <v>309</v>
      </c>
      <c r="J642" s="54" t="s">
        <v>307</v>
      </c>
      <c r="K642" s="54" t="s">
        <v>311</v>
      </c>
      <c r="L642" s="87">
        <v>41695</v>
      </c>
      <c r="M642" s="54"/>
      <c r="N642" s="54" t="s">
        <v>312</v>
      </c>
      <c r="O642" s="88">
        <v>5.3521220000000008E-3</v>
      </c>
      <c r="P642" s="54">
        <v>1</v>
      </c>
    </row>
    <row r="643" spans="1:16" ht="28">
      <c r="A643" s="54" t="s">
        <v>228</v>
      </c>
      <c r="B643" s="54" t="s">
        <v>185</v>
      </c>
      <c r="C643" s="54" t="s">
        <v>1130</v>
      </c>
      <c r="D643" s="54" t="s">
        <v>1442</v>
      </c>
      <c r="E643" s="54" t="s">
        <v>370</v>
      </c>
      <c r="F643" s="54" t="s">
        <v>272</v>
      </c>
      <c r="G643" s="54" t="s">
        <v>307</v>
      </c>
      <c r="H643" s="54" t="s">
        <v>308</v>
      </c>
      <c r="I643" s="54" t="s">
        <v>309</v>
      </c>
      <c r="J643" s="54" t="s">
        <v>307</v>
      </c>
      <c r="K643" s="54" t="s">
        <v>313</v>
      </c>
      <c r="L643" s="87">
        <v>41695</v>
      </c>
      <c r="M643" s="54"/>
      <c r="N643" s="54" t="s">
        <v>314</v>
      </c>
      <c r="O643" s="88">
        <v>0.78872672479999995</v>
      </c>
      <c r="P643" s="54">
        <v>68</v>
      </c>
    </row>
    <row r="644" spans="1:16" ht="28">
      <c r="A644" s="54" t="s">
        <v>228</v>
      </c>
      <c r="B644" s="54" t="s">
        <v>185</v>
      </c>
      <c r="C644" s="54" t="s">
        <v>1130</v>
      </c>
      <c r="D644" s="54" t="s">
        <v>1442</v>
      </c>
      <c r="E644" s="54" t="s">
        <v>370</v>
      </c>
      <c r="F644" s="54" t="s">
        <v>272</v>
      </c>
      <c r="G644" s="54" t="s">
        <v>307</v>
      </c>
      <c r="H644" s="54" t="s">
        <v>308</v>
      </c>
      <c r="I644" s="54" t="s">
        <v>309</v>
      </c>
      <c r="J644" s="54" t="s">
        <v>307</v>
      </c>
      <c r="K644" s="54" t="s">
        <v>813</v>
      </c>
      <c r="L644" s="87">
        <v>41695</v>
      </c>
      <c r="M644" s="54"/>
      <c r="N644" s="54" t="s">
        <v>814</v>
      </c>
      <c r="O644" s="88">
        <v>7.9304727600000013E-2</v>
      </c>
      <c r="P644" s="54">
        <v>6</v>
      </c>
    </row>
    <row r="645" spans="1:16" ht="28">
      <c r="A645" s="54" t="s">
        <v>228</v>
      </c>
      <c r="B645" s="54" t="s">
        <v>185</v>
      </c>
      <c r="C645" s="54" t="s">
        <v>1130</v>
      </c>
      <c r="D645" s="54" t="s">
        <v>1442</v>
      </c>
      <c r="E645" s="54" t="s">
        <v>370</v>
      </c>
      <c r="F645" s="54" t="s">
        <v>272</v>
      </c>
      <c r="G645" s="54" t="s">
        <v>307</v>
      </c>
      <c r="H645" s="54" t="s">
        <v>308</v>
      </c>
      <c r="I645" s="54" t="s">
        <v>309</v>
      </c>
      <c r="J645" s="54" t="s">
        <v>307</v>
      </c>
      <c r="K645" s="54" t="s">
        <v>817</v>
      </c>
      <c r="L645" s="87">
        <v>41695</v>
      </c>
      <c r="M645" s="54"/>
      <c r="N645" s="54" t="s">
        <v>818</v>
      </c>
      <c r="O645" s="88">
        <v>0.10783893830000001</v>
      </c>
      <c r="P645" s="54">
        <v>10</v>
      </c>
    </row>
    <row r="646" spans="1:16" ht="28">
      <c r="A646" s="54" t="s">
        <v>228</v>
      </c>
      <c r="B646" s="54" t="s">
        <v>185</v>
      </c>
      <c r="C646" s="54" t="s">
        <v>1130</v>
      </c>
      <c r="D646" s="54" t="s">
        <v>1442</v>
      </c>
      <c r="E646" s="54" t="s">
        <v>370</v>
      </c>
      <c r="F646" s="54" t="s">
        <v>272</v>
      </c>
      <c r="G646" s="54" t="s">
        <v>307</v>
      </c>
      <c r="H646" s="54" t="s">
        <v>308</v>
      </c>
      <c r="I646" s="54" t="s">
        <v>309</v>
      </c>
      <c r="J646" s="54" t="s">
        <v>307</v>
      </c>
      <c r="K646" s="54" t="s">
        <v>823</v>
      </c>
      <c r="L646" s="87">
        <v>41695</v>
      </c>
      <c r="M646" s="54"/>
      <c r="N646" s="54" t="s">
        <v>824</v>
      </c>
      <c r="O646" s="88">
        <v>1.05345866E-2</v>
      </c>
      <c r="P646" s="54">
        <v>1</v>
      </c>
    </row>
    <row r="647" spans="1:16" ht="28">
      <c r="A647" s="54" t="s">
        <v>228</v>
      </c>
      <c r="B647" s="54" t="s">
        <v>185</v>
      </c>
      <c r="C647" s="54" t="s">
        <v>1130</v>
      </c>
      <c r="D647" s="54" t="s">
        <v>1442</v>
      </c>
      <c r="E647" s="54" t="s">
        <v>370</v>
      </c>
      <c r="F647" s="54" t="s">
        <v>272</v>
      </c>
      <c r="G647" s="54" t="s">
        <v>201</v>
      </c>
      <c r="H647" s="54" t="s">
        <v>976</v>
      </c>
      <c r="I647" s="54" t="s">
        <v>977</v>
      </c>
      <c r="J647" s="54" t="s">
        <v>201</v>
      </c>
      <c r="K647" s="54" t="s">
        <v>978</v>
      </c>
      <c r="L647" s="87">
        <v>41695</v>
      </c>
      <c r="M647" s="54"/>
      <c r="N647" s="54" t="s">
        <v>979</v>
      </c>
      <c r="O647" s="88">
        <v>0.1215161199</v>
      </c>
      <c r="P647" s="54">
        <v>8</v>
      </c>
    </row>
    <row r="648" spans="1:16" ht="28">
      <c r="A648" s="54" t="s">
        <v>228</v>
      </c>
      <c r="B648" s="54" t="s">
        <v>185</v>
      </c>
      <c r="C648" s="54" t="s">
        <v>1130</v>
      </c>
      <c r="D648" s="54" t="s">
        <v>1442</v>
      </c>
      <c r="E648" s="54" t="s">
        <v>370</v>
      </c>
      <c r="F648" s="54" t="s">
        <v>272</v>
      </c>
      <c r="G648" s="54" t="s">
        <v>201</v>
      </c>
      <c r="H648" s="54" t="s">
        <v>976</v>
      </c>
      <c r="I648" s="54" t="s">
        <v>977</v>
      </c>
      <c r="J648" s="54" t="s">
        <v>201</v>
      </c>
      <c r="K648" s="54" t="s">
        <v>980</v>
      </c>
      <c r="L648" s="87">
        <v>41695</v>
      </c>
      <c r="M648" s="54"/>
      <c r="N648" s="54" t="s">
        <v>981</v>
      </c>
      <c r="O648" s="88">
        <v>0.15068429850000001</v>
      </c>
      <c r="P648" s="54">
        <v>11</v>
      </c>
    </row>
    <row r="649" spans="1:16" ht="28">
      <c r="A649" s="54" t="s">
        <v>228</v>
      </c>
      <c r="B649" s="54" t="s">
        <v>185</v>
      </c>
      <c r="C649" s="54" t="s">
        <v>1130</v>
      </c>
      <c r="D649" s="54" t="s">
        <v>1442</v>
      </c>
      <c r="E649" s="54" t="s">
        <v>370</v>
      </c>
      <c r="F649" s="54" t="s">
        <v>272</v>
      </c>
      <c r="G649" s="54" t="s">
        <v>201</v>
      </c>
      <c r="H649" s="54" t="s">
        <v>976</v>
      </c>
      <c r="I649" s="54" t="s">
        <v>977</v>
      </c>
      <c r="J649" s="54" t="s">
        <v>201</v>
      </c>
      <c r="K649" s="54" t="s">
        <v>982</v>
      </c>
      <c r="L649" s="87">
        <v>41695</v>
      </c>
      <c r="M649" s="54"/>
      <c r="N649" s="54" t="s">
        <v>983</v>
      </c>
      <c r="O649" s="88">
        <v>3.9779855000000003E-2</v>
      </c>
      <c r="P649" s="54">
        <v>3</v>
      </c>
    </row>
    <row r="650" spans="1:16" ht="28">
      <c r="A650" s="54" t="s">
        <v>228</v>
      </c>
      <c r="B650" s="54" t="s">
        <v>185</v>
      </c>
      <c r="C650" s="54" t="s">
        <v>1130</v>
      </c>
      <c r="D650" s="54" t="s">
        <v>1442</v>
      </c>
      <c r="E650" s="54" t="s">
        <v>370</v>
      </c>
      <c r="F650" s="54" t="s">
        <v>272</v>
      </c>
      <c r="G650" s="54" t="s">
        <v>201</v>
      </c>
      <c r="H650" s="54" t="s">
        <v>976</v>
      </c>
      <c r="I650" s="54" t="s">
        <v>977</v>
      </c>
      <c r="J650" s="54" t="s">
        <v>201</v>
      </c>
      <c r="K650" s="54" t="s">
        <v>984</v>
      </c>
      <c r="L650" s="87">
        <v>41695</v>
      </c>
      <c r="M650" s="54"/>
      <c r="N650" s="54" t="s">
        <v>985</v>
      </c>
      <c r="O650" s="88">
        <v>0.17012975080000001</v>
      </c>
      <c r="P650" s="54">
        <v>13</v>
      </c>
    </row>
    <row r="651" spans="1:16" ht="28">
      <c r="A651" s="54" t="s">
        <v>228</v>
      </c>
      <c r="B651" s="54" t="s">
        <v>185</v>
      </c>
      <c r="C651" s="54" t="s">
        <v>1130</v>
      </c>
      <c r="D651" s="54" t="s">
        <v>1442</v>
      </c>
      <c r="E651" s="54" t="s">
        <v>370</v>
      </c>
      <c r="F651" s="54" t="s">
        <v>272</v>
      </c>
      <c r="G651" s="54" t="s">
        <v>201</v>
      </c>
      <c r="H651" s="54" t="s">
        <v>976</v>
      </c>
      <c r="I651" s="54" t="s">
        <v>977</v>
      </c>
      <c r="J651" s="54" t="s">
        <v>201</v>
      </c>
      <c r="K651" s="54" t="s">
        <v>986</v>
      </c>
      <c r="L651" s="87">
        <v>41695</v>
      </c>
      <c r="M651" s="54"/>
      <c r="N651" s="54" t="s">
        <v>987</v>
      </c>
      <c r="O651" s="88">
        <v>7.3952605599999999E-2</v>
      </c>
      <c r="P651" s="54">
        <v>5</v>
      </c>
    </row>
    <row r="652" spans="1:16" ht="28">
      <c r="A652" s="54" t="s">
        <v>228</v>
      </c>
      <c r="B652" s="54" t="s">
        <v>185</v>
      </c>
      <c r="C652" s="54" t="s">
        <v>1130</v>
      </c>
      <c r="D652" s="54" t="s">
        <v>1442</v>
      </c>
      <c r="E652" s="54" t="s">
        <v>370</v>
      </c>
      <c r="F652" s="54" t="s">
        <v>272</v>
      </c>
      <c r="G652" s="54" t="s">
        <v>201</v>
      </c>
      <c r="H652" s="54" t="s">
        <v>976</v>
      </c>
      <c r="I652" s="54" t="s">
        <v>977</v>
      </c>
      <c r="J652" s="54" t="s">
        <v>201</v>
      </c>
      <c r="K652" s="54" t="s">
        <v>988</v>
      </c>
      <c r="L652" s="87">
        <v>41695</v>
      </c>
      <c r="M652" s="54"/>
      <c r="N652" s="54" t="s">
        <v>989</v>
      </c>
      <c r="O652" s="88">
        <v>0.2696084829</v>
      </c>
      <c r="P652" s="54">
        <v>21</v>
      </c>
    </row>
    <row r="653" spans="1:16" ht="28">
      <c r="A653" s="54" t="s">
        <v>228</v>
      </c>
      <c r="B653" s="54" t="s">
        <v>185</v>
      </c>
      <c r="C653" s="54" t="s">
        <v>1130</v>
      </c>
      <c r="D653" s="54" t="s">
        <v>1442</v>
      </c>
      <c r="E653" s="54" t="s">
        <v>370</v>
      </c>
      <c r="F653" s="54" t="s">
        <v>272</v>
      </c>
      <c r="G653" s="54" t="s">
        <v>201</v>
      </c>
      <c r="H653" s="54" t="s">
        <v>976</v>
      </c>
      <c r="I653" s="54" t="s">
        <v>977</v>
      </c>
      <c r="J653" s="54" t="s">
        <v>201</v>
      </c>
      <c r="K653" s="54" t="s">
        <v>990</v>
      </c>
      <c r="L653" s="87">
        <v>41695</v>
      </c>
      <c r="M653" s="54"/>
      <c r="N653" s="54" t="s">
        <v>991</v>
      </c>
      <c r="O653" s="88">
        <v>2.6389091399999998E-2</v>
      </c>
      <c r="P653" s="54">
        <v>2</v>
      </c>
    </row>
    <row r="654" spans="1:16" ht="28">
      <c r="A654" s="54" t="s">
        <v>228</v>
      </c>
      <c r="B654" s="54" t="s">
        <v>185</v>
      </c>
      <c r="C654" s="54" t="s">
        <v>1130</v>
      </c>
      <c r="D654" s="54" t="s">
        <v>1442</v>
      </c>
      <c r="E654" s="54" t="s">
        <v>370</v>
      </c>
      <c r="F654" s="54" t="s">
        <v>272</v>
      </c>
      <c r="G654" s="54" t="s">
        <v>201</v>
      </c>
      <c r="H654" s="54" t="s">
        <v>976</v>
      </c>
      <c r="I654" s="54" t="s">
        <v>977</v>
      </c>
      <c r="J654" s="54" t="s">
        <v>201</v>
      </c>
      <c r="K654" s="54" t="s">
        <v>992</v>
      </c>
      <c r="L654" s="87">
        <v>41695</v>
      </c>
      <c r="M654" s="54"/>
      <c r="N654" s="54" t="s">
        <v>993</v>
      </c>
      <c r="O654" s="88">
        <v>4.224359610000001E-2</v>
      </c>
      <c r="P654" s="54">
        <v>3</v>
      </c>
    </row>
    <row r="655" spans="1:16" ht="28">
      <c r="A655" s="54" t="s">
        <v>228</v>
      </c>
      <c r="B655" s="54" t="s">
        <v>185</v>
      </c>
      <c r="C655" s="54" t="s">
        <v>1130</v>
      </c>
      <c r="D655" s="54" t="s">
        <v>1442</v>
      </c>
      <c r="E655" s="54" t="s">
        <v>370</v>
      </c>
      <c r="F655" s="54" t="s">
        <v>272</v>
      </c>
      <c r="G655" s="54" t="s">
        <v>201</v>
      </c>
      <c r="H655" s="54" t="s">
        <v>976</v>
      </c>
      <c r="I655" s="54" t="s">
        <v>977</v>
      </c>
      <c r="J655" s="54" t="s">
        <v>201</v>
      </c>
      <c r="K655" s="54" t="s">
        <v>994</v>
      </c>
      <c r="L655" s="87">
        <v>41695</v>
      </c>
      <c r="M655" s="54"/>
      <c r="N655" s="54" t="s">
        <v>995</v>
      </c>
      <c r="O655" s="88">
        <v>6.6168946399999998E-2</v>
      </c>
      <c r="P655" s="54">
        <v>5</v>
      </c>
    </row>
    <row r="656" spans="1:16" ht="28">
      <c r="A656" s="54" t="s">
        <v>228</v>
      </c>
      <c r="B656" s="54" t="s">
        <v>185</v>
      </c>
      <c r="C656" s="54" t="s">
        <v>1130</v>
      </c>
      <c r="D656" s="54" t="s">
        <v>1442</v>
      </c>
      <c r="E656" s="54" t="s">
        <v>370</v>
      </c>
      <c r="F656" s="54" t="s">
        <v>272</v>
      </c>
      <c r="G656" s="54" t="s">
        <v>201</v>
      </c>
      <c r="H656" s="54" t="s">
        <v>976</v>
      </c>
      <c r="I656" s="54" t="s">
        <v>977</v>
      </c>
      <c r="J656" s="54" t="s">
        <v>201</v>
      </c>
      <c r="K656" s="54" t="s">
        <v>996</v>
      </c>
      <c r="L656" s="87">
        <v>41695</v>
      </c>
      <c r="M656" s="54"/>
      <c r="N656" s="54" t="s">
        <v>997</v>
      </c>
      <c r="O656" s="88">
        <v>6.7820827099999995E-2</v>
      </c>
      <c r="P656" s="54">
        <v>5</v>
      </c>
    </row>
    <row r="657" spans="1:16" ht="28">
      <c r="A657" s="54" t="s">
        <v>228</v>
      </c>
      <c r="B657" s="54" t="s">
        <v>185</v>
      </c>
      <c r="C657" s="54" t="s">
        <v>1126</v>
      </c>
      <c r="D657" s="54" t="s">
        <v>1442</v>
      </c>
      <c r="E657" s="54" t="s">
        <v>1126</v>
      </c>
      <c r="F657" s="54" t="s">
        <v>272</v>
      </c>
      <c r="G657" s="54" t="s">
        <v>186</v>
      </c>
      <c r="H657" s="54" t="s">
        <v>371</v>
      </c>
      <c r="I657" s="54" t="s">
        <v>372</v>
      </c>
      <c r="J657" s="54" t="s">
        <v>186</v>
      </c>
      <c r="K657" s="54" t="s">
        <v>373</v>
      </c>
      <c r="L657" s="87">
        <v>41695</v>
      </c>
      <c r="M657" s="54"/>
      <c r="N657" s="54" t="s">
        <v>375</v>
      </c>
      <c r="O657" s="88">
        <v>6.1999999999999998E-3</v>
      </c>
      <c r="P657" s="54">
        <v>10</v>
      </c>
    </row>
    <row r="658" spans="1:16" ht="28">
      <c r="A658" s="54" t="s">
        <v>228</v>
      </c>
      <c r="B658" s="54" t="s">
        <v>185</v>
      </c>
      <c r="C658" s="54" t="s">
        <v>1126</v>
      </c>
      <c r="D658" s="54" t="s">
        <v>1442</v>
      </c>
      <c r="E658" s="54" t="s">
        <v>1126</v>
      </c>
      <c r="F658" s="54" t="s">
        <v>272</v>
      </c>
      <c r="G658" s="54" t="s">
        <v>186</v>
      </c>
      <c r="H658" s="54" t="s">
        <v>371</v>
      </c>
      <c r="I658" s="54" t="s">
        <v>372</v>
      </c>
      <c r="J658" s="54" t="s">
        <v>186</v>
      </c>
      <c r="K658" s="54" t="s">
        <v>376</v>
      </c>
      <c r="L658" s="87">
        <v>41695</v>
      </c>
      <c r="M658" s="54"/>
      <c r="N658" s="54" t="s">
        <v>377</v>
      </c>
      <c r="O658" s="88">
        <v>1.1999999999999999E-3</v>
      </c>
      <c r="P658" s="54">
        <v>2</v>
      </c>
    </row>
    <row r="659" spans="1:16" ht="28">
      <c r="A659" s="54" t="s">
        <v>228</v>
      </c>
      <c r="B659" s="54" t="s">
        <v>185</v>
      </c>
      <c r="C659" s="54" t="s">
        <v>1126</v>
      </c>
      <c r="D659" s="54" t="s">
        <v>1442</v>
      </c>
      <c r="E659" s="54" t="s">
        <v>1126</v>
      </c>
      <c r="F659" s="54" t="s">
        <v>272</v>
      </c>
      <c r="G659" s="54" t="s">
        <v>186</v>
      </c>
      <c r="H659" s="54" t="s">
        <v>371</v>
      </c>
      <c r="I659" s="54" t="s">
        <v>372</v>
      </c>
      <c r="J659" s="54" t="s">
        <v>186</v>
      </c>
      <c r="K659" s="54" t="s">
        <v>376</v>
      </c>
      <c r="L659" s="87">
        <v>41695</v>
      </c>
      <c r="M659" s="54"/>
      <c r="N659" s="54" t="s">
        <v>378</v>
      </c>
      <c r="O659" s="88">
        <v>1.3100000000000001E-2</v>
      </c>
      <c r="P659" s="54">
        <v>21</v>
      </c>
    </row>
    <row r="660" spans="1:16" ht="28">
      <c r="A660" s="54" t="s">
        <v>228</v>
      </c>
      <c r="B660" s="54" t="s">
        <v>185</v>
      </c>
      <c r="C660" s="54" t="s">
        <v>1126</v>
      </c>
      <c r="D660" s="54" t="s">
        <v>1442</v>
      </c>
      <c r="E660" s="54" t="s">
        <v>1126</v>
      </c>
      <c r="F660" s="54" t="s">
        <v>272</v>
      </c>
      <c r="G660" s="54" t="s">
        <v>186</v>
      </c>
      <c r="H660" s="54" t="s">
        <v>371</v>
      </c>
      <c r="I660" s="54" t="s">
        <v>372</v>
      </c>
      <c r="J660" s="54" t="s">
        <v>186</v>
      </c>
      <c r="K660" s="54" t="s">
        <v>379</v>
      </c>
      <c r="L660" s="87">
        <v>41695</v>
      </c>
      <c r="M660" s="54"/>
      <c r="N660" s="54" t="s">
        <v>380</v>
      </c>
      <c r="O660" s="88">
        <v>1.38E-2</v>
      </c>
      <c r="P660" s="54">
        <v>22</v>
      </c>
    </row>
    <row r="661" spans="1:16" ht="28">
      <c r="A661" s="54" t="s">
        <v>228</v>
      </c>
      <c r="B661" s="54" t="s">
        <v>185</v>
      </c>
      <c r="C661" s="54" t="s">
        <v>1126</v>
      </c>
      <c r="D661" s="54" t="s">
        <v>1442</v>
      </c>
      <c r="E661" s="54" t="s">
        <v>1126</v>
      </c>
      <c r="F661" s="54" t="s">
        <v>272</v>
      </c>
      <c r="G661" s="54" t="s">
        <v>186</v>
      </c>
      <c r="H661" s="54" t="s">
        <v>371</v>
      </c>
      <c r="I661" s="54" t="s">
        <v>372</v>
      </c>
      <c r="J661" s="54" t="s">
        <v>186</v>
      </c>
      <c r="K661" s="54" t="s">
        <v>383</v>
      </c>
      <c r="L661" s="87">
        <v>41695</v>
      </c>
      <c r="M661" s="54"/>
      <c r="N661" s="54" t="s">
        <v>384</v>
      </c>
      <c r="O661" s="88">
        <v>1.1999999999999999E-3</v>
      </c>
      <c r="P661" s="54">
        <v>2</v>
      </c>
    </row>
    <row r="662" spans="1:16" ht="28">
      <c r="A662" s="54" t="s">
        <v>228</v>
      </c>
      <c r="B662" s="54" t="s">
        <v>185</v>
      </c>
      <c r="C662" s="54" t="s">
        <v>1126</v>
      </c>
      <c r="D662" s="54" t="s">
        <v>1442</v>
      </c>
      <c r="E662" s="54" t="s">
        <v>1126</v>
      </c>
      <c r="F662" s="54" t="s">
        <v>272</v>
      </c>
      <c r="G662" s="54" t="s">
        <v>192</v>
      </c>
      <c r="H662" s="54" t="s">
        <v>280</v>
      </c>
      <c r="I662" s="54" t="s">
        <v>281</v>
      </c>
      <c r="J662" s="54" t="s">
        <v>192</v>
      </c>
      <c r="K662" s="54" t="s">
        <v>465</v>
      </c>
      <c r="L662" s="87">
        <v>41898</v>
      </c>
      <c r="M662" s="54"/>
      <c r="N662" s="54" t="s">
        <v>466</v>
      </c>
      <c r="O662" s="88">
        <v>3.8E-3</v>
      </c>
      <c r="P662" s="54">
        <v>6</v>
      </c>
    </row>
    <row r="663" spans="1:16" ht="28">
      <c r="A663" s="54" t="s">
        <v>228</v>
      </c>
      <c r="B663" s="54" t="s">
        <v>185</v>
      </c>
      <c r="C663" s="54" t="s">
        <v>1126</v>
      </c>
      <c r="D663" s="54" t="s">
        <v>1442</v>
      </c>
      <c r="E663" s="54" t="s">
        <v>1126</v>
      </c>
      <c r="F663" s="54" t="s">
        <v>272</v>
      </c>
      <c r="G663" s="54" t="s">
        <v>192</v>
      </c>
      <c r="H663" s="54" t="s">
        <v>280</v>
      </c>
      <c r="I663" s="54" t="s">
        <v>281</v>
      </c>
      <c r="J663" s="54" t="s">
        <v>192</v>
      </c>
      <c r="K663" s="54" t="s">
        <v>282</v>
      </c>
      <c r="L663" s="87">
        <v>41898</v>
      </c>
      <c r="M663" s="54"/>
      <c r="N663" s="54" t="s">
        <v>283</v>
      </c>
      <c r="O663" s="88">
        <v>3.8E-3</v>
      </c>
      <c r="P663" s="54">
        <v>6</v>
      </c>
    </row>
    <row r="664" spans="1:16" ht="28">
      <c r="A664" s="54" t="s">
        <v>228</v>
      </c>
      <c r="B664" s="54" t="s">
        <v>185</v>
      </c>
      <c r="C664" s="54" t="s">
        <v>1126</v>
      </c>
      <c r="D664" s="54" t="s">
        <v>1442</v>
      </c>
      <c r="E664" s="54" t="s">
        <v>1126</v>
      </c>
      <c r="F664" s="54" t="s">
        <v>272</v>
      </c>
      <c r="G664" s="54" t="s">
        <v>192</v>
      </c>
      <c r="H664" s="54" t="s">
        <v>280</v>
      </c>
      <c r="I664" s="54" t="s">
        <v>281</v>
      </c>
      <c r="J664" s="54" t="s">
        <v>192</v>
      </c>
      <c r="K664" s="54" t="s">
        <v>467</v>
      </c>
      <c r="L664" s="87">
        <v>41898</v>
      </c>
      <c r="M664" s="54"/>
      <c r="N664" s="54" t="s">
        <v>468</v>
      </c>
      <c r="O664" s="88">
        <v>3.8E-3</v>
      </c>
      <c r="P664" s="54">
        <v>6</v>
      </c>
    </row>
    <row r="665" spans="1:16" ht="28">
      <c r="A665" s="54" t="s">
        <v>228</v>
      </c>
      <c r="B665" s="54" t="s">
        <v>185</v>
      </c>
      <c r="C665" s="54" t="s">
        <v>1126</v>
      </c>
      <c r="D665" s="54" t="s">
        <v>1442</v>
      </c>
      <c r="E665" s="54" t="s">
        <v>1126</v>
      </c>
      <c r="F665" s="54" t="s">
        <v>272</v>
      </c>
      <c r="G665" s="54" t="s">
        <v>192</v>
      </c>
      <c r="H665" s="54" t="s">
        <v>280</v>
      </c>
      <c r="I665" s="54" t="s">
        <v>281</v>
      </c>
      <c r="J665" s="54" t="s">
        <v>192</v>
      </c>
      <c r="K665" s="54" t="s">
        <v>469</v>
      </c>
      <c r="L665" s="87">
        <v>41898</v>
      </c>
      <c r="M665" s="54"/>
      <c r="N665" s="54" t="s">
        <v>470</v>
      </c>
      <c r="O665" s="88">
        <v>3.8E-3</v>
      </c>
      <c r="P665" s="54">
        <v>6</v>
      </c>
    </row>
    <row r="666" spans="1:16" ht="28">
      <c r="A666" s="54" t="s">
        <v>228</v>
      </c>
      <c r="B666" s="54" t="s">
        <v>185</v>
      </c>
      <c r="C666" s="54" t="s">
        <v>1126</v>
      </c>
      <c r="D666" s="54" t="s">
        <v>1442</v>
      </c>
      <c r="E666" s="54" t="s">
        <v>1126</v>
      </c>
      <c r="F666" s="54" t="s">
        <v>272</v>
      </c>
      <c r="G666" s="54" t="s">
        <v>192</v>
      </c>
      <c r="H666" s="54" t="s">
        <v>280</v>
      </c>
      <c r="I666" s="54" t="s">
        <v>281</v>
      </c>
      <c r="J666" s="54" t="s">
        <v>192</v>
      </c>
      <c r="K666" s="54" t="s">
        <v>471</v>
      </c>
      <c r="L666" s="87">
        <v>41898</v>
      </c>
      <c r="M666" s="54"/>
      <c r="N666" s="54" t="s">
        <v>472</v>
      </c>
      <c r="O666" s="88">
        <v>3.8E-3</v>
      </c>
      <c r="P666" s="54">
        <v>6</v>
      </c>
    </row>
    <row r="667" spans="1:16" ht="28">
      <c r="A667" s="54" t="s">
        <v>228</v>
      </c>
      <c r="B667" s="54" t="s">
        <v>185</v>
      </c>
      <c r="C667" s="54" t="s">
        <v>1126</v>
      </c>
      <c r="D667" s="54" t="s">
        <v>1442</v>
      </c>
      <c r="E667" s="54" t="s">
        <v>1126</v>
      </c>
      <c r="F667" s="54" t="s">
        <v>272</v>
      </c>
      <c r="G667" s="54" t="s">
        <v>192</v>
      </c>
      <c r="H667" s="54" t="s">
        <v>280</v>
      </c>
      <c r="I667" s="54" t="s">
        <v>281</v>
      </c>
      <c r="J667" s="54" t="s">
        <v>192</v>
      </c>
      <c r="K667" s="54" t="s">
        <v>473</v>
      </c>
      <c r="L667" s="87">
        <v>41898</v>
      </c>
      <c r="M667" s="54"/>
      <c r="N667" s="54" t="s">
        <v>474</v>
      </c>
      <c r="O667" s="88">
        <v>3.8E-3</v>
      </c>
      <c r="P667" s="54">
        <v>6</v>
      </c>
    </row>
    <row r="668" spans="1:16" ht="28">
      <c r="A668" s="54" t="s">
        <v>228</v>
      </c>
      <c r="B668" s="54" t="s">
        <v>185</v>
      </c>
      <c r="C668" s="54" t="s">
        <v>1126</v>
      </c>
      <c r="D668" s="54" t="s">
        <v>1442</v>
      </c>
      <c r="E668" s="54" t="s">
        <v>1126</v>
      </c>
      <c r="F668" s="54" t="s">
        <v>272</v>
      </c>
      <c r="G668" s="54" t="s">
        <v>192</v>
      </c>
      <c r="H668" s="54" t="s">
        <v>478</v>
      </c>
      <c r="I668" s="54" t="s">
        <v>479</v>
      </c>
      <c r="J668" s="54" t="s">
        <v>192</v>
      </c>
      <c r="K668" s="54" t="s">
        <v>480</v>
      </c>
      <c r="L668" s="87">
        <v>41695</v>
      </c>
      <c r="M668" s="54"/>
      <c r="N668" s="54" t="s">
        <v>481</v>
      </c>
      <c r="O668" s="88">
        <v>1.8E-3</v>
      </c>
      <c r="P668" s="54">
        <v>3</v>
      </c>
    </row>
    <row r="669" spans="1:16" ht="28">
      <c r="A669" s="54" t="s">
        <v>228</v>
      </c>
      <c r="B669" s="54" t="s">
        <v>185</v>
      </c>
      <c r="C669" s="54" t="s">
        <v>1126</v>
      </c>
      <c r="D669" s="54" t="s">
        <v>1442</v>
      </c>
      <c r="E669" s="54" t="s">
        <v>1126</v>
      </c>
      <c r="F669" s="54" t="s">
        <v>272</v>
      </c>
      <c r="G669" s="54" t="s">
        <v>192</v>
      </c>
      <c r="H669" s="54" t="s">
        <v>478</v>
      </c>
      <c r="I669" s="54" t="s">
        <v>479</v>
      </c>
      <c r="J669" s="54" t="s">
        <v>192</v>
      </c>
      <c r="K669" s="54" t="s">
        <v>482</v>
      </c>
      <c r="L669" s="87">
        <v>41695</v>
      </c>
      <c r="M669" s="54"/>
      <c r="N669" s="54" t="s">
        <v>483</v>
      </c>
      <c r="O669" s="88">
        <v>2.5499999999999998E-2</v>
      </c>
      <c r="P669" s="54">
        <v>5</v>
      </c>
    </row>
    <row r="670" spans="1:16" ht="28">
      <c r="A670" s="54" t="s">
        <v>228</v>
      </c>
      <c r="B670" s="54" t="s">
        <v>185</v>
      </c>
      <c r="C670" s="54" t="s">
        <v>1126</v>
      </c>
      <c r="D670" s="54" t="s">
        <v>1442</v>
      </c>
      <c r="E670" s="54" t="s">
        <v>1126</v>
      </c>
      <c r="F670" s="54" t="s">
        <v>272</v>
      </c>
      <c r="G670" s="54" t="s">
        <v>192</v>
      </c>
      <c r="H670" s="54" t="s">
        <v>478</v>
      </c>
      <c r="I670" s="54" t="s">
        <v>479</v>
      </c>
      <c r="J670" s="54" t="s">
        <v>192</v>
      </c>
      <c r="K670" s="54" t="s">
        <v>484</v>
      </c>
      <c r="L670" s="87">
        <v>41695</v>
      </c>
      <c r="M670" s="54"/>
      <c r="N670" s="54" t="s">
        <v>485</v>
      </c>
      <c r="O670" s="88">
        <v>1.8E-3</v>
      </c>
      <c r="P670" s="54">
        <v>3</v>
      </c>
    </row>
    <row r="671" spans="1:16" ht="28">
      <c r="A671" s="54" t="s">
        <v>228</v>
      </c>
      <c r="B671" s="54" t="s">
        <v>185</v>
      </c>
      <c r="C671" s="54" t="s">
        <v>1126</v>
      </c>
      <c r="D671" s="54" t="s">
        <v>1442</v>
      </c>
      <c r="E671" s="54" t="s">
        <v>1126</v>
      </c>
      <c r="F671" s="54" t="s">
        <v>272</v>
      </c>
      <c r="G671" s="54" t="s">
        <v>192</v>
      </c>
      <c r="H671" s="54" t="s">
        <v>478</v>
      </c>
      <c r="I671" s="54" t="s">
        <v>479</v>
      </c>
      <c r="J671" s="54" t="s">
        <v>192</v>
      </c>
      <c r="K671" s="54" t="s">
        <v>486</v>
      </c>
      <c r="L671" s="87">
        <v>41695</v>
      </c>
      <c r="M671" s="54"/>
      <c r="N671" s="54" t="s">
        <v>487</v>
      </c>
      <c r="O671" s="88">
        <v>2.5499999999999998E-2</v>
      </c>
      <c r="P671" s="54">
        <v>5</v>
      </c>
    </row>
    <row r="672" spans="1:16" ht="28">
      <c r="A672" s="54" t="s">
        <v>228</v>
      </c>
      <c r="B672" s="54" t="s">
        <v>185</v>
      </c>
      <c r="C672" s="54" t="s">
        <v>1126</v>
      </c>
      <c r="D672" s="54" t="s">
        <v>1442</v>
      </c>
      <c r="E672" s="54" t="s">
        <v>1126</v>
      </c>
      <c r="F672" s="54" t="s">
        <v>272</v>
      </c>
      <c r="G672" s="54" t="s">
        <v>192</v>
      </c>
      <c r="H672" s="54" t="s">
        <v>478</v>
      </c>
      <c r="I672" s="54" t="s">
        <v>479</v>
      </c>
      <c r="J672" s="54" t="s">
        <v>192</v>
      </c>
      <c r="K672" s="54" t="s">
        <v>488</v>
      </c>
      <c r="L672" s="87">
        <v>41695</v>
      </c>
      <c r="M672" s="54"/>
      <c r="N672" s="54" t="s">
        <v>489</v>
      </c>
      <c r="O672" s="88">
        <v>3.620000000000001E-2</v>
      </c>
      <c r="P672" s="54">
        <v>22</v>
      </c>
    </row>
    <row r="673" spans="1:16" ht="28">
      <c r="A673" s="54" t="s">
        <v>228</v>
      </c>
      <c r="B673" s="54" t="s">
        <v>185</v>
      </c>
      <c r="C673" s="54" t="s">
        <v>1126</v>
      </c>
      <c r="D673" s="54" t="s">
        <v>1442</v>
      </c>
      <c r="E673" s="54" t="s">
        <v>1126</v>
      </c>
      <c r="F673" s="54" t="s">
        <v>272</v>
      </c>
      <c r="G673" s="54" t="s">
        <v>192</v>
      </c>
      <c r="H673" s="54" t="s">
        <v>478</v>
      </c>
      <c r="I673" s="54" t="s">
        <v>479</v>
      </c>
      <c r="J673" s="54" t="s">
        <v>192</v>
      </c>
      <c r="K673" s="54" t="s">
        <v>490</v>
      </c>
      <c r="L673" s="87">
        <v>41695</v>
      </c>
      <c r="M673" s="54"/>
      <c r="N673" s="54" t="s">
        <v>491</v>
      </c>
      <c r="O673" s="88">
        <v>2.5499999999999998E-2</v>
      </c>
      <c r="P673" s="54">
        <v>5</v>
      </c>
    </row>
    <row r="674" spans="1:16" ht="28">
      <c r="A674" s="54" t="s">
        <v>228</v>
      </c>
      <c r="B674" s="54" t="s">
        <v>185</v>
      </c>
      <c r="C674" s="54" t="s">
        <v>1126</v>
      </c>
      <c r="D674" s="54" t="s">
        <v>1442</v>
      </c>
      <c r="E674" s="54" t="s">
        <v>1126</v>
      </c>
      <c r="F674" s="54" t="s">
        <v>272</v>
      </c>
      <c r="G674" s="54" t="s">
        <v>192</v>
      </c>
      <c r="H674" s="54" t="s">
        <v>478</v>
      </c>
      <c r="I674" s="54" t="s">
        <v>479</v>
      </c>
      <c r="J674" s="54" t="s">
        <v>192</v>
      </c>
      <c r="K674" s="54" t="s">
        <v>492</v>
      </c>
      <c r="L674" s="87">
        <v>41695</v>
      </c>
      <c r="M674" s="54"/>
      <c r="N674" s="54" t="s">
        <v>493</v>
      </c>
      <c r="O674" s="88">
        <v>1.8E-3</v>
      </c>
      <c r="P674" s="54">
        <v>3</v>
      </c>
    </row>
    <row r="675" spans="1:16" ht="28">
      <c r="A675" s="54" t="s">
        <v>228</v>
      </c>
      <c r="B675" s="54" t="s">
        <v>185</v>
      </c>
      <c r="C675" s="54" t="s">
        <v>1126</v>
      </c>
      <c r="D675" s="54" t="s">
        <v>1442</v>
      </c>
      <c r="E675" s="54" t="s">
        <v>1126</v>
      </c>
      <c r="F675" s="54" t="s">
        <v>272</v>
      </c>
      <c r="G675" s="54" t="s">
        <v>192</v>
      </c>
      <c r="H675" s="54" t="s">
        <v>478</v>
      </c>
      <c r="I675" s="54" t="s">
        <v>479</v>
      </c>
      <c r="J675" s="54" t="s">
        <v>192</v>
      </c>
      <c r="K675" s="54" t="s">
        <v>494</v>
      </c>
      <c r="L675" s="87">
        <v>41695</v>
      </c>
      <c r="M675" s="54"/>
      <c r="N675" s="54" t="s">
        <v>495</v>
      </c>
      <c r="O675" s="88">
        <v>4.99E-2</v>
      </c>
      <c r="P675" s="54">
        <v>44</v>
      </c>
    </row>
    <row r="676" spans="1:16" ht="28">
      <c r="A676" s="54" t="s">
        <v>228</v>
      </c>
      <c r="B676" s="54" t="s">
        <v>185</v>
      </c>
      <c r="C676" s="54" t="s">
        <v>1126</v>
      </c>
      <c r="D676" s="54" t="s">
        <v>1442</v>
      </c>
      <c r="E676" s="54" t="s">
        <v>1126</v>
      </c>
      <c r="F676" s="54" t="s">
        <v>272</v>
      </c>
      <c r="G676" s="54" t="s">
        <v>192</v>
      </c>
      <c r="H676" s="54" t="s">
        <v>478</v>
      </c>
      <c r="I676" s="54" t="s">
        <v>479</v>
      </c>
      <c r="J676" s="54" t="s">
        <v>192</v>
      </c>
      <c r="K676" s="54" t="s">
        <v>496</v>
      </c>
      <c r="L676" s="87">
        <v>41695</v>
      </c>
      <c r="M676" s="54"/>
      <c r="N676" s="54" t="s">
        <v>497</v>
      </c>
      <c r="O676" s="88">
        <v>3.2399999999999991E-2</v>
      </c>
      <c r="P676" s="54">
        <v>16</v>
      </c>
    </row>
    <row r="677" spans="1:16" ht="28">
      <c r="A677" s="54" t="s">
        <v>228</v>
      </c>
      <c r="B677" s="54" t="s">
        <v>185</v>
      </c>
      <c r="C677" s="54" t="s">
        <v>1126</v>
      </c>
      <c r="D677" s="54" t="s">
        <v>1442</v>
      </c>
      <c r="E677" s="54" t="s">
        <v>1126</v>
      </c>
      <c r="F677" s="54" t="s">
        <v>272</v>
      </c>
      <c r="G677" s="54" t="s">
        <v>192</v>
      </c>
      <c r="H677" s="54" t="s">
        <v>478</v>
      </c>
      <c r="I677" s="54" t="s">
        <v>479</v>
      </c>
      <c r="J677" s="54" t="s">
        <v>192</v>
      </c>
      <c r="K677" s="54" t="s">
        <v>498</v>
      </c>
      <c r="L677" s="87">
        <v>41695</v>
      </c>
      <c r="M677" s="54"/>
      <c r="N677" s="54" t="s">
        <v>499</v>
      </c>
      <c r="O677" s="88">
        <v>0.14530000000000001</v>
      </c>
      <c r="P677" s="54">
        <v>18</v>
      </c>
    </row>
    <row r="678" spans="1:16" ht="28">
      <c r="A678" s="54" t="s">
        <v>228</v>
      </c>
      <c r="B678" s="54" t="s">
        <v>185</v>
      </c>
      <c r="C678" s="54" t="s">
        <v>1126</v>
      </c>
      <c r="D678" s="54" t="s">
        <v>1442</v>
      </c>
      <c r="E678" s="54" t="s">
        <v>1126</v>
      </c>
      <c r="F678" s="54" t="s">
        <v>272</v>
      </c>
      <c r="G678" s="54" t="s">
        <v>288</v>
      </c>
      <c r="H678" s="54" t="s">
        <v>600</v>
      </c>
      <c r="I678" s="54" t="s">
        <v>601</v>
      </c>
      <c r="J678" s="54" t="s">
        <v>288</v>
      </c>
      <c r="K678" s="54" t="s">
        <v>602</v>
      </c>
      <c r="L678" s="87">
        <v>41695</v>
      </c>
      <c r="M678" s="54"/>
      <c r="N678" s="54" t="s">
        <v>603</v>
      </c>
      <c r="O678" s="88">
        <v>3.8E-3</v>
      </c>
      <c r="P678" s="54">
        <v>6</v>
      </c>
    </row>
    <row r="679" spans="1:16" ht="28">
      <c r="A679" s="54" t="s">
        <v>228</v>
      </c>
      <c r="B679" s="54" t="s">
        <v>185</v>
      </c>
      <c r="C679" s="54" t="s">
        <v>1126</v>
      </c>
      <c r="D679" s="54" t="s">
        <v>1442</v>
      </c>
      <c r="E679" s="54" t="s">
        <v>1126</v>
      </c>
      <c r="F679" s="54" t="s">
        <v>272</v>
      </c>
      <c r="G679" s="54" t="s">
        <v>288</v>
      </c>
      <c r="H679" s="54" t="s">
        <v>600</v>
      </c>
      <c r="I679" s="54" t="s">
        <v>601</v>
      </c>
      <c r="J679" s="54" t="s">
        <v>288</v>
      </c>
      <c r="K679" s="54" t="s">
        <v>604</v>
      </c>
      <c r="L679" s="87">
        <v>41695</v>
      </c>
      <c r="M679" s="54"/>
      <c r="N679" s="54" t="s">
        <v>605</v>
      </c>
      <c r="O679" s="88">
        <v>3.8E-3</v>
      </c>
      <c r="P679" s="54">
        <v>6</v>
      </c>
    </row>
    <row r="680" spans="1:16" ht="28">
      <c r="A680" s="54" t="s">
        <v>228</v>
      </c>
      <c r="B680" s="54" t="s">
        <v>185</v>
      </c>
      <c r="C680" s="54" t="s">
        <v>1126</v>
      </c>
      <c r="D680" s="54" t="s">
        <v>1442</v>
      </c>
      <c r="E680" s="54" t="s">
        <v>1126</v>
      </c>
      <c r="F680" s="54" t="s">
        <v>272</v>
      </c>
      <c r="G680" s="54" t="s">
        <v>288</v>
      </c>
      <c r="H680" s="54" t="s">
        <v>600</v>
      </c>
      <c r="I680" s="54" t="s">
        <v>601</v>
      </c>
      <c r="J680" s="54" t="s">
        <v>288</v>
      </c>
      <c r="K680" s="54" t="s">
        <v>606</v>
      </c>
      <c r="L680" s="87">
        <v>41695</v>
      </c>
      <c r="M680" s="54"/>
      <c r="N680" s="54" t="s">
        <v>607</v>
      </c>
      <c r="O680" s="88">
        <v>3.8E-3</v>
      </c>
      <c r="P680" s="54">
        <v>6</v>
      </c>
    </row>
    <row r="681" spans="1:16" ht="28">
      <c r="A681" s="54" t="s">
        <v>228</v>
      </c>
      <c r="B681" s="54" t="s">
        <v>185</v>
      </c>
      <c r="C681" s="54" t="s">
        <v>1126</v>
      </c>
      <c r="D681" s="54" t="s">
        <v>1442</v>
      </c>
      <c r="E681" s="54" t="s">
        <v>1126</v>
      </c>
      <c r="F681" s="54" t="s">
        <v>272</v>
      </c>
      <c r="G681" s="54" t="s">
        <v>288</v>
      </c>
      <c r="H681" s="54" t="s">
        <v>600</v>
      </c>
      <c r="I681" s="54" t="s">
        <v>601</v>
      </c>
      <c r="J681" s="54" t="s">
        <v>288</v>
      </c>
      <c r="K681" s="54" t="s">
        <v>608</v>
      </c>
      <c r="L681" s="87">
        <v>41695</v>
      </c>
      <c r="M681" s="54"/>
      <c r="N681" s="54" t="s">
        <v>609</v>
      </c>
      <c r="O681" s="88">
        <v>1.7500000000000002E-2</v>
      </c>
      <c r="P681" s="54">
        <v>28</v>
      </c>
    </row>
    <row r="682" spans="1:16" ht="28">
      <c r="A682" s="54" t="s">
        <v>228</v>
      </c>
      <c r="B682" s="54" t="s">
        <v>185</v>
      </c>
      <c r="C682" s="54" t="s">
        <v>1126</v>
      </c>
      <c r="D682" s="54" t="s">
        <v>1442</v>
      </c>
      <c r="E682" s="54" t="s">
        <v>1126</v>
      </c>
      <c r="F682" s="54" t="s">
        <v>272</v>
      </c>
      <c r="G682" s="54" t="s">
        <v>288</v>
      </c>
      <c r="H682" s="54" t="s">
        <v>600</v>
      </c>
      <c r="I682" s="54" t="s">
        <v>601</v>
      </c>
      <c r="J682" s="54" t="s">
        <v>288</v>
      </c>
      <c r="K682" s="54" t="s">
        <v>610</v>
      </c>
      <c r="L682" s="87">
        <v>41695</v>
      </c>
      <c r="M682" s="54"/>
      <c r="N682" s="54" t="s">
        <v>611</v>
      </c>
      <c r="O682" s="88">
        <v>3.8E-3</v>
      </c>
      <c r="P682" s="54">
        <v>6</v>
      </c>
    </row>
    <row r="683" spans="1:16" ht="28">
      <c r="A683" s="54" t="s">
        <v>228</v>
      </c>
      <c r="B683" s="54" t="s">
        <v>185</v>
      </c>
      <c r="C683" s="54" t="s">
        <v>1126</v>
      </c>
      <c r="D683" s="54" t="s">
        <v>1442</v>
      </c>
      <c r="E683" s="54" t="s">
        <v>1126</v>
      </c>
      <c r="F683" s="54" t="s">
        <v>272</v>
      </c>
      <c r="G683" s="54" t="s">
        <v>288</v>
      </c>
      <c r="H683" s="54" t="s">
        <v>600</v>
      </c>
      <c r="I683" s="54" t="s">
        <v>601</v>
      </c>
      <c r="J683" s="54" t="s">
        <v>288</v>
      </c>
      <c r="K683" s="54" t="s">
        <v>612</v>
      </c>
      <c r="L683" s="87">
        <v>41695</v>
      </c>
      <c r="M683" s="54"/>
      <c r="N683" s="54" t="s">
        <v>613</v>
      </c>
      <c r="O683" s="88">
        <v>5.1000000000000004E-3</v>
      </c>
      <c r="P683" s="54">
        <v>8</v>
      </c>
    </row>
    <row r="684" spans="1:16" ht="28">
      <c r="A684" s="54" t="s">
        <v>228</v>
      </c>
      <c r="B684" s="54" t="s">
        <v>185</v>
      </c>
      <c r="C684" s="54" t="s">
        <v>1126</v>
      </c>
      <c r="D684" s="54" t="s">
        <v>1442</v>
      </c>
      <c r="E684" s="54" t="s">
        <v>1126</v>
      </c>
      <c r="F684" s="54" t="s">
        <v>272</v>
      </c>
      <c r="G684" s="54" t="s">
        <v>288</v>
      </c>
      <c r="H684" s="54" t="s">
        <v>600</v>
      </c>
      <c r="I684" s="54" t="s">
        <v>601</v>
      </c>
      <c r="J684" s="54" t="s">
        <v>288</v>
      </c>
      <c r="K684" s="54" t="s">
        <v>614</v>
      </c>
      <c r="L684" s="87">
        <v>41695</v>
      </c>
      <c r="M684" s="54"/>
      <c r="N684" s="54" t="s">
        <v>615</v>
      </c>
      <c r="O684" s="88">
        <v>1.9E-3</v>
      </c>
      <c r="P684" s="54">
        <v>3</v>
      </c>
    </row>
    <row r="685" spans="1:16" ht="28">
      <c r="A685" s="54" t="s">
        <v>228</v>
      </c>
      <c r="B685" s="54" t="s">
        <v>185</v>
      </c>
      <c r="C685" s="54" t="s">
        <v>1126</v>
      </c>
      <c r="D685" s="54" t="s">
        <v>1442</v>
      </c>
      <c r="E685" s="54" t="s">
        <v>1126</v>
      </c>
      <c r="F685" s="54" t="s">
        <v>272</v>
      </c>
      <c r="G685" s="54" t="s">
        <v>288</v>
      </c>
      <c r="H685" s="54" t="s">
        <v>600</v>
      </c>
      <c r="I685" s="54" t="s">
        <v>601</v>
      </c>
      <c r="J685" s="54" t="s">
        <v>288</v>
      </c>
      <c r="K685" s="54" t="s">
        <v>616</v>
      </c>
      <c r="L685" s="87">
        <v>41695</v>
      </c>
      <c r="M685" s="54"/>
      <c r="N685" s="54" t="s">
        <v>617</v>
      </c>
      <c r="O685" s="88">
        <v>1.9E-3</v>
      </c>
      <c r="P685" s="54">
        <v>3</v>
      </c>
    </row>
    <row r="686" spans="1:16" ht="28">
      <c r="A686" s="54" t="s">
        <v>228</v>
      </c>
      <c r="B686" s="54" t="s">
        <v>185</v>
      </c>
      <c r="C686" s="54" t="s">
        <v>1126</v>
      </c>
      <c r="D686" s="54" t="s">
        <v>1442</v>
      </c>
      <c r="E686" s="54" t="s">
        <v>1126</v>
      </c>
      <c r="F686" s="54" t="s">
        <v>272</v>
      </c>
      <c r="G686" s="54" t="s">
        <v>288</v>
      </c>
      <c r="H686" s="54" t="s">
        <v>600</v>
      </c>
      <c r="I686" s="54" t="s">
        <v>601</v>
      </c>
      <c r="J686" s="54" t="s">
        <v>288</v>
      </c>
      <c r="K686" s="54" t="s">
        <v>618</v>
      </c>
      <c r="L686" s="87">
        <v>41695</v>
      </c>
      <c r="M686" s="54"/>
      <c r="N686" s="54" t="s">
        <v>619</v>
      </c>
      <c r="O686" s="88">
        <v>6.8999999999999999E-3</v>
      </c>
      <c r="P686" s="54">
        <v>11</v>
      </c>
    </row>
    <row r="687" spans="1:16" ht="28">
      <c r="A687" s="54" t="s">
        <v>228</v>
      </c>
      <c r="B687" s="54" t="s">
        <v>185</v>
      </c>
      <c r="C687" s="54" t="s">
        <v>1126</v>
      </c>
      <c r="D687" s="54" t="s">
        <v>1442</v>
      </c>
      <c r="E687" s="54" t="s">
        <v>1126</v>
      </c>
      <c r="F687" s="54" t="s">
        <v>272</v>
      </c>
      <c r="G687" s="54" t="s">
        <v>288</v>
      </c>
      <c r="H687" s="54" t="s">
        <v>600</v>
      </c>
      <c r="I687" s="54" t="s">
        <v>601</v>
      </c>
      <c r="J687" s="54" t="s">
        <v>288</v>
      </c>
      <c r="K687" s="54" t="s">
        <v>600</v>
      </c>
      <c r="L687" s="87">
        <v>41695</v>
      </c>
      <c r="M687" s="54"/>
      <c r="N687" s="54" t="s">
        <v>620</v>
      </c>
      <c r="O687" s="88">
        <v>3.8E-3</v>
      </c>
      <c r="P687" s="54">
        <v>6</v>
      </c>
    </row>
    <row r="688" spans="1:16" ht="28">
      <c r="A688" s="54" t="s">
        <v>228</v>
      </c>
      <c r="B688" s="54" t="s">
        <v>185</v>
      </c>
      <c r="C688" s="54" t="s">
        <v>1126</v>
      </c>
      <c r="D688" s="54" t="s">
        <v>1442</v>
      </c>
      <c r="E688" s="54" t="s">
        <v>1126</v>
      </c>
      <c r="F688" s="54" t="s">
        <v>272</v>
      </c>
      <c r="G688" s="54" t="s">
        <v>288</v>
      </c>
      <c r="H688" s="54" t="s">
        <v>600</v>
      </c>
      <c r="I688" s="54" t="s">
        <v>601</v>
      </c>
      <c r="J688" s="54" t="s">
        <v>288</v>
      </c>
      <c r="K688" s="54" t="s">
        <v>621</v>
      </c>
      <c r="L688" s="87">
        <v>41695</v>
      </c>
      <c r="M688" s="54"/>
      <c r="N688" s="54" t="s">
        <v>622</v>
      </c>
      <c r="O688" s="88">
        <v>2.4899999999999999E-2</v>
      </c>
      <c r="P688" s="54">
        <v>4</v>
      </c>
    </row>
    <row r="689" spans="1:16" ht="28">
      <c r="A689" s="54" t="s">
        <v>228</v>
      </c>
      <c r="B689" s="54" t="s">
        <v>185</v>
      </c>
      <c r="C689" s="54" t="s">
        <v>1126</v>
      </c>
      <c r="D689" s="54" t="s">
        <v>1442</v>
      </c>
      <c r="E689" s="54" t="s">
        <v>1126</v>
      </c>
      <c r="F689" s="54" t="s">
        <v>272</v>
      </c>
      <c r="G689" s="54" t="s">
        <v>196</v>
      </c>
      <c r="H689" s="54" t="s">
        <v>197</v>
      </c>
      <c r="I689" s="54" t="s">
        <v>678</v>
      </c>
      <c r="J689" s="54" t="s">
        <v>196</v>
      </c>
      <c r="K689" s="54" t="s">
        <v>679</v>
      </c>
      <c r="L689" s="87">
        <v>41814</v>
      </c>
      <c r="M689" s="54"/>
      <c r="N689" s="54" t="s">
        <v>680</v>
      </c>
      <c r="O689" s="88">
        <v>1.1999999999999999E-3</v>
      </c>
      <c r="P689" s="54">
        <v>2</v>
      </c>
    </row>
    <row r="690" spans="1:16" ht="28">
      <c r="A690" s="54" t="s">
        <v>228</v>
      </c>
      <c r="B690" s="54" t="s">
        <v>185</v>
      </c>
      <c r="C690" s="54" t="s">
        <v>1126</v>
      </c>
      <c r="D690" s="54" t="s">
        <v>1442</v>
      </c>
      <c r="E690" s="54" t="s">
        <v>1126</v>
      </c>
      <c r="F690" s="54" t="s">
        <v>272</v>
      </c>
      <c r="G690" s="54" t="s">
        <v>196</v>
      </c>
      <c r="H690" s="54" t="s">
        <v>197</v>
      </c>
      <c r="I690" s="54" t="s">
        <v>678</v>
      </c>
      <c r="J690" s="54" t="s">
        <v>196</v>
      </c>
      <c r="K690" s="54" t="s">
        <v>686</v>
      </c>
      <c r="L690" s="87">
        <v>41814</v>
      </c>
      <c r="M690" s="54"/>
      <c r="N690" s="54" t="s">
        <v>687</v>
      </c>
      <c r="O690" s="88">
        <v>3.8E-3</v>
      </c>
      <c r="P690" s="54">
        <v>6</v>
      </c>
    </row>
    <row r="691" spans="1:16" ht="28">
      <c r="A691" s="54" t="s">
        <v>228</v>
      </c>
      <c r="B691" s="54" t="s">
        <v>185</v>
      </c>
      <c r="C691" s="54" t="s">
        <v>1126</v>
      </c>
      <c r="D691" s="54" t="s">
        <v>1442</v>
      </c>
      <c r="E691" s="54" t="s">
        <v>1126</v>
      </c>
      <c r="F691" s="54" t="s">
        <v>272</v>
      </c>
      <c r="G691" s="54" t="s">
        <v>196</v>
      </c>
      <c r="H691" s="54" t="s">
        <v>197</v>
      </c>
      <c r="I691" s="54" t="s">
        <v>678</v>
      </c>
      <c r="J691" s="54" t="s">
        <v>196</v>
      </c>
      <c r="K691" s="54" t="s">
        <v>694</v>
      </c>
      <c r="L691" s="87">
        <v>41814</v>
      </c>
      <c r="M691" s="54"/>
      <c r="N691" s="54" t="s">
        <v>695</v>
      </c>
      <c r="O691" s="88">
        <v>5.1000000000000004E-3</v>
      </c>
      <c r="P691" s="54">
        <v>8</v>
      </c>
    </row>
    <row r="692" spans="1:16" ht="28">
      <c r="A692" s="54" t="s">
        <v>228</v>
      </c>
      <c r="B692" s="54" t="s">
        <v>185</v>
      </c>
      <c r="C692" s="54" t="s">
        <v>1126</v>
      </c>
      <c r="D692" s="54" t="s">
        <v>1442</v>
      </c>
      <c r="E692" s="54" t="s">
        <v>1126</v>
      </c>
      <c r="F692" s="54" t="s">
        <v>272</v>
      </c>
      <c r="G692" s="54" t="s">
        <v>307</v>
      </c>
      <c r="H692" s="54" t="s">
        <v>308</v>
      </c>
      <c r="I692" s="54" t="s">
        <v>309</v>
      </c>
      <c r="J692" s="54" t="s">
        <v>307</v>
      </c>
      <c r="K692" s="54" t="s">
        <v>806</v>
      </c>
      <c r="L692" s="87">
        <v>41695</v>
      </c>
      <c r="M692" s="54"/>
      <c r="N692" s="54" t="s">
        <v>807</v>
      </c>
      <c r="O692" s="88">
        <v>4.4000000000000003E-3</v>
      </c>
      <c r="P692" s="54">
        <v>7</v>
      </c>
    </row>
    <row r="693" spans="1:16" ht="28">
      <c r="A693" s="54" t="s">
        <v>228</v>
      </c>
      <c r="B693" s="54" t="s">
        <v>185</v>
      </c>
      <c r="C693" s="54" t="s">
        <v>1126</v>
      </c>
      <c r="D693" s="54" t="s">
        <v>1442</v>
      </c>
      <c r="E693" s="54" t="s">
        <v>1126</v>
      </c>
      <c r="F693" s="54" t="s">
        <v>272</v>
      </c>
      <c r="G693" s="54" t="s">
        <v>307</v>
      </c>
      <c r="H693" s="54" t="s">
        <v>308</v>
      </c>
      <c r="I693" s="54" t="s">
        <v>309</v>
      </c>
      <c r="J693" s="54" t="s">
        <v>307</v>
      </c>
      <c r="K693" s="54" t="s">
        <v>808</v>
      </c>
      <c r="L693" s="87">
        <v>41695</v>
      </c>
      <c r="M693" s="54"/>
      <c r="N693" s="54" t="s">
        <v>809</v>
      </c>
      <c r="O693" s="88">
        <v>3.2000000000000002E-3</v>
      </c>
      <c r="P693" s="54">
        <v>5</v>
      </c>
    </row>
    <row r="694" spans="1:16" ht="28">
      <c r="A694" s="54" t="s">
        <v>228</v>
      </c>
      <c r="B694" s="54" t="s">
        <v>185</v>
      </c>
      <c r="C694" s="54" t="s">
        <v>1126</v>
      </c>
      <c r="D694" s="54" t="s">
        <v>1442</v>
      </c>
      <c r="E694" s="54" t="s">
        <v>1126</v>
      </c>
      <c r="F694" s="54" t="s">
        <v>272</v>
      </c>
      <c r="G694" s="54" t="s">
        <v>307</v>
      </c>
      <c r="H694" s="54" t="s">
        <v>308</v>
      </c>
      <c r="I694" s="54" t="s">
        <v>309</v>
      </c>
      <c r="J694" s="54" t="s">
        <v>307</v>
      </c>
      <c r="K694" s="54" t="s">
        <v>308</v>
      </c>
      <c r="L694" s="87">
        <v>41695</v>
      </c>
      <c r="M694" s="54"/>
      <c r="N694" s="54" t="s">
        <v>310</v>
      </c>
      <c r="O694" s="88">
        <v>1.38E-2</v>
      </c>
      <c r="P694" s="54">
        <v>22</v>
      </c>
    </row>
    <row r="695" spans="1:16" ht="28">
      <c r="A695" s="54" t="s">
        <v>228</v>
      </c>
      <c r="B695" s="54" t="s">
        <v>185</v>
      </c>
      <c r="C695" s="54" t="s">
        <v>1126</v>
      </c>
      <c r="D695" s="54" t="s">
        <v>1442</v>
      </c>
      <c r="E695" s="54" t="s">
        <v>1126</v>
      </c>
      <c r="F695" s="54" t="s">
        <v>272</v>
      </c>
      <c r="G695" s="54" t="s">
        <v>307</v>
      </c>
      <c r="H695" s="54" t="s">
        <v>308</v>
      </c>
      <c r="I695" s="54" t="s">
        <v>309</v>
      </c>
      <c r="J695" s="54" t="s">
        <v>307</v>
      </c>
      <c r="K695" s="54" t="s">
        <v>311</v>
      </c>
      <c r="L695" s="87">
        <v>41695</v>
      </c>
      <c r="M695" s="54"/>
      <c r="N695" s="54" t="s">
        <v>312</v>
      </c>
      <c r="O695" s="88">
        <v>8.2000000000000007E-3</v>
      </c>
      <c r="P695" s="54">
        <v>13</v>
      </c>
    </row>
    <row r="696" spans="1:16" ht="28">
      <c r="A696" s="54" t="s">
        <v>228</v>
      </c>
      <c r="B696" s="54" t="s">
        <v>185</v>
      </c>
      <c r="C696" s="54" t="s">
        <v>1126</v>
      </c>
      <c r="D696" s="54" t="s">
        <v>1442</v>
      </c>
      <c r="E696" s="54" t="s">
        <v>1126</v>
      </c>
      <c r="F696" s="54" t="s">
        <v>272</v>
      </c>
      <c r="G696" s="54" t="s">
        <v>307</v>
      </c>
      <c r="H696" s="54" t="s">
        <v>308</v>
      </c>
      <c r="I696" s="54" t="s">
        <v>309</v>
      </c>
      <c r="J696" s="54" t="s">
        <v>307</v>
      </c>
      <c r="K696" s="54" t="s">
        <v>313</v>
      </c>
      <c r="L696" s="87">
        <v>41695</v>
      </c>
      <c r="M696" s="54"/>
      <c r="N696" s="54" t="s">
        <v>314</v>
      </c>
      <c r="O696" s="88">
        <v>2.3199999999999998E-2</v>
      </c>
      <c r="P696" s="54">
        <v>37</v>
      </c>
    </row>
    <row r="697" spans="1:16" ht="28">
      <c r="A697" s="54" t="s">
        <v>228</v>
      </c>
      <c r="B697" s="54" t="s">
        <v>185</v>
      </c>
      <c r="C697" s="54" t="s">
        <v>1126</v>
      </c>
      <c r="D697" s="54" t="s">
        <v>1442</v>
      </c>
      <c r="E697" s="54" t="s">
        <v>1126</v>
      </c>
      <c r="F697" s="54" t="s">
        <v>272</v>
      </c>
      <c r="G697" s="54" t="s">
        <v>307</v>
      </c>
      <c r="H697" s="54" t="s">
        <v>308</v>
      </c>
      <c r="I697" s="54" t="s">
        <v>309</v>
      </c>
      <c r="J697" s="54" t="s">
        <v>307</v>
      </c>
      <c r="K697" s="54" t="s">
        <v>811</v>
      </c>
      <c r="L697" s="87">
        <v>41695</v>
      </c>
      <c r="M697" s="54"/>
      <c r="N697" s="54" t="s">
        <v>812</v>
      </c>
      <c r="O697" s="88">
        <v>3.2000000000000002E-3</v>
      </c>
      <c r="P697" s="54">
        <v>5</v>
      </c>
    </row>
    <row r="698" spans="1:16" ht="28">
      <c r="A698" s="54" t="s">
        <v>228</v>
      </c>
      <c r="B698" s="54" t="s">
        <v>185</v>
      </c>
      <c r="C698" s="54" t="s">
        <v>1126</v>
      </c>
      <c r="D698" s="54" t="s">
        <v>1442</v>
      </c>
      <c r="E698" s="54" t="s">
        <v>1126</v>
      </c>
      <c r="F698" s="54" t="s">
        <v>272</v>
      </c>
      <c r="G698" s="54" t="s">
        <v>307</v>
      </c>
      <c r="H698" s="54" t="s">
        <v>308</v>
      </c>
      <c r="I698" s="54" t="s">
        <v>309</v>
      </c>
      <c r="J698" s="54" t="s">
        <v>307</v>
      </c>
      <c r="K698" s="54" t="s">
        <v>815</v>
      </c>
      <c r="L698" s="87">
        <v>41695</v>
      </c>
      <c r="M698" s="54"/>
      <c r="N698" s="54" t="s">
        <v>816</v>
      </c>
      <c r="O698" s="88">
        <v>5.1000000000000004E-3</v>
      </c>
      <c r="P698" s="54">
        <v>8</v>
      </c>
    </row>
    <row r="699" spans="1:16" ht="28">
      <c r="A699" s="54" t="s">
        <v>228</v>
      </c>
      <c r="B699" s="54" t="s">
        <v>185</v>
      </c>
      <c r="C699" s="54" t="s">
        <v>1126</v>
      </c>
      <c r="D699" s="54" t="s">
        <v>1442</v>
      </c>
      <c r="E699" s="54" t="s">
        <v>1126</v>
      </c>
      <c r="F699" s="54" t="s">
        <v>272</v>
      </c>
      <c r="G699" s="54" t="s">
        <v>307</v>
      </c>
      <c r="H699" s="54" t="s">
        <v>308</v>
      </c>
      <c r="I699" s="54" t="s">
        <v>309</v>
      </c>
      <c r="J699" s="54" t="s">
        <v>307</v>
      </c>
      <c r="K699" s="54" t="s">
        <v>817</v>
      </c>
      <c r="L699" s="87">
        <v>41695</v>
      </c>
      <c r="M699" s="54"/>
      <c r="N699" s="54" t="s">
        <v>818</v>
      </c>
      <c r="O699" s="88">
        <v>2.63E-2</v>
      </c>
      <c r="P699" s="54">
        <v>42</v>
      </c>
    </row>
    <row r="700" spans="1:16" ht="28">
      <c r="A700" s="54" t="s">
        <v>228</v>
      </c>
      <c r="B700" s="54" t="s">
        <v>185</v>
      </c>
      <c r="C700" s="54" t="s">
        <v>1126</v>
      </c>
      <c r="D700" s="54" t="s">
        <v>1442</v>
      </c>
      <c r="E700" s="54" t="s">
        <v>1126</v>
      </c>
      <c r="F700" s="54" t="s">
        <v>272</v>
      </c>
      <c r="G700" s="54" t="s">
        <v>307</v>
      </c>
      <c r="H700" s="54" t="s">
        <v>308</v>
      </c>
      <c r="I700" s="54" t="s">
        <v>309</v>
      </c>
      <c r="J700" s="54" t="s">
        <v>307</v>
      </c>
      <c r="K700" s="54" t="s">
        <v>819</v>
      </c>
      <c r="L700" s="87">
        <v>41695</v>
      </c>
      <c r="M700" s="54"/>
      <c r="N700" s="54" t="s">
        <v>820</v>
      </c>
      <c r="O700" s="88">
        <v>3.2000000000000002E-3</v>
      </c>
      <c r="P700" s="54">
        <v>5</v>
      </c>
    </row>
    <row r="701" spans="1:16" ht="28">
      <c r="A701" s="54" t="s">
        <v>228</v>
      </c>
      <c r="B701" s="54" t="s">
        <v>185</v>
      </c>
      <c r="C701" s="54" t="s">
        <v>1126</v>
      </c>
      <c r="D701" s="54" t="s">
        <v>1442</v>
      </c>
      <c r="E701" s="54" t="s">
        <v>1126</v>
      </c>
      <c r="F701" s="54" t="s">
        <v>272</v>
      </c>
      <c r="G701" s="54" t="s">
        <v>307</v>
      </c>
      <c r="H701" s="54" t="s">
        <v>308</v>
      </c>
      <c r="I701" s="54" t="s">
        <v>309</v>
      </c>
      <c r="J701" s="54" t="s">
        <v>307</v>
      </c>
      <c r="K701" s="54" t="s">
        <v>821</v>
      </c>
      <c r="L701" s="87">
        <v>41695</v>
      </c>
      <c r="M701" s="54"/>
      <c r="N701" s="54" t="s">
        <v>822</v>
      </c>
      <c r="O701" s="88">
        <v>8.0999999999999978E-3</v>
      </c>
      <c r="P701" s="54">
        <v>13</v>
      </c>
    </row>
    <row r="702" spans="1:16" ht="28">
      <c r="A702" s="54" t="s">
        <v>228</v>
      </c>
      <c r="B702" s="54" t="s">
        <v>185</v>
      </c>
      <c r="C702" s="54" t="s">
        <v>1126</v>
      </c>
      <c r="D702" s="54" t="s">
        <v>1442</v>
      </c>
      <c r="E702" s="54" t="s">
        <v>1126</v>
      </c>
      <c r="F702" s="54" t="s">
        <v>272</v>
      </c>
      <c r="G702" s="54" t="s">
        <v>307</v>
      </c>
      <c r="H702" s="54" t="s">
        <v>308</v>
      </c>
      <c r="I702" s="54" t="s">
        <v>309</v>
      </c>
      <c r="J702" s="54" t="s">
        <v>307</v>
      </c>
      <c r="K702" s="54" t="s">
        <v>823</v>
      </c>
      <c r="L702" s="87">
        <v>41695</v>
      </c>
      <c r="M702" s="54"/>
      <c r="N702" s="54" t="s">
        <v>824</v>
      </c>
      <c r="O702" s="88">
        <v>3.8999999999999998E-3</v>
      </c>
      <c r="P702" s="54">
        <v>6</v>
      </c>
    </row>
    <row r="703" spans="1:16" ht="28">
      <c r="A703" s="54" t="s">
        <v>228</v>
      </c>
      <c r="B703" s="54" t="s">
        <v>185</v>
      </c>
      <c r="C703" s="54" t="s">
        <v>1126</v>
      </c>
      <c r="D703" s="54" t="s">
        <v>1442</v>
      </c>
      <c r="E703" s="54" t="s">
        <v>1126</v>
      </c>
      <c r="F703" s="54" t="s">
        <v>272</v>
      </c>
      <c r="G703" s="54" t="s">
        <v>201</v>
      </c>
      <c r="H703" s="54" t="s">
        <v>976</v>
      </c>
      <c r="I703" s="54" t="s">
        <v>977</v>
      </c>
      <c r="J703" s="54" t="s">
        <v>201</v>
      </c>
      <c r="K703" s="54" t="s">
        <v>978</v>
      </c>
      <c r="L703" s="87">
        <v>41695</v>
      </c>
      <c r="M703" s="54"/>
      <c r="N703" s="54" t="s">
        <v>979</v>
      </c>
      <c r="O703" s="88">
        <v>1.38E-2</v>
      </c>
      <c r="P703" s="54">
        <v>22</v>
      </c>
    </row>
    <row r="704" spans="1:16" ht="28">
      <c r="A704" s="54" t="s">
        <v>228</v>
      </c>
      <c r="B704" s="54" t="s">
        <v>185</v>
      </c>
      <c r="C704" s="54" t="s">
        <v>1126</v>
      </c>
      <c r="D704" s="54" t="s">
        <v>1442</v>
      </c>
      <c r="E704" s="54" t="s">
        <v>1126</v>
      </c>
      <c r="F704" s="54" t="s">
        <v>272</v>
      </c>
      <c r="G704" s="54" t="s">
        <v>201</v>
      </c>
      <c r="H704" s="54" t="s">
        <v>976</v>
      </c>
      <c r="I704" s="54" t="s">
        <v>977</v>
      </c>
      <c r="J704" s="54" t="s">
        <v>201</v>
      </c>
      <c r="K704" s="54" t="s">
        <v>980</v>
      </c>
      <c r="L704" s="87">
        <v>41695</v>
      </c>
      <c r="M704" s="54"/>
      <c r="N704" s="54" t="s">
        <v>981</v>
      </c>
      <c r="O704" s="88">
        <v>1.4999999999999999E-2</v>
      </c>
      <c r="P704" s="54">
        <v>24</v>
      </c>
    </row>
    <row r="705" spans="1:16" ht="28">
      <c r="A705" s="54" t="s">
        <v>228</v>
      </c>
      <c r="B705" s="54" t="s">
        <v>185</v>
      </c>
      <c r="C705" s="54" t="s">
        <v>1126</v>
      </c>
      <c r="D705" s="54" t="s">
        <v>1442</v>
      </c>
      <c r="E705" s="54" t="s">
        <v>1126</v>
      </c>
      <c r="F705" s="54" t="s">
        <v>272</v>
      </c>
      <c r="G705" s="54" t="s">
        <v>201</v>
      </c>
      <c r="H705" s="54" t="s">
        <v>976</v>
      </c>
      <c r="I705" s="54" t="s">
        <v>977</v>
      </c>
      <c r="J705" s="54" t="s">
        <v>201</v>
      </c>
      <c r="K705" s="54" t="s">
        <v>982</v>
      </c>
      <c r="L705" s="87">
        <v>41695</v>
      </c>
      <c r="M705" s="54"/>
      <c r="N705" s="54" t="s">
        <v>983</v>
      </c>
      <c r="O705" s="88">
        <v>1.1999999999999999E-3</v>
      </c>
      <c r="P705" s="54">
        <v>2</v>
      </c>
    </row>
    <row r="706" spans="1:16" ht="28">
      <c r="A706" s="54" t="s">
        <v>228</v>
      </c>
      <c r="B706" s="54" t="s">
        <v>185</v>
      </c>
      <c r="C706" s="54" t="s">
        <v>1126</v>
      </c>
      <c r="D706" s="54" t="s">
        <v>1442</v>
      </c>
      <c r="E706" s="54" t="s">
        <v>1126</v>
      </c>
      <c r="F706" s="54" t="s">
        <v>272</v>
      </c>
      <c r="G706" s="54" t="s">
        <v>201</v>
      </c>
      <c r="H706" s="54" t="s">
        <v>976</v>
      </c>
      <c r="I706" s="54" t="s">
        <v>977</v>
      </c>
      <c r="J706" s="54" t="s">
        <v>201</v>
      </c>
      <c r="K706" s="54" t="s">
        <v>984</v>
      </c>
      <c r="L706" s="87">
        <v>41695</v>
      </c>
      <c r="M706" s="54"/>
      <c r="N706" s="54" t="s">
        <v>985</v>
      </c>
      <c r="O706" s="88">
        <v>1.9E-3</v>
      </c>
      <c r="P706" s="54">
        <v>3</v>
      </c>
    </row>
    <row r="707" spans="1:16" ht="28">
      <c r="A707" s="54" t="s">
        <v>228</v>
      </c>
      <c r="B707" s="54" t="s">
        <v>185</v>
      </c>
      <c r="C707" s="54" t="s">
        <v>1126</v>
      </c>
      <c r="D707" s="54" t="s">
        <v>1442</v>
      </c>
      <c r="E707" s="54" t="s">
        <v>1126</v>
      </c>
      <c r="F707" s="54" t="s">
        <v>272</v>
      </c>
      <c r="G707" s="54" t="s">
        <v>201</v>
      </c>
      <c r="H707" s="54" t="s">
        <v>976</v>
      </c>
      <c r="I707" s="54" t="s">
        <v>977</v>
      </c>
      <c r="J707" s="54" t="s">
        <v>201</v>
      </c>
      <c r="K707" s="54" t="s">
        <v>986</v>
      </c>
      <c r="L707" s="87">
        <v>41695</v>
      </c>
      <c r="M707" s="54"/>
      <c r="N707" s="54" t="s">
        <v>987</v>
      </c>
      <c r="O707" s="88">
        <v>5.9999999999999984E-4</v>
      </c>
      <c r="P707" s="54">
        <v>1</v>
      </c>
    </row>
    <row r="708" spans="1:16" ht="28">
      <c r="A708" s="54" t="s">
        <v>228</v>
      </c>
      <c r="B708" s="54" t="s">
        <v>185</v>
      </c>
      <c r="C708" s="54" t="s">
        <v>1126</v>
      </c>
      <c r="D708" s="54" t="s">
        <v>1442</v>
      </c>
      <c r="E708" s="54" t="s">
        <v>1126</v>
      </c>
      <c r="F708" s="54" t="s">
        <v>272</v>
      </c>
      <c r="G708" s="54" t="s">
        <v>201</v>
      </c>
      <c r="H708" s="54" t="s">
        <v>976</v>
      </c>
      <c r="I708" s="54" t="s">
        <v>977</v>
      </c>
      <c r="J708" s="54" t="s">
        <v>201</v>
      </c>
      <c r="K708" s="54" t="s">
        <v>988</v>
      </c>
      <c r="L708" s="87">
        <v>41695</v>
      </c>
      <c r="M708" s="54"/>
      <c r="N708" s="54" t="s">
        <v>989</v>
      </c>
      <c r="O708" s="88">
        <v>1.5599999999999999E-2</v>
      </c>
      <c r="P708" s="54">
        <v>25</v>
      </c>
    </row>
    <row r="709" spans="1:16" ht="28">
      <c r="A709" s="54" t="s">
        <v>228</v>
      </c>
      <c r="B709" s="54" t="s">
        <v>185</v>
      </c>
      <c r="C709" s="54" t="s">
        <v>1126</v>
      </c>
      <c r="D709" s="54" t="s">
        <v>1442</v>
      </c>
      <c r="E709" s="54" t="s">
        <v>1126</v>
      </c>
      <c r="F709" s="54" t="s">
        <v>272</v>
      </c>
      <c r="G709" s="54" t="s">
        <v>201</v>
      </c>
      <c r="H709" s="54" t="s">
        <v>976</v>
      </c>
      <c r="I709" s="54" t="s">
        <v>977</v>
      </c>
      <c r="J709" s="54" t="s">
        <v>201</v>
      </c>
      <c r="K709" s="54" t="s">
        <v>990</v>
      </c>
      <c r="L709" s="87">
        <v>41695</v>
      </c>
      <c r="M709" s="54"/>
      <c r="N709" s="54" t="s">
        <v>991</v>
      </c>
      <c r="O709" s="88">
        <v>9.4999999999999998E-3</v>
      </c>
      <c r="P709" s="54">
        <v>15</v>
      </c>
    </row>
    <row r="710" spans="1:16" ht="28">
      <c r="A710" s="54" t="s">
        <v>228</v>
      </c>
      <c r="B710" s="54" t="s">
        <v>185</v>
      </c>
      <c r="C710" s="54" t="s">
        <v>1126</v>
      </c>
      <c r="D710" s="54" t="s">
        <v>1442</v>
      </c>
      <c r="E710" s="54" t="s">
        <v>1126</v>
      </c>
      <c r="F710" s="54" t="s">
        <v>272</v>
      </c>
      <c r="G710" s="54" t="s">
        <v>201</v>
      </c>
      <c r="H710" s="54" t="s">
        <v>976</v>
      </c>
      <c r="I710" s="54" t="s">
        <v>977</v>
      </c>
      <c r="J710" s="54" t="s">
        <v>201</v>
      </c>
      <c r="K710" s="54" t="s">
        <v>992</v>
      </c>
      <c r="L710" s="87">
        <v>41695</v>
      </c>
      <c r="M710" s="54"/>
      <c r="N710" s="54" t="s">
        <v>993</v>
      </c>
      <c r="O710" s="88">
        <v>3.09E-2</v>
      </c>
      <c r="P710" s="54">
        <v>7</v>
      </c>
    </row>
    <row r="711" spans="1:16" ht="28">
      <c r="A711" s="54" t="s">
        <v>228</v>
      </c>
      <c r="B711" s="54" t="s">
        <v>185</v>
      </c>
      <c r="C711" s="54" t="s">
        <v>1126</v>
      </c>
      <c r="D711" s="54" t="s">
        <v>1442</v>
      </c>
      <c r="E711" s="54" t="s">
        <v>1126</v>
      </c>
      <c r="F711" s="54" t="s">
        <v>272</v>
      </c>
      <c r="G711" s="54" t="s">
        <v>201</v>
      </c>
      <c r="H711" s="54" t="s">
        <v>976</v>
      </c>
      <c r="I711" s="54" t="s">
        <v>977</v>
      </c>
      <c r="J711" s="54" t="s">
        <v>201</v>
      </c>
      <c r="K711" s="54" t="s">
        <v>994</v>
      </c>
      <c r="L711" s="87">
        <v>41695</v>
      </c>
      <c r="M711" s="54"/>
      <c r="N711" s="54" t="s">
        <v>995</v>
      </c>
      <c r="O711" s="88">
        <v>8.8000000000000005E-3</v>
      </c>
      <c r="P711" s="54">
        <v>14</v>
      </c>
    </row>
    <row r="712" spans="1:16" ht="28">
      <c r="A712" s="54" t="s">
        <v>228</v>
      </c>
      <c r="B712" s="54" t="s">
        <v>185</v>
      </c>
      <c r="C712" s="54" t="s">
        <v>1126</v>
      </c>
      <c r="D712" s="54" t="s">
        <v>1442</v>
      </c>
      <c r="E712" s="54" t="s">
        <v>1126</v>
      </c>
      <c r="F712" s="54" t="s">
        <v>272</v>
      </c>
      <c r="G712" s="54" t="s">
        <v>201</v>
      </c>
      <c r="H712" s="54" t="s">
        <v>976</v>
      </c>
      <c r="I712" s="54" t="s">
        <v>977</v>
      </c>
      <c r="J712" s="54" t="s">
        <v>201</v>
      </c>
      <c r="K712" s="54" t="s">
        <v>996</v>
      </c>
      <c r="L712" s="87">
        <v>41695</v>
      </c>
      <c r="M712" s="54"/>
      <c r="N712" s="54" t="s">
        <v>997</v>
      </c>
      <c r="O712" s="88">
        <v>3.2000000000000002E-3</v>
      </c>
      <c r="P712" s="54">
        <v>5</v>
      </c>
    </row>
    <row r="713" spans="1:16" ht="28">
      <c r="A713" s="54" t="s">
        <v>228</v>
      </c>
      <c r="B713" s="54" t="s">
        <v>185</v>
      </c>
      <c r="C713" s="54" t="s">
        <v>1528</v>
      </c>
      <c r="D713" s="54" t="s">
        <v>1442</v>
      </c>
      <c r="E713" s="54" t="s">
        <v>1126</v>
      </c>
      <c r="F713" s="54" t="s">
        <v>272</v>
      </c>
      <c r="G713" s="54" t="s">
        <v>192</v>
      </c>
      <c r="H713" s="54" t="s">
        <v>478</v>
      </c>
      <c r="I713" s="54" t="s">
        <v>479</v>
      </c>
      <c r="J713" s="54" t="s">
        <v>192</v>
      </c>
      <c r="K713" s="54" t="s">
        <v>498</v>
      </c>
      <c r="L713" s="87">
        <v>41695</v>
      </c>
      <c r="M713" s="54"/>
      <c r="N713" s="54" t="s">
        <v>499</v>
      </c>
      <c r="O713" s="88">
        <v>4.5999999999999999E-3</v>
      </c>
      <c r="P713" s="54">
        <v>1</v>
      </c>
    </row>
    <row r="714" spans="1:16" ht="28">
      <c r="A714" s="54" t="s">
        <v>228</v>
      </c>
      <c r="B714" s="54" t="s">
        <v>185</v>
      </c>
      <c r="C714" s="54" t="s">
        <v>1528</v>
      </c>
      <c r="D714" s="54" t="s">
        <v>1442</v>
      </c>
      <c r="E714" s="54" t="s">
        <v>1126</v>
      </c>
      <c r="F714" s="54" t="s">
        <v>272</v>
      </c>
      <c r="G714" s="54" t="s">
        <v>288</v>
      </c>
      <c r="H714" s="54" t="s">
        <v>600</v>
      </c>
      <c r="I714" s="54" t="s">
        <v>601</v>
      </c>
      <c r="J714" s="54" t="s">
        <v>288</v>
      </c>
      <c r="K714" s="54" t="s">
        <v>608</v>
      </c>
      <c r="L714" s="87">
        <v>41695</v>
      </c>
      <c r="M714" s="54"/>
      <c r="N714" s="54" t="s">
        <v>609</v>
      </c>
      <c r="O714" s="88">
        <v>5.4000000000000003E-3</v>
      </c>
      <c r="P714" s="54">
        <v>1</v>
      </c>
    </row>
    <row r="715" spans="1:16" ht="28">
      <c r="A715" s="54" t="s">
        <v>228</v>
      </c>
      <c r="B715" s="54" t="s">
        <v>185</v>
      </c>
      <c r="C715" s="54" t="s">
        <v>1528</v>
      </c>
      <c r="D715" s="54" t="s">
        <v>1442</v>
      </c>
      <c r="E715" s="54" t="s">
        <v>1126</v>
      </c>
      <c r="F715" s="54" t="s">
        <v>272</v>
      </c>
      <c r="G715" s="54" t="s">
        <v>307</v>
      </c>
      <c r="H715" s="54" t="s">
        <v>308</v>
      </c>
      <c r="I715" s="54" t="s">
        <v>309</v>
      </c>
      <c r="J715" s="54" t="s">
        <v>307</v>
      </c>
      <c r="K715" s="54" t="s">
        <v>313</v>
      </c>
      <c r="L715" s="87">
        <v>41695</v>
      </c>
      <c r="M715" s="54"/>
      <c r="N715" s="54" t="s">
        <v>314</v>
      </c>
      <c r="O715" s="88">
        <v>1.46E-2</v>
      </c>
      <c r="P715" s="54">
        <v>3</v>
      </c>
    </row>
    <row r="716" spans="1:16" ht="28">
      <c r="A716" s="54" t="s">
        <v>228</v>
      </c>
      <c r="B716" s="54" t="s">
        <v>185</v>
      </c>
      <c r="C716" s="54" t="s">
        <v>1528</v>
      </c>
      <c r="D716" s="54" t="s">
        <v>1442</v>
      </c>
      <c r="E716" s="54" t="s">
        <v>1126</v>
      </c>
      <c r="F716" s="54" t="s">
        <v>272</v>
      </c>
      <c r="G716" s="54" t="s">
        <v>307</v>
      </c>
      <c r="H716" s="54" t="s">
        <v>308</v>
      </c>
      <c r="I716" s="54" t="s">
        <v>309</v>
      </c>
      <c r="J716" s="54" t="s">
        <v>307</v>
      </c>
      <c r="K716" s="54" t="s">
        <v>817</v>
      </c>
      <c r="L716" s="87">
        <v>41695</v>
      </c>
      <c r="M716" s="54"/>
      <c r="N716" s="54" t="s">
        <v>818</v>
      </c>
      <c r="O716" s="88">
        <v>4.5999999999999999E-3</v>
      </c>
      <c r="P716" s="54">
        <v>1</v>
      </c>
    </row>
    <row r="717" spans="1:16" ht="28">
      <c r="A717" s="54" t="s">
        <v>228</v>
      </c>
      <c r="B717" s="54" t="s">
        <v>185</v>
      </c>
      <c r="C717" s="54" t="s">
        <v>1528</v>
      </c>
      <c r="D717" s="54" t="s">
        <v>1442</v>
      </c>
      <c r="E717" s="54" t="s">
        <v>1126</v>
      </c>
      <c r="F717" s="54" t="s">
        <v>272</v>
      </c>
      <c r="G717" s="54" t="s">
        <v>201</v>
      </c>
      <c r="H717" s="54" t="s">
        <v>976</v>
      </c>
      <c r="I717" s="54" t="s">
        <v>977</v>
      </c>
      <c r="J717" s="54" t="s">
        <v>201</v>
      </c>
      <c r="K717" s="54" t="s">
        <v>978</v>
      </c>
      <c r="L717" s="87">
        <v>41695</v>
      </c>
      <c r="M717" s="54"/>
      <c r="N717" s="54" t="s">
        <v>979</v>
      </c>
      <c r="O717" s="88">
        <v>4.5999999999999999E-3</v>
      </c>
      <c r="P717" s="54">
        <v>1</v>
      </c>
    </row>
    <row r="718" spans="1:16" ht="28">
      <c r="A718" s="54" t="s">
        <v>228</v>
      </c>
      <c r="B718" s="54" t="s">
        <v>185</v>
      </c>
      <c r="C718" s="54" t="s">
        <v>1528</v>
      </c>
      <c r="D718" s="54" t="s">
        <v>1442</v>
      </c>
      <c r="E718" s="54" t="s">
        <v>1126</v>
      </c>
      <c r="F718" s="54" t="s">
        <v>272</v>
      </c>
      <c r="G718" s="54" t="s">
        <v>201</v>
      </c>
      <c r="H718" s="54" t="s">
        <v>976</v>
      </c>
      <c r="I718" s="54" t="s">
        <v>977</v>
      </c>
      <c r="J718" s="54" t="s">
        <v>201</v>
      </c>
      <c r="K718" s="54" t="s">
        <v>988</v>
      </c>
      <c r="L718" s="87">
        <v>41695</v>
      </c>
      <c r="M718" s="54"/>
      <c r="N718" s="54" t="s">
        <v>989</v>
      </c>
      <c r="O718" s="88">
        <v>4.5999999999999999E-3</v>
      </c>
      <c r="P718" s="54">
        <v>1</v>
      </c>
    </row>
    <row r="719" spans="1:16" ht="28">
      <c r="A719" s="54" t="s">
        <v>228</v>
      </c>
      <c r="B719" s="54" t="s">
        <v>185</v>
      </c>
      <c r="C719" s="54" t="s">
        <v>1528</v>
      </c>
      <c r="D719" s="54" t="s">
        <v>1442</v>
      </c>
      <c r="E719" s="54" t="s">
        <v>1126</v>
      </c>
      <c r="F719" s="54" t="s">
        <v>272</v>
      </c>
      <c r="G719" s="54" t="s">
        <v>201</v>
      </c>
      <c r="H719" s="54" t="s">
        <v>976</v>
      </c>
      <c r="I719" s="54" t="s">
        <v>977</v>
      </c>
      <c r="J719" s="54" t="s">
        <v>201</v>
      </c>
      <c r="K719" s="54" t="s">
        <v>996</v>
      </c>
      <c r="L719" s="87">
        <v>41695</v>
      </c>
      <c r="M719" s="54"/>
      <c r="N719" s="54" t="s">
        <v>997</v>
      </c>
      <c r="O719" s="88">
        <v>5.4000000000000003E-3</v>
      </c>
      <c r="P719" s="54">
        <v>1</v>
      </c>
    </row>
    <row r="720" spans="1:16" ht="42">
      <c r="A720" s="54" t="s">
        <v>228</v>
      </c>
      <c r="B720" s="54" t="s">
        <v>185</v>
      </c>
      <c r="C720" s="54" t="s">
        <v>270</v>
      </c>
      <c r="D720" s="54" t="s">
        <v>168</v>
      </c>
      <c r="E720" s="54" t="s">
        <v>271</v>
      </c>
      <c r="F720" s="54" t="s">
        <v>272</v>
      </c>
      <c r="G720" s="54" t="s">
        <v>186</v>
      </c>
      <c r="H720" s="54" t="s">
        <v>187</v>
      </c>
      <c r="I720" s="54" t="s">
        <v>275</v>
      </c>
      <c r="J720" s="54" t="s">
        <v>186</v>
      </c>
      <c r="K720" s="54" t="s">
        <v>276</v>
      </c>
      <c r="L720" s="87">
        <v>42251</v>
      </c>
      <c r="M720" s="54"/>
      <c r="N720" s="54" t="s">
        <v>277</v>
      </c>
      <c r="O720" s="88">
        <v>4.5889100000000001E-4</v>
      </c>
      <c r="P720" s="54">
        <v>1</v>
      </c>
    </row>
    <row r="721" spans="1:16" ht="42">
      <c r="A721" s="54" t="s">
        <v>228</v>
      </c>
      <c r="B721" s="54" t="s">
        <v>185</v>
      </c>
      <c r="C721" s="54" t="s">
        <v>270</v>
      </c>
      <c r="D721" s="54" t="s">
        <v>168</v>
      </c>
      <c r="E721" s="54" t="s">
        <v>271</v>
      </c>
      <c r="F721" s="54" t="s">
        <v>272</v>
      </c>
      <c r="G721" s="54" t="s">
        <v>201</v>
      </c>
      <c r="H721" s="54" t="s">
        <v>204</v>
      </c>
      <c r="I721" s="54" t="s">
        <v>315</v>
      </c>
      <c r="J721" s="54" t="s">
        <v>201</v>
      </c>
      <c r="K721" s="54" t="s">
        <v>316</v>
      </c>
      <c r="L721" s="87">
        <v>41688</v>
      </c>
      <c r="M721" s="54"/>
      <c r="N721" s="54" t="s">
        <v>317</v>
      </c>
      <c r="O721" s="88">
        <v>4.5889100000000001E-4</v>
      </c>
      <c r="P721" s="54">
        <v>1</v>
      </c>
    </row>
    <row r="722" spans="1:16" ht="42">
      <c r="A722" s="54" t="s">
        <v>228</v>
      </c>
      <c r="B722" s="54" t="s">
        <v>185</v>
      </c>
      <c r="C722" s="54" t="s">
        <v>270</v>
      </c>
      <c r="D722" s="54" t="s">
        <v>168</v>
      </c>
      <c r="E722" s="54" t="s">
        <v>271</v>
      </c>
      <c r="F722" s="54" t="s">
        <v>272</v>
      </c>
      <c r="G722" s="54" t="s">
        <v>201</v>
      </c>
      <c r="H722" s="54" t="s">
        <v>204</v>
      </c>
      <c r="I722" s="54" t="s">
        <v>315</v>
      </c>
      <c r="J722" s="54" t="s">
        <v>201</v>
      </c>
      <c r="K722" s="54" t="s">
        <v>973</v>
      </c>
      <c r="L722" s="87">
        <v>41688</v>
      </c>
      <c r="M722" s="54"/>
      <c r="N722" s="54" t="s">
        <v>974</v>
      </c>
      <c r="O722" s="88">
        <v>4.5889100000000001E-4</v>
      </c>
      <c r="P722" s="54">
        <v>1</v>
      </c>
    </row>
    <row r="723" spans="1:16" ht="42">
      <c r="A723" s="54" t="s">
        <v>228</v>
      </c>
      <c r="B723" s="54" t="s">
        <v>185</v>
      </c>
      <c r="C723" s="54" t="s">
        <v>270</v>
      </c>
      <c r="D723" s="54" t="s">
        <v>168</v>
      </c>
      <c r="E723" s="54" t="s">
        <v>271</v>
      </c>
      <c r="F723" s="54" t="s">
        <v>272</v>
      </c>
      <c r="G723" s="54" t="s">
        <v>205</v>
      </c>
      <c r="H723" s="54" t="s">
        <v>1435</v>
      </c>
      <c r="I723" s="54" t="s">
        <v>1436</v>
      </c>
      <c r="J723" s="54" t="s">
        <v>205</v>
      </c>
      <c r="K723" s="54" t="s">
        <v>1457</v>
      </c>
      <c r="L723" s="87">
        <v>43154</v>
      </c>
      <c r="M723" s="54"/>
      <c r="N723" s="54" t="s">
        <v>1458</v>
      </c>
      <c r="O723" s="88">
        <v>4.5889100000000001E-4</v>
      </c>
      <c r="P723" s="54">
        <v>1</v>
      </c>
    </row>
    <row r="724" spans="1:16" ht="42">
      <c r="A724" s="54" t="s">
        <v>228</v>
      </c>
      <c r="B724" s="54" t="s">
        <v>185</v>
      </c>
      <c r="C724" s="54" t="s">
        <v>270</v>
      </c>
      <c r="D724" s="54" t="s">
        <v>168</v>
      </c>
      <c r="E724" s="54" t="s">
        <v>271</v>
      </c>
      <c r="F724" s="54" t="s">
        <v>272</v>
      </c>
      <c r="G724" s="54" t="s">
        <v>205</v>
      </c>
      <c r="H724" s="54" t="s">
        <v>1435</v>
      </c>
      <c r="I724" s="54" t="s">
        <v>1436</v>
      </c>
      <c r="J724" s="54" t="s">
        <v>205</v>
      </c>
      <c r="K724" s="54" t="s">
        <v>1467</v>
      </c>
      <c r="L724" s="87">
        <v>43154</v>
      </c>
      <c r="M724" s="54"/>
      <c r="N724" s="54" t="s">
        <v>1468</v>
      </c>
      <c r="O724" s="88">
        <v>4.5889100000000001E-4</v>
      </c>
      <c r="P724" s="54">
        <v>1</v>
      </c>
    </row>
    <row r="725" spans="1:16" ht="42">
      <c r="A725" s="54" t="s">
        <v>228</v>
      </c>
      <c r="B725" s="54" t="s">
        <v>185</v>
      </c>
      <c r="C725" s="54" t="s">
        <v>270</v>
      </c>
      <c r="D725" s="54" t="s">
        <v>168</v>
      </c>
      <c r="E725" s="54" t="s">
        <v>271</v>
      </c>
      <c r="F725" s="54" t="s">
        <v>272</v>
      </c>
      <c r="G725" s="54" t="s">
        <v>210</v>
      </c>
      <c r="H725" s="54" t="s">
        <v>210</v>
      </c>
      <c r="I725" s="54" t="s">
        <v>322</v>
      </c>
      <c r="J725" s="54" t="s">
        <v>210</v>
      </c>
      <c r="K725" s="54" t="s">
        <v>325</v>
      </c>
      <c r="L725" s="87">
        <v>41674</v>
      </c>
      <c r="M725" s="54"/>
      <c r="N725" s="54" t="s">
        <v>326</v>
      </c>
      <c r="O725" s="88">
        <v>9.1778200000000012E-4</v>
      </c>
      <c r="P725" s="54">
        <v>2</v>
      </c>
    </row>
    <row r="726" spans="1:16" ht="42">
      <c r="A726" s="54" t="s">
        <v>228</v>
      </c>
      <c r="B726" s="54" t="s">
        <v>185</v>
      </c>
      <c r="C726" s="54" t="s">
        <v>270</v>
      </c>
      <c r="D726" s="54" t="s">
        <v>168</v>
      </c>
      <c r="E726" s="54" t="s">
        <v>271</v>
      </c>
      <c r="F726" s="54" t="s">
        <v>272</v>
      </c>
      <c r="G726" s="54" t="s">
        <v>210</v>
      </c>
      <c r="H726" s="54" t="s">
        <v>210</v>
      </c>
      <c r="I726" s="54" t="s">
        <v>322</v>
      </c>
      <c r="J726" s="54" t="s">
        <v>210</v>
      </c>
      <c r="K726" s="54" t="s">
        <v>327</v>
      </c>
      <c r="L726" s="87">
        <v>41674</v>
      </c>
      <c r="M726" s="54"/>
      <c r="N726" s="54" t="s">
        <v>328</v>
      </c>
      <c r="O726" s="88">
        <v>1.3766729999999999E-3</v>
      </c>
      <c r="P726" s="54">
        <v>3</v>
      </c>
    </row>
    <row r="727" spans="1:16" ht="42">
      <c r="A727" s="54" t="s">
        <v>228</v>
      </c>
      <c r="B727" s="54" t="s">
        <v>185</v>
      </c>
      <c r="C727" s="54" t="s">
        <v>270</v>
      </c>
      <c r="D727" s="54" t="s">
        <v>168</v>
      </c>
      <c r="E727" s="54" t="s">
        <v>271</v>
      </c>
      <c r="F727" s="54" t="s">
        <v>272</v>
      </c>
      <c r="G727" s="54" t="s">
        <v>207</v>
      </c>
      <c r="H727" s="54" t="s">
        <v>208</v>
      </c>
      <c r="I727" s="54" t="s">
        <v>329</v>
      </c>
      <c r="J727" s="54" t="s">
        <v>207</v>
      </c>
      <c r="K727" s="54" t="s">
        <v>330</v>
      </c>
      <c r="L727" s="87">
        <v>42171</v>
      </c>
      <c r="M727" s="54"/>
      <c r="N727" s="54" t="s">
        <v>331</v>
      </c>
      <c r="O727" s="88">
        <v>4.5889100000000001E-4</v>
      </c>
      <c r="P727" s="54">
        <v>1</v>
      </c>
    </row>
    <row r="728" spans="1:16" ht="42">
      <c r="A728" s="54" t="s">
        <v>228</v>
      </c>
      <c r="B728" s="54" t="s">
        <v>185</v>
      </c>
      <c r="C728" s="54" t="s">
        <v>270</v>
      </c>
      <c r="D728" s="54" t="s">
        <v>168</v>
      </c>
      <c r="E728" s="54" t="s">
        <v>271</v>
      </c>
      <c r="F728" s="54" t="s">
        <v>272</v>
      </c>
      <c r="G728" s="54" t="s">
        <v>207</v>
      </c>
      <c r="H728" s="54" t="s">
        <v>208</v>
      </c>
      <c r="I728" s="54" t="s">
        <v>329</v>
      </c>
      <c r="J728" s="54" t="s">
        <v>207</v>
      </c>
      <c r="K728" s="54" t="s">
        <v>1068</v>
      </c>
      <c r="L728" s="87">
        <v>42171</v>
      </c>
      <c r="M728" s="54"/>
      <c r="N728" s="54" t="s">
        <v>1069</v>
      </c>
      <c r="O728" s="88">
        <v>4.5889100000000001E-4</v>
      </c>
      <c r="P728" s="54">
        <v>1</v>
      </c>
    </row>
    <row r="729" spans="1:16" ht="42">
      <c r="A729" s="54" t="s">
        <v>228</v>
      </c>
      <c r="B729" s="54" t="s">
        <v>185</v>
      </c>
      <c r="C729" s="54" t="s">
        <v>270</v>
      </c>
      <c r="D729" s="54" t="s">
        <v>168</v>
      </c>
      <c r="E729" s="54" t="s">
        <v>271</v>
      </c>
      <c r="F729" s="54" t="s">
        <v>272</v>
      </c>
      <c r="G729" s="54" t="s">
        <v>207</v>
      </c>
      <c r="H729" s="54" t="s">
        <v>208</v>
      </c>
      <c r="I729" s="54" t="s">
        <v>329</v>
      </c>
      <c r="J729" s="54" t="s">
        <v>207</v>
      </c>
      <c r="K729" s="54" t="s">
        <v>334</v>
      </c>
      <c r="L729" s="87">
        <v>42171</v>
      </c>
      <c r="M729" s="54"/>
      <c r="N729" s="54" t="s">
        <v>335</v>
      </c>
      <c r="O729" s="88">
        <v>4.5889100000000001E-4</v>
      </c>
      <c r="P729" s="54">
        <v>1</v>
      </c>
    </row>
    <row r="730" spans="1:16" ht="42">
      <c r="A730" s="54" t="s">
        <v>228</v>
      </c>
      <c r="B730" s="54" t="s">
        <v>185</v>
      </c>
      <c r="C730" s="54" t="s">
        <v>270</v>
      </c>
      <c r="D730" s="54" t="s">
        <v>168</v>
      </c>
      <c r="E730" s="54" t="s">
        <v>271</v>
      </c>
      <c r="F730" s="54" t="s">
        <v>272</v>
      </c>
      <c r="G730" s="54" t="s">
        <v>207</v>
      </c>
      <c r="H730" s="54" t="s">
        <v>208</v>
      </c>
      <c r="I730" s="54" t="s">
        <v>329</v>
      </c>
      <c r="J730" s="54" t="s">
        <v>207</v>
      </c>
      <c r="K730" s="54" t="s">
        <v>1072</v>
      </c>
      <c r="L730" s="87">
        <v>42171</v>
      </c>
      <c r="M730" s="54"/>
      <c r="N730" s="54" t="s">
        <v>1073</v>
      </c>
      <c r="O730" s="88">
        <v>4.5889100000000001E-4</v>
      </c>
      <c r="P730" s="54">
        <v>1</v>
      </c>
    </row>
    <row r="731" spans="1:16" ht="42">
      <c r="A731" s="54" t="s">
        <v>228</v>
      </c>
      <c r="B731" s="54" t="s">
        <v>185</v>
      </c>
      <c r="C731" s="54" t="s">
        <v>270</v>
      </c>
      <c r="D731" s="54" t="s">
        <v>168</v>
      </c>
      <c r="E731" s="54" t="s">
        <v>271</v>
      </c>
      <c r="F731" s="54" t="s">
        <v>272</v>
      </c>
      <c r="G731" s="54" t="s">
        <v>207</v>
      </c>
      <c r="H731" s="54" t="s">
        <v>336</v>
      </c>
      <c r="I731" s="54" t="s">
        <v>337</v>
      </c>
      <c r="J731" s="54" t="s">
        <v>207</v>
      </c>
      <c r="K731" s="54" t="s">
        <v>336</v>
      </c>
      <c r="L731" s="87">
        <v>42101</v>
      </c>
      <c r="M731" s="54"/>
      <c r="N731" s="54" t="s">
        <v>338</v>
      </c>
      <c r="O731" s="88">
        <v>9.1778200000000012E-4</v>
      </c>
      <c r="P731" s="54">
        <v>2</v>
      </c>
    </row>
    <row r="732" spans="1:16" ht="42">
      <c r="A732" s="54" t="s">
        <v>228</v>
      </c>
      <c r="B732" s="54" t="s">
        <v>185</v>
      </c>
      <c r="C732" s="54" t="s">
        <v>270</v>
      </c>
      <c r="D732" s="54" t="s">
        <v>168</v>
      </c>
      <c r="E732" s="54" t="s">
        <v>271</v>
      </c>
      <c r="F732" s="54" t="s">
        <v>272</v>
      </c>
      <c r="G732" s="54" t="s">
        <v>207</v>
      </c>
      <c r="H732" s="54" t="s">
        <v>209</v>
      </c>
      <c r="I732" s="54" t="s">
        <v>1074</v>
      </c>
      <c r="J732" s="54" t="s">
        <v>207</v>
      </c>
      <c r="K732" s="54" t="s">
        <v>1093</v>
      </c>
      <c r="L732" s="87">
        <v>41688</v>
      </c>
      <c r="M732" s="54"/>
      <c r="N732" s="54" t="s">
        <v>1094</v>
      </c>
      <c r="O732" s="88">
        <v>4.5889100000000001E-4</v>
      </c>
      <c r="P732" s="54">
        <v>1</v>
      </c>
    </row>
    <row r="733" spans="1:16" ht="42">
      <c r="A733" s="54" t="s">
        <v>228</v>
      </c>
      <c r="B733" s="54" t="s">
        <v>185</v>
      </c>
      <c r="C733" s="54" t="s">
        <v>270</v>
      </c>
      <c r="D733" s="54" t="s">
        <v>168</v>
      </c>
      <c r="E733" s="54" t="s">
        <v>271</v>
      </c>
      <c r="F733" s="54" t="s">
        <v>272</v>
      </c>
      <c r="G733" s="54" t="s">
        <v>207</v>
      </c>
      <c r="H733" s="54" t="s">
        <v>209</v>
      </c>
      <c r="I733" s="54" t="s">
        <v>1074</v>
      </c>
      <c r="J733" s="54" t="s">
        <v>207</v>
      </c>
      <c r="K733" s="54" t="s">
        <v>1095</v>
      </c>
      <c r="L733" s="87">
        <v>41688</v>
      </c>
      <c r="M733" s="54"/>
      <c r="N733" s="54" t="s">
        <v>1096</v>
      </c>
      <c r="O733" s="88">
        <v>4.5889100000000001E-4</v>
      </c>
      <c r="P733" s="54">
        <v>1</v>
      </c>
    </row>
    <row r="734" spans="1:16" ht="42">
      <c r="A734" s="54" t="s">
        <v>228</v>
      </c>
      <c r="B734" s="54" t="s">
        <v>185</v>
      </c>
      <c r="C734" s="54" t="s">
        <v>339</v>
      </c>
      <c r="D734" s="54" t="s">
        <v>168</v>
      </c>
      <c r="E734" s="54" t="s">
        <v>340</v>
      </c>
      <c r="F734" s="54" t="s">
        <v>272</v>
      </c>
      <c r="G734" s="54" t="s">
        <v>186</v>
      </c>
      <c r="H734" s="54" t="s">
        <v>187</v>
      </c>
      <c r="I734" s="54" t="s">
        <v>275</v>
      </c>
      <c r="J734" s="54" t="s">
        <v>186</v>
      </c>
      <c r="K734" s="54" t="s">
        <v>276</v>
      </c>
      <c r="L734" s="87">
        <v>42251</v>
      </c>
      <c r="M734" s="54"/>
      <c r="N734" s="54" t="s">
        <v>277</v>
      </c>
      <c r="O734" s="88">
        <v>1.7989729999999999E-2</v>
      </c>
      <c r="P734" s="54">
        <v>1</v>
      </c>
    </row>
    <row r="735" spans="1:16" ht="42">
      <c r="A735" s="54" t="s">
        <v>228</v>
      </c>
      <c r="B735" s="54" t="s">
        <v>185</v>
      </c>
      <c r="C735" s="54" t="s">
        <v>339</v>
      </c>
      <c r="D735" s="54" t="s">
        <v>168</v>
      </c>
      <c r="E735" s="54" t="s">
        <v>340</v>
      </c>
      <c r="F735" s="54" t="s">
        <v>272</v>
      </c>
      <c r="G735" s="54" t="s">
        <v>201</v>
      </c>
      <c r="H735" s="54" t="s">
        <v>204</v>
      </c>
      <c r="I735" s="54" t="s">
        <v>315</v>
      </c>
      <c r="J735" s="54" t="s">
        <v>201</v>
      </c>
      <c r="K735" s="54" t="s">
        <v>316</v>
      </c>
      <c r="L735" s="87">
        <v>41688</v>
      </c>
      <c r="M735" s="54"/>
      <c r="N735" s="54" t="s">
        <v>317</v>
      </c>
      <c r="O735" s="88">
        <v>1.7989729999999999E-2</v>
      </c>
      <c r="P735" s="54">
        <v>1</v>
      </c>
    </row>
    <row r="736" spans="1:16" ht="42">
      <c r="A736" s="54" t="s">
        <v>228</v>
      </c>
      <c r="B736" s="54" t="s">
        <v>185</v>
      </c>
      <c r="C736" s="54" t="s">
        <v>339</v>
      </c>
      <c r="D736" s="54" t="s">
        <v>168</v>
      </c>
      <c r="E736" s="54" t="s">
        <v>340</v>
      </c>
      <c r="F736" s="54" t="s">
        <v>272</v>
      </c>
      <c r="G736" s="54" t="s">
        <v>201</v>
      </c>
      <c r="H736" s="54" t="s">
        <v>204</v>
      </c>
      <c r="I736" s="54" t="s">
        <v>315</v>
      </c>
      <c r="J736" s="54" t="s">
        <v>201</v>
      </c>
      <c r="K736" s="54" t="s">
        <v>973</v>
      </c>
      <c r="L736" s="87">
        <v>41688</v>
      </c>
      <c r="M736" s="54"/>
      <c r="N736" s="54" t="s">
        <v>974</v>
      </c>
      <c r="O736" s="88">
        <v>1.7989729999999999E-2</v>
      </c>
      <c r="P736" s="54">
        <v>1</v>
      </c>
    </row>
    <row r="737" spans="1:16" ht="42">
      <c r="A737" s="54" t="s">
        <v>228</v>
      </c>
      <c r="B737" s="54" t="s">
        <v>185</v>
      </c>
      <c r="C737" s="54" t="s">
        <v>339</v>
      </c>
      <c r="D737" s="54" t="s">
        <v>168</v>
      </c>
      <c r="E737" s="54" t="s">
        <v>340</v>
      </c>
      <c r="F737" s="54" t="s">
        <v>272</v>
      </c>
      <c r="G737" s="54" t="s">
        <v>205</v>
      </c>
      <c r="H737" s="54" t="s">
        <v>1435</v>
      </c>
      <c r="I737" s="54" t="s">
        <v>1436</v>
      </c>
      <c r="J737" s="54" t="s">
        <v>205</v>
      </c>
      <c r="K737" s="54" t="s">
        <v>1457</v>
      </c>
      <c r="L737" s="87">
        <v>43154</v>
      </c>
      <c r="M737" s="54"/>
      <c r="N737" s="54" t="s">
        <v>1458</v>
      </c>
      <c r="O737" s="88">
        <v>1.7989729999999999E-2</v>
      </c>
      <c r="P737" s="54">
        <v>1</v>
      </c>
    </row>
    <row r="738" spans="1:16" ht="42">
      <c r="A738" s="54" t="s">
        <v>228</v>
      </c>
      <c r="B738" s="54" t="s">
        <v>185</v>
      </c>
      <c r="C738" s="54" t="s">
        <v>339</v>
      </c>
      <c r="D738" s="54" t="s">
        <v>168</v>
      </c>
      <c r="E738" s="54" t="s">
        <v>340</v>
      </c>
      <c r="F738" s="54" t="s">
        <v>272</v>
      </c>
      <c r="G738" s="54" t="s">
        <v>205</v>
      </c>
      <c r="H738" s="54" t="s">
        <v>1435</v>
      </c>
      <c r="I738" s="54" t="s">
        <v>1436</v>
      </c>
      <c r="J738" s="54" t="s">
        <v>205</v>
      </c>
      <c r="K738" s="54" t="s">
        <v>1467</v>
      </c>
      <c r="L738" s="87">
        <v>43154</v>
      </c>
      <c r="M738" s="54"/>
      <c r="N738" s="54" t="s">
        <v>1468</v>
      </c>
      <c r="O738" s="88">
        <v>1.7989729999999999E-2</v>
      </c>
      <c r="P738" s="54">
        <v>1</v>
      </c>
    </row>
    <row r="739" spans="1:16" ht="42">
      <c r="A739" s="54" t="s">
        <v>228</v>
      </c>
      <c r="B739" s="54" t="s">
        <v>185</v>
      </c>
      <c r="C739" s="54" t="s">
        <v>339</v>
      </c>
      <c r="D739" s="54" t="s">
        <v>168</v>
      </c>
      <c r="E739" s="54" t="s">
        <v>340</v>
      </c>
      <c r="F739" s="54" t="s">
        <v>272</v>
      </c>
      <c r="G739" s="54" t="s">
        <v>210</v>
      </c>
      <c r="H739" s="54" t="s">
        <v>210</v>
      </c>
      <c r="I739" s="54" t="s">
        <v>322</v>
      </c>
      <c r="J739" s="54" t="s">
        <v>210</v>
      </c>
      <c r="K739" s="54" t="s">
        <v>325</v>
      </c>
      <c r="L739" s="87">
        <v>41674</v>
      </c>
      <c r="M739" s="54"/>
      <c r="N739" s="54" t="s">
        <v>326</v>
      </c>
      <c r="O739" s="88">
        <v>3.5979459999999991E-2</v>
      </c>
      <c r="P739" s="54">
        <v>2</v>
      </c>
    </row>
    <row r="740" spans="1:16" ht="42">
      <c r="A740" s="54" t="s">
        <v>228</v>
      </c>
      <c r="B740" s="54" t="s">
        <v>185</v>
      </c>
      <c r="C740" s="54" t="s">
        <v>339</v>
      </c>
      <c r="D740" s="54" t="s">
        <v>168</v>
      </c>
      <c r="E740" s="54" t="s">
        <v>340</v>
      </c>
      <c r="F740" s="54" t="s">
        <v>272</v>
      </c>
      <c r="G740" s="54" t="s">
        <v>210</v>
      </c>
      <c r="H740" s="54" t="s">
        <v>210</v>
      </c>
      <c r="I740" s="54" t="s">
        <v>322</v>
      </c>
      <c r="J740" s="54" t="s">
        <v>210</v>
      </c>
      <c r="K740" s="54" t="s">
        <v>327</v>
      </c>
      <c r="L740" s="87">
        <v>41674</v>
      </c>
      <c r="M740" s="54"/>
      <c r="N740" s="54" t="s">
        <v>328</v>
      </c>
      <c r="O740" s="88">
        <v>5.396919E-2</v>
      </c>
      <c r="P740" s="54">
        <v>3</v>
      </c>
    </row>
    <row r="741" spans="1:16" ht="42">
      <c r="A741" s="54" t="s">
        <v>228</v>
      </c>
      <c r="B741" s="54" t="s">
        <v>185</v>
      </c>
      <c r="C741" s="54" t="s">
        <v>339</v>
      </c>
      <c r="D741" s="54" t="s">
        <v>168</v>
      </c>
      <c r="E741" s="54" t="s">
        <v>340</v>
      </c>
      <c r="F741" s="54" t="s">
        <v>272</v>
      </c>
      <c r="G741" s="54" t="s">
        <v>207</v>
      </c>
      <c r="H741" s="54" t="s">
        <v>208</v>
      </c>
      <c r="I741" s="54" t="s">
        <v>329</v>
      </c>
      <c r="J741" s="54" t="s">
        <v>207</v>
      </c>
      <c r="K741" s="54" t="s">
        <v>330</v>
      </c>
      <c r="L741" s="87">
        <v>42171</v>
      </c>
      <c r="M741" s="54"/>
      <c r="N741" s="54" t="s">
        <v>331</v>
      </c>
      <c r="O741" s="88">
        <v>1.7989729999999999E-2</v>
      </c>
      <c r="P741" s="54">
        <v>1</v>
      </c>
    </row>
    <row r="742" spans="1:16" ht="42">
      <c r="A742" s="54" t="s">
        <v>228</v>
      </c>
      <c r="B742" s="54" t="s">
        <v>185</v>
      </c>
      <c r="C742" s="54" t="s">
        <v>339</v>
      </c>
      <c r="D742" s="54" t="s">
        <v>168</v>
      </c>
      <c r="E742" s="54" t="s">
        <v>340</v>
      </c>
      <c r="F742" s="54" t="s">
        <v>272</v>
      </c>
      <c r="G742" s="54" t="s">
        <v>207</v>
      </c>
      <c r="H742" s="54" t="s">
        <v>208</v>
      </c>
      <c r="I742" s="54" t="s">
        <v>329</v>
      </c>
      <c r="J742" s="54" t="s">
        <v>207</v>
      </c>
      <c r="K742" s="54" t="s">
        <v>1068</v>
      </c>
      <c r="L742" s="87">
        <v>42171</v>
      </c>
      <c r="M742" s="54"/>
      <c r="N742" s="54" t="s">
        <v>1069</v>
      </c>
      <c r="O742" s="88">
        <v>1.7989729999999999E-2</v>
      </c>
      <c r="P742" s="54">
        <v>1</v>
      </c>
    </row>
    <row r="743" spans="1:16" ht="42">
      <c r="A743" s="54" t="s">
        <v>228</v>
      </c>
      <c r="B743" s="54" t="s">
        <v>185</v>
      </c>
      <c r="C743" s="54" t="s">
        <v>339</v>
      </c>
      <c r="D743" s="54" t="s">
        <v>168</v>
      </c>
      <c r="E743" s="54" t="s">
        <v>340</v>
      </c>
      <c r="F743" s="54" t="s">
        <v>272</v>
      </c>
      <c r="G743" s="54" t="s">
        <v>207</v>
      </c>
      <c r="H743" s="54" t="s">
        <v>208</v>
      </c>
      <c r="I743" s="54" t="s">
        <v>329</v>
      </c>
      <c r="J743" s="54" t="s">
        <v>207</v>
      </c>
      <c r="K743" s="54" t="s">
        <v>334</v>
      </c>
      <c r="L743" s="87">
        <v>42171</v>
      </c>
      <c r="M743" s="54"/>
      <c r="N743" s="54" t="s">
        <v>335</v>
      </c>
      <c r="O743" s="88">
        <v>1.7989729999999999E-2</v>
      </c>
      <c r="P743" s="54">
        <v>1</v>
      </c>
    </row>
    <row r="744" spans="1:16" ht="42">
      <c r="A744" s="54" t="s">
        <v>228</v>
      </c>
      <c r="B744" s="54" t="s">
        <v>185</v>
      </c>
      <c r="C744" s="54" t="s">
        <v>339</v>
      </c>
      <c r="D744" s="54" t="s">
        <v>168</v>
      </c>
      <c r="E744" s="54" t="s">
        <v>340</v>
      </c>
      <c r="F744" s="54" t="s">
        <v>272</v>
      </c>
      <c r="G744" s="54" t="s">
        <v>207</v>
      </c>
      <c r="H744" s="54" t="s">
        <v>208</v>
      </c>
      <c r="I744" s="54" t="s">
        <v>329</v>
      </c>
      <c r="J744" s="54" t="s">
        <v>207</v>
      </c>
      <c r="K744" s="54" t="s">
        <v>1072</v>
      </c>
      <c r="L744" s="87">
        <v>42171</v>
      </c>
      <c r="M744" s="54"/>
      <c r="N744" s="54" t="s">
        <v>1073</v>
      </c>
      <c r="O744" s="88">
        <v>1.7989729999999999E-2</v>
      </c>
      <c r="P744" s="54">
        <v>1</v>
      </c>
    </row>
    <row r="745" spans="1:16" ht="42">
      <c r="A745" s="54" t="s">
        <v>228</v>
      </c>
      <c r="B745" s="54" t="s">
        <v>185</v>
      </c>
      <c r="C745" s="54" t="s">
        <v>339</v>
      </c>
      <c r="D745" s="54" t="s">
        <v>168</v>
      </c>
      <c r="E745" s="54" t="s">
        <v>340</v>
      </c>
      <c r="F745" s="54" t="s">
        <v>272</v>
      </c>
      <c r="G745" s="54" t="s">
        <v>207</v>
      </c>
      <c r="H745" s="54" t="s">
        <v>336</v>
      </c>
      <c r="I745" s="54" t="s">
        <v>337</v>
      </c>
      <c r="J745" s="54" t="s">
        <v>207</v>
      </c>
      <c r="K745" s="54" t="s">
        <v>336</v>
      </c>
      <c r="L745" s="87">
        <v>42101</v>
      </c>
      <c r="M745" s="54"/>
      <c r="N745" s="54" t="s">
        <v>338</v>
      </c>
      <c r="O745" s="88">
        <v>3.5979459999999991E-2</v>
      </c>
      <c r="P745" s="54">
        <v>2</v>
      </c>
    </row>
    <row r="746" spans="1:16" ht="42">
      <c r="A746" s="54" t="s">
        <v>228</v>
      </c>
      <c r="B746" s="54" t="s">
        <v>185</v>
      </c>
      <c r="C746" s="54" t="s">
        <v>339</v>
      </c>
      <c r="D746" s="54" t="s">
        <v>168</v>
      </c>
      <c r="E746" s="54" t="s">
        <v>340</v>
      </c>
      <c r="F746" s="54" t="s">
        <v>272</v>
      </c>
      <c r="G746" s="54" t="s">
        <v>207</v>
      </c>
      <c r="H746" s="54" t="s">
        <v>209</v>
      </c>
      <c r="I746" s="54" t="s">
        <v>1074</v>
      </c>
      <c r="J746" s="54" t="s">
        <v>207</v>
      </c>
      <c r="K746" s="54" t="s">
        <v>1093</v>
      </c>
      <c r="L746" s="87">
        <v>41688</v>
      </c>
      <c r="M746" s="54"/>
      <c r="N746" s="54" t="s">
        <v>1094</v>
      </c>
      <c r="O746" s="88">
        <v>1.7989729999999999E-2</v>
      </c>
      <c r="P746" s="54">
        <v>1</v>
      </c>
    </row>
    <row r="747" spans="1:16" ht="42">
      <c r="A747" s="54" t="s">
        <v>228</v>
      </c>
      <c r="B747" s="54" t="s">
        <v>185</v>
      </c>
      <c r="C747" s="54" t="s">
        <v>339</v>
      </c>
      <c r="D747" s="54" t="s">
        <v>168</v>
      </c>
      <c r="E747" s="54" t="s">
        <v>340</v>
      </c>
      <c r="F747" s="54" t="s">
        <v>272</v>
      </c>
      <c r="G747" s="54" t="s">
        <v>207</v>
      </c>
      <c r="H747" s="54" t="s">
        <v>209</v>
      </c>
      <c r="I747" s="54" t="s">
        <v>1074</v>
      </c>
      <c r="J747" s="54" t="s">
        <v>207</v>
      </c>
      <c r="K747" s="54" t="s">
        <v>1095</v>
      </c>
      <c r="L747" s="87">
        <v>41688</v>
      </c>
      <c r="M747" s="54"/>
      <c r="N747" s="54" t="s">
        <v>1096</v>
      </c>
      <c r="O747" s="88">
        <v>1.7989729999999999E-2</v>
      </c>
      <c r="P747" s="54">
        <v>1</v>
      </c>
    </row>
    <row r="748" spans="1:16" ht="42">
      <c r="A748" s="54" t="s">
        <v>228</v>
      </c>
      <c r="B748" s="54" t="s">
        <v>185</v>
      </c>
      <c r="C748" s="54" t="s">
        <v>270</v>
      </c>
      <c r="D748" s="54" t="s">
        <v>168</v>
      </c>
      <c r="E748" s="54" t="s">
        <v>271</v>
      </c>
      <c r="F748" s="54" t="s">
        <v>272</v>
      </c>
      <c r="G748" s="54" t="s">
        <v>192</v>
      </c>
      <c r="H748" s="54" t="s">
        <v>280</v>
      </c>
      <c r="I748" s="54" t="s">
        <v>281</v>
      </c>
      <c r="J748" s="54" t="s">
        <v>192</v>
      </c>
      <c r="K748" s="54" t="s">
        <v>282</v>
      </c>
      <c r="L748" s="87">
        <v>41898</v>
      </c>
      <c r="M748" s="54"/>
      <c r="N748" s="54" t="s">
        <v>283</v>
      </c>
      <c r="O748" s="88">
        <v>4.5889100000000001E-4</v>
      </c>
      <c r="P748" s="54">
        <v>1</v>
      </c>
    </row>
    <row r="749" spans="1:16" ht="42">
      <c r="A749" s="54" t="s">
        <v>228</v>
      </c>
      <c r="B749" s="54" t="s">
        <v>185</v>
      </c>
      <c r="C749" s="54" t="s">
        <v>270</v>
      </c>
      <c r="D749" s="54" t="s">
        <v>168</v>
      </c>
      <c r="E749" s="54" t="s">
        <v>271</v>
      </c>
      <c r="F749" s="54" t="s">
        <v>272</v>
      </c>
      <c r="G749" s="54" t="s">
        <v>307</v>
      </c>
      <c r="H749" s="54" t="s">
        <v>308</v>
      </c>
      <c r="I749" s="54" t="s">
        <v>309</v>
      </c>
      <c r="J749" s="54" t="s">
        <v>307</v>
      </c>
      <c r="K749" s="54" t="s">
        <v>313</v>
      </c>
      <c r="L749" s="87">
        <v>41695</v>
      </c>
      <c r="M749" s="54"/>
      <c r="N749" s="54" t="s">
        <v>314</v>
      </c>
      <c r="O749" s="88">
        <v>4.5889100000000001E-4</v>
      </c>
      <c r="P749" s="54">
        <v>1</v>
      </c>
    </row>
    <row r="750" spans="1:16" ht="42">
      <c r="A750" s="54" t="s">
        <v>228</v>
      </c>
      <c r="B750" s="54" t="s">
        <v>185</v>
      </c>
      <c r="C750" s="54" t="s">
        <v>270</v>
      </c>
      <c r="D750" s="54" t="s">
        <v>168</v>
      </c>
      <c r="E750" s="54" t="s">
        <v>271</v>
      </c>
      <c r="F750" s="54" t="s">
        <v>272</v>
      </c>
      <c r="G750" s="54" t="s">
        <v>307</v>
      </c>
      <c r="H750" s="54" t="s">
        <v>308</v>
      </c>
      <c r="I750" s="54" t="s">
        <v>309</v>
      </c>
      <c r="J750" s="54" t="s">
        <v>307</v>
      </c>
      <c r="K750" s="54" t="s">
        <v>813</v>
      </c>
      <c r="L750" s="87">
        <v>41695</v>
      </c>
      <c r="M750" s="54"/>
      <c r="N750" s="54" t="s">
        <v>814</v>
      </c>
      <c r="O750" s="88">
        <v>4.5889100000000001E-4</v>
      </c>
      <c r="P750" s="54">
        <v>1</v>
      </c>
    </row>
    <row r="751" spans="1:16" ht="42">
      <c r="A751" s="54" t="s">
        <v>228</v>
      </c>
      <c r="B751" s="54" t="s">
        <v>185</v>
      </c>
      <c r="C751" s="54" t="s">
        <v>339</v>
      </c>
      <c r="D751" s="54" t="s">
        <v>168</v>
      </c>
      <c r="E751" s="54" t="s">
        <v>340</v>
      </c>
      <c r="F751" s="54" t="s">
        <v>272</v>
      </c>
      <c r="G751" s="54" t="s">
        <v>192</v>
      </c>
      <c r="H751" s="54" t="s">
        <v>280</v>
      </c>
      <c r="I751" s="54" t="s">
        <v>281</v>
      </c>
      <c r="J751" s="54" t="s">
        <v>192</v>
      </c>
      <c r="K751" s="54" t="s">
        <v>282</v>
      </c>
      <c r="L751" s="87">
        <v>41898</v>
      </c>
      <c r="M751" s="54"/>
      <c r="N751" s="54" t="s">
        <v>283</v>
      </c>
      <c r="O751" s="88">
        <v>1.7989729999999999E-2</v>
      </c>
      <c r="P751" s="54">
        <v>1</v>
      </c>
    </row>
    <row r="752" spans="1:16" ht="42">
      <c r="A752" s="54" t="s">
        <v>228</v>
      </c>
      <c r="B752" s="54" t="s">
        <v>185</v>
      </c>
      <c r="C752" s="54" t="s">
        <v>339</v>
      </c>
      <c r="D752" s="54" t="s">
        <v>168</v>
      </c>
      <c r="E752" s="54" t="s">
        <v>340</v>
      </c>
      <c r="F752" s="54" t="s">
        <v>272</v>
      </c>
      <c r="G752" s="54" t="s">
        <v>307</v>
      </c>
      <c r="H752" s="54" t="s">
        <v>308</v>
      </c>
      <c r="I752" s="54" t="s">
        <v>309</v>
      </c>
      <c r="J752" s="54" t="s">
        <v>307</v>
      </c>
      <c r="K752" s="54" t="s">
        <v>313</v>
      </c>
      <c r="L752" s="87">
        <v>41695</v>
      </c>
      <c r="M752" s="54"/>
      <c r="N752" s="54" t="s">
        <v>314</v>
      </c>
      <c r="O752" s="88">
        <v>1.7989729999999999E-2</v>
      </c>
      <c r="P752" s="54">
        <v>1</v>
      </c>
    </row>
    <row r="753" spans="1:16" ht="42">
      <c r="A753" s="54" t="s">
        <v>228</v>
      </c>
      <c r="B753" s="54" t="s">
        <v>185</v>
      </c>
      <c r="C753" s="54" t="s">
        <v>339</v>
      </c>
      <c r="D753" s="54" t="s">
        <v>168</v>
      </c>
      <c r="E753" s="54" t="s">
        <v>340</v>
      </c>
      <c r="F753" s="54" t="s">
        <v>272</v>
      </c>
      <c r="G753" s="54" t="s">
        <v>307</v>
      </c>
      <c r="H753" s="54" t="s">
        <v>308</v>
      </c>
      <c r="I753" s="54" t="s">
        <v>309</v>
      </c>
      <c r="J753" s="54" t="s">
        <v>307</v>
      </c>
      <c r="K753" s="54" t="s">
        <v>813</v>
      </c>
      <c r="L753" s="87">
        <v>41695</v>
      </c>
      <c r="M753" s="54"/>
      <c r="N753" s="54" t="s">
        <v>814</v>
      </c>
      <c r="O753" s="88">
        <v>1.7989729999999999E-2</v>
      </c>
      <c r="P753" s="54">
        <v>1</v>
      </c>
    </row>
    <row r="754" spans="1:16" ht="28">
      <c r="A754" s="54" t="s">
        <v>228</v>
      </c>
      <c r="B754" s="54" t="s">
        <v>185</v>
      </c>
      <c r="C754" s="54" t="s">
        <v>350</v>
      </c>
      <c r="D754" s="54" t="s">
        <v>92</v>
      </c>
      <c r="E754" s="54" t="s">
        <v>340</v>
      </c>
      <c r="F754" s="54" t="s">
        <v>272</v>
      </c>
      <c r="G754" s="54" t="s">
        <v>358</v>
      </c>
      <c r="H754" s="54" t="s">
        <v>359</v>
      </c>
      <c r="I754" s="54" t="s">
        <v>360</v>
      </c>
      <c r="J754" s="54" t="s">
        <v>358</v>
      </c>
      <c r="K754" s="54" t="s">
        <v>359</v>
      </c>
      <c r="L754" s="87">
        <v>42817</v>
      </c>
      <c r="M754" s="54"/>
      <c r="N754" s="54" t="s">
        <v>361</v>
      </c>
      <c r="O754" s="88">
        <v>1.0097999999999999E-2</v>
      </c>
      <c r="P754" s="54">
        <v>1</v>
      </c>
    </row>
    <row r="755" spans="1:16" ht="28">
      <c r="A755" s="54" t="s">
        <v>228</v>
      </c>
      <c r="B755" s="54" t="s">
        <v>185</v>
      </c>
      <c r="C755" s="54" t="s">
        <v>350</v>
      </c>
      <c r="D755" s="54" t="s">
        <v>92</v>
      </c>
      <c r="E755" s="54" t="s">
        <v>340</v>
      </c>
      <c r="F755" s="54" t="s">
        <v>272</v>
      </c>
      <c r="G755" s="54" t="s">
        <v>358</v>
      </c>
      <c r="H755" s="54" t="s">
        <v>362</v>
      </c>
      <c r="I755" s="54" t="s">
        <v>363</v>
      </c>
      <c r="J755" s="54" t="s">
        <v>358</v>
      </c>
      <c r="K755" s="54" t="s">
        <v>362</v>
      </c>
      <c r="L755" s="87">
        <v>42642</v>
      </c>
      <c r="M755" s="54"/>
      <c r="N755" s="54" t="s">
        <v>364</v>
      </c>
      <c r="O755" s="88">
        <v>6.4160999999999996E-2</v>
      </c>
      <c r="P755" s="54">
        <v>10</v>
      </c>
    </row>
    <row r="756" spans="1:16" ht="28">
      <c r="A756" s="54" t="s">
        <v>228</v>
      </c>
      <c r="B756" s="54" t="s">
        <v>185</v>
      </c>
      <c r="C756" s="54" t="s">
        <v>350</v>
      </c>
      <c r="D756" s="54" t="s">
        <v>92</v>
      </c>
      <c r="E756" s="54" t="s">
        <v>340</v>
      </c>
      <c r="F756" s="54" t="s">
        <v>272</v>
      </c>
      <c r="G756" s="54" t="s">
        <v>201</v>
      </c>
      <c r="H756" s="54" t="s">
        <v>942</v>
      </c>
      <c r="I756" s="54" t="s">
        <v>1529</v>
      </c>
      <c r="J756" s="54" t="s">
        <v>201</v>
      </c>
      <c r="K756" s="54" t="s">
        <v>942</v>
      </c>
      <c r="L756" s="87">
        <v>43011</v>
      </c>
      <c r="M756" s="54"/>
      <c r="N756" s="54" t="s">
        <v>1530</v>
      </c>
      <c r="O756" s="88">
        <v>1.5703000000000002E-2</v>
      </c>
      <c r="P756" s="54">
        <v>2</v>
      </c>
    </row>
    <row r="757" spans="1:16" ht="28">
      <c r="A757" s="54" t="s">
        <v>228</v>
      </c>
      <c r="B757" s="54" t="s">
        <v>185</v>
      </c>
      <c r="C757" s="54" t="s">
        <v>350</v>
      </c>
      <c r="D757" s="54" t="s">
        <v>92</v>
      </c>
      <c r="E757" s="54" t="s">
        <v>340</v>
      </c>
      <c r="F757" s="54" t="s">
        <v>272</v>
      </c>
      <c r="G757" s="54" t="s">
        <v>365</v>
      </c>
      <c r="H757" s="54" t="s">
        <v>366</v>
      </c>
      <c r="I757" s="54" t="s">
        <v>367</v>
      </c>
      <c r="J757" s="54" t="s">
        <v>365</v>
      </c>
      <c r="K757" s="54" t="s">
        <v>366</v>
      </c>
      <c r="L757" s="87">
        <v>42671</v>
      </c>
      <c r="M757" s="54"/>
      <c r="N757" s="54" t="s">
        <v>368</v>
      </c>
      <c r="O757" s="88">
        <v>1.0097999999999999E-2</v>
      </c>
      <c r="P757" s="54">
        <v>1</v>
      </c>
    </row>
    <row r="758" spans="1:16" ht="28">
      <c r="A758" s="54" t="s">
        <v>228</v>
      </c>
      <c r="B758" s="54" t="s">
        <v>185</v>
      </c>
      <c r="C758" s="54" t="s">
        <v>1130</v>
      </c>
      <c r="D758" s="54" t="s">
        <v>92</v>
      </c>
      <c r="E758" s="54" t="s">
        <v>370</v>
      </c>
      <c r="F758" s="54" t="s">
        <v>272</v>
      </c>
      <c r="G758" s="54" t="s">
        <v>186</v>
      </c>
      <c r="H758" s="54" t="s">
        <v>387</v>
      </c>
      <c r="I758" s="54" t="s">
        <v>388</v>
      </c>
      <c r="J758" s="54" t="s">
        <v>186</v>
      </c>
      <c r="K758" s="54" t="s">
        <v>387</v>
      </c>
      <c r="L758" s="87">
        <v>42230</v>
      </c>
      <c r="M758" s="54"/>
      <c r="N758" s="54" t="s">
        <v>389</v>
      </c>
      <c r="O758" s="88">
        <v>1.0188390000000001</v>
      </c>
      <c r="P758" s="54">
        <v>152</v>
      </c>
    </row>
    <row r="759" spans="1:16" ht="28">
      <c r="A759" s="54" t="s">
        <v>228</v>
      </c>
      <c r="B759" s="54" t="s">
        <v>185</v>
      </c>
      <c r="C759" s="54" t="s">
        <v>1130</v>
      </c>
      <c r="D759" s="54" t="s">
        <v>92</v>
      </c>
      <c r="E759" s="54" t="s">
        <v>370</v>
      </c>
      <c r="F759" s="54" t="s">
        <v>272</v>
      </c>
      <c r="G759" s="54" t="s">
        <v>186</v>
      </c>
      <c r="H759" s="54" t="s">
        <v>187</v>
      </c>
      <c r="I759" s="54" t="s">
        <v>390</v>
      </c>
      <c r="J759" s="54" t="s">
        <v>186</v>
      </c>
      <c r="K759" s="54" t="s">
        <v>187</v>
      </c>
      <c r="L759" s="87">
        <v>42482</v>
      </c>
      <c r="M759" s="54"/>
      <c r="N759" s="54" t="s">
        <v>391</v>
      </c>
      <c r="O759" s="88">
        <v>5.6049999999999997E-3</v>
      </c>
      <c r="P759" s="54">
        <v>1</v>
      </c>
    </row>
    <row r="760" spans="1:16" ht="28">
      <c r="A760" s="54" t="s">
        <v>228</v>
      </c>
      <c r="B760" s="54" t="s">
        <v>185</v>
      </c>
      <c r="C760" s="54" t="s">
        <v>1130</v>
      </c>
      <c r="D760" s="54" t="s">
        <v>92</v>
      </c>
      <c r="E760" s="54" t="s">
        <v>370</v>
      </c>
      <c r="F760" s="54" t="s">
        <v>272</v>
      </c>
      <c r="G760" s="54" t="s">
        <v>186</v>
      </c>
      <c r="H760" s="54" t="s">
        <v>187</v>
      </c>
      <c r="I760" s="54" t="s">
        <v>394</v>
      </c>
      <c r="J760" s="54" t="s">
        <v>186</v>
      </c>
      <c r="K760" s="54" t="s">
        <v>187</v>
      </c>
      <c r="L760" s="87">
        <v>42489</v>
      </c>
      <c r="M760" s="54"/>
      <c r="N760" s="54" t="s">
        <v>395</v>
      </c>
      <c r="O760" s="88">
        <v>2.1482999999999999E-2</v>
      </c>
      <c r="P760" s="54">
        <v>3</v>
      </c>
    </row>
    <row r="761" spans="1:16" ht="28">
      <c r="A761" s="54" t="s">
        <v>228</v>
      </c>
      <c r="B761" s="54" t="s">
        <v>185</v>
      </c>
      <c r="C761" s="54" t="s">
        <v>1130</v>
      </c>
      <c r="D761" s="54" t="s">
        <v>92</v>
      </c>
      <c r="E761" s="54" t="s">
        <v>370</v>
      </c>
      <c r="F761" s="54" t="s">
        <v>272</v>
      </c>
      <c r="G761" s="54" t="s">
        <v>186</v>
      </c>
      <c r="H761" s="54" t="s">
        <v>187</v>
      </c>
      <c r="I761" s="54" t="s">
        <v>273</v>
      </c>
      <c r="J761" s="54" t="s">
        <v>186</v>
      </c>
      <c r="K761" s="54" t="s">
        <v>187</v>
      </c>
      <c r="L761" s="87">
        <v>42094</v>
      </c>
      <c r="M761" s="54"/>
      <c r="N761" s="54" t="s">
        <v>274</v>
      </c>
      <c r="O761" s="88">
        <v>4.798921</v>
      </c>
      <c r="P761" s="54">
        <v>735</v>
      </c>
    </row>
    <row r="762" spans="1:16" ht="28">
      <c r="A762" s="54" t="s">
        <v>228</v>
      </c>
      <c r="B762" s="54" t="s">
        <v>185</v>
      </c>
      <c r="C762" s="54" t="s">
        <v>1130</v>
      </c>
      <c r="D762" s="54" t="s">
        <v>92</v>
      </c>
      <c r="E762" s="54" t="s">
        <v>370</v>
      </c>
      <c r="F762" s="54" t="s">
        <v>272</v>
      </c>
      <c r="G762" s="54" t="s">
        <v>186</v>
      </c>
      <c r="H762" s="54" t="s">
        <v>187</v>
      </c>
      <c r="I762" s="54" t="s">
        <v>275</v>
      </c>
      <c r="J762" s="54" t="s">
        <v>186</v>
      </c>
      <c r="K762" s="54" t="s">
        <v>387</v>
      </c>
      <c r="L762" s="87">
        <v>42251</v>
      </c>
      <c r="M762" s="54"/>
      <c r="N762" s="54" t="s">
        <v>396</v>
      </c>
      <c r="O762" s="88">
        <v>0.28085900000000008</v>
      </c>
      <c r="P762" s="54">
        <v>38</v>
      </c>
    </row>
    <row r="763" spans="1:16" ht="28">
      <c r="A763" s="54" t="s">
        <v>228</v>
      </c>
      <c r="B763" s="54" t="s">
        <v>185</v>
      </c>
      <c r="C763" s="54" t="s">
        <v>1130</v>
      </c>
      <c r="D763" s="54" t="s">
        <v>92</v>
      </c>
      <c r="E763" s="54" t="s">
        <v>370</v>
      </c>
      <c r="F763" s="54" t="s">
        <v>272</v>
      </c>
      <c r="G763" s="54" t="s">
        <v>186</v>
      </c>
      <c r="H763" s="54" t="s">
        <v>187</v>
      </c>
      <c r="I763" s="54" t="s">
        <v>275</v>
      </c>
      <c r="J763" s="54" t="s">
        <v>186</v>
      </c>
      <c r="K763" s="54" t="s">
        <v>397</v>
      </c>
      <c r="L763" s="87">
        <v>42251</v>
      </c>
      <c r="M763" s="54"/>
      <c r="N763" s="54" t="s">
        <v>398</v>
      </c>
      <c r="O763" s="88">
        <v>0.43879699999999999</v>
      </c>
      <c r="P763" s="54">
        <v>65</v>
      </c>
    </row>
    <row r="764" spans="1:16" ht="28">
      <c r="A764" s="54" t="s">
        <v>228</v>
      </c>
      <c r="B764" s="54" t="s">
        <v>185</v>
      </c>
      <c r="C764" s="54" t="s">
        <v>1130</v>
      </c>
      <c r="D764" s="54" t="s">
        <v>92</v>
      </c>
      <c r="E764" s="54" t="s">
        <v>370</v>
      </c>
      <c r="F764" s="54" t="s">
        <v>272</v>
      </c>
      <c r="G764" s="54" t="s">
        <v>186</v>
      </c>
      <c r="H764" s="54" t="s">
        <v>187</v>
      </c>
      <c r="I764" s="54" t="s">
        <v>275</v>
      </c>
      <c r="J764" s="54" t="s">
        <v>186</v>
      </c>
      <c r="K764" s="54" t="s">
        <v>276</v>
      </c>
      <c r="L764" s="87">
        <v>42251</v>
      </c>
      <c r="M764" s="54"/>
      <c r="N764" s="54" t="s">
        <v>277</v>
      </c>
      <c r="O764" s="88">
        <v>3.1577259999999998</v>
      </c>
      <c r="P764" s="54">
        <v>495</v>
      </c>
    </row>
    <row r="765" spans="1:16" ht="28">
      <c r="A765" s="54" t="s">
        <v>228</v>
      </c>
      <c r="B765" s="54" t="s">
        <v>185</v>
      </c>
      <c r="C765" s="54" t="s">
        <v>1130</v>
      </c>
      <c r="D765" s="54" t="s">
        <v>92</v>
      </c>
      <c r="E765" s="54" t="s">
        <v>370</v>
      </c>
      <c r="F765" s="54" t="s">
        <v>272</v>
      </c>
      <c r="G765" s="54" t="s">
        <v>186</v>
      </c>
      <c r="H765" s="54" t="s">
        <v>187</v>
      </c>
      <c r="I765" s="54" t="s">
        <v>275</v>
      </c>
      <c r="J765" s="54" t="s">
        <v>186</v>
      </c>
      <c r="K765" s="54" t="s">
        <v>399</v>
      </c>
      <c r="L765" s="87">
        <v>42251</v>
      </c>
      <c r="M765" s="54"/>
      <c r="N765" s="54" t="s">
        <v>400</v>
      </c>
      <c r="O765" s="88">
        <v>0.39076899999999998</v>
      </c>
      <c r="P765" s="54">
        <v>59</v>
      </c>
    </row>
    <row r="766" spans="1:16" ht="28">
      <c r="A766" s="54" t="s">
        <v>228</v>
      </c>
      <c r="B766" s="54" t="s">
        <v>185</v>
      </c>
      <c r="C766" s="54" t="s">
        <v>1130</v>
      </c>
      <c r="D766" s="54" t="s">
        <v>92</v>
      </c>
      <c r="E766" s="54" t="s">
        <v>370</v>
      </c>
      <c r="F766" s="54" t="s">
        <v>272</v>
      </c>
      <c r="G766" s="54" t="s">
        <v>186</v>
      </c>
      <c r="H766" s="54" t="s">
        <v>187</v>
      </c>
      <c r="I766" s="54" t="s">
        <v>275</v>
      </c>
      <c r="J766" s="54" t="s">
        <v>186</v>
      </c>
      <c r="K766" s="54" t="s">
        <v>401</v>
      </c>
      <c r="L766" s="87">
        <v>42251</v>
      </c>
      <c r="M766" s="54"/>
      <c r="N766" s="54" t="s">
        <v>402</v>
      </c>
      <c r="O766" s="88">
        <v>0.414715</v>
      </c>
      <c r="P766" s="54">
        <v>60</v>
      </c>
    </row>
    <row r="767" spans="1:16" ht="28">
      <c r="A767" s="54" t="s">
        <v>228</v>
      </c>
      <c r="B767" s="54" t="s">
        <v>185</v>
      </c>
      <c r="C767" s="54" t="s">
        <v>1130</v>
      </c>
      <c r="D767" s="54" t="s">
        <v>92</v>
      </c>
      <c r="E767" s="54" t="s">
        <v>370</v>
      </c>
      <c r="F767" s="54" t="s">
        <v>272</v>
      </c>
      <c r="G767" s="54" t="s">
        <v>186</v>
      </c>
      <c r="H767" s="54" t="s">
        <v>187</v>
      </c>
      <c r="I767" s="54" t="s">
        <v>275</v>
      </c>
      <c r="J767" s="54" t="s">
        <v>186</v>
      </c>
      <c r="K767" s="54" t="s">
        <v>278</v>
      </c>
      <c r="L767" s="87">
        <v>42251</v>
      </c>
      <c r="M767" s="54"/>
      <c r="N767" s="54" t="s">
        <v>279</v>
      </c>
      <c r="O767" s="88">
        <v>2.0094690000000002</v>
      </c>
      <c r="P767" s="54">
        <v>295</v>
      </c>
    </row>
    <row r="768" spans="1:16" ht="28">
      <c r="A768" s="54" t="s">
        <v>228</v>
      </c>
      <c r="B768" s="54" t="s">
        <v>185</v>
      </c>
      <c r="C768" s="54" t="s">
        <v>1130</v>
      </c>
      <c r="D768" s="54" t="s">
        <v>92</v>
      </c>
      <c r="E768" s="54" t="s">
        <v>370</v>
      </c>
      <c r="F768" s="54" t="s">
        <v>272</v>
      </c>
      <c r="G768" s="54" t="s">
        <v>186</v>
      </c>
      <c r="H768" s="54" t="s">
        <v>187</v>
      </c>
      <c r="I768" s="54" t="s">
        <v>275</v>
      </c>
      <c r="J768" s="54" t="s">
        <v>186</v>
      </c>
      <c r="K768" s="54" t="s">
        <v>403</v>
      </c>
      <c r="L768" s="87">
        <v>42251</v>
      </c>
      <c r="M768" s="54"/>
      <c r="N768" s="54" t="s">
        <v>404</v>
      </c>
      <c r="O768" s="88">
        <v>0.586121</v>
      </c>
      <c r="P768" s="54">
        <v>84</v>
      </c>
    </row>
    <row r="769" spans="1:16" ht="28">
      <c r="A769" s="54" t="s">
        <v>228</v>
      </c>
      <c r="B769" s="54" t="s">
        <v>185</v>
      </c>
      <c r="C769" s="54" t="s">
        <v>1130</v>
      </c>
      <c r="D769" s="54" t="s">
        <v>92</v>
      </c>
      <c r="E769" s="54" t="s">
        <v>370</v>
      </c>
      <c r="F769" s="54" t="s">
        <v>272</v>
      </c>
      <c r="G769" s="54" t="s">
        <v>186</v>
      </c>
      <c r="H769" s="54" t="s">
        <v>187</v>
      </c>
      <c r="I769" s="54" t="s">
        <v>275</v>
      </c>
      <c r="J769" s="54" t="s">
        <v>186</v>
      </c>
      <c r="K769" s="54" t="s">
        <v>405</v>
      </c>
      <c r="L769" s="87">
        <v>42251</v>
      </c>
      <c r="M769" s="54"/>
      <c r="N769" s="54" t="s">
        <v>406</v>
      </c>
      <c r="O769" s="88">
        <v>0.55074599999999996</v>
      </c>
      <c r="P769" s="54">
        <v>84</v>
      </c>
    </row>
    <row r="770" spans="1:16" ht="28">
      <c r="A770" s="54" t="s">
        <v>228</v>
      </c>
      <c r="B770" s="54" t="s">
        <v>185</v>
      </c>
      <c r="C770" s="54" t="s">
        <v>1130</v>
      </c>
      <c r="D770" s="54" t="s">
        <v>92</v>
      </c>
      <c r="E770" s="54" t="s">
        <v>370</v>
      </c>
      <c r="F770" s="54" t="s">
        <v>272</v>
      </c>
      <c r="G770" s="54" t="s">
        <v>186</v>
      </c>
      <c r="H770" s="54" t="s">
        <v>276</v>
      </c>
      <c r="I770" s="54" t="s">
        <v>407</v>
      </c>
      <c r="J770" s="54" t="s">
        <v>186</v>
      </c>
      <c r="K770" s="54" t="s">
        <v>276</v>
      </c>
      <c r="L770" s="87">
        <v>42475</v>
      </c>
      <c r="M770" s="54"/>
      <c r="N770" s="54" t="s">
        <v>408</v>
      </c>
      <c r="O770" s="88">
        <v>5.2042999999999999E-2</v>
      </c>
      <c r="P770" s="54">
        <v>9</v>
      </c>
    </row>
    <row r="771" spans="1:16" ht="28">
      <c r="A771" s="54" t="s">
        <v>228</v>
      </c>
      <c r="B771" s="54" t="s">
        <v>185</v>
      </c>
      <c r="C771" s="54" t="s">
        <v>1130</v>
      </c>
      <c r="D771" s="54" t="s">
        <v>92</v>
      </c>
      <c r="E771" s="54" t="s">
        <v>370</v>
      </c>
      <c r="F771" s="54" t="s">
        <v>272</v>
      </c>
      <c r="G771" s="54" t="s">
        <v>186</v>
      </c>
      <c r="H771" s="54" t="s">
        <v>409</v>
      </c>
      <c r="I771" s="54" t="s">
        <v>410</v>
      </c>
      <c r="J771" s="54" t="s">
        <v>186</v>
      </c>
      <c r="K771" s="54" t="s">
        <v>409</v>
      </c>
      <c r="L771" s="87">
        <v>42059</v>
      </c>
      <c r="M771" s="54"/>
      <c r="N771" s="54" t="s">
        <v>411</v>
      </c>
      <c r="O771" s="88">
        <v>3.751884</v>
      </c>
      <c r="P771" s="54">
        <v>565</v>
      </c>
    </row>
    <row r="772" spans="1:16" ht="28">
      <c r="A772" s="54" t="s">
        <v>228</v>
      </c>
      <c r="B772" s="54" t="s">
        <v>185</v>
      </c>
      <c r="C772" s="54" t="s">
        <v>1130</v>
      </c>
      <c r="D772" s="54" t="s">
        <v>92</v>
      </c>
      <c r="E772" s="54" t="s">
        <v>370</v>
      </c>
      <c r="F772" s="54" t="s">
        <v>272</v>
      </c>
      <c r="G772" s="54" t="s">
        <v>186</v>
      </c>
      <c r="H772" s="54" t="s">
        <v>409</v>
      </c>
      <c r="I772" s="54" t="s">
        <v>412</v>
      </c>
      <c r="J772" s="54" t="s">
        <v>186</v>
      </c>
      <c r="K772" s="54" t="s">
        <v>409</v>
      </c>
      <c r="L772" s="87">
        <v>42475</v>
      </c>
      <c r="M772" s="54"/>
      <c r="N772" s="54" t="s">
        <v>413</v>
      </c>
      <c r="O772" s="88">
        <v>1.6815E-2</v>
      </c>
      <c r="P772" s="54">
        <v>3</v>
      </c>
    </row>
    <row r="773" spans="1:16" ht="28">
      <c r="A773" s="54" t="s">
        <v>228</v>
      </c>
      <c r="B773" s="54" t="s">
        <v>185</v>
      </c>
      <c r="C773" s="54" t="s">
        <v>1130</v>
      </c>
      <c r="D773" s="54" t="s">
        <v>92</v>
      </c>
      <c r="E773" s="54" t="s">
        <v>370</v>
      </c>
      <c r="F773" s="54" t="s">
        <v>272</v>
      </c>
      <c r="G773" s="54" t="s">
        <v>186</v>
      </c>
      <c r="H773" s="54" t="s">
        <v>409</v>
      </c>
      <c r="I773" s="54" t="s">
        <v>414</v>
      </c>
      <c r="J773" s="54" t="s">
        <v>186</v>
      </c>
      <c r="K773" s="54" t="s">
        <v>409</v>
      </c>
      <c r="L773" s="87">
        <v>42475</v>
      </c>
      <c r="M773" s="54"/>
      <c r="N773" s="54" t="s">
        <v>415</v>
      </c>
      <c r="O773" s="88">
        <v>2.8888E-2</v>
      </c>
      <c r="P773" s="54">
        <v>6</v>
      </c>
    </row>
    <row r="774" spans="1:16" ht="28">
      <c r="A774" s="54" t="s">
        <v>228</v>
      </c>
      <c r="B774" s="54" t="s">
        <v>185</v>
      </c>
      <c r="C774" s="54" t="s">
        <v>1130</v>
      </c>
      <c r="D774" s="54" t="s">
        <v>92</v>
      </c>
      <c r="E774" s="54" t="s">
        <v>370</v>
      </c>
      <c r="F774" s="54" t="s">
        <v>272</v>
      </c>
      <c r="G774" s="54" t="s">
        <v>416</v>
      </c>
      <c r="H774" s="54" t="s">
        <v>416</v>
      </c>
      <c r="I774" s="54" t="s">
        <v>417</v>
      </c>
      <c r="J774" s="54" t="s">
        <v>416</v>
      </c>
      <c r="K774" s="54" t="s">
        <v>418</v>
      </c>
      <c r="L774" s="87">
        <v>41695</v>
      </c>
      <c r="M774" s="54"/>
      <c r="N774" s="54" t="s">
        <v>419</v>
      </c>
      <c r="O774" s="88">
        <v>0.11398800000000001</v>
      </c>
      <c r="P774" s="54">
        <v>19</v>
      </c>
    </row>
    <row r="775" spans="1:16" ht="28">
      <c r="A775" s="54" t="s">
        <v>228</v>
      </c>
      <c r="B775" s="54" t="s">
        <v>185</v>
      </c>
      <c r="C775" s="54" t="s">
        <v>1130</v>
      </c>
      <c r="D775" s="54" t="s">
        <v>92</v>
      </c>
      <c r="E775" s="54" t="s">
        <v>370</v>
      </c>
      <c r="F775" s="54" t="s">
        <v>272</v>
      </c>
      <c r="G775" s="54" t="s">
        <v>416</v>
      </c>
      <c r="H775" s="54" t="s">
        <v>416</v>
      </c>
      <c r="I775" s="54" t="s">
        <v>417</v>
      </c>
      <c r="J775" s="54" t="s">
        <v>416</v>
      </c>
      <c r="K775" s="54" t="s">
        <v>420</v>
      </c>
      <c r="L775" s="87">
        <v>41695</v>
      </c>
      <c r="M775" s="54"/>
      <c r="N775" s="54" t="s">
        <v>421</v>
      </c>
      <c r="O775" s="88">
        <v>3.4705E-2</v>
      </c>
      <c r="P775" s="54">
        <v>6</v>
      </c>
    </row>
    <row r="776" spans="1:16" ht="28">
      <c r="A776" s="54" t="s">
        <v>228</v>
      </c>
      <c r="B776" s="54" t="s">
        <v>185</v>
      </c>
      <c r="C776" s="54" t="s">
        <v>1130</v>
      </c>
      <c r="D776" s="54" t="s">
        <v>92</v>
      </c>
      <c r="E776" s="54" t="s">
        <v>370</v>
      </c>
      <c r="F776" s="54" t="s">
        <v>272</v>
      </c>
      <c r="G776" s="54" t="s">
        <v>416</v>
      </c>
      <c r="H776" s="54" t="s">
        <v>416</v>
      </c>
      <c r="I776" s="54" t="s">
        <v>417</v>
      </c>
      <c r="J776" s="54" t="s">
        <v>416</v>
      </c>
      <c r="K776" s="54" t="s">
        <v>422</v>
      </c>
      <c r="L776" s="87">
        <v>41695</v>
      </c>
      <c r="M776" s="54"/>
      <c r="N776" s="54" t="s">
        <v>423</v>
      </c>
      <c r="O776" s="88">
        <v>8.4589999999999995E-3</v>
      </c>
      <c r="P776" s="54">
        <v>2</v>
      </c>
    </row>
    <row r="777" spans="1:16" ht="28">
      <c r="A777" s="54" t="s">
        <v>228</v>
      </c>
      <c r="B777" s="54" t="s">
        <v>185</v>
      </c>
      <c r="C777" s="54" t="s">
        <v>1130</v>
      </c>
      <c r="D777" s="54" t="s">
        <v>92</v>
      </c>
      <c r="E777" s="54" t="s">
        <v>370</v>
      </c>
      <c r="F777" s="54" t="s">
        <v>272</v>
      </c>
      <c r="G777" s="54" t="s">
        <v>416</v>
      </c>
      <c r="H777" s="54" t="s">
        <v>416</v>
      </c>
      <c r="I777" s="54" t="s">
        <v>417</v>
      </c>
      <c r="J777" s="54" t="s">
        <v>416</v>
      </c>
      <c r="K777" s="54" t="s">
        <v>424</v>
      </c>
      <c r="L777" s="87">
        <v>41695</v>
      </c>
      <c r="M777" s="54"/>
      <c r="N777" s="54" t="s">
        <v>425</v>
      </c>
      <c r="O777" s="88">
        <v>2.1856E-2</v>
      </c>
      <c r="P777" s="54">
        <v>5</v>
      </c>
    </row>
    <row r="778" spans="1:16" ht="28">
      <c r="A778" s="54" t="s">
        <v>228</v>
      </c>
      <c r="B778" s="54" t="s">
        <v>185</v>
      </c>
      <c r="C778" s="54" t="s">
        <v>1130</v>
      </c>
      <c r="D778" s="54" t="s">
        <v>92</v>
      </c>
      <c r="E778" s="54" t="s">
        <v>370</v>
      </c>
      <c r="F778" s="54" t="s">
        <v>272</v>
      </c>
      <c r="G778" s="54" t="s">
        <v>416</v>
      </c>
      <c r="H778" s="54" t="s">
        <v>416</v>
      </c>
      <c r="I778" s="54" t="s">
        <v>417</v>
      </c>
      <c r="J778" s="54" t="s">
        <v>416</v>
      </c>
      <c r="K778" s="54" t="s">
        <v>1127</v>
      </c>
      <c r="L778" s="87">
        <v>41695</v>
      </c>
      <c r="M778" s="54"/>
      <c r="N778" s="54" t="s">
        <v>1128</v>
      </c>
      <c r="O778" s="88">
        <v>1.8557000000000001E-2</v>
      </c>
      <c r="P778" s="54">
        <v>3</v>
      </c>
    </row>
    <row r="779" spans="1:16" ht="28">
      <c r="A779" s="54" t="s">
        <v>228</v>
      </c>
      <c r="B779" s="54" t="s">
        <v>185</v>
      </c>
      <c r="C779" s="54" t="s">
        <v>1130</v>
      </c>
      <c r="D779" s="54" t="s">
        <v>92</v>
      </c>
      <c r="E779" s="54" t="s">
        <v>370</v>
      </c>
      <c r="F779" s="54" t="s">
        <v>272</v>
      </c>
      <c r="G779" s="54" t="s">
        <v>416</v>
      </c>
      <c r="H779" s="54" t="s">
        <v>426</v>
      </c>
      <c r="I779" s="54" t="s">
        <v>427</v>
      </c>
      <c r="J779" s="54" t="s">
        <v>416</v>
      </c>
      <c r="K779" s="54" t="s">
        <v>426</v>
      </c>
      <c r="L779" s="87">
        <v>41828</v>
      </c>
      <c r="M779" s="54"/>
      <c r="N779" s="54" t="s">
        <v>428</v>
      </c>
      <c r="O779" s="88">
        <v>0.74240200000000001</v>
      </c>
      <c r="P779" s="54">
        <v>108</v>
      </c>
    </row>
    <row r="780" spans="1:16" ht="28">
      <c r="A780" s="54" t="s">
        <v>228</v>
      </c>
      <c r="B780" s="54" t="s">
        <v>185</v>
      </c>
      <c r="C780" s="54" t="s">
        <v>1130</v>
      </c>
      <c r="D780" s="54" t="s">
        <v>92</v>
      </c>
      <c r="E780" s="54" t="s">
        <v>370</v>
      </c>
      <c r="F780" s="54" t="s">
        <v>272</v>
      </c>
      <c r="G780" s="54" t="s">
        <v>416</v>
      </c>
      <c r="H780" s="54" t="s">
        <v>429</v>
      </c>
      <c r="I780" s="54" t="s">
        <v>430</v>
      </c>
      <c r="J780" s="54" t="s">
        <v>416</v>
      </c>
      <c r="K780" s="54" t="s">
        <v>429</v>
      </c>
      <c r="L780" s="87">
        <v>41933</v>
      </c>
      <c r="M780" s="54"/>
      <c r="N780" s="54" t="s">
        <v>431</v>
      </c>
      <c r="O780" s="88">
        <v>0.58378099999999999</v>
      </c>
      <c r="P780" s="54">
        <v>81</v>
      </c>
    </row>
    <row r="781" spans="1:16" ht="28">
      <c r="A781" s="54" t="s">
        <v>228</v>
      </c>
      <c r="B781" s="54" t="s">
        <v>185</v>
      </c>
      <c r="C781" s="54" t="s">
        <v>1130</v>
      </c>
      <c r="D781" s="54" t="s">
        <v>92</v>
      </c>
      <c r="E781" s="54" t="s">
        <v>370</v>
      </c>
      <c r="F781" s="54" t="s">
        <v>272</v>
      </c>
      <c r="G781" s="54" t="s">
        <v>416</v>
      </c>
      <c r="H781" s="54" t="s">
        <v>432</v>
      </c>
      <c r="I781" s="54" t="s">
        <v>433</v>
      </c>
      <c r="J781" s="54" t="s">
        <v>416</v>
      </c>
      <c r="K781" s="54" t="s">
        <v>434</v>
      </c>
      <c r="L781" s="87">
        <v>42066</v>
      </c>
      <c r="M781" s="54"/>
      <c r="N781" s="54" t="s">
        <v>435</v>
      </c>
      <c r="O781" s="88">
        <v>0.129273</v>
      </c>
      <c r="P781" s="54">
        <v>20</v>
      </c>
    </row>
    <row r="782" spans="1:16" ht="28">
      <c r="A782" s="54" t="s">
        <v>228</v>
      </c>
      <c r="B782" s="54" t="s">
        <v>185</v>
      </c>
      <c r="C782" s="54" t="s">
        <v>1130</v>
      </c>
      <c r="D782" s="54" t="s">
        <v>92</v>
      </c>
      <c r="E782" s="54" t="s">
        <v>370</v>
      </c>
      <c r="F782" s="54" t="s">
        <v>272</v>
      </c>
      <c r="G782" s="54" t="s">
        <v>416</v>
      </c>
      <c r="H782" s="54" t="s">
        <v>432</v>
      </c>
      <c r="I782" s="54" t="s">
        <v>433</v>
      </c>
      <c r="J782" s="54" t="s">
        <v>416</v>
      </c>
      <c r="K782" s="54" t="s">
        <v>436</v>
      </c>
      <c r="L782" s="87">
        <v>42066</v>
      </c>
      <c r="M782" s="54"/>
      <c r="N782" s="54" t="s">
        <v>437</v>
      </c>
      <c r="O782" s="88">
        <v>3.781000000000001E-2</v>
      </c>
      <c r="P782" s="54">
        <v>5</v>
      </c>
    </row>
    <row r="783" spans="1:16" ht="28">
      <c r="A783" s="54" t="s">
        <v>228</v>
      </c>
      <c r="B783" s="54" t="s">
        <v>185</v>
      </c>
      <c r="C783" s="54" t="s">
        <v>1130</v>
      </c>
      <c r="D783" s="54" t="s">
        <v>92</v>
      </c>
      <c r="E783" s="54" t="s">
        <v>370</v>
      </c>
      <c r="F783" s="54" t="s">
        <v>272</v>
      </c>
      <c r="G783" s="54" t="s">
        <v>416</v>
      </c>
      <c r="H783" s="54" t="s">
        <v>432</v>
      </c>
      <c r="I783" s="54" t="s">
        <v>433</v>
      </c>
      <c r="J783" s="54" t="s">
        <v>416</v>
      </c>
      <c r="K783" s="54" t="s">
        <v>438</v>
      </c>
      <c r="L783" s="87">
        <v>42066</v>
      </c>
      <c r="M783" s="54"/>
      <c r="N783" s="54" t="s">
        <v>439</v>
      </c>
      <c r="O783" s="88">
        <v>9.7240999999999994E-2</v>
      </c>
      <c r="P783" s="54">
        <v>14</v>
      </c>
    </row>
    <row r="784" spans="1:16" ht="28">
      <c r="A784" s="54" t="s">
        <v>228</v>
      </c>
      <c r="B784" s="54" t="s">
        <v>185</v>
      </c>
      <c r="C784" s="54" t="s">
        <v>1130</v>
      </c>
      <c r="D784" s="54" t="s">
        <v>92</v>
      </c>
      <c r="E784" s="54" t="s">
        <v>370</v>
      </c>
      <c r="F784" s="54" t="s">
        <v>272</v>
      </c>
      <c r="G784" s="54" t="s">
        <v>416</v>
      </c>
      <c r="H784" s="54" t="s">
        <v>432</v>
      </c>
      <c r="I784" s="54" t="s">
        <v>433</v>
      </c>
      <c r="J784" s="54" t="s">
        <v>416</v>
      </c>
      <c r="K784" s="54" t="s">
        <v>440</v>
      </c>
      <c r="L784" s="87">
        <v>42066</v>
      </c>
      <c r="M784" s="54"/>
      <c r="N784" s="54" t="s">
        <v>441</v>
      </c>
      <c r="O784" s="88">
        <v>0.40062300000000001</v>
      </c>
      <c r="P784" s="54">
        <v>57</v>
      </c>
    </row>
    <row r="785" spans="1:16" ht="28">
      <c r="A785" s="54" t="s">
        <v>228</v>
      </c>
      <c r="B785" s="54" t="s">
        <v>185</v>
      </c>
      <c r="C785" s="54" t="s">
        <v>1130</v>
      </c>
      <c r="D785" s="54" t="s">
        <v>92</v>
      </c>
      <c r="E785" s="54" t="s">
        <v>370</v>
      </c>
      <c r="F785" s="54" t="s">
        <v>272</v>
      </c>
      <c r="G785" s="54" t="s">
        <v>416</v>
      </c>
      <c r="H785" s="54" t="s">
        <v>432</v>
      </c>
      <c r="I785" s="54" t="s">
        <v>433</v>
      </c>
      <c r="J785" s="54" t="s">
        <v>416</v>
      </c>
      <c r="K785" s="54" t="s">
        <v>442</v>
      </c>
      <c r="L785" s="87">
        <v>42066</v>
      </c>
      <c r="M785" s="54"/>
      <c r="N785" s="54" t="s">
        <v>443</v>
      </c>
      <c r="O785" s="88">
        <v>0.10956299999999999</v>
      </c>
      <c r="P785" s="54">
        <v>18</v>
      </c>
    </row>
    <row r="786" spans="1:16" ht="28">
      <c r="A786" s="54" t="s">
        <v>228</v>
      </c>
      <c r="B786" s="54" t="s">
        <v>185</v>
      </c>
      <c r="C786" s="54" t="s">
        <v>1130</v>
      </c>
      <c r="D786" s="54" t="s">
        <v>92</v>
      </c>
      <c r="E786" s="54" t="s">
        <v>370</v>
      </c>
      <c r="F786" s="54" t="s">
        <v>272</v>
      </c>
      <c r="G786" s="54" t="s">
        <v>416</v>
      </c>
      <c r="H786" s="54" t="s">
        <v>432</v>
      </c>
      <c r="I786" s="54" t="s">
        <v>433</v>
      </c>
      <c r="J786" s="54" t="s">
        <v>416</v>
      </c>
      <c r="K786" s="54" t="s">
        <v>444</v>
      </c>
      <c r="L786" s="87">
        <v>42066</v>
      </c>
      <c r="M786" s="54"/>
      <c r="N786" s="54" t="s">
        <v>445</v>
      </c>
      <c r="O786" s="88">
        <v>0.12637799999999999</v>
      </c>
      <c r="P786" s="54">
        <v>21</v>
      </c>
    </row>
    <row r="787" spans="1:16" ht="28">
      <c r="A787" s="54" t="s">
        <v>228</v>
      </c>
      <c r="B787" s="54" t="s">
        <v>185</v>
      </c>
      <c r="C787" s="54" t="s">
        <v>1130</v>
      </c>
      <c r="D787" s="54" t="s">
        <v>92</v>
      </c>
      <c r="E787" s="54" t="s">
        <v>370</v>
      </c>
      <c r="F787" s="54" t="s">
        <v>272</v>
      </c>
      <c r="G787" s="54" t="s">
        <v>416</v>
      </c>
      <c r="H787" s="54" t="s">
        <v>432</v>
      </c>
      <c r="I787" s="54" t="s">
        <v>433</v>
      </c>
      <c r="J787" s="54" t="s">
        <v>416</v>
      </c>
      <c r="K787" s="54" t="s">
        <v>446</v>
      </c>
      <c r="L787" s="87">
        <v>42066</v>
      </c>
      <c r="M787" s="54"/>
      <c r="N787" s="54" t="s">
        <v>447</v>
      </c>
      <c r="O787" s="88">
        <v>0.10595499999999999</v>
      </c>
      <c r="P787" s="54">
        <v>13</v>
      </c>
    </row>
    <row r="788" spans="1:16" ht="28">
      <c r="A788" s="54" t="s">
        <v>228</v>
      </c>
      <c r="B788" s="54" t="s">
        <v>185</v>
      </c>
      <c r="C788" s="54" t="s">
        <v>1130</v>
      </c>
      <c r="D788" s="54" t="s">
        <v>92</v>
      </c>
      <c r="E788" s="54" t="s">
        <v>370</v>
      </c>
      <c r="F788" s="54" t="s">
        <v>272</v>
      </c>
      <c r="G788" s="54" t="s">
        <v>416</v>
      </c>
      <c r="H788" s="54" t="s">
        <v>432</v>
      </c>
      <c r="I788" s="54" t="s">
        <v>433</v>
      </c>
      <c r="J788" s="54" t="s">
        <v>416</v>
      </c>
      <c r="K788" s="54" t="s">
        <v>448</v>
      </c>
      <c r="L788" s="87">
        <v>42066</v>
      </c>
      <c r="M788" s="54"/>
      <c r="N788" s="54" t="s">
        <v>449</v>
      </c>
      <c r="O788" s="88">
        <v>3.9656999999999998E-2</v>
      </c>
      <c r="P788" s="54">
        <v>5</v>
      </c>
    </row>
    <row r="789" spans="1:16" ht="28">
      <c r="A789" s="54" t="s">
        <v>228</v>
      </c>
      <c r="B789" s="54" t="s">
        <v>185</v>
      </c>
      <c r="C789" s="54" t="s">
        <v>1130</v>
      </c>
      <c r="D789" s="54" t="s">
        <v>92</v>
      </c>
      <c r="E789" s="54" t="s">
        <v>370</v>
      </c>
      <c r="F789" s="54" t="s">
        <v>272</v>
      </c>
      <c r="G789" s="54" t="s">
        <v>416</v>
      </c>
      <c r="H789" s="54" t="s">
        <v>432</v>
      </c>
      <c r="I789" s="54" t="s">
        <v>433</v>
      </c>
      <c r="J789" s="54" t="s">
        <v>416</v>
      </c>
      <c r="K789" s="54" t="s">
        <v>450</v>
      </c>
      <c r="L789" s="87">
        <v>42066</v>
      </c>
      <c r="M789" s="54"/>
      <c r="N789" s="54" t="s">
        <v>451</v>
      </c>
      <c r="O789" s="88">
        <v>8.0321000000000004E-2</v>
      </c>
      <c r="P789" s="54">
        <v>11</v>
      </c>
    </row>
    <row r="790" spans="1:16" ht="28">
      <c r="A790" s="54" t="s">
        <v>228</v>
      </c>
      <c r="B790" s="54" t="s">
        <v>185</v>
      </c>
      <c r="C790" s="54" t="s">
        <v>1130</v>
      </c>
      <c r="D790" s="54" t="s">
        <v>92</v>
      </c>
      <c r="E790" s="54" t="s">
        <v>370</v>
      </c>
      <c r="F790" s="54" t="s">
        <v>272</v>
      </c>
      <c r="G790" s="54" t="s">
        <v>192</v>
      </c>
      <c r="H790" s="54" t="s">
        <v>452</v>
      </c>
      <c r="I790" s="54" t="s">
        <v>455</v>
      </c>
      <c r="J790" s="54" t="s">
        <v>192</v>
      </c>
      <c r="K790" s="54" t="s">
        <v>452</v>
      </c>
      <c r="L790" s="87">
        <v>41975</v>
      </c>
      <c r="M790" s="54"/>
      <c r="N790" s="54" t="s">
        <v>456</v>
      </c>
      <c r="O790" s="88">
        <v>2.7712000000000001E-2</v>
      </c>
      <c r="P790" s="54">
        <v>4</v>
      </c>
    </row>
    <row r="791" spans="1:16" ht="28">
      <c r="A791" s="54" t="s">
        <v>228</v>
      </c>
      <c r="B791" s="54" t="s">
        <v>185</v>
      </c>
      <c r="C791" s="54" t="s">
        <v>1130</v>
      </c>
      <c r="D791" s="54" t="s">
        <v>92</v>
      </c>
      <c r="E791" s="54" t="s">
        <v>370</v>
      </c>
      <c r="F791" s="54" t="s">
        <v>272</v>
      </c>
      <c r="G791" s="54" t="s">
        <v>192</v>
      </c>
      <c r="H791" s="54" t="s">
        <v>452</v>
      </c>
      <c r="I791" s="54" t="s">
        <v>455</v>
      </c>
      <c r="J791" s="54" t="s">
        <v>192</v>
      </c>
      <c r="K791" s="54" t="s">
        <v>452</v>
      </c>
      <c r="L791" s="87">
        <v>41975</v>
      </c>
      <c r="M791" s="54"/>
      <c r="N791" s="54" t="s">
        <v>457</v>
      </c>
      <c r="O791" s="88">
        <v>2.3954E-2</v>
      </c>
      <c r="P791" s="54">
        <v>3</v>
      </c>
    </row>
    <row r="792" spans="1:16" ht="28">
      <c r="A792" s="54" t="s">
        <v>228</v>
      </c>
      <c r="B792" s="54" t="s">
        <v>185</v>
      </c>
      <c r="C792" s="54" t="s">
        <v>1130</v>
      </c>
      <c r="D792" s="54" t="s">
        <v>92</v>
      </c>
      <c r="E792" s="54" t="s">
        <v>370</v>
      </c>
      <c r="F792" s="54" t="s">
        <v>272</v>
      </c>
      <c r="G792" s="54" t="s">
        <v>192</v>
      </c>
      <c r="H792" s="54" t="s">
        <v>452</v>
      </c>
      <c r="I792" s="54" t="s">
        <v>455</v>
      </c>
      <c r="J792" s="54" t="s">
        <v>192</v>
      </c>
      <c r="K792" s="54" t="s">
        <v>452</v>
      </c>
      <c r="L792" s="87">
        <v>41975</v>
      </c>
      <c r="M792" s="54"/>
      <c r="N792" s="54" t="s">
        <v>458</v>
      </c>
      <c r="O792" s="88">
        <v>0.20135400000000001</v>
      </c>
      <c r="P792" s="54">
        <v>24</v>
      </c>
    </row>
    <row r="793" spans="1:16" ht="28">
      <c r="A793" s="54" t="s">
        <v>228</v>
      </c>
      <c r="B793" s="54" t="s">
        <v>185</v>
      </c>
      <c r="C793" s="54" t="s">
        <v>1130</v>
      </c>
      <c r="D793" s="54" t="s">
        <v>92</v>
      </c>
      <c r="E793" s="54" t="s">
        <v>370</v>
      </c>
      <c r="F793" s="54" t="s">
        <v>272</v>
      </c>
      <c r="G793" s="54" t="s">
        <v>192</v>
      </c>
      <c r="H793" s="54" t="s">
        <v>452</v>
      </c>
      <c r="I793" s="54" t="s">
        <v>455</v>
      </c>
      <c r="J793" s="54" t="s">
        <v>192</v>
      </c>
      <c r="K793" s="54" t="s">
        <v>452</v>
      </c>
      <c r="L793" s="87">
        <v>41975</v>
      </c>
      <c r="M793" s="54"/>
      <c r="N793" s="54" t="s">
        <v>459</v>
      </c>
      <c r="O793" s="88">
        <v>1.8790000000000001E-2</v>
      </c>
      <c r="P793" s="54">
        <v>5</v>
      </c>
    </row>
    <row r="794" spans="1:16" ht="28">
      <c r="A794" s="54" t="s">
        <v>228</v>
      </c>
      <c r="B794" s="54" t="s">
        <v>185</v>
      </c>
      <c r="C794" s="54" t="s">
        <v>1130</v>
      </c>
      <c r="D794" s="54" t="s">
        <v>92</v>
      </c>
      <c r="E794" s="54" t="s">
        <v>370</v>
      </c>
      <c r="F794" s="54" t="s">
        <v>272</v>
      </c>
      <c r="G794" s="54" t="s">
        <v>192</v>
      </c>
      <c r="H794" s="54" t="s">
        <v>452</v>
      </c>
      <c r="I794" s="54" t="s">
        <v>460</v>
      </c>
      <c r="J794" s="54" t="s">
        <v>192</v>
      </c>
      <c r="K794" s="54" t="s">
        <v>452</v>
      </c>
      <c r="L794" s="87">
        <v>41842</v>
      </c>
      <c r="M794" s="54"/>
      <c r="N794" s="54" t="s">
        <v>461</v>
      </c>
      <c r="O794" s="88">
        <v>2.714655</v>
      </c>
      <c r="P794" s="54">
        <v>367</v>
      </c>
    </row>
    <row r="795" spans="1:16" ht="28">
      <c r="A795" s="54" t="s">
        <v>228</v>
      </c>
      <c r="B795" s="54" t="s">
        <v>185</v>
      </c>
      <c r="C795" s="54" t="s">
        <v>1130</v>
      </c>
      <c r="D795" s="54" t="s">
        <v>92</v>
      </c>
      <c r="E795" s="54" t="s">
        <v>370</v>
      </c>
      <c r="F795" s="54" t="s">
        <v>272</v>
      </c>
      <c r="G795" s="54" t="s">
        <v>192</v>
      </c>
      <c r="H795" s="54" t="s">
        <v>462</v>
      </c>
      <c r="I795" s="54" t="s">
        <v>463</v>
      </c>
      <c r="J795" s="54" t="s">
        <v>192</v>
      </c>
      <c r="K795" s="54" t="s">
        <v>462</v>
      </c>
      <c r="L795" s="87">
        <v>41800</v>
      </c>
      <c r="M795" s="54"/>
      <c r="N795" s="54" t="s">
        <v>464</v>
      </c>
      <c r="O795" s="88">
        <v>0.94519399999999998</v>
      </c>
      <c r="P795" s="54">
        <v>170</v>
      </c>
    </row>
    <row r="796" spans="1:16" ht="28">
      <c r="A796" s="54" t="s">
        <v>228</v>
      </c>
      <c r="B796" s="54" t="s">
        <v>185</v>
      </c>
      <c r="C796" s="54" t="s">
        <v>1130</v>
      </c>
      <c r="D796" s="54" t="s">
        <v>92</v>
      </c>
      <c r="E796" s="54" t="s">
        <v>370</v>
      </c>
      <c r="F796" s="54" t="s">
        <v>272</v>
      </c>
      <c r="G796" s="54" t="s">
        <v>192</v>
      </c>
      <c r="H796" s="54" t="s">
        <v>475</v>
      </c>
      <c r="I796" s="54" t="s">
        <v>476</v>
      </c>
      <c r="J796" s="54" t="s">
        <v>192</v>
      </c>
      <c r="K796" s="54" t="s">
        <v>475</v>
      </c>
      <c r="L796" s="87">
        <v>41814</v>
      </c>
      <c r="M796" s="54"/>
      <c r="N796" s="54" t="s">
        <v>477</v>
      </c>
      <c r="O796" s="88">
        <v>0.65701900000000002</v>
      </c>
      <c r="P796" s="54">
        <v>93</v>
      </c>
    </row>
    <row r="797" spans="1:16" ht="28">
      <c r="A797" s="54" t="s">
        <v>228</v>
      </c>
      <c r="B797" s="54" t="s">
        <v>185</v>
      </c>
      <c r="C797" s="54" t="s">
        <v>1130</v>
      </c>
      <c r="D797" s="54" t="s">
        <v>92</v>
      </c>
      <c r="E797" s="54" t="s">
        <v>370</v>
      </c>
      <c r="F797" s="54" t="s">
        <v>272</v>
      </c>
      <c r="G797" s="54" t="s">
        <v>500</v>
      </c>
      <c r="H797" s="54" t="s">
        <v>501</v>
      </c>
      <c r="I797" s="54" t="s">
        <v>502</v>
      </c>
      <c r="J797" s="54" t="s">
        <v>500</v>
      </c>
      <c r="K797" s="54" t="s">
        <v>503</v>
      </c>
      <c r="L797" s="87">
        <v>41688</v>
      </c>
      <c r="M797" s="54"/>
      <c r="N797" s="54" t="s">
        <v>504</v>
      </c>
      <c r="O797" s="88">
        <v>0.75285199999999997</v>
      </c>
      <c r="P797" s="54">
        <v>100</v>
      </c>
    </row>
    <row r="798" spans="1:16" ht="28">
      <c r="A798" s="54" t="s">
        <v>228</v>
      </c>
      <c r="B798" s="54" t="s">
        <v>185</v>
      </c>
      <c r="C798" s="54" t="s">
        <v>1130</v>
      </c>
      <c r="D798" s="54" t="s">
        <v>92</v>
      </c>
      <c r="E798" s="54" t="s">
        <v>370</v>
      </c>
      <c r="F798" s="54" t="s">
        <v>272</v>
      </c>
      <c r="G798" s="54" t="s">
        <v>500</v>
      </c>
      <c r="H798" s="54" t="s">
        <v>501</v>
      </c>
      <c r="I798" s="54" t="s">
        <v>502</v>
      </c>
      <c r="J798" s="54" t="s">
        <v>500</v>
      </c>
      <c r="K798" s="54" t="s">
        <v>505</v>
      </c>
      <c r="L798" s="87">
        <v>41688</v>
      </c>
      <c r="M798" s="54"/>
      <c r="N798" s="54" t="s">
        <v>506</v>
      </c>
      <c r="O798" s="88">
        <v>1.397799</v>
      </c>
      <c r="P798" s="54">
        <v>195</v>
      </c>
    </row>
    <row r="799" spans="1:16" ht="28">
      <c r="A799" s="54" t="s">
        <v>228</v>
      </c>
      <c r="B799" s="54" t="s">
        <v>185</v>
      </c>
      <c r="C799" s="54" t="s">
        <v>1130</v>
      </c>
      <c r="D799" s="54" t="s">
        <v>92</v>
      </c>
      <c r="E799" s="54" t="s">
        <v>370</v>
      </c>
      <c r="F799" s="54" t="s">
        <v>272</v>
      </c>
      <c r="G799" s="54" t="s">
        <v>500</v>
      </c>
      <c r="H799" s="54" t="s">
        <v>501</v>
      </c>
      <c r="I799" s="54" t="s">
        <v>502</v>
      </c>
      <c r="J799" s="54" t="s">
        <v>500</v>
      </c>
      <c r="K799" s="54" t="s">
        <v>507</v>
      </c>
      <c r="L799" s="87">
        <v>41688</v>
      </c>
      <c r="M799" s="54"/>
      <c r="N799" s="54" t="s">
        <v>508</v>
      </c>
      <c r="O799" s="88">
        <v>1.5229619999999999</v>
      </c>
      <c r="P799" s="54">
        <v>212</v>
      </c>
    </row>
    <row r="800" spans="1:16" ht="28">
      <c r="A800" s="54" t="s">
        <v>228</v>
      </c>
      <c r="B800" s="54" t="s">
        <v>185</v>
      </c>
      <c r="C800" s="54" t="s">
        <v>1130</v>
      </c>
      <c r="D800" s="54" t="s">
        <v>92</v>
      </c>
      <c r="E800" s="54" t="s">
        <v>370</v>
      </c>
      <c r="F800" s="54" t="s">
        <v>272</v>
      </c>
      <c r="G800" s="54" t="s">
        <v>500</v>
      </c>
      <c r="H800" s="54" t="s">
        <v>501</v>
      </c>
      <c r="I800" s="54" t="s">
        <v>502</v>
      </c>
      <c r="J800" s="54" t="s">
        <v>500</v>
      </c>
      <c r="K800" s="54" t="s">
        <v>509</v>
      </c>
      <c r="L800" s="87">
        <v>41688</v>
      </c>
      <c r="M800" s="54"/>
      <c r="N800" s="54" t="s">
        <v>510</v>
      </c>
      <c r="O800" s="88">
        <v>1.1312310000000001</v>
      </c>
      <c r="P800" s="54">
        <v>154</v>
      </c>
    </row>
    <row r="801" spans="1:16" ht="28">
      <c r="A801" s="54" t="s">
        <v>228</v>
      </c>
      <c r="B801" s="54" t="s">
        <v>185</v>
      </c>
      <c r="C801" s="54" t="s">
        <v>1130</v>
      </c>
      <c r="D801" s="54" t="s">
        <v>92</v>
      </c>
      <c r="E801" s="54" t="s">
        <v>370</v>
      </c>
      <c r="F801" s="54" t="s">
        <v>272</v>
      </c>
      <c r="G801" s="54" t="s">
        <v>500</v>
      </c>
      <c r="H801" s="54" t="s">
        <v>501</v>
      </c>
      <c r="I801" s="54" t="s">
        <v>502</v>
      </c>
      <c r="J801" s="54" t="s">
        <v>500</v>
      </c>
      <c r="K801" s="54" t="s">
        <v>511</v>
      </c>
      <c r="L801" s="87">
        <v>41688</v>
      </c>
      <c r="M801" s="54"/>
      <c r="N801" s="54" t="s">
        <v>512</v>
      </c>
      <c r="O801" s="88">
        <v>1.5214909999999999</v>
      </c>
      <c r="P801" s="54">
        <v>209</v>
      </c>
    </row>
    <row r="802" spans="1:16" ht="28">
      <c r="A802" s="54" t="s">
        <v>228</v>
      </c>
      <c r="B802" s="54" t="s">
        <v>185</v>
      </c>
      <c r="C802" s="54" t="s">
        <v>1130</v>
      </c>
      <c r="D802" s="54" t="s">
        <v>92</v>
      </c>
      <c r="E802" s="54" t="s">
        <v>370</v>
      </c>
      <c r="F802" s="54" t="s">
        <v>272</v>
      </c>
      <c r="G802" s="54" t="s">
        <v>500</v>
      </c>
      <c r="H802" s="54" t="s">
        <v>501</v>
      </c>
      <c r="I802" s="54" t="s">
        <v>502</v>
      </c>
      <c r="J802" s="54" t="s">
        <v>500</v>
      </c>
      <c r="K802" s="54" t="s">
        <v>513</v>
      </c>
      <c r="L802" s="87">
        <v>41688</v>
      </c>
      <c r="M802" s="54"/>
      <c r="N802" s="54" t="s">
        <v>514</v>
      </c>
      <c r="O802" s="88">
        <v>1.9923630000000001</v>
      </c>
      <c r="P802" s="54">
        <v>272</v>
      </c>
    </row>
    <row r="803" spans="1:16" ht="28">
      <c r="A803" s="54" t="s">
        <v>228</v>
      </c>
      <c r="B803" s="54" t="s">
        <v>185</v>
      </c>
      <c r="C803" s="54" t="s">
        <v>1130</v>
      </c>
      <c r="D803" s="54" t="s">
        <v>92</v>
      </c>
      <c r="E803" s="54" t="s">
        <v>370</v>
      </c>
      <c r="F803" s="54" t="s">
        <v>272</v>
      </c>
      <c r="G803" s="54" t="s">
        <v>500</v>
      </c>
      <c r="H803" s="54" t="s">
        <v>501</v>
      </c>
      <c r="I803" s="54" t="s">
        <v>502</v>
      </c>
      <c r="J803" s="54" t="s">
        <v>500</v>
      </c>
      <c r="K803" s="54" t="s">
        <v>515</v>
      </c>
      <c r="L803" s="87">
        <v>41688</v>
      </c>
      <c r="M803" s="54"/>
      <c r="N803" s="54" t="s">
        <v>516</v>
      </c>
      <c r="O803" s="88">
        <v>3.58094</v>
      </c>
      <c r="P803" s="54">
        <v>495</v>
      </c>
    </row>
    <row r="804" spans="1:16" ht="28">
      <c r="A804" s="54" t="s">
        <v>228</v>
      </c>
      <c r="B804" s="54" t="s">
        <v>185</v>
      </c>
      <c r="C804" s="54" t="s">
        <v>1130</v>
      </c>
      <c r="D804" s="54" t="s">
        <v>92</v>
      </c>
      <c r="E804" s="54" t="s">
        <v>370</v>
      </c>
      <c r="F804" s="54" t="s">
        <v>272</v>
      </c>
      <c r="G804" s="54" t="s">
        <v>500</v>
      </c>
      <c r="H804" s="54" t="s">
        <v>501</v>
      </c>
      <c r="I804" s="54" t="s">
        <v>502</v>
      </c>
      <c r="J804" s="54" t="s">
        <v>500</v>
      </c>
      <c r="K804" s="54" t="s">
        <v>517</v>
      </c>
      <c r="L804" s="87">
        <v>41688</v>
      </c>
      <c r="M804" s="54"/>
      <c r="N804" s="54" t="s">
        <v>518</v>
      </c>
      <c r="O804" s="88">
        <v>1.488998</v>
      </c>
      <c r="P804" s="54">
        <v>205</v>
      </c>
    </row>
    <row r="805" spans="1:16" ht="28">
      <c r="A805" s="54" t="s">
        <v>228</v>
      </c>
      <c r="B805" s="54" t="s">
        <v>185</v>
      </c>
      <c r="C805" s="54" t="s">
        <v>1130</v>
      </c>
      <c r="D805" s="54" t="s">
        <v>92</v>
      </c>
      <c r="E805" s="54" t="s">
        <v>370</v>
      </c>
      <c r="F805" s="54" t="s">
        <v>272</v>
      </c>
      <c r="G805" s="54" t="s">
        <v>500</v>
      </c>
      <c r="H805" s="54" t="s">
        <v>501</v>
      </c>
      <c r="I805" s="54" t="s">
        <v>502</v>
      </c>
      <c r="J805" s="54" t="s">
        <v>500</v>
      </c>
      <c r="K805" s="54" t="s">
        <v>519</v>
      </c>
      <c r="L805" s="87">
        <v>41688</v>
      </c>
      <c r="M805" s="54"/>
      <c r="N805" s="54" t="s">
        <v>520</v>
      </c>
      <c r="O805" s="88">
        <v>24.307185</v>
      </c>
      <c r="P805" s="54">
        <v>3366</v>
      </c>
    </row>
    <row r="806" spans="1:16" ht="28">
      <c r="A806" s="54" t="s">
        <v>228</v>
      </c>
      <c r="B806" s="54" t="s">
        <v>185</v>
      </c>
      <c r="C806" s="54" t="s">
        <v>1130</v>
      </c>
      <c r="D806" s="54" t="s">
        <v>92</v>
      </c>
      <c r="E806" s="54" t="s">
        <v>370</v>
      </c>
      <c r="F806" s="54" t="s">
        <v>272</v>
      </c>
      <c r="G806" s="54" t="s">
        <v>500</v>
      </c>
      <c r="H806" s="54" t="s">
        <v>501</v>
      </c>
      <c r="I806" s="54" t="s">
        <v>502</v>
      </c>
      <c r="J806" s="54" t="s">
        <v>500</v>
      </c>
      <c r="K806" s="54" t="s">
        <v>521</v>
      </c>
      <c r="L806" s="87">
        <v>41688</v>
      </c>
      <c r="M806" s="54"/>
      <c r="N806" s="54" t="s">
        <v>522</v>
      </c>
      <c r="O806" s="88">
        <v>3.3308789999999999</v>
      </c>
      <c r="P806" s="54">
        <v>439</v>
      </c>
    </row>
    <row r="807" spans="1:16" ht="28">
      <c r="A807" s="54" t="s">
        <v>228</v>
      </c>
      <c r="B807" s="54" t="s">
        <v>185</v>
      </c>
      <c r="C807" s="54" t="s">
        <v>1130</v>
      </c>
      <c r="D807" s="54" t="s">
        <v>92</v>
      </c>
      <c r="E807" s="54" t="s">
        <v>370</v>
      </c>
      <c r="F807" s="54" t="s">
        <v>272</v>
      </c>
      <c r="G807" s="54" t="s">
        <v>500</v>
      </c>
      <c r="H807" s="54" t="s">
        <v>501</v>
      </c>
      <c r="I807" s="54" t="s">
        <v>502</v>
      </c>
      <c r="J807" s="54" t="s">
        <v>500</v>
      </c>
      <c r="K807" s="54" t="s">
        <v>523</v>
      </c>
      <c r="L807" s="87">
        <v>41688</v>
      </c>
      <c r="M807" s="54"/>
      <c r="N807" s="54" t="s">
        <v>524</v>
      </c>
      <c r="O807" s="88">
        <v>1.2754589999999999</v>
      </c>
      <c r="P807" s="54">
        <v>170</v>
      </c>
    </row>
    <row r="808" spans="1:16" ht="28">
      <c r="A808" s="54" t="s">
        <v>228</v>
      </c>
      <c r="B808" s="54" t="s">
        <v>185</v>
      </c>
      <c r="C808" s="54" t="s">
        <v>1130</v>
      </c>
      <c r="D808" s="54" t="s">
        <v>92</v>
      </c>
      <c r="E808" s="54" t="s">
        <v>370</v>
      </c>
      <c r="F808" s="54" t="s">
        <v>272</v>
      </c>
      <c r="G808" s="54" t="s">
        <v>500</v>
      </c>
      <c r="H808" s="54" t="s">
        <v>501</v>
      </c>
      <c r="I808" s="54" t="s">
        <v>502</v>
      </c>
      <c r="J808" s="54" t="s">
        <v>500</v>
      </c>
      <c r="K808" s="54" t="s">
        <v>525</v>
      </c>
      <c r="L808" s="87">
        <v>41688</v>
      </c>
      <c r="M808" s="54"/>
      <c r="N808" s="54" t="s">
        <v>526</v>
      </c>
      <c r="O808" s="88">
        <v>2.9124430000000001</v>
      </c>
      <c r="P808" s="54">
        <v>375</v>
      </c>
    </row>
    <row r="809" spans="1:16" ht="28">
      <c r="A809" s="54" t="s">
        <v>228</v>
      </c>
      <c r="B809" s="54" t="s">
        <v>185</v>
      </c>
      <c r="C809" s="54" t="s">
        <v>1130</v>
      </c>
      <c r="D809" s="54" t="s">
        <v>92</v>
      </c>
      <c r="E809" s="54" t="s">
        <v>370</v>
      </c>
      <c r="F809" s="54" t="s">
        <v>272</v>
      </c>
      <c r="G809" s="54" t="s">
        <v>1502</v>
      </c>
      <c r="H809" s="54" t="s">
        <v>1506</v>
      </c>
      <c r="I809" s="54" t="s">
        <v>1507</v>
      </c>
      <c r="J809" s="54" t="s">
        <v>1502</v>
      </c>
      <c r="K809" s="54" t="s">
        <v>1514</v>
      </c>
      <c r="L809" s="87">
        <v>43238</v>
      </c>
      <c r="M809" s="54"/>
      <c r="N809" s="54" t="s">
        <v>1515</v>
      </c>
      <c r="O809" s="88">
        <v>6.3188999999999995E-2</v>
      </c>
      <c r="P809" s="54">
        <v>10</v>
      </c>
    </row>
    <row r="810" spans="1:16" ht="28">
      <c r="A810" s="54" t="s">
        <v>228</v>
      </c>
      <c r="B810" s="54" t="s">
        <v>185</v>
      </c>
      <c r="C810" s="54" t="s">
        <v>1130</v>
      </c>
      <c r="D810" s="54" t="s">
        <v>92</v>
      </c>
      <c r="E810" s="54" t="s">
        <v>370</v>
      </c>
      <c r="F810" s="54" t="s">
        <v>272</v>
      </c>
      <c r="G810" s="54" t="s">
        <v>288</v>
      </c>
      <c r="H810" s="54" t="s">
        <v>289</v>
      </c>
      <c r="I810" s="54" t="s">
        <v>290</v>
      </c>
      <c r="J810" s="54" t="s">
        <v>288</v>
      </c>
      <c r="K810" s="54" t="s">
        <v>527</v>
      </c>
      <c r="L810" s="87">
        <v>41653</v>
      </c>
      <c r="M810" s="54"/>
      <c r="N810" s="54" t="s">
        <v>528</v>
      </c>
      <c r="O810" s="88">
        <v>4.5997000000000003E-2</v>
      </c>
      <c r="P810" s="54">
        <v>5</v>
      </c>
    </row>
    <row r="811" spans="1:16" ht="28">
      <c r="A811" s="54" t="s">
        <v>228</v>
      </c>
      <c r="B811" s="54" t="s">
        <v>185</v>
      </c>
      <c r="C811" s="54" t="s">
        <v>1130</v>
      </c>
      <c r="D811" s="54" t="s">
        <v>92</v>
      </c>
      <c r="E811" s="54" t="s">
        <v>370</v>
      </c>
      <c r="F811" s="54" t="s">
        <v>272</v>
      </c>
      <c r="G811" s="54" t="s">
        <v>288</v>
      </c>
      <c r="H811" s="54" t="s">
        <v>289</v>
      </c>
      <c r="I811" s="54" t="s">
        <v>290</v>
      </c>
      <c r="J811" s="54" t="s">
        <v>288</v>
      </c>
      <c r="K811" s="54" t="s">
        <v>529</v>
      </c>
      <c r="L811" s="87">
        <v>41653</v>
      </c>
      <c r="M811" s="54"/>
      <c r="N811" s="54" t="s">
        <v>530</v>
      </c>
      <c r="O811" s="88">
        <v>7.2175000000000003E-2</v>
      </c>
      <c r="P811" s="54">
        <v>10</v>
      </c>
    </row>
    <row r="812" spans="1:16" ht="28">
      <c r="A812" s="54" t="s">
        <v>228</v>
      </c>
      <c r="B812" s="54" t="s">
        <v>185</v>
      </c>
      <c r="C812" s="54" t="s">
        <v>1130</v>
      </c>
      <c r="D812" s="54" t="s">
        <v>92</v>
      </c>
      <c r="E812" s="54" t="s">
        <v>370</v>
      </c>
      <c r="F812" s="54" t="s">
        <v>272</v>
      </c>
      <c r="G812" s="54" t="s">
        <v>288</v>
      </c>
      <c r="H812" s="54" t="s">
        <v>289</v>
      </c>
      <c r="I812" s="54" t="s">
        <v>290</v>
      </c>
      <c r="J812" s="54" t="s">
        <v>288</v>
      </c>
      <c r="K812" s="54" t="s">
        <v>291</v>
      </c>
      <c r="L812" s="87">
        <v>41653</v>
      </c>
      <c r="M812" s="54"/>
      <c r="N812" s="54" t="s">
        <v>531</v>
      </c>
      <c r="O812" s="88">
        <v>4.1503999999999992E-2</v>
      </c>
      <c r="P812" s="54">
        <v>5</v>
      </c>
    </row>
    <row r="813" spans="1:16" ht="28">
      <c r="A813" s="54" t="s">
        <v>228</v>
      </c>
      <c r="B813" s="54" t="s">
        <v>185</v>
      </c>
      <c r="C813" s="54" t="s">
        <v>1130</v>
      </c>
      <c r="D813" s="54" t="s">
        <v>92</v>
      </c>
      <c r="E813" s="54" t="s">
        <v>370</v>
      </c>
      <c r="F813" s="54" t="s">
        <v>272</v>
      </c>
      <c r="G813" s="54" t="s">
        <v>288</v>
      </c>
      <c r="H813" s="54" t="s">
        <v>289</v>
      </c>
      <c r="I813" s="54" t="s">
        <v>290</v>
      </c>
      <c r="J813" s="54" t="s">
        <v>288</v>
      </c>
      <c r="K813" s="54" t="s">
        <v>291</v>
      </c>
      <c r="L813" s="87">
        <v>41653</v>
      </c>
      <c r="M813" s="54"/>
      <c r="N813" s="54" t="s">
        <v>292</v>
      </c>
      <c r="O813" s="88">
        <v>5.1602000000000009E-2</v>
      </c>
      <c r="P813" s="54">
        <v>6</v>
      </c>
    </row>
    <row r="814" spans="1:16" ht="28">
      <c r="A814" s="54" t="s">
        <v>228</v>
      </c>
      <c r="B814" s="54" t="s">
        <v>185</v>
      </c>
      <c r="C814" s="54" t="s">
        <v>1130</v>
      </c>
      <c r="D814" s="54" t="s">
        <v>92</v>
      </c>
      <c r="E814" s="54" t="s">
        <v>370</v>
      </c>
      <c r="F814" s="54" t="s">
        <v>272</v>
      </c>
      <c r="G814" s="54" t="s">
        <v>288</v>
      </c>
      <c r="H814" s="54" t="s">
        <v>289</v>
      </c>
      <c r="I814" s="54" t="s">
        <v>290</v>
      </c>
      <c r="J814" s="54" t="s">
        <v>288</v>
      </c>
      <c r="K814" s="54" t="s">
        <v>532</v>
      </c>
      <c r="L814" s="87">
        <v>41653</v>
      </c>
      <c r="M814" s="54"/>
      <c r="N814" s="54" t="s">
        <v>533</v>
      </c>
      <c r="O814" s="88">
        <v>0.38377299999999998</v>
      </c>
      <c r="P814" s="54">
        <v>60</v>
      </c>
    </row>
    <row r="815" spans="1:16" ht="28">
      <c r="A815" s="54" t="s">
        <v>228</v>
      </c>
      <c r="B815" s="54" t="s">
        <v>185</v>
      </c>
      <c r="C815" s="54" t="s">
        <v>1130</v>
      </c>
      <c r="D815" s="54" t="s">
        <v>92</v>
      </c>
      <c r="E815" s="54" t="s">
        <v>370</v>
      </c>
      <c r="F815" s="54" t="s">
        <v>272</v>
      </c>
      <c r="G815" s="54" t="s">
        <v>288</v>
      </c>
      <c r="H815" s="54" t="s">
        <v>289</v>
      </c>
      <c r="I815" s="54" t="s">
        <v>290</v>
      </c>
      <c r="J815" s="54" t="s">
        <v>288</v>
      </c>
      <c r="K815" s="54" t="s">
        <v>534</v>
      </c>
      <c r="L815" s="87">
        <v>41653</v>
      </c>
      <c r="M815" s="54"/>
      <c r="N815" s="54" t="s">
        <v>535</v>
      </c>
      <c r="O815" s="88">
        <v>8.7369000000000002E-2</v>
      </c>
      <c r="P815" s="54">
        <v>11</v>
      </c>
    </row>
    <row r="816" spans="1:16" ht="28">
      <c r="A816" s="54" t="s">
        <v>228</v>
      </c>
      <c r="B816" s="54" t="s">
        <v>185</v>
      </c>
      <c r="C816" s="54" t="s">
        <v>1130</v>
      </c>
      <c r="D816" s="54" t="s">
        <v>92</v>
      </c>
      <c r="E816" s="54" t="s">
        <v>370</v>
      </c>
      <c r="F816" s="54" t="s">
        <v>272</v>
      </c>
      <c r="G816" s="54" t="s">
        <v>288</v>
      </c>
      <c r="H816" s="54" t="s">
        <v>289</v>
      </c>
      <c r="I816" s="54" t="s">
        <v>290</v>
      </c>
      <c r="J816" s="54" t="s">
        <v>288</v>
      </c>
      <c r="K816" s="54" t="s">
        <v>536</v>
      </c>
      <c r="L816" s="87">
        <v>41653</v>
      </c>
      <c r="M816" s="54"/>
      <c r="N816" s="54" t="s">
        <v>537</v>
      </c>
      <c r="O816" s="88">
        <v>7.3709000000000011E-2</v>
      </c>
      <c r="P816" s="54">
        <v>9</v>
      </c>
    </row>
    <row r="817" spans="1:16" ht="28">
      <c r="A817" s="54" t="s">
        <v>228</v>
      </c>
      <c r="B817" s="54" t="s">
        <v>185</v>
      </c>
      <c r="C817" s="54" t="s">
        <v>1130</v>
      </c>
      <c r="D817" s="54" t="s">
        <v>92</v>
      </c>
      <c r="E817" s="54" t="s">
        <v>370</v>
      </c>
      <c r="F817" s="54" t="s">
        <v>272</v>
      </c>
      <c r="G817" s="54" t="s">
        <v>288</v>
      </c>
      <c r="H817" s="54" t="s">
        <v>289</v>
      </c>
      <c r="I817" s="54" t="s">
        <v>290</v>
      </c>
      <c r="J817" s="54" t="s">
        <v>288</v>
      </c>
      <c r="K817" s="54" t="s">
        <v>538</v>
      </c>
      <c r="L817" s="87">
        <v>41653</v>
      </c>
      <c r="M817" s="54"/>
      <c r="N817" s="54" t="s">
        <v>539</v>
      </c>
      <c r="O817" s="88">
        <v>9.5017000000000004E-2</v>
      </c>
      <c r="P817" s="54">
        <v>12</v>
      </c>
    </row>
    <row r="818" spans="1:16" ht="28">
      <c r="A818" s="54" t="s">
        <v>228</v>
      </c>
      <c r="B818" s="54" t="s">
        <v>185</v>
      </c>
      <c r="C818" s="54" t="s">
        <v>1130</v>
      </c>
      <c r="D818" s="54" t="s">
        <v>92</v>
      </c>
      <c r="E818" s="54" t="s">
        <v>370</v>
      </c>
      <c r="F818" s="54" t="s">
        <v>272</v>
      </c>
      <c r="G818" s="54" t="s">
        <v>288</v>
      </c>
      <c r="H818" s="54" t="s">
        <v>289</v>
      </c>
      <c r="I818" s="54" t="s">
        <v>290</v>
      </c>
      <c r="J818" s="54" t="s">
        <v>288</v>
      </c>
      <c r="K818" s="54" t="s">
        <v>540</v>
      </c>
      <c r="L818" s="87">
        <v>41653</v>
      </c>
      <c r="M818" s="54"/>
      <c r="N818" s="54" t="s">
        <v>541</v>
      </c>
      <c r="O818" s="88">
        <v>7.0554000000000006E-2</v>
      </c>
      <c r="P818" s="54">
        <v>8</v>
      </c>
    </row>
    <row r="819" spans="1:16" ht="28">
      <c r="A819" s="54" t="s">
        <v>228</v>
      </c>
      <c r="B819" s="54" t="s">
        <v>185</v>
      </c>
      <c r="C819" s="54" t="s">
        <v>1130</v>
      </c>
      <c r="D819" s="54" t="s">
        <v>92</v>
      </c>
      <c r="E819" s="54" t="s">
        <v>370</v>
      </c>
      <c r="F819" s="54" t="s">
        <v>272</v>
      </c>
      <c r="G819" s="54" t="s">
        <v>288</v>
      </c>
      <c r="H819" s="54" t="s">
        <v>288</v>
      </c>
      <c r="I819" s="54" t="s">
        <v>293</v>
      </c>
      <c r="J819" s="54" t="s">
        <v>288</v>
      </c>
      <c r="K819" s="54" t="s">
        <v>294</v>
      </c>
      <c r="L819" s="87">
        <v>41653</v>
      </c>
      <c r="M819" s="54"/>
      <c r="N819" s="54" t="s">
        <v>295</v>
      </c>
      <c r="O819" s="88">
        <v>5.7207000000000001E-2</v>
      </c>
      <c r="P819" s="54">
        <v>7</v>
      </c>
    </row>
    <row r="820" spans="1:16" ht="28">
      <c r="A820" s="54" t="s">
        <v>228</v>
      </c>
      <c r="B820" s="54" t="s">
        <v>185</v>
      </c>
      <c r="C820" s="54" t="s">
        <v>1130</v>
      </c>
      <c r="D820" s="54" t="s">
        <v>92</v>
      </c>
      <c r="E820" s="54" t="s">
        <v>370</v>
      </c>
      <c r="F820" s="54" t="s">
        <v>272</v>
      </c>
      <c r="G820" s="54" t="s">
        <v>288</v>
      </c>
      <c r="H820" s="54" t="s">
        <v>288</v>
      </c>
      <c r="I820" s="54" t="s">
        <v>293</v>
      </c>
      <c r="J820" s="54" t="s">
        <v>288</v>
      </c>
      <c r="K820" s="54" t="s">
        <v>542</v>
      </c>
      <c r="L820" s="87">
        <v>41653</v>
      </c>
      <c r="M820" s="54"/>
      <c r="N820" s="54" t="s">
        <v>543</v>
      </c>
      <c r="O820" s="88">
        <v>5.7584000000000003E-2</v>
      </c>
      <c r="P820" s="54">
        <v>9</v>
      </c>
    </row>
    <row r="821" spans="1:16" ht="28">
      <c r="A821" s="54" t="s">
        <v>228</v>
      </c>
      <c r="B821" s="54" t="s">
        <v>185</v>
      </c>
      <c r="C821" s="54" t="s">
        <v>1130</v>
      </c>
      <c r="D821" s="54" t="s">
        <v>92</v>
      </c>
      <c r="E821" s="54" t="s">
        <v>370</v>
      </c>
      <c r="F821" s="54" t="s">
        <v>272</v>
      </c>
      <c r="G821" s="54" t="s">
        <v>288</v>
      </c>
      <c r="H821" s="54" t="s">
        <v>288</v>
      </c>
      <c r="I821" s="54" t="s">
        <v>293</v>
      </c>
      <c r="J821" s="54" t="s">
        <v>288</v>
      </c>
      <c r="K821" s="54" t="s">
        <v>544</v>
      </c>
      <c r="L821" s="87">
        <v>41653</v>
      </c>
      <c r="M821" s="54"/>
      <c r="N821" s="54" t="s">
        <v>545</v>
      </c>
      <c r="O821" s="88">
        <v>2.2419999999999999E-2</v>
      </c>
      <c r="P821" s="54">
        <v>4</v>
      </c>
    </row>
    <row r="822" spans="1:16" ht="28">
      <c r="A822" s="54" t="s">
        <v>228</v>
      </c>
      <c r="B822" s="54" t="s">
        <v>185</v>
      </c>
      <c r="C822" s="54" t="s">
        <v>1130</v>
      </c>
      <c r="D822" s="54" t="s">
        <v>92</v>
      </c>
      <c r="E822" s="54" t="s">
        <v>370</v>
      </c>
      <c r="F822" s="54" t="s">
        <v>272</v>
      </c>
      <c r="G822" s="54" t="s">
        <v>288</v>
      </c>
      <c r="H822" s="54" t="s">
        <v>288</v>
      </c>
      <c r="I822" s="54" t="s">
        <v>293</v>
      </c>
      <c r="J822" s="54" t="s">
        <v>288</v>
      </c>
      <c r="K822" s="54" t="s">
        <v>546</v>
      </c>
      <c r="L822" s="87">
        <v>41653</v>
      </c>
      <c r="M822" s="54"/>
      <c r="N822" s="54" t="s">
        <v>547</v>
      </c>
      <c r="O822" s="88">
        <v>4.5997000000000003E-2</v>
      </c>
      <c r="P822" s="54">
        <v>5</v>
      </c>
    </row>
    <row r="823" spans="1:16" ht="28">
      <c r="A823" s="54" t="s">
        <v>228</v>
      </c>
      <c r="B823" s="54" t="s">
        <v>185</v>
      </c>
      <c r="C823" s="54" t="s">
        <v>1130</v>
      </c>
      <c r="D823" s="54" t="s">
        <v>92</v>
      </c>
      <c r="E823" s="54" t="s">
        <v>370</v>
      </c>
      <c r="F823" s="54" t="s">
        <v>272</v>
      </c>
      <c r="G823" s="54" t="s">
        <v>288</v>
      </c>
      <c r="H823" s="54" t="s">
        <v>288</v>
      </c>
      <c r="I823" s="54" t="s">
        <v>293</v>
      </c>
      <c r="J823" s="54" t="s">
        <v>288</v>
      </c>
      <c r="K823" s="54" t="s">
        <v>296</v>
      </c>
      <c r="L823" s="87">
        <v>41653</v>
      </c>
      <c r="M823" s="54"/>
      <c r="N823" s="54" t="s">
        <v>297</v>
      </c>
      <c r="O823" s="88">
        <v>2.6464219999999998</v>
      </c>
      <c r="P823" s="54">
        <v>389</v>
      </c>
    </row>
    <row r="824" spans="1:16" ht="28">
      <c r="A824" s="54" t="s">
        <v>228</v>
      </c>
      <c r="B824" s="54" t="s">
        <v>185</v>
      </c>
      <c r="C824" s="54" t="s">
        <v>1130</v>
      </c>
      <c r="D824" s="54" t="s">
        <v>92</v>
      </c>
      <c r="E824" s="54" t="s">
        <v>370</v>
      </c>
      <c r="F824" s="54" t="s">
        <v>272</v>
      </c>
      <c r="G824" s="54" t="s">
        <v>288</v>
      </c>
      <c r="H824" s="54" t="s">
        <v>288</v>
      </c>
      <c r="I824" s="54" t="s">
        <v>293</v>
      </c>
      <c r="J824" s="54" t="s">
        <v>288</v>
      </c>
      <c r="K824" s="54" t="s">
        <v>550</v>
      </c>
      <c r="L824" s="87">
        <v>41653</v>
      </c>
      <c r="M824" s="54"/>
      <c r="N824" s="54" t="s">
        <v>551</v>
      </c>
      <c r="O824" s="88">
        <v>5.4247999999999991E-2</v>
      </c>
      <c r="P824" s="54">
        <v>6</v>
      </c>
    </row>
    <row r="825" spans="1:16" ht="28">
      <c r="A825" s="54" t="s">
        <v>228</v>
      </c>
      <c r="B825" s="54" t="s">
        <v>185</v>
      </c>
      <c r="C825" s="54" t="s">
        <v>1130</v>
      </c>
      <c r="D825" s="54" t="s">
        <v>92</v>
      </c>
      <c r="E825" s="54" t="s">
        <v>370</v>
      </c>
      <c r="F825" s="54" t="s">
        <v>272</v>
      </c>
      <c r="G825" s="54" t="s">
        <v>288</v>
      </c>
      <c r="H825" s="54" t="s">
        <v>288</v>
      </c>
      <c r="I825" s="54" t="s">
        <v>293</v>
      </c>
      <c r="J825" s="54" t="s">
        <v>288</v>
      </c>
      <c r="K825" s="54" t="s">
        <v>552</v>
      </c>
      <c r="L825" s="87">
        <v>41653</v>
      </c>
      <c r="M825" s="54"/>
      <c r="N825" s="54" t="s">
        <v>553</v>
      </c>
      <c r="O825" s="88">
        <v>9.3629999999999998E-3</v>
      </c>
      <c r="P825" s="54">
        <v>2</v>
      </c>
    </row>
    <row r="826" spans="1:16" ht="28">
      <c r="A826" s="54" t="s">
        <v>228</v>
      </c>
      <c r="B826" s="54" t="s">
        <v>185</v>
      </c>
      <c r="C826" s="54" t="s">
        <v>1130</v>
      </c>
      <c r="D826" s="54" t="s">
        <v>92</v>
      </c>
      <c r="E826" s="54" t="s">
        <v>370</v>
      </c>
      <c r="F826" s="54" t="s">
        <v>272</v>
      </c>
      <c r="G826" s="54" t="s">
        <v>288</v>
      </c>
      <c r="H826" s="54" t="s">
        <v>288</v>
      </c>
      <c r="I826" s="54" t="s">
        <v>293</v>
      </c>
      <c r="J826" s="54" t="s">
        <v>288</v>
      </c>
      <c r="K826" s="54" t="s">
        <v>554</v>
      </c>
      <c r="L826" s="87">
        <v>41653</v>
      </c>
      <c r="M826" s="54"/>
      <c r="N826" s="54" t="s">
        <v>555</v>
      </c>
      <c r="O826" s="88">
        <v>3.1406000000000003E-2</v>
      </c>
      <c r="P826" s="54">
        <v>4</v>
      </c>
    </row>
    <row r="827" spans="1:16" ht="28">
      <c r="A827" s="54" t="s">
        <v>228</v>
      </c>
      <c r="B827" s="54" t="s">
        <v>185</v>
      </c>
      <c r="C827" s="54" t="s">
        <v>1130</v>
      </c>
      <c r="D827" s="54" t="s">
        <v>92</v>
      </c>
      <c r="E827" s="54" t="s">
        <v>370</v>
      </c>
      <c r="F827" s="54" t="s">
        <v>272</v>
      </c>
      <c r="G827" s="54" t="s">
        <v>288</v>
      </c>
      <c r="H827" s="54" t="s">
        <v>288</v>
      </c>
      <c r="I827" s="54" t="s">
        <v>293</v>
      </c>
      <c r="J827" s="54" t="s">
        <v>288</v>
      </c>
      <c r="K827" s="54" t="s">
        <v>556</v>
      </c>
      <c r="L827" s="87">
        <v>41653</v>
      </c>
      <c r="M827" s="54"/>
      <c r="N827" s="54" t="s">
        <v>557</v>
      </c>
      <c r="O827" s="88">
        <v>3.7011000000000002E-2</v>
      </c>
      <c r="P827" s="54">
        <v>5</v>
      </c>
    </row>
    <row r="828" spans="1:16" ht="28">
      <c r="A828" s="54" t="s">
        <v>228</v>
      </c>
      <c r="B828" s="54" t="s">
        <v>185</v>
      </c>
      <c r="C828" s="54" t="s">
        <v>1130</v>
      </c>
      <c r="D828" s="54" t="s">
        <v>92</v>
      </c>
      <c r="E828" s="54" t="s">
        <v>370</v>
      </c>
      <c r="F828" s="54" t="s">
        <v>272</v>
      </c>
      <c r="G828" s="54" t="s">
        <v>288</v>
      </c>
      <c r="H828" s="54" t="s">
        <v>288</v>
      </c>
      <c r="I828" s="54" t="s">
        <v>293</v>
      </c>
      <c r="J828" s="54" t="s">
        <v>288</v>
      </c>
      <c r="K828" s="54" t="s">
        <v>558</v>
      </c>
      <c r="L828" s="87">
        <v>41653</v>
      </c>
      <c r="M828" s="54"/>
      <c r="N828" s="54" t="s">
        <v>559</v>
      </c>
      <c r="O828" s="88">
        <v>4.7109000000000012E-2</v>
      </c>
      <c r="P828" s="54">
        <v>6</v>
      </c>
    </row>
    <row r="829" spans="1:16" ht="28">
      <c r="A829" s="54" t="s">
        <v>228</v>
      </c>
      <c r="B829" s="54" t="s">
        <v>185</v>
      </c>
      <c r="C829" s="54" t="s">
        <v>1130</v>
      </c>
      <c r="D829" s="54" t="s">
        <v>92</v>
      </c>
      <c r="E829" s="54" t="s">
        <v>370</v>
      </c>
      <c r="F829" s="54" t="s">
        <v>272</v>
      </c>
      <c r="G829" s="54" t="s">
        <v>288</v>
      </c>
      <c r="H829" s="54" t="s">
        <v>288</v>
      </c>
      <c r="I829" s="54" t="s">
        <v>293</v>
      </c>
      <c r="J829" s="54" t="s">
        <v>288</v>
      </c>
      <c r="K829" s="54" t="s">
        <v>560</v>
      </c>
      <c r="L829" s="87">
        <v>41653</v>
      </c>
      <c r="M829" s="54"/>
      <c r="N829" s="54" t="s">
        <v>561</v>
      </c>
      <c r="O829" s="88">
        <v>3.7580000000000001E-3</v>
      </c>
      <c r="P829" s="54">
        <v>1</v>
      </c>
    </row>
    <row r="830" spans="1:16" ht="28">
      <c r="A830" s="54" t="s">
        <v>228</v>
      </c>
      <c r="B830" s="54" t="s">
        <v>185</v>
      </c>
      <c r="C830" s="54" t="s">
        <v>1130</v>
      </c>
      <c r="D830" s="54" t="s">
        <v>92</v>
      </c>
      <c r="E830" s="54" t="s">
        <v>370</v>
      </c>
      <c r="F830" s="54" t="s">
        <v>272</v>
      </c>
      <c r="G830" s="54" t="s">
        <v>288</v>
      </c>
      <c r="H830" s="54" t="s">
        <v>288</v>
      </c>
      <c r="I830" s="54" t="s">
        <v>293</v>
      </c>
      <c r="J830" s="54" t="s">
        <v>288</v>
      </c>
      <c r="K830" s="54" t="s">
        <v>562</v>
      </c>
      <c r="L830" s="87">
        <v>41653</v>
      </c>
      <c r="M830" s="54"/>
      <c r="N830" s="54" t="s">
        <v>563</v>
      </c>
      <c r="O830" s="88">
        <v>0.118757</v>
      </c>
      <c r="P830" s="54">
        <v>18</v>
      </c>
    </row>
    <row r="831" spans="1:16" ht="28">
      <c r="A831" s="54" t="s">
        <v>228</v>
      </c>
      <c r="B831" s="54" t="s">
        <v>185</v>
      </c>
      <c r="C831" s="54" t="s">
        <v>1130</v>
      </c>
      <c r="D831" s="54" t="s">
        <v>92</v>
      </c>
      <c r="E831" s="54" t="s">
        <v>370</v>
      </c>
      <c r="F831" s="54" t="s">
        <v>272</v>
      </c>
      <c r="G831" s="54" t="s">
        <v>288</v>
      </c>
      <c r="H831" s="54" t="s">
        <v>288</v>
      </c>
      <c r="I831" s="54" t="s">
        <v>293</v>
      </c>
      <c r="J831" s="54" t="s">
        <v>288</v>
      </c>
      <c r="K831" s="54" t="s">
        <v>298</v>
      </c>
      <c r="L831" s="87">
        <v>41653</v>
      </c>
      <c r="M831" s="54"/>
      <c r="N831" s="54" t="s">
        <v>299</v>
      </c>
      <c r="O831" s="88">
        <v>6.6193000000000002E-2</v>
      </c>
      <c r="P831" s="54">
        <v>7</v>
      </c>
    </row>
    <row r="832" spans="1:16" ht="28">
      <c r="A832" s="54" t="s">
        <v>228</v>
      </c>
      <c r="B832" s="54" t="s">
        <v>185</v>
      </c>
      <c r="C832" s="54" t="s">
        <v>1130</v>
      </c>
      <c r="D832" s="54" t="s">
        <v>92</v>
      </c>
      <c r="E832" s="54" t="s">
        <v>370</v>
      </c>
      <c r="F832" s="54" t="s">
        <v>272</v>
      </c>
      <c r="G832" s="54" t="s">
        <v>288</v>
      </c>
      <c r="H832" s="54" t="s">
        <v>564</v>
      </c>
      <c r="I832" s="54" t="s">
        <v>565</v>
      </c>
      <c r="J832" s="54" t="s">
        <v>288</v>
      </c>
      <c r="K832" s="54" t="s">
        <v>566</v>
      </c>
      <c r="L832" s="87">
        <v>41653</v>
      </c>
      <c r="M832" s="54"/>
      <c r="N832" s="54" t="s">
        <v>567</v>
      </c>
      <c r="O832" s="88">
        <v>1.6879000000000002E-2</v>
      </c>
      <c r="P832" s="54">
        <v>4</v>
      </c>
    </row>
    <row r="833" spans="1:16" ht="28">
      <c r="A833" s="54" t="s">
        <v>228</v>
      </c>
      <c r="B833" s="54" t="s">
        <v>185</v>
      </c>
      <c r="C833" s="54" t="s">
        <v>1130</v>
      </c>
      <c r="D833" s="54" t="s">
        <v>92</v>
      </c>
      <c r="E833" s="54" t="s">
        <v>370</v>
      </c>
      <c r="F833" s="54" t="s">
        <v>272</v>
      </c>
      <c r="G833" s="54" t="s">
        <v>288</v>
      </c>
      <c r="H833" s="54" t="s">
        <v>564</v>
      </c>
      <c r="I833" s="54" t="s">
        <v>565</v>
      </c>
      <c r="J833" s="54" t="s">
        <v>288</v>
      </c>
      <c r="K833" s="54" t="s">
        <v>568</v>
      </c>
      <c r="L833" s="87">
        <v>41653</v>
      </c>
      <c r="M833" s="54"/>
      <c r="N833" s="54" t="s">
        <v>569</v>
      </c>
      <c r="O833" s="88">
        <v>4.3415000000000002E-2</v>
      </c>
      <c r="P833" s="54">
        <v>6</v>
      </c>
    </row>
    <row r="834" spans="1:16" ht="28">
      <c r="A834" s="54" t="s">
        <v>228</v>
      </c>
      <c r="B834" s="54" t="s">
        <v>185</v>
      </c>
      <c r="C834" s="54" t="s">
        <v>1130</v>
      </c>
      <c r="D834" s="54" t="s">
        <v>92</v>
      </c>
      <c r="E834" s="54" t="s">
        <v>370</v>
      </c>
      <c r="F834" s="54" t="s">
        <v>272</v>
      </c>
      <c r="G834" s="54" t="s">
        <v>288</v>
      </c>
      <c r="H834" s="54" t="s">
        <v>564</v>
      </c>
      <c r="I834" s="54" t="s">
        <v>565</v>
      </c>
      <c r="J834" s="54" t="s">
        <v>288</v>
      </c>
      <c r="K834" s="54" t="s">
        <v>570</v>
      </c>
      <c r="L834" s="87">
        <v>41653</v>
      </c>
      <c r="M834" s="54"/>
      <c r="N834" s="54" t="s">
        <v>571</v>
      </c>
      <c r="O834" s="88">
        <v>3.8753000000000003E-2</v>
      </c>
      <c r="P834" s="54">
        <v>5</v>
      </c>
    </row>
    <row r="835" spans="1:16" ht="28">
      <c r="A835" s="54" t="s">
        <v>228</v>
      </c>
      <c r="B835" s="54" t="s">
        <v>185</v>
      </c>
      <c r="C835" s="54" t="s">
        <v>1130</v>
      </c>
      <c r="D835" s="54" t="s">
        <v>92</v>
      </c>
      <c r="E835" s="54" t="s">
        <v>370</v>
      </c>
      <c r="F835" s="54" t="s">
        <v>272</v>
      </c>
      <c r="G835" s="54" t="s">
        <v>288</v>
      </c>
      <c r="H835" s="54" t="s">
        <v>564</v>
      </c>
      <c r="I835" s="54" t="s">
        <v>565</v>
      </c>
      <c r="J835" s="54" t="s">
        <v>288</v>
      </c>
      <c r="K835" s="54" t="s">
        <v>572</v>
      </c>
      <c r="L835" s="87">
        <v>41653</v>
      </c>
      <c r="M835" s="54"/>
      <c r="N835" s="54" t="s">
        <v>573</v>
      </c>
      <c r="O835" s="88">
        <v>5.4938000000000001E-2</v>
      </c>
      <c r="P835" s="54">
        <v>9</v>
      </c>
    </row>
    <row r="836" spans="1:16" ht="28">
      <c r="A836" s="54" t="s">
        <v>228</v>
      </c>
      <c r="B836" s="54" t="s">
        <v>185</v>
      </c>
      <c r="C836" s="54" t="s">
        <v>1130</v>
      </c>
      <c r="D836" s="54" t="s">
        <v>92</v>
      </c>
      <c r="E836" s="54" t="s">
        <v>370</v>
      </c>
      <c r="F836" s="54" t="s">
        <v>272</v>
      </c>
      <c r="G836" s="54" t="s">
        <v>288</v>
      </c>
      <c r="H836" s="54" t="s">
        <v>564</v>
      </c>
      <c r="I836" s="54" t="s">
        <v>565</v>
      </c>
      <c r="J836" s="54" t="s">
        <v>288</v>
      </c>
      <c r="K836" s="54" t="s">
        <v>574</v>
      </c>
      <c r="L836" s="87">
        <v>41653</v>
      </c>
      <c r="M836" s="54"/>
      <c r="N836" s="54" t="s">
        <v>575</v>
      </c>
      <c r="O836" s="88">
        <v>3.0294000000000001E-2</v>
      </c>
      <c r="P836" s="54">
        <v>3</v>
      </c>
    </row>
    <row r="837" spans="1:16" ht="28">
      <c r="A837" s="54" t="s">
        <v>228</v>
      </c>
      <c r="B837" s="54" t="s">
        <v>185</v>
      </c>
      <c r="C837" s="54" t="s">
        <v>1130</v>
      </c>
      <c r="D837" s="54" t="s">
        <v>92</v>
      </c>
      <c r="E837" s="54" t="s">
        <v>370</v>
      </c>
      <c r="F837" s="54" t="s">
        <v>272</v>
      </c>
      <c r="G837" s="54" t="s">
        <v>288</v>
      </c>
      <c r="H837" s="54" t="s">
        <v>194</v>
      </c>
      <c r="I837" s="54" t="s">
        <v>576</v>
      </c>
      <c r="J837" s="54" t="s">
        <v>288</v>
      </c>
      <c r="K837" s="54" t="s">
        <v>577</v>
      </c>
      <c r="L837" s="87">
        <v>42510</v>
      </c>
      <c r="M837" s="54"/>
      <c r="N837" s="54" t="s">
        <v>578</v>
      </c>
      <c r="O837" s="88">
        <v>0.24390600000000001</v>
      </c>
      <c r="P837" s="54">
        <v>29</v>
      </c>
    </row>
    <row r="838" spans="1:16" ht="28">
      <c r="A838" s="54" t="s">
        <v>228</v>
      </c>
      <c r="B838" s="54" t="s">
        <v>185</v>
      </c>
      <c r="C838" s="54" t="s">
        <v>1130</v>
      </c>
      <c r="D838" s="54" t="s">
        <v>92</v>
      </c>
      <c r="E838" s="54" t="s">
        <v>370</v>
      </c>
      <c r="F838" s="54" t="s">
        <v>272</v>
      </c>
      <c r="G838" s="54" t="s">
        <v>288</v>
      </c>
      <c r="H838" s="54" t="s">
        <v>194</v>
      </c>
      <c r="I838" s="54" t="s">
        <v>576</v>
      </c>
      <c r="J838" s="54" t="s">
        <v>288</v>
      </c>
      <c r="K838" s="54" t="s">
        <v>579</v>
      </c>
      <c r="L838" s="87">
        <v>42510</v>
      </c>
      <c r="M838" s="54"/>
      <c r="N838" s="54" t="s">
        <v>580</v>
      </c>
      <c r="O838" s="88">
        <v>0.15462200000000001</v>
      </c>
      <c r="P838" s="54">
        <v>20</v>
      </c>
    </row>
    <row r="839" spans="1:16" ht="28">
      <c r="A839" s="54" t="s">
        <v>228</v>
      </c>
      <c r="B839" s="54" t="s">
        <v>185</v>
      </c>
      <c r="C839" s="54" t="s">
        <v>1130</v>
      </c>
      <c r="D839" s="54" t="s">
        <v>92</v>
      </c>
      <c r="E839" s="54" t="s">
        <v>370</v>
      </c>
      <c r="F839" s="54" t="s">
        <v>272</v>
      </c>
      <c r="G839" s="54" t="s">
        <v>288</v>
      </c>
      <c r="H839" s="54" t="s">
        <v>194</v>
      </c>
      <c r="I839" s="54" t="s">
        <v>576</v>
      </c>
      <c r="J839" s="54" t="s">
        <v>288</v>
      </c>
      <c r="K839" s="54" t="s">
        <v>581</v>
      </c>
      <c r="L839" s="87">
        <v>42510</v>
      </c>
      <c r="M839" s="54"/>
      <c r="N839" s="54" t="s">
        <v>582</v>
      </c>
      <c r="O839" s="88">
        <v>0.255851</v>
      </c>
      <c r="P839" s="54">
        <v>30</v>
      </c>
    </row>
    <row r="840" spans="1:16" ht="28">
      <c r="A840" s="54" t="s">
        <v>228</v>
      </c>
      <c r="B840" s="54" t="s">
        <v>185</v>
      </c>
      <c r="C840" s="54" t="s">
        <v>1130</v>
      </c>
      <c r="D840" s="54" t="s">
        <v>92</v>
      </c>
      <c r="E840" s="54" t="s">
        <v>370</v>
      </c>
      <c r="F840" s="54" t="s">
        <v>272</v>
      </c>
      <c r="G840" s="54" t="s">
        <v>288</v>
      </c>
      <c r="H840" s="54" t="s">
        <v>194</v>
      </c>
      <c r="I840" s="54" t="s">
        <v>576</v>
      </c>
      <c r="J840" s="54" t="s">
        <v>288</v>
      </c>
      <c r="K840" s="54" t="s">
        <v>583</v>
      </c>
      <c r="L840" s="87">
        <v>42510</v>
      </c>
      <c r="M840" s="54"/>
      <c r="N840" s="54" t="s">
        <v>584</v>
      </c>
      <c r="O840" s="88">
        <v>0.28787099999999999</v>
      </c>
      <c r="P840" s="54">
        <v>36</v>
      </c>
    </row>
    <row r="841" spans="1:16" ht="28">
      <c r="A841" s="54" t="s">
        <v>228</v>
      </c>
      <c r="B841" s="54" t="s">
        <v>185</v>
      </c>
      <c r="C841" s="54" t="s">
        <v>1130</v>
      </c>
      <c r="D841" s="54" t="s">
        <v>92</v>
      </c>
      <c r="E841" s="54" t="s">
        <v>370</v>
      </c>
      <c r="F841" s="54" t="s">
        <v>272</v>
      </c>
      <c r="G841" s="54" t="s">
        <v>288</v>
      </c>
      <c r="H841" s="54" t="s">
        <v>194</v>
      </c>
      <c r="I841" s="54" t="s">
        <v>576</v>
      </c>
      <c r="J841" s="54" t="s">
        <v>288</v>
      </c>
      <c r="K841" s="54" t="s">
        <v>585</v>
      </c>
      <c r="L841" s="87">
        <v>42510</v>
      </c>
      <c r="M841" s="54"/>
      <c r="N841" s="54" t="s">
        <v>586</v>
      </c>
      <c r="O841" s="88">
        <v>0.20143</v>
      </c>
      <c r="P841" s="54">
        <v>26</v>
      </c>
    </row>
    <row r="842" spans="1:16" ht="28">
      <c r="A842" s="54" t="s">
        <v>228</v>
      </c>
      <c r="B842" s="54" t="s">
        <v>185</v>
      </c>
      <c r="C842" s="54" t="s">
        <v>1130</v>
      </c>
      <c r="D842" s="54" t="s">
        <v>92</v>
      </c>
      <c r="E842" s="54" t="s">
        <v>370</v>
      </c>
      <c r="F842" s="54" t="s">
        <v>272</v>
      </c>
      <c r="G842" s="54" t="s">
        <v>288</v>
      </c>
      <c r="H842" s="54" t="s">
        <v>194</v>
      </c>
      <c r="I842" s="54" t="s">
        <v>576</v>
      </c>
      <c r="J842" s="54" t="s">
        <v>288</v>
      </c>
      <c r="K842" s="54" t="s">
        <v>587</v>
      </c>
      <c r="L842" s="87">
        <v>42510</v>
      </c>
      <c r="M842" s="54"/>
      <c r="N842" s="54" t="s">
        <v>588</v>
      </c>
      <c r="O842" s="88">
        <v>0.34408300000000008</v>
      </c>
      <c r="P842" s="54">
        <v>42</v>
      </c>
    </row>
    <row r="843" spans="1:16" ht="28">
      <c r="A843" s="54" t="s">
        <v>228</v>
      </c>
      <c r="B843" s="54" t="s">
        <v>185</v>
      </c>
      <c r="C843" s="54" t="s">
        <v>1130</v>
      </c>
      <c r="D843" s="54" t="s">
        <v>92</v>
      </c>
      <c r="E843" s="54" t="s">
        <v>370</v>
      </c>
      <c r="F843" s="54" t="s">
        <v>272</v>
      </c>
      <c r="G843" s="54" t="s">
        <v>288</v>
      </c>
      <c r="H843" s="54" t="s">
        <v>194</v>
      </c>
      <c r="I843" s="54" t="s">
        <v>576</v>
      </c>
      <c r="J843" s="54" t="s">
        <v>288</v>
      </c>
      <c r="K843" s="54" t="s">
        <v>589</v>
      </c>
      <c r="L843" s="87">
        <v>42510</v>
      </c>
      <c r="M843" s="54"/>
      <c r="N843" s="54" t="s">
        <v>590</v>
      </c>
      <c r="O843" s="88">
        <v>0.21384900000000001</v>
      </c>
      <c r="P843" s="54">
        <v>26</v>
      </c>
    </row>
    <row r="844" spans="1:16" ht="28">
      <c r="A844" s="54" t="s">
        <v>228</v>
      </c>
      <c r="B844" s="54" t="s">
        <v>185</v>
      </c>
      <c r="C844" s="54" t="s">
        <v>1130</v>
      </c>
      <c r="D844" s="54" t="s">
        <v>92</v>
      </c>
      <c r="E844" s="54" t="s">
        <v>370</v>
      </c>
      <c r="F844" s="54" t="s">
        <v>272</v>
      </c>
      <c r="G844" s="54" t="s">
        <v>288</v>
      </c>
      <c r="H844" s="54" t="s">
        <v>194</v>
      </c>
      <c r="I844" s="54" t="s">
        <v>576</v>
      </c>
      <c r="J844" s="54" t="s">
        <v>288</v>
      </c>
      <c r="K844" s="54" t="s">
        <v>591</v>
      </c>
      <c r="L844" s="87">
        <v>42510</v>
      </c>
      <c r="M844" s="54"/>
      <c r="N844" s="54" t="s">
        <v>592</v>
      </c>
      <c r="O844" s="88">
        <v>8.8195999999999997E-2</v>
      </c>
      <c r="P844" s="54">
        <v>11</v>
      </c>
    </row>
    <row r="845" spans="1:16" ht="28">
      <c r="A845" s="54" t="s">
        <v>228</v>
      </c>
      <c r="B845" s="54" t="s">
        <v>185</v>
      </c>
      <c r="C845" s="54" t="s">
        <v>1130</v>
      </c>
      <c r="D845" s="54" t="s">
        <v>92</v>
      </c>
      <c r="E845" s="54" t="s">
        <v>370</v>
      </c>
      <c r="F845" s="54" t="s">
        <v>272</v>
      </c>
      <c r="G845" s="54" t="s">
        <v>288</v>
      </c>
      <c r="H845" s="54" t="s">
        <v>194</v>
      </c>
      <c r="I845" s="54" t="s">
        <v>576</v>
      </c>
      <c r="J845" s="54" t="s">
        <v>288</v>
      </c>
      <c r="K845" s="54" t="s">
        <v>593</v>
      </c>
      <c r="L845" s="87">
        <v>42510</v>
      </c>
      <c r="M845" s="54"/>
      <c r="N845" s="54" t="s">
        <v>594</v>
      </c>
      <c r="O845" s="88">
        <v>0.55071700000000001</v>
      </c>
      <c r="P845" s="54">
        <v>64</v>
      </c>
    </row>
    <row r="846" spans="1:16" ht="28">
      <c r="A846" s="54" t="s">
        <v>228</v>
      </c>
      <c r="B846" s="54" t="s">
        <v>185</v>
      </c>
      <c r="C846" s="54" t="s">
        <v>1130</v>
      </c>
      <c r="D846" s="54" t="s">
        <v>92</v>
      </c>
      <c r="E846" s="54" t="s">
        <v>370</v>
      </c>
      <c r="F846" s="54" t="s">
        <v>272</v>
      </c>
      <c r="G846" s="54" t="s">
        <v>288</v>
      </c>
      <c r="H846" s="54" t="s">
        <v>194</v>
      </c>
      <c r="I846" s="54" t="s">
        <v>576</v>
      </c>
      <c r="J846" s="54" t="s">
        <v>288</v>
      </c>
      <c r="K846" s="54" t="s">
        <v>595</v>
      </c>
      <c r="L846" s="87">
        <v>42510</v>
      </c>
      <c r="M846" s="54"/>
      <c r="N846" s="54" t="s">
        <v>596</v>
      </c>
      <c r="O846" s="88">
        <v>0.189994</v>
      </c>
      <c r="P846" s="54">
        <v>26</v>
      </c>
    </row>
    <row r="847" spans="1:16" ht="28">
      <c r="A847" s="54" t="s">
        <v>228</v>
      </c>
      <c r="B847" s="54" t="s">
        <v>185</v>
      </c>
      <c r="C847" s="54" t="s">
        <v>1130</v>
      </c>
      <c r="D847" s="54" t="s">
        <v>92</v>
      </c>
      <c r="E847" s="54" t="s">
        <v>370</v>
      </c>
      <c r="F847" s="54" t="s">
        <v>272</v>
      </c>
      <c r="G847" s="54" t="s">
        <v>288</v>
      </c>
      <c r="H847" s="54" t="s">
        <v>597</v>
      </c>
      <c r="I847" s="54" t="s">
        <v>598</v>
      </c>
      <c r="J847" s="54" t="s">
        <v>288</v>
      </c>
      <c r="K847" s="54" t="s">
        <v>597</v>
      </c>
      <c r="L847" s="87">
        <v>42440</v>
      </c>
      <c r="M847" s="54"/>
      <c r="N847" s="54" t="s">
        <v>599</v>
      </c>
      <c r="O847" s="88">
        <v>0.73614500000000005</v>
      </c>
      <c r="P847" s="54">
        <v>84</v>
      </c>
    </row>
    <row r="848" spans="1:16" ht="28">
      <c r="A848" s="54" t="s">
        <v>228</v>
      </c>
      <c r="B848" s="54" t="s">
        <v>185</v>
      </c>
      <c r="C848" s="54" t="s">
        <v>1130</v>
      </c>
      <c r="D848" s="54" t="s">
        <v>92</v>
      </c>
      <c r="E848" s="54" t="s">
        <v>370</v>
      </c>
      <c r="F848" s="54" t="s">
        <v>272</v>
      </c>
      <c r="G848" s="54" t="s">
        <v>288</v>
      </c>
      <c r="H848" s="54" t="s">
        <v>562</v>
      </c>
      <c r="I848" s="54" t="s">
        <v>623</v>
      </c>
      <c r="J848" s="54" t="s">
        <v>288</v>
      </c>
      <c r="K848" s="54" t="s">
        <v>562</v>
      </c>
      <c r="L848" s="87">
        <v>42066</v>
      </c>
      <c r="M848" s="54"/>
      <c r="N848" s="54" t="s">
        <v>624</v>
      </c>
      <c r="O848" s="88">
        <v>4.5638999999999992E-2</v>
      </c>
      <c r="P848" s="54">
        <v>8</v>
      </c>
    </row>
    <row r="849" spans="1:16" ht="28">
      <c r="A849" s="54" t="s">
        <v>228</v>
      </c>
      <c r="B849" s="54" t="s">
        <v>185</v>
      </c>
      <c r="C849" s="54" t="s">
        <v>1130</v>
      </c>
      <c r="D849" s="54" t="s">
        <v>92</v>
      </c>
      <c r="E849" s="54" t="s">
        <v>370</v>
      </c>
      <c r="F849" s="54" t="s">
        <v>272</v>
      </c>
      <c r="G849" s="54" t="s">
        <v>288</v>
      </c>
      <c r="H849" s="54" t="s">
        <v>300</v>
      </c>
      <c r="I849" s="54" t="s">
        <v>301</v>
      </c>
      <c r="J849" s="54" t="s">
        <v>288</v>
      </c>
      <c r="K849" s="54" t="s">
        <v>300</v>
      </c>
      <c r="L849" s="87">
        <v>42391</v>
      </c>
      <c r="M849" s="54"/>
      <c r="N849" s="54" t="s">
        <v>302</v>
      </c>
      <c r="O849" s="88">
        <v>4.6056569999999999</v>
      </c>
      <c r="P849" s="54">
        <v>635</v>
      </c>
    </row>
    <row r="850" spans="1:16" ht="28">
      <c r="A850" s="54" t="s">
        <v>228</v>
      </c>
      <c r="B850" s="54" t="s">
        <v>185</v>
      </c>
      <c r="C850" s="54" t="s">
        <v>1130</v>
      </c>
      <c r="D850" s="54" t="s">
        <v>92</v>
      </c>
      <c r="E850" s="54" t="s">
        <v>370</v>
      </c>
      <c r="F850" s="54" t="s">
        <v>272</v>
      </c>
      <c r="G850" s="54" t="s">
        <v>625</v>
      </c>
      <c r="H850" s="54" t="s">
        <v>1443</v>
      </c>
      <c r="I850" s="54" t="s">
        <v>1444</v>
      </c>
      <c r="J850" s="54" t="s">
        <v>625</v>
      </c>
      <c r="K850" s="54" t="s">
        <v>1443</v>
      </c>
      <c r="L850" s="87">
        <v>43130</v>
      </c>
      <c r="M850" s="54"/>
      <c r="N850" s="54" t="s">
        <v>1445</v>
      </c>
      <c r="O850" s="88">
        <v>9.8447000000000007E-2</v>
      </c>
      <c r="P850" s="54">
        <v>14</v>
      </c>
    </row>
    <row r="851" spans="1:16" ht="28">
      <c r="A851" s="54" t="s">
        <v>228</v>
      </c>
      <c r="B851" s="54" t="s">
        <v>185</v>
      </c>
      <c r="C851" s="54" t="s">
        <v>1130</v>
      </c>
      <c r="D851" s="54" t="s">
        <v>92</v>
      </c>
      <c r="E851" s="54" t="s">
        <v>370</v>
      </c>
      <c r="F851" s="54" t="s">
        <v>272</v>
      </c>
      <c r="G851" s="54" t="s">
        <v>625</v>
      </c>
      <c r="H851" s="54" t="s">
        <v>626</v>
      </c>
      <c r="I851" s="54" t="s">
        <v>627</v>
      </c>
      <c r="J851" s="54" t="s">
        <v>625</v>
      </c>
      <c r="K851" s="54" t="s">
        <v>628</v>
      </c>
      <c r="L851" s="87">
        <v>42874</v>
      </c>
      <c r="M851" s="54"/>
      <c r="N851" s="54" t="s">
        <v>629</v>
      </c>
      <c r="O851" s="88">
        <v>3.9392999999999997E-2</v>
      </c>
      <c r="P851" s="54">
        <v>7</v>
      </c>
    </row>
    <row r="852" spans="1:16" ht="28">
      <c r="A852" s="54" t="s">
        <v>228</v>
      </c>
      <c r="B852" s="54" t="s">
        <v>185</v>
      </c>
      <c r="C852" s="54" t="s">
        <v>1130</v>
      </c>
      <c r="D852" s="54" t="s">
        <v>92</v>
      </c>
      <c r="E852" s="54" t="s">
        <v>370</v>
      </c>
      <c r="F852" s="54" t="s">
        <v>272</v>
      </c>
      <c r="G852" s="54" t="s">
        <v>625</v>
      </c>
      <c r="H852" s="54" t="s">
        <v>626</v>
      </c>
      <c r="I852" s="54" t="s">
        <v>627</v>
      </c>
      <c r="J852" s="54" t="s">
        <v>625</v>
      </c>
      <c r="K852" s="54" t="s">
        <v>630</v>
      </c>
      <c r="L852" s="87">
        <v>42874</v>
      </c>
      <c r="M852" s="54"/>
      <c r="N852" s="54" t="s">
        <v>631</v>
      </c>
      <c r="O852" s="88">
        <v>2.9295000000000002E-2</v>
      </c>
      <c r="P852" s="54">
        <v>6</v>
      </c>
    </row>
    <row r="853" spans="1:16" ht="28">
      <c r="A853" s="54" t="s">
        <v>228</v>
      </c>
      <c r="B853" s="54" t="s">
        <v>185</v>
      </c>
      <c r="C853" s="54" t="s">
        <v>1130</v>
      </c>
      <c r="D853" s="54" t="s">
        <v>92</v>
      </c>
      <c r="E853" s="54" t="s">
        <v>370</v>
      </c>
      <c r="F853" s="54" t="s">
        <v>272</v>
      </c>
      <c r="G853" s="54" t="s">
        <v>625</v>
      </c>
      <c r="H853" s="54" t="s">
        <v>626</v>
      </c>
      <c r="I853" s="54" t="s">
        <v>627</v>
      </c>
      <c r="J853" s="54" t="s">
        <v>625</v>
      </c>
      <c r="K853" s="54" t="s">
        <v>632</v>
      </c>
      <c r="L853" s="87">
        <v>42874</v>
      </c>
      <c r="M853" s="54"/>
      <c r="N853" s="54" t="s">
        <v>633</v>
      </c>
      <c r="O853" s="88">
        <v>3.8227999999999998E-2</v>
      </c>
      <c r="P853" s="54">
        <v>7</v>
      </c>
    </row>
    <row r="854" spans="1:16" ht="28">
      <c r="A854" s="54" t="s">
        <v>228</v>
      </c>
      <c r="B854" s="54" t="s">
        <v>185</v>
      </c>
      <c r="C854" s="54" t="s">
        <v>1130</v>
      </c>
      <c r="D854" s="54" t="s">
        <v>92</v>
      </c>
      <c r="E854" s="54" t="s">
        <v>370</v>
      </c>
      <c r="F854" s="54" t="s">
        <v>272</v>
      </c>
      <c r="G854" s="54" t="s">
        <v>625</v>
      </c>
      <c r="H854" s="54" t="s">
        <v>626</v>
      </c>
      <c r="I854" s="54" t="s">
        <v>627</v>
      </c>
      <c r="J854" s="54" t="s">
        <v>625</v>
      </c>
      <c r="K854" s="54" t="s">
        <v>634</v>
      </c>
      <c r="L854" s="87">
        <v>42874</v>
      </c>
      <c r="M854" s="54"/>
      <c r="N854" s="54" t="s">
        <v>635</v>
      </c>
      <c r="O854" s="88">
        <v>4.4998000000000003E-2</v>
      </c>
      <c r="P854" s="54">
        <v>8</v>
      </c>
    </row>
    <row r="855" spans="1:16" ht="28">
      <c r="A855" s="54" t="s">
        <v>228</v>
      </c>
      <c r="B855" s="54" t="s">
        <v>185</v>
      </c>
      <c r="C855" s="54" t="s">
        <v>1130</v>
      </c>
      <c r="D855" s="54" t="s">
        <v>92</v>
      </c>
      <c r="E855" s="54" t="s">
        <v>370</v>
      </c>
      <c r="F855" s="54" t="s">
        <v>272</v>
      </c>
      <c r="G855" s="54" t="s">
        <v>625</v>
      </c>
      <c r="H855" s="54" t="s">
        <v>626</v>
      </c>
      <c r="I855" s="54" t="s">
        <v>627</v>
      </c>
      <c r="J855" s="54" t="s">
        <v>625</v>
      </c>
      <c r="K855" s="54" t="s">
        <v>636</v>
      </c>
      <c r="L855" s="87">
        <v>42874</v>
      </c>
      <c r="M855" s="54"/>
      <c r="N855" s="54" t="s">
        <v>637</v>
      </c>
      <c r="O855" s="88">
        <v>0.33428200000000002</v>
      </c>
      <c r="P855" s="54">
        <v>43</v>
      </c>
    </row>
    <row r="856" spans="1:16" ht="28">
      <c r="A856" s="54" t="s">
        <v>228</v>
      </c>
      <c r="B856" s="54" t="s">
        <v>185</v>
      </c>
      <c r="C856" s="54" t="s">
        <v>1130</v>
      </c>
      <c r="D856" s="54" t="s">
        <v>92</v>
      </c>
      <c r="E856" s="54" t="s">
        <v>370</v>
      </c>
      <c r="F856" s="54" t="s">
        <v>272</v>
      </c>
      <c r="G856" s="54" t="s">
        <v>625</v>
      </c>
      <c r="H856" s="54" t="s">
        <v>626</v>
      </c>
      <c r="I856" s="54" t="s">
        <v>627</v>
      </c>
      <c r="J856" s="54" t="s">
        <v>625</v>
      </c>
      <c r="K856" s="54" t="s">
        <v>638</v>
      </c>
      <c r="L856" s="87">
        <v>42874</v>
      </c>
      <c r="M856" s="54"/>
      <c r="N856" s="54" t="s">
        <v>639</v>
      </c>
      <c r="O856" s="88">
        <v>2.9295000000000002E-2</v>
      </c>
      <c r="P856" s="54">
        <v>6</v>
      </c>
    </row>
    <row r="857" spans="1:16" ht="28">
      <c r="A857" s="54" t="s">
        <v>228</v>
      </c>
      <c r="B857" s="54" t="s">
        <v>185</v>
      </c>
      <c r="C857" s="54" t="s">
        <v>1130</v>
      </c>
      <c r="D857" s="54" t="s">
        <v>92</v>
      </c>
      <c r="E857" s="54" t="s">
        <v>370</v>
      </c>
      <c r="F857" s="54" t="s">
        <v>272</v>
      </c>
      <c r="G857" s="54" t="s">
        <v>625</v>
      </c>
      <c r="H857" s="54" t="s">
        <v>626</v>
      </c>
      <c r="I857" s="54" t="s">
        <v>627</v>
      </c>
      <c r="J857" s="54" t="s">
        <v>625</v>
      </c>
      <c r="K857" s="54" t="s">
        <v>640</v>
      </c>
      <c r="L857" s="87">
        <v>42874</v>
      </c>
      <c r="M857" s="54"/>
      <c r="N857" s="54" t="s">
        <v>641</v>
      </c>
      <c r="O857" s="88">
        <v>4.9491000000000007E-2</v>
      </c>
      <c r="P857" s="54">
        <v>9</v>
      </c>
    </row>
    <row r="858" spans="1:16" ht="28">
      <c r="A858" s="54" t="s">
        <v>228</v>
      </c>
      <c r="B858" s="54" t="s">
        <v>185</v>
      </c>
      <c r="C858" s="54" t="s">
        <v>1130</v>
      </c>
      <c r="D858" s="54" t="s">
        <v>92</v>
      </c>
      <c r="E858" s="54" t="s">
        <v>370</v>
      </c>
      <c r="F858" s="54" t="s">
        <v>272</v>
      </c>
      <c r="G858" s="54" t="s">
        <v>625</v>
      </c>
      <c r="H858" s="54" t="s">
        <v>626</v>
      </c>
      <c r="I858" s="54" t="s">
        <v>627</v>
      </c>
      <c r="J858" s="54" t="s">
        <v>625</v>
      </c>
      <c r="K858" s="54" t="s">
        <v>642</v>
      </c>
      <c r="L858" s="87">
        <v>42874</v>
      </c>
      <c r="M858" s="54"/>
      <c r="N858" s="54" t="s">
        <v>643</v>
      </c>
      <c r="O858" s="88">
        <v>3.5032000000000001E-2</v>
      </c>
      <c r="P858" s="54">
        <v>6</v>
      </c>
    </row>
    <row r="859" spans="1:16" ht="28">
      <c r="A859" s="54" t="s">
        <v>228</v>
      </c>
      <c r="B859" s="54" t="s">
        <v>185</v>
      </c>
      <c r="C859" s="54" t="s">
        <v>1130</v>
      </c>
      <c r="D859" s="54" t="s">
        <v>92</v>
      </c>
      <c r="E859" s="54" t="s">
        <v>370</v>
      </c>
      <c r="F859" s="54" t="s">
        <v>272</v>
      </c>
      <c r="G859" s="54" t="s">
        <v>625</v>
      </c>
      <c r="H859" s="54" t="s">
        <v>626</v>
      </c>
      <c r="I859" s="54" t="s">
        <v>627</v>
      </c>
      <c r="J859" s="54" t="s">
        <v>625</v>
      </c>
      <c r="K859" s="54" t="s">
        <v>644</v>
      </c>
      <c r="L859" s="87">
        <v>42874</v>
      </c>
      <c r="M859" s="54"/>
      <c r="N859" s="54" t="s">
        <v>645</v>
      </c>
      <c r="O859" s="88">
        <v>8.538999999999998E-2</v>
      </c>
      <c r="P859" s="54">
        <v>12</v>
      </c>
    </row>
    <row r="860" spans="1:16" ht="28">
      <c r="A860" s="54" t="s">
        <v>228</v>
      </c>
      <c r="B860" s="54" t="s">
        <v>185</v>
      </c>
      <c r="C860" s="54" t="s">
        <v>1130</v>
      </c>
      <c r="D860" s="54" t="s">
        <v>92</v>
      </c>
      <c r="E860" s="54" t="s">
        <v>370</v>
      </c>
      <c r="F860" s="54" t="s">
        <v>272</v>
      </c>
      <c r="G860" s="54" t="s">
        <v>625</v>
      </c>
      <c r="H860" s="54" t="s">
        <v>626</v>
      </c>
      <c r="I860" s="54" t="s">
        <v>627</v>
      </c>
      <c r="J860" s="54" t="s">
        <v>625</v>
      </c>
      <c r="K860" s="54" t="s">
        <v>626</v>
      </c>
      <c r="L860" s="87">
        <v>42874</v>
      </c>
      <c r="M860" s="54"/>
      <c r="N860" s="54" t="s">
        <v>646</v>
      </c>
      <c r="O860" s="88">
        <v>4.5130000000000003E-2</v>
      </c>
      <c r="P860" s="54">
        <v>7</v>
      </c>
    </row>
    <row r="861" spans="1:16" ht="28">
      <c r="A861" s="54" t="s">
        <v>228</v>
      </c>
      <c r="B861" s="54" t="s">
        <v>185</v>
      </c>
      <c r="C861" s="54" t="s">
        <v>1130</v>
      </c>
      <c r="D861" s="54" t="s">
        <v>92</v>
      </c>
      <c r="E861" s="54" t="s">
        <v>370</v>
      </c>
      <c r="F861" s="54" t="s">
        <v>272</v>
      </c>
      <c r="G861" s="54" t="s">
        <v>647</v>
      </c>
      <c r="H861" s="54" t="s">
        <v>648</v>
      </c>
      <c r="I861" s="54" t="s">
        <v>649</v>
      </c>
      <c r="J861" s="54" t="s">
        <v>647</v>
      </c>
      <c r="K861" s="54" t="s">
        <v>650</v>
      </c>
      <c r="L861" s="87">
        <v>42790</v>
      </c>
      <c r="M861" s="54"/>
      <c r="N861" s="54" t="s">
        <v>651</v>
      </c>
      <c r="O861" s="88">
        <v>0.56462900000000005</v>
      </c>
      <c r="P861" s="54">
        <v>92</v>
      </c>
    </row>
    <row r="862" spans="1:16" ht="28">
      <c r="A862" s="54" t="s">
        <v>228</v>
      </c>
      <c r="B862" s="54" t="s">
        <v>185</v>
      </c>
      <c r="C862" s="54" t="s">
        <v>1130</v>
      </c>
      <c r="D862" s="54" t="s">
        <v>92</v>
      </c>
      <c r="E862" s="54" t="s">
        <v>370</v>
      </c>
      <c r="F862" s="54" t="s">
        <v>272</v>
      </c>
      <c r="G862" s="54" t="s">
        <v>647</v>
      </c>
      <c r="H862" s="54" t="s">
        <v>648</v>
      </c>
      <c r="I862" s="54" t="s">
        <v>649</v>
      </c>
      <c r="J862" s="54" t="s">
        <v>647</v>
      </c>
      <c r="K862" s="54" t="s">
        <v>650</v>
      </c>
      <c r="L862" s="87">
        <v>42790</v>
      </c>
      <c r="M862" s="54"/>
      <c r="N862" s="54" t="s">
        <v>652</v>
      </c>
      <c r="O862" s="88">
        <v>7.4443999999999996E-2</v>
      </c>
      <c r="P862" s="54">
        <v>8</v>
      </c>
    </row>
    <row r="863" spans="1:16" ht="28">
      <c r="A863" s="54" t="s">
        <v>228</v>
      </c>
      <c r="B863" s="54" t="s">
        <v>185</v>
      </c>
      <c r="C863" s="54" t="s">
        <v>1130</v>
      </c>
      <c r="D863" s="54" t="s">
        <v>92</v>
      </c>
      <c r="E863" s="54" t="s">
        <v>370</v>
      </c>
      <c r="F863" s="54" t="s">
        <v>272</v>
      </c>
      <c r="G863" s="54" t="s">
        <v>647</v>
      </c>
      <c r="H863" s="54" t="s">
        <v>648</v>
      </c>
      <c r="I863" s="54" t="s">
        <v>649</v>
      </c>
      <c r="J863" s="54" t="s">
        <v>647</v>
      </c>
      <c r="K863" s="54" t="s">
        <v>653</v>
      </c>
      <c r="L863" s="87">
        <v>42790</v>
      </c>
      <c r="M863" s="54"/>
      <c r="N863" s="54" t="s">
        <v>654</v>
      </c>
      <c r="O863" s="88">
        <v>0.17419899999999999</v>
      </c>
      <c r="P863" s="54">
        <v>23</v>
      </c>
    </row>
    <row r="864" spans="1:16" ht="28">
      <c r="A864" s="54" t="s">
        <v>228</v>
      </c>
      <c r="B864" s="54" t="s">
        <v>185</v>
      </c>
      <c r="C864" s="54" t="s">
        <v>1130</v>
      </c>
      <c r="D864" s="54" t="s">
        <v>92</v>
      </c>
      <c r="E864" s="54" t="s">
        <v>370</v>
      </c>
      <c r="F864" s="54" t="s">
        <v>272</v>
      </c>
      <c r="G864" s="54" t="s">
        <v>647</v>
      </c>
      <c r="H864" s="54" t="s">
        <v>648</v>
      </c>
      <c r="I864" s="54" t="s">
        <v>649</v>
      </c>
      <c r="J864" s="54" t="s">
        <v>647</v>
      </c>
      <c r="K864" s="54" t="s">
        <v>655</v>
      </c>
      <c r="L864" s="87">
        <v>42790</v>
      </c>
      <c r="M864" s="54"/>
      <c r="N864" s="54" t="s">
        <v>656</v>
      </c>
      <c r="O864" s="88">
        <v>7.7403E-2</v>
      </c>
      <c r="P864" s="54">
        <v>9</v>
      </c>
    </row>
    <row r="865" spans="1:16" ht="28">
      <c r="A865" s="54" t="s">
        <v>228</v>
      </c>
      <c r="B865" s="54" t="s">
        <v>185</v>
      </c>
      <c r="C865" s="54" t="s">
        <v>1130</v>
      </c>
      <c r="D865" s="54" t="s">
        <v>92</v>
      </c>
      <c r="E865" s="54" t="s">
        <v>370</v>
      </c>
      <c r="F865" s="54" t="s">
        <v>272</v>
      </c>
      <c r="G865" s="54" t="s">
        <v>647</v>
      </c>
      <c r="H865" s="54" t="s">
        <v>648</v>
      </c>
      <c r="I865" s="54" t="s">
        <v>649</v>
      </c>
      <c r="J865" s="54" t="s">
        <v>647</v>
      </c>
      <c r="K865" s="54" t="s">
        <v>657</v>
      </c>
      <c r="L865" s="87">
        <v>42790</v>
      </c>
      <c r="M865" s="54"/>
      <c r="N865" s="54" t="s">
        <v>658</v>
      </c>
      <c r="O865" s="88">
        <v>4.1371999999999999E-2</v>
      </c>
      <c r="P865" s="54">
        <v>6</v>
      </c>
    </row>
    <row r="866" spans="1:16" ht="28">
      <c r="A866" s="54" t="s">
        <v>228</v>
      </c>
      <c r="B866" s="54" t="s">
        <v>185</v>
      </c>
      <c r="C866" s="54" t="s">
        <v>1130</v>
      </c>
      <c r="D866" s="54" t="s">
        <v>92</v>
      </c>
      <c r="E866" s="54" t="s">
        <v>370</v>
      </c>
      <c r="F866" s="54" t="s">
        <v>272</v>
      </c>
      <c r="G866" s="54" t="s">
        <v>647</v>
      </c>
      <c r="H866" s="54" t="s">
        <v>648</v>
      </c>
      <c r="I866" s="54" t="s">
        <v>649</v>
      </c>
      <c r="J866" s="54" t="s">
        <v>647</v>
      </c>
      <c r="K866" s="54" t="s">
        <v>659</v>
      </c>
      <c r="L866" s="87">
        <v>42790</v>
      </c>
      <c r="M866" s="54"/>
      <c r="N866" s="54" t="s">
        <v>660</v>
      </c>
      <c r="O866" s="88">
        <v>7.7712000000000003E-2</v>
      </c>
      <c r="P866" s="54">
        <v>13</v>
      </c>
    </row>
    <row r="867" spans="1:16" ht="28">
      <c r="A867" s="54" t="s">
        <v>228</v>
      </c>
      <c r="B867" s="54" t="s">
        <v>185</v>
      </c>
      <c r="C867" s="54" t="s">
        <v>1130</v>
      </c>
      <c r="D867" s="54" t="s">
        <v>92</v>
      </c>
      <c r="E867" s="54" t="s">
        <v>370</v>
      </c>
      <c r="F867" s="54" t="s">
        <v>272</v>
      </c>
      <c r="G867" s="54" t="s">
        <v>647</v>
      </c>
      <c r="H867" s="54" t="s">
        <v>648</v>
      </c>
      <c r="I867" s="54" t="s">
        <v>649</v>
      </c>
      <c r="J867" s="54" t="s">
        <v>647</v>
      </c>
      <c r="K867" s="54" t="s">
        <v>661</v>
      </c>
      <c r="L867" s="87">
        <v>42790</v>
      </c>
      <c r="M867" s="54"/>
      <c r="N867" s="54" t="s">
        <v>662</v>
      </c>
      <c r="O867" s="88">
        <v>1.5703000000000002E-2</v>
      </c>
      <c r="P867" s="54">
        <v>2</v>
      </c>
    </row>
    <row r="868" spans="1:16" ht="28">
      <c r="A868" s="54" t="s">
        <v>228</v>
      </c>
      <c r="B868" s="54" t="s">
        <v>185</v>
      </c>
      <c r="C868" s="54" t="s">
        <v>1130</v>
      </c>
      <c r="D868" s="54" t="s">
        <v>92</v>
      </c>
      <c r="E868" s="54" t="s">
        <v>370</v>
      </c>
      <c r="F868" s="54" t="s">
        <v>272</v>
      </c>
      <c r="G868" s="54" t="s">
        <v>647</v>
      </c>
      <c r="H868" s="54" t="s">
        <v>648</v>
      </c>
      <c r="I868" s="54" t="s">
        <v>649</v>
      </c>
      <c r="J868" s="54" t="s">
        <v>647</v>
      </c>
      <c r="K868" s="54" t="s">
        <v>661</v>
      </c>
      <c r="L868" s="87">
        <v>42790</v>
      </c>
      <c r="M868" s="54"/>
      <c r="N868" s="54" t="s">
        <v>663</v>
      </c>
      <c r="O868" s="88">
        <v>8.7746000000000005E-2</v>
      </c>
      <c r="P868" s="54">
        <v>13</v>
      </c>
    </row>
    <row r="869" spans="1:16" ht="28">
      <c r="A869" s="54" t="s">
        <v>228</v>
      </c>
      <c r="B869" s="54" t="s">
        <v>185</v>
      </c>
      <c r="C869" s="54" t="s">
        <v>1130</v>
      </c>
      <c r="D869" s="54" t="s">
        <v>92</v>
      </c>
      <c r="E869" s="54" t="s">
        <v>370</v>
      </c>
      <c r="F869" s="54" t="s">
        <v>272</v>
      </c>
      <c r="G869" s="54" t="s">
        <v>647</v>
      </c>
      <c r="H869" s="54" t="s">
        <v>648</v>
      </c>
      <c r="I869" s="54" t="s">
        <v>649</v>
      </c>
      <c r="J869" s="54" t="s">
        <v>647</v>
      </c>
      <c r="K869" s="54" t="s">
        <v>664</v>
      </c>
      <c r="L869" s="87">
        <v>42790</v>
      </c>
      <c r="M869" s="54"/>
      <c r="N869" s="54" t="s">
        <v>665</v>
      </c>
      <c r="O869" s="88">
        <v>0.13234099999999999</v>
      </c>
      <c r="P869" s="54">
        <v>18</v>
      </c>
    </row>
    <row r="870" spans="1:16" ht="28">
      <c r="A870" s="54" t="s">
        <v>228</v>
      </c>
      <c r="B870" s="54" t="s">
        <v>185</v>
      </c>
      <c r="C870" s="54" t="s">
        <v>1130</v>
      </c>
      <c r="D870" s="54" t="s">
        <v>92</v>
      </c>
      <c r="E870" s="54" t="s">
        <v>370</v>
      </c>
      <c r="F870" s="54" t="s">
        <v>272</v>
      </c>
      <c r="G870" s="54" t="s">
        <v>647</v>
      </c>
      <c r="H870" s="54" t="s">
        <v>648</v>
      </c>
      <c r="I870" s="54" t="s">
        <v>649</v>
      </c>
      <c r="J870" s="54" t="s">
        <v>647</v>
      </c>
      <c r="K870" s="54" t="s">
        <v>664</v>
      </c>
      <c r="L870" s="87">
        <v>42790</v>
      </c>
      <c r="M870" s="54"/>
      <c r="N870" s="54" t="s">
        <v>666</v>
      </c>
      <c r="O870" s="88">
        <v>9.2239000000000002E-2</v>
      </c>
      <c r="P870" s="54">
        <v>13</v>
      </c>
    </row>
    <row r="871" spans="1:16" ht="28">
      <c r="A871" s="54" t="s">
        <v>228</v>
      </c>
      <c r="B871" s="54" t="s">
        <v>185</v>
      </c>
      <c r="C871" s="54" t="s">
        <v>1130</v>
      </c>
      <c r="D871" s="54" t="s">
        <v>92</v>
      </c>
      <c r="E871" s="54" t="s">
        <v>370</v>
      </c>
      <c r="F871" s="54" t="s">
        <v>272</v>
      </c>
      <c r="G871" s="54" t="s">
        <v>647</v>
      </c>
      <c r="H871" s="54" t="s">
        <v>648</v>
      </c>
      <c r="I871" s="54" t="s">
        <v>649</v>
      </c>
      <c r="J871" s="54" t="s">
        <v>647</v>
      </c>
      <c r="K871" s="54" t="s">
        <v>664</v>
      </c>
      <c r="L871" s="87">
        <v>42790</v>
      </c>
      <c r="M871" s="54"/>
      <c r="N871" s="54" t="s">
        <v>667</v>
      </c>
      <c r="O871" s="88">
        <v>9.7975999999999994E-2</v>
      </c>
      <c r="P871" s="54">
        <v>13</v>
      </c>
    </row>
    <row r="872" spans="1:16" ht="28">
      <c r="A872" s="54" t="s">
        <v>228</v>
      </c>
      <c r="B872" s="54" t="s">
        <v>185</v>
      </c>
      <c r="C872" s="54" t="s">
        <v>1130</v>
      </c>
      <c r="D872" s="54" t="s">
        <v>92</v>
      </c>
      <c r="E872" s="54" t="s">
        <v>370</v>
      </c>
      <c r="F872" s="54" t="s">
        <v>272</v>
      </c>
      <c r="G872" s="54" t="s">
        <v>647</v>
      </c>
      <c r="H872" s="54" t="s">
        <v>648</v>
      </c>
      <c r="I872" s="54" t="s">
        <v>649</v>
      </c>
      <c r="J872" s="54" t="s">
        <v>647</v>
      </c>
      <c r="K872" s="54" t="s">
        <v>648</v>
      </c>
      <c r="L872" s="87">
        <v>42790</v>
      </c>
      <c r="M872" s="54"/>
      <c r="N872" s="54" t="s">
        <v>668</v>
      </c>
      <c r="O872" s="88">
        <v>6.0832999999999998E-2</v>
      </c>
      <c r="P872" s="54">
        <v>9</v>
      </c>
    </row>
    <row r="873" spans="1:16" ht="28">
      <c r="A873" s="54" t="s">
        <v>228</v>
      </c>
      <c r="B873" s="54" t="s">
        <v>185</v>
      </c>
      <c r="C873" s="54" t="s">
        <v>1130</v>
      </c>
      <c r="D873" s="54" t="s">
        <v>92</v>
      </c>
      <c r="E873" s="54" t="s">
        <v>370</v>
      </c>
      <c r="F873" s="54" t="s">
        <v>272</v>
      </c>
      <c r="G873" s="54" t="s">
        <v>647</v>
      </c>
      <c r="H873" s="54" t="s">
        <v>648</v>
      </c>
      <c r="I873" s="54" t="s">
        <v>649</v>
      </c>
      <c r="J873" s="54" t="s">
        <v>647</v>
      </c>
      <c r="K873" s="54" t="s">
        <v>669</v>
      </c>
      <c r="L873" s="87">
        <v>42790</v>
      </c>
      <c r="M873" s="54"/>
      <c r="N873" s="54" t="s">
        <v>670</v>
      </c>
      <c r="O873" s="88">
        <v>5.0358E-2</v>
      </c>
      <c r="P873" s="54">
        <v>6</v>
      </c>
    </row>
    <row r="874" spans="1:16" ht="28">
      <c r="A874" s="54" t="s">
        <v>228</v>
      </c>
      <c r="B874" s="54" t="s">
        <v>185</v>
      </c>
      <c r="C874" s="54" t="s">
        <v>1130</v>
      </c>
      <c r="D874" s="54" t="s">
        <v>92</v>
      </c>
      <c r="E874" s="54" t="s">
        <v>370</v>
      </c>
      <c r="F874" s="54" t="s">
        <v>272</v>
      </c>
      <c r="G874" s="54" t="s">
        <v>647</v>
      </c>
      <c r="H874" s="54" t="s">
        <v>648</v>
      </c>
      <c r="I874" s="54" t="s">
        <v>649</v>
      </c>
      <c r="J874" s="54" t="s">
        <v>647</v>
      </c>
      <c r="K874" s="54" t="s">
        <v>669</v>
      </c>
      <c r="L874" s="87">
        <v>42790</v>
      </c>
      <c r="M874" s="54"/>
      <c r="N874" s="54" t="s">
        <v>671</v>
      </c>
      <c r="O874" s="88">
        <v>6.6060999999999995E-2</v>
      </c>
      <c r="P874" s="54">
        <v>8</v>
      </c>
    </row>
    <row r="875" spans="1:16" ht="28">
      <c r="A875" s="54" t="s">
        <v>228</v>
      </c>
      <c r="B875" s="54" t="s">
        <v>185</v>
      </c>
      <c r="C875" s="54" t="s">
        <v>1130</v>
      </c>
      <c r="D875" s="54" t="s">
        <v>92</v>
      </c>
      <c r="E875" s="54" t="s">
        <v>370</v>
      </c>
      <c r="F875" s="54" t="s">
        <v>272</v>
      </c>
      <c r="G875" s="54" t="s">
        <v>647</v>
      </c>
      <c r="H875" s="54" t="s">
        <v>648</v>
      </c>
      <c r="I875" s="54" t="s">
        <v>649</v>
      </c>
      <c r="J875" s="54" t="s">
        <v>672</v>
      </c>
      <c r="K875" s="54" t="s">
        <v>673</v>
      </c>
      <c r="L875" s="87">
        <v>42790</v>
      </c>
      <c r="M875" s="54"/>
      <c r="N875" s="54" t="s">
        <v>674</v>
      </c>
      <c r="O875" s="88">
        <v>2.0063999999999999E-2</v>
      </c>
      <c r="P875" s="54">
        <v>3</v>
      </c>
    </row>
    <row r="876" spans="1:16" ht="28">
      <c r="A876" s="54" t="s">
        <v>228</v>
      </c>
      <c r="B876" s="54" t="s">
        <v>185</v>
      </c>
      <c r="C876" s="54" t="s">
        <v>1130</v>
      </c>
      <c r="D876" s="54" t="s">
        <v>92</v>
      </c>
      <c r="E876" s="54" t="s">
        <v>370</v>
      </c>
      <c r="F876" s="54" t="s">
        <v>272</v>
      </c>
      <c r="G876" s="54" t="s">
        <v>647</v>
      </c>
      <c r="H876" s="54" t="s">
        <v>648</v>
      </c>
      <c r="I876" s="54" t="s">
        <v>649</v>
      </c>
      <c r="J876" s="54" t="s">
        <v>675</v>
      </c>
      <c r="K876" s="54" t="s">
        <v>676</v>
      </c>
      <c r="L876" s="87">
        <v>42790</v>
      </c>
      <c r="M876" s="54"/>
      <c r="N876" s="54" t="s">
        <v>677</v>
      </c>
      <c r="O876" s="88">
        <v>5.4019630000000003</v>
      </c>
      <c r="P876" s="54">
        <v>795</v>
      </c>
    </row>
    <row r="877" spans="1:16" ht="28">
      <c r="A877" s="54" t="s">
        <v>228</v>
      </c>
      <c r="B877" s="54" t="s">
        <v>185</v>
      </c>
      <c r="C877" s="54" t="s">
        <v>1130</v>
      </c>
      <c r="D877" s="54" t="s">
        <v>92</v>
      </c>
      <c r="E877" s="54" t="s">
        <v>370</v>
      </c>
      <c r="F877" s="54" t="s">
        <v>272</v>
      </c>
      <c r="G877" s="54" t="s">
        <v>196</v>
      </c>
      <c r="H877" s="54" t="s">
        <v>199</v>
      </c>
      <c r="I877" s="54" t="s">
        <v>1527</v>
      </c>
      <c r="J877" s="54" t="s">
        <v>196</v>
      </c>
      <c r="K877" s="54" t="s">
        <v>199</v>
      </c>
      <c r="L877" s="87">
        <v>42888</v>
      </c>
      <c r="M877" s="54"/>
      <c r="N877" s="54" t="s">
        <v>707</v>
      </c>
      <c r="O877" s="88">
        <v>0.32631399999999999</v>
      </c>
      <c r="P877" s="54">
        <v>45</v>
      </c>
    </row>
    <row r="878" spans="1:16" ht="28">
      <c r="A878" s="54" t="s">
        <v>228</v>
      </c>
      <c r="B878" s="54" t="s">
        <v>185</v>
      </c>
      <c r="C878" s="54" t="s">
        <v>1130</v>
      </c>
      <c r="D878" s="54" t="s">
        <v>92</v>
      </c>
      <c r="E878" s="54" t="s">
        <v>370</v>
      </c>
      <c r="F878" s="54" t="s">
        <v>272</v>
      </c>
      <c r="G878" s="54" t="s">
        <v>196</v>
      </c>
      <c r="H878" s="54" t="s">
        <v>199</v>
      </c>
      <c r="I878" s="54" t="s">
        <v>700</v>
      </c>
      <c r="J878" s="54" t="s">
        <v>196</v>
      </c>
      <c r="K878" s="54" t="s">
        <v>701</v>
      </c>
      <c r="L878" s="87">
        <v>42888</v>
      </c>
      <c r="M878" s="54"/>
      <c r="N878" s="54" t="s">
        <v>702</v>
      </c>
      <c r="O878" s="88">
        <v>0.159299</v>
      </c>
      <c r="P878" s="54">
        <v>18</v>
      </c>
    </row>
    <row r="879" spans="1:16" ht="28">
      <c r="A879" s="54" t="s">
        <v>228</v>
      </c>
      <c r="B879" s="54" t="s">
        <v>185</v>
      </c>
      <c r="C879" s="54" t="s">
        <v>1130</v>
      </c>
      <c r="D879" s="54" t="s">
        <v>92</v>
      </c>
      <c r="E879" s="54" t="s">
        <v>370</v>
      </c>
      <c r="F879" s="54" t="s">
        <v>272</v>
      </c>
      <c r="G879" s="54" t="s">
        <v>196</v>
      </c>
      <c r="H879" s="54" t="s">
        <v>199</v>
      </c>
      <c r="I879" s="54" t="s">
        <v>700</v>
      </c>
      <c r="J879" s="54" t="s">
        <v>196</v>
      </c>
      <c r="K879" s="54" t="s">
        <v>703</v>
      </c>
      <c r="L879" s="87">
        <v>42888</v>
      </c>
      <c r="M879" s="54"/>
      <c r="N879" s="54" t="s">
        <v>704</v>
      </c>
      <c r="O879" s="88">
        <v>0.221882</v>
      </c>
      <c r="P879" s="54">
        <v>32</v>
      </c>
    </row>
    <row r="880" spans="1:16" ht="28">
      <c r="A880" s="54" t="s">
        <v>228</v>
      </c>
      <c r="B880" s="54" t="s">
        <v>185</v>
      </c>
      <c r="C880" s="54" t="s">
        <v>1130</v>
      </c>
      <c r="D880" s="54" t="s">
        <v>92</v>
      </c>
      <c r="E880" s="54" t="s">
        <v>370</v>
      </c>
      <c r="F880" s="54" t="s">
        <v>272</v>
      </c>
      <c r="G880" s="54" t="s">
        <v>196</v>
      </c>
      <c r="H880" s="54" t="s">
        <v>199</v>
      </c>
      <c r="I880" s="54" t="s">
        <v>700</v>
      </c>
      <c r="J880" s="54" t="s">
        <v>196</v>
      </c>
      <c r="K880" s="54" t="s">
        <v>705</v>
      </c>
      <c r="L880" s="87">
        <v>42888</v>
      </c>
      <c r="M880" s="54"/>
      <c r="N880" s="54" t="s">
        <v>706</v>
      </c>
      <c r="O880" s="88">
        <v>1.4791069999999999</v>
      </c>
      <c r="P880" s="54">
        <v>214</v>
      </c>
    </row>
    <row r="881" spans="1:16" ht="28">
      <c r="A881" s="54" t="s">
        <v>228</v>
      </c>
      <c r="B881" s="54" t="s">
        <v>185</v>
      </c>
      <c r="C881" s="54" t="s">
        <v>1130</v>
      </c>
      <c r="D881" s="54" t="s">
        <v>92</v>
      </c>
      <c r="E881" s="54" t="s">
        <v>370</v>
      </c>
      <c r="F881" s="54" t="s">
        <v>272</v>
      </c>
      <c r="G881" s="54" t="s">
        <v>196</v>
      </c>
      <c r="H881" s="54" t="s">
        <v>199</v>
      </c>
      <c r="I881" s="54" t="s">
        <v>700</v>
      </c>
      <c r="J881" s="54" t="s">
        <v>196</v>
      </c>
      <c r="K881" s="54" t="s">
        <v>708</v>
      </c>
      <c r="L881" s="87">
        <v>42888</v>
      </c>
      <c r="M881" s="54"/>
      <c r="N881" s="54" t="s">
        <v>709</v>
      </c>
      <c r="O881" s="88">
        <v>0.14397299999999999</v>
      </c>
      <c r="P881" s="54">
        <v>18</v>
      </c>
    </row>
    <row r="882" spans="1:16" ht="28">
      <c r="A882" s="54" t="s">
        <v>228</v>
      </c>
      <c r="B882" s="54" t="s">
        <v>185</v>
      </c>
      <c r="C882" s="54" t="s">
        <v>1130</v>
      </c>
      <c r="D882" s="54" t="s">
        <v>92</v>
      </c>
      <c r="E882" s="54" t="s">
        <v>370</v>
      </c>
      <c r="F882" s="54" t="s">
        <v>272</v>
      </c>
      <c r="G882" s="54" t="s">
        <v>196</v>
      </c>
      <c r="H882" s="54" t="s">
        <v>199</v>
      </c>
      <c r="I882" s="54" t="s">
        <v>700</v>
      </c>
      <c r="J882" s="54" t="s">
        <v>196</v>
      </c>
      <c r="K882" s="54" t="s">
        <v>710</v>
      </c>
      <c r="L882" s="87">
        <v>42888</v>
      </c>
      <c r="M882" s="54"/>
      <c r="N882" s="54" t="s">
        <v>711</v>
      </c>
      <c r="O882" s="88">
        <v>0.13276299999999999</v>
      </c>
      <c r="P882" s="54">
        <v>16</v>
      </c>
    </row>
    <row r="883" spans="1:16" ht="28">
      <c r="A883" s="54" t="s">
        <v>228</v>
      </c>
      <c r="B883" s="54" t="s">
        <v>185</v>
      </c>
      <c r="C883" s="54" t="s">
        <v>1130</v>
      </c>
      <c r="D883" s="54" t="s">
        <v>92</v>
      </c>
      <c r="E883" s="54" t="s">
        <v>370</v>
      </c>
      <c r="F883" s="54" t="s">
        <v>272</v>
      </c>
      <c r="G883" s="54" t="s">
        <v>196</v>
      </c>
      <c r="H883" s="54" t="s">
        <v>199</v>
      </c>
      <c r="I883" s="54" t="s">
        <v>700</v>
      </c>
      <c r="J883" s="54" t="s">
        <v>196</v>
      </c>
      <c r="K883" s="54" t="s">
        <v>712</v>
      </c>
      <c r="L883" s="87">
        <v>42888</v>
      </c>
      <c r="M883" s="54"/>
      <c r="N883" s="54" t="s">
        <v>713</v>
      </c>
      <c r="O883" s="88">
        <v>0.17533399999999999</v>
      </c>
      <c r="P883" s="54">
        <v>26</v>
      </c>
    </row>
    <row r="884" spans="1:16" ht="28">
      <c r="A884" s="54" t="s">
        <v>228</v>
      </c>
      <c r="B884" s="54" t="s">
        <v>185</v>
      </c>
      <c r="C884" s="54" t="s">
        <v>1130</v>
      </c>
      <c r="D884" s="54" t="s">
        <v>92</v>
      </c>
      <c r="E884" s="54" t="s">
        <v>370</v>
      </c>
      <c r="F884" s="54" t="s">
        <v>272</v>
      </c>
      <c r="G884" s="54" t="s">
        <v>196</v>
      </c>
      <c r="H884" s="54" t="s">
        <v>199</v>
      </c>
      <c r="I884" s="54" t="s">
        <v>700</v>
      </c>
      <c r="J884" s="54" t="s">
        <v>196</v>
      </c>
      <c r="K884" s="54" t="s">
        <v>714</v>
      </c>
      <c r="L884" s="87">
        <v>42888</v>
      </c>
      <c r="M884" s="54"/>
      <c r="N884" s="54" t="s">
        <v>715</v>
      </c>
      <c r="O884" s="88">
        <v>0.346555</v>
      </c>
      <c r="P884" s="54">
        <v>43</v>
      </c>
    </row>
    <row r="885" spans="1:16" ht="28">
      <c r="A885" s="54" t="s">
        <v>228</v>
      </c>
      <c r="B885" s="54" t="s">
        <v>185</v>
      </c>
      <c r="C885" s="54" t="s">
        <v>1130</v>
      </c>
      <c r="D885" s="54" t="s">
        <v>92</v>
      </c>
      <c r="E885" s="54" t="s">
        <v>370</v>
      </c>
      <c r="F885" s="54" t="s">
        <v>272</v>
      </c>
      <c r="G885" s="54" t="s">
        <v>196</v>
      </c>
      <c r="H885" s="54" t="s">
        <v>199</v>
      </c>
      <c r="I885" s="54" t="s">
        <v>700</v>
      </c>
      <c r="J885" s="54" t="s">
        <v>196</v>
      </c>
      <c r="K885" s="54" t="s">
        <v>716</v>
      </c>
      <c r="L885" s="87">
        <v>42888</v>
      </c>
      <c r="M885" s="54"/>
      <c r="N885" s="54" t="s">
        <v>717</v>
      </c>
      <c r="O885" s="88">
        <v>0.30871399999999999</v>
      </c>
      <c r="P885" s="54">
        <v>56</v>
      </c>
    </row>
    <row r="886" spans="1:16" ht="28">
      <c r="A886" s="54" t="s">
        <v>228</v>
      </c>
      <c r="B886" s="54" t="s">
        <v>185</v>
      </c>
      <c r="C886" s="54" t="s">
        <v>1130</v>
      </c>
      <c r="D886" s="54" t="s">
        <v>92</v>
      </c>
      <c r="E886" s="54" t="s">
        <v>370</v>
      </c>
      <c r="F886" s="54" t="s">
        <v>272</v>
      </c>
      <c r="G886" s="54" t="s">
        <v>196</v>
      </c>
      <c r="H886" s="54" t="s">
        <v>199</v>
      </c>
      <c r="I886" s="54" t="s">
        <v>700</v>
      </c>
      <c r="J886" s="54" t="s">
        <v>196</v>
      </c>
      <c r="K886" s="54" t="s">
        <v>718</v>
      </c>
      <c r="L886" s="87">
        <v>42888</v>
      </c>
      <c r="M886" s="54"/>
      <c r="N886" s="54" t="s">
        <v>719</v>
      </c>
      <c r="O886" s="88">
        <v>0.157471</v>
      </c>
      <c r="P886" s="54">
        <v>23</v>
      </c>
    </row>
    <row r="887" spans="1:16" ht="28">
      <c r="A887" s="54" t="s">
        <v>228</v>
      </c>
      <c r="B887" s="54" t="s">
        <v>185</v>
      </c>
      <c r="C887" s="54" t="s">
        <v>1130</v>
      </c>
      <c r="D887" s="54" t="s">
        <v>92</v>
      </c>
      <c r="E887" s="54" t="s">
        <v>370</v>
      </c>
      <c r="F887" s="54" t="s">
        <v>272</v>
      </c>
      <c r="G887" s="54" t="s">
        <v>196</v>
      </c>
      <c r="H887" s="54" t="s">
        <v>720</v>
      </c>
      <c r="I887" s="54" t="s">
        <v>721</v>
      </c>
      <c r="J887" s="54" t="s">
        <v>196</v>
      </c>
      <c r="K887" s="54" t="s">
        <v>720</v>
      </c>
      <c r="L887" s="87">
        <v>42627</v>
      </c>
      <c r="M887" s="54"/>
      <c r="N887" s="54" t="s">
        <v>722</v>
      </c>
      <c r="O887" s="88">
        <v>0.89790999999999999</v>
      </c>
      <c r="P887" s="54">
        <v>136</v>
      </c>
    </row>
    <row r="888" spans="1:16" ht="28">
      <c r="A888" s="54" t="s">
        <v>228</v>
      </c>
      <c r="B888" s="54" t="s">
        <v>185</v>
      </c>
      <c r="C888" s="54" t="s">
        <v>1130</v>
      </c>
      <c r="D888" s="54" t="s">
        <v>92</v>
      </c>
      <c r="E888" s="54" t="s">
        <v>370</v>
      </c>
      <c r="F888" s="54" t="s">
        <v>272</v>
      </c>
      <c r="G888" s="54" t="s">
        <v>196</v>
      </c>
      <c r="H888" s="54" t="s">
        <v>720</v>
      </c>
      <c r="I888" s="54" t="s">
        <v>723</v>
      </c>
      <c r="J888" s="54" t="s">
        <v>196</v>
      </c>
      <c r="K888" s="54" t="s">
        <v>724</v>
      </c>
      <c r="L888" s="87">
        <v>42678</v>
      </c>
      <c r="M888" s="54"/>
      <c r="N888" s="54" t="s">
        <v>725</v>
      </c>
      <c r="O888" s="88">
        <v>7.3287000000000005E-2</v>
      </c>
      <c r="P888" s="54">
        <v>11</v>
      </c>
    </row>
    <row r="889" spans="1:16" ht="28">
      <c r="A889" s="54" t="s">
        <v>228</v>
      </c>
      <c r="B889" s="54" t="s">
        <v>185</v>
      </c>
      <c r="C889" s="54" t="s">
        <v>1130</v>
      </c>
      <c r="D889" s="54" t="s">
        <v>92</v>
      </c>
      <c r="E889" s="54" t="s">
        <v>370</v>
      </c>
      <c r="F889" s="54" t="s">
        <v>272</v>
      </c>
      <c r="G889" s="54" t="s">
        <v>196</v>
      </c>
      <c r="H889" s="54" t="s">
        <v>720</v>
      </c>
      <c r="I889" s="54" t="s">
        <v>723</v>
      </c>
      <c r="J889" s="54" t="s">
        <v>196</v>
      </c>
      <c r="K889" s="54" t="s">
        <v>726</v>
      </c>
      <c r="L889" s="87">
        <v>42678</v>
      </c>
      <c r="M889" s="54"/>
      <c r="N889" s="54" t="s">
        <v>727</v>
      </c>
      <c r="O889" s="88">
        <v>3.2517999999999998E-2</v>
      </c>
      <c r="P889" s="54">
        <v>5</v>
      </c>
    </row>
    <row r="890" spans="1:16" ht="28">
      <c r="A890" s="54" t="s">
        <v>228</v>
      </c>
      <c r="B890" s="54" t="s">
        <v>185</v>
      </c>
      <c r="C890" s="54" t="s">
        <v>1130</v>
      </c>
      <c r="D890" s="54" t="s">
        <v>92</v>
      </c>
      <c r="E890" s="54" t="s">
        <v>370</v>
      </c>
      <c r="F890" s="54" t="s">
        <v>272</v>
      </c>
      <c r="G890" s="54" t="s">
        <v>196</v>
      </c>
      <c r="H890" s="54" t="s">
        <v>351</v>
      </c>
      <c r="I890" s="54" t="s">
        <v>728</v>
      </c>
      <c r="J890" s="54" t="s">
        <v>196</v>
      </c>
      <c r="K890" s="54" t="s">
        <v>351</v>
      </c>
      <c r="L890" s="87">
        <v>41744</v>
      </c>
      <c r="M890" s="54"/>
      <c r="N890" s="54" t="s">
        <v>729</v>
      </c>
      <c r="O890" s="88">
        <v>0.71452099999999996</v>
      </c>
      <c r="P890" s="54">
        <v>101</v>
      </c>
    </row>
    <row r="891" spans="1:16" ht="28">
      <c r="A891" s="54" t="s">
        <v>228</v>
      </c>
      <c r="B891" s="54" t="s">
        <v>185</v>
      </c>
      <c r="C891" s="54" t="s">
        <v>1130</v>
      </c>
      <c r="D891" s="54" t="s">
        <v>92</v>
      </c>
      <c r="E891" s="54" t="s">
        <v>370</v>
      </c>
      <c r="F891" s="54" t="s">
        <v>272</v>
      </c>
      <c r="G891" s="54" t="s">
        <v>196</v>
      </c>
      <c r="H891" s="54" t="s">
        <v>730</v>
      </c>
      <c r="I891" s="54" t="s">
        <v>731</v>
      </c>
      <c r="J891" s="54" t="s">
        <v>196</v>
      </c>
      <c r="K891" s="54" t="s">
        <v>730</v>
      </c>
      <c r="L891" s="87">
        <v>41660</v>
      </c>
      <c r="M891" s="54"/>
      <c r="N891" s="54" t="s">
        <v>732</v>
      </c>
      <c r="O891" s="88">
        <v>0.55447800000000003</v>
      </c>
      <c r="P891" s="54">
        <v>71</v>
      </c>
    </row>
    <row r="892" spans="1:16" ht="28">
      <c r="A892" s="54" t="s">
        <v>228</v>
      </c>
      <c r="B892" s="54" t="s">
        <v>185</v>
      </c>
      <c r="C892" s="54" t="s">
        <v>1130</v>
      </c>
      <c r="D892" s="54" t="s">
        <v>92</v>
      </c>
      <c r="E892" s="54" t="s">
        <v>370</v>
      </c>
      <c r="F892" s="54" t="s">
        <v>272</v>
      </c>
      <c r="G892" s="54" t="s">
        <v>200</v>
      </c>
      <c r="H892" s="54" t="s">
        <v>733</v>
      </c>
      <c r="I892" s="54" t="s">
        <v>734</v>
      </c>
      <c r="J892" s="54" t="s">
        <v>200</v>
      </c>
      <c r="K892" s="54" t="s">
        <v>735</v>
      </c>
      <c r="L892" s="87">
        <v>42657</v>
      </c>
      <c r="M892" s="54"/>
      <c r="N892" s="54" t="s">
        <v>736</v>
      </c>
      <c r="O892" s="88">
        <v>3.7011000000000002E-2</v>
      </c>
      <c r="P892" s="54">
        <v>5</v>
      </c>
    </row>
    <row r="893" spans="1:16" ht="28">
      <c r="A893" s="54" t="s">
        <v>228</v>
      </c>
      <c r="B893" s="54" t="s">
        <v>185</v>
      </c>
      <c r="C893" s="54" t="s">
        <v>1130</v>
      </c>
      <c r="D893" s="54" t="s">
        <v>92</v>
      </c>
      <c r="E893" s="54" t="s">
        <v>370</v>
      </c>
      <c r="F893" s="54" t="s">
        <v>272</v>
      </c>
      <c r="G893" s="54" t="s">
        <v>200</v>
      </c>
      <c r="H893" s="54" t="s">
        <v>733</v>
      </c>
      <c r="I893" s="54" t="s">
        <v>734</v>
      </c>
      <c r="J893" s="54" t="s">
        <v>200</v>
      </c>
      <c r="K893" s="54" t="s">
        <v>737</v>
      </c>
      <c r="L893" s="87">
        <v>42657</v>
      </c>
      <c r="M893" s="54"/>
      <c r="N893" s="54" t="s">
        <v>738</v>
      </c>
      <c r="O893" s="88">
        <v>5.8319000000000003E-2</v>
      </c>
      <c r="P893" s="54">
        <v>8</v>
      </c>
    </row>
    <row r="894" spans="1:16" ht="28">
      <c r="A894" s="54" t="s">
        <v>228</v>
      </c>
      <c r="B894" s="54" t="s">
        <v>185</v>
      </c>
      <c r="C894" s="54" t="s">
        <v>1130</v>
      </c>
      <c r="D894" s="54" t="s">
        <v>92</v>
      </c>
      <c r="E894" s="54" t="s">
        <v>370</v>
      </c>
      <c r="F894" s="54" t="s">
        <v>272</v>
      </c>
      <c r="G894" s="54" t="s">
        <v>200</v>
      </c>
      <c r="H894" s="54" t="s">
        <v>733</v>
      </c>
      <c r="I894" s="54" t="s">
        <v>734</v>
      </c>
      <c r="J894" s="54" t="s">
        <v>200</v>
      </c>
      <c r="K894" s="54" t="s">
        <v>739</v>
      </c>
      <c r="L894" s="87">
        <v>42657</v>
      </c>
      <c r="M894" s="54"/>
      <c r="N894" s="54" t="s">
        <v>740</v>
      </c>
      <c r="O894" s="88">
        <v>4.1503999999999992E-2</v>
      </c>
      <c r="P894" s="54">
        <v>5</v>
      </c>
    </row>
    <row r="895" spans="1:16" ht="28">
      <c r="A895" s="54" t="s">
        <v>228</v>
      </c>
      <c r="B895" s="54" t="s">
        <v>185</v>
      </c>
      <c r="C895" s="54" t="s">
        <v>1130</v>
      </c>
      <c r="D895" s="54" t="s">
        <v>92</v>
      </c>
      <c r="E895" s="54" t="s">
        <v>370</v>
      </c>
      <c r="F895" s="54" t="s">
        <v>272</v>
      </c>
      <c r="G895" s="54" t="s">
        <v>200</v>
      </c>
      <c r="H895" s="54" t="s">
        <v>733</v>
      </c>
      <c r="I895" s="54" t="s">
        <v>734</v>
      </c>
      <c r="J895" s="54" t="s">
        <v>200</v>
      </c>
      <c r="K895" s="54" t="s">
        <v>741</v>
      </c>
      <c r="L895" s="87">
        <v>42657</v>
      </c>
      <c r="M895" s="54"/>
      <c r="N895" s="54" t="s">
        <v>742</v>
      </c>
      <c r="O895" s="88">
        <v>2.1308000000000001E-2</v>
      </c>
      <c r="P895" s="54">
        <v>3</v>
      </c>
    </row>
    <row r="896" spans="1:16" ht="28">
      <c r="A896" s="54" t="s">
        <v>228</v>
      </c>
      <c r="B896" s="54" t="s">
        <v>185</v>
      </c>
      <c r="C896" s="54" t="s">
        <v>1130</v>
      </c>
      <c r="D896" s="54" t="s">
        <v>92</v>
      </c>
      <c r="E896" s="54" t="s">
        <v>370</v>
      </c>
      <c r="F896" s="54" t="s">
        <v>272</v>
      </c>
      <c r="G896" s="54" t="s">
        <v>200</v>
      </c>
      <c r="H896" s="54" t="s">
        <v>733</v>
      </c>
      <c r="I896" s="54" t="s">
        <v>734</v>
      </c>
      <c r="J896" s="54" t="s">
        <v>200</v>
      </c>
      <c r="K896" s="54" t="s">
        <v>743</v>
      </c>
      <c r="L896" s="87">
        <v>42657</v>
      </c>
      <c r="M896" s="54"/>
      <c r="N896" s="54" t="s">
        <v>744</v>
      </c>
      <c r="O896" s="88">
        <v>0.10111000000000001</v>
      </c>
      <c r="P896" s="54">
        <v>14</v>
      </c>
    </row>
    <row r="897" spans="1:16" ht="28">
      <c r="A897" s="54" t="s">
        <v>228</v>
      </c>
      <c r="B897" s="54" t="s">
        <v>185</v>
      </c>
      <c r="C897" s="54" t="s">
        <v>1130</v>
      </c>
      <c r="D897" s="54" t="s">
        <v>92</v>
      </c>
      <c r="E897" s="54" t="s">
        <v>370</v>
      </c>
      <c r="F897" s="54" t="s">
        <v>272</v>
      </c>
      <c r="G897" s="54" t="s">
        <v>200</v>
      </c>
      <c r="H897" s="54" t="s">
        <v>733</v>
      </c>
      <c r="I897" s="54" t="s">
        <v>734</v>
      </c>
      <c r="J897" s="54" t="s">
        <v>200</v>
      </c>
      <c r="K897" s="54" t="s">
        <v>745</v>
      </c>
      <c r="L897" s="87">
        <v>42657</v>
      </c>
      <c r="M897" s="54"/>
      <c r="N897" s="54" t="s">
        <v>746</v>
      </c>
      <c r="O897" s="88">
        <v>5.3825999999999999E-2</v>
      </c>
      <c r="P897" s="54">
        <v>8</v>
      </c>
    </row>
    <row r="898" spans="1:16" ht="28">
      <c r="A898" s="54" t="s">
        <v>228</v>
      </c>
      <c r="B898" s="54" t="s">
        <v>185</v>
      </c>
      <c r="C898" s="54" t="s">
        <v>1130</v>
      </c>
      <c r="D898" s="54" t="s">
        <v>92</v>
      </c>
      <c r="E898" s="54" t="s">
        <v>370</v>
      </c>
      <c r="F898" s="54" t="s">
        <v>272</v>
      </c>
      <c r="G898" s="54" t="s">
        <v>200</v>
      </c>
      <c r="H898" s="54" t="s">
        <v>733</v>
      </c>
      <c r="I898" s="54" t="s">
        <v>734</v>
      </c>
      <c r="J898" s="54" t="s">
        <v>200</v>
      </c>
      <c r="K898" s="54" t="s">
        <v>747</v>
      </c>
      <c r="L898" s="87">
        <v>42657</v>
      </c>
      <c r="M898" s="54"/>
      <c r="N898" s="54" t="s">
        <v>748</v>
      </c>
      <c r="O898" s="88">
        <v>2.6912999999999999E-2</v>
      </c>
      <c r="P898" s="54">
        <v>4</v>
      </c>
    </row>
    <row r="899" spans="1:16" ht="28">
      <c r="A899" s="54" t="s">
        <v>228</v>
      </c>
      <c r="B899" s="54" t="s">
        <v>185</v>
      </c>
      <c r="C899" s="54" t="s">
        <v>1130</v>
      </c>
      <c r="D899" s="54" t="s">
        <v>92</v>
      </c>
      <c r="E899" s="54" t="s">
        <v>370</v>
      </c>
      <c r="F899" s="54" t="s">
        <v>272</v>
      </c>
      <c r="G899" s="54" t="s">
        <v>200</v>
      </c>
      <c r="H899" s="54" t="s">
        <v>733</v>
      </c>
      <c r="I899" s="54" t="s">
        <v>734</v>
      </c>
      <c r="J899" s="54" t="s">
        <v>200</v>
      </c>
      <c r="K899" s="54" t="s">
        <v>749</v>
      </c>
      <c r="L899" s="87">
        <v>42657</v>
      </c>
      <c r="M899" s="54"/>
      <c r="N899" s="54" t="s">
        <v>750</v>
      </c>
      <c r="O899" s="88">
        <v>9.8710999999999979E-2</v>
      </c>
      <c r="P899" s="54">
        <v>12</v>
      </c>
    </row>
    <row r="900" spans="1:16" ht="28">
      <c r="A900" s="54" t="s">
        <v>228</v>
      </c>
      <c r="B900" s="54" t="s">
        <v>185</v>
      </c>
      <c r="C900" s="54" t="s">
        <v>1130</v>
      </c>
      <c r="D900" s="54" t="s">
        <v>92</v>
      </c>
      <c r="E900" s="54" t="s">
        <v>370</v>
      </c>
      <c r="F900" s="54" t="s">
        <v>272</v>
      </c>
      <c r="G900" s="54" t="s">
        <v>200</v>
      </c>
      <c r="H900" s="54" t="s">
        <v>733</v>
      </c>
      <c r="I900" s="54" t="s">
        <v>734</v>
      </c>
      <c r="J900" s="54" t="s">
        <v>200</v>
      </c>
      <c r="K900" s="54" t="s">
        <v>751</v>
      </c>
      <c r="L900" s="87">
        <v>42657</v>
      </c>
      <c r="M900" s="54"/>
      <c r="N900" s="54" t="s">
        <v>752</v>
      </c>
      <c r="O900" s="88">
        <v>6.3923999999999995E-2</v>
      </c>
      <c r="P900" s="54">
        <v>9</v>
      </c>
    </row>
    <row r="901" spans="1:16" ht="28">
      <c r="A901" s="54" t="s">
        <v>228</v>
      </c>
      <c r="B901" s="54" t="s">
        <v>185</v>
      </c>
      <c r="C901" s="54" t="s">
        <v>1130</v>
      </c>
      <c r="D901" s="54" t="s">
        <v>92</v>
      </c>
      <c r="E901" s="54" t="s">
        <v>370</v>
      </c>
      <c r="F901" s="54" t="s">
        <v>272</v>
      </c>
      <c r="G901" s="54" t="s">
        <v>200</v>
      </c>
      <c r="H901" s="54" t="s">
        <v>733</v>
      </c>
      <c r="I901" s="54" t="s">
        <v>734</v>
      </c>
      <c r="J901" s="54" t="s">
        <v>200</v>
      </c>
      <c r="K901" s="54" t="s">
        <v>753</v>
      </c>
      <c r="L901" s="87">
        <v>42657</v>
      </c>
      <c r="M901" s="54"/>
      <c r="N901" s="54" t="s">
        <v>754</v>
      </c>
      <c r="O901" s="88">
        <v>1.5703000000000002E-2</v>
      </c>
      <c r="P901" s="54">
        <v>2</v>
      </c>
    </row>
    <row r="902" spans="1:16" ht="28">
      <c r="A902" s="54" t="s">
        <v>228</v>
      </c>
      <c r="B902" s="54" t="s">
        <v>185</v>
      </c>
      <c r="C902" s="54" t="s">
        <v>1130</v>
      </c>
      <c r="D902" s="54" t="s">
        <v>92</v>
      </c>
      <c r="E902" s="54" t="s">
        <v>370</v>
      </c>
      <c r="F902" s="54" t="s">
        <v>272</v>
      </c>
      <c r="G902" s="54" t="s">
        <v>200</v>
      </c>
      <c r="H902" s="54" t="s">
        <v>733</v>
      </c>
      <c r="I902" s="54" t="s">
        <v>734</v>
      </c>
      <c r="J902" s="54" t="s">
        <v>200</v>
      </c>
      <c r="K902" s="54" t="s">
        <v>755</v>
      </c>
      <c r="L902" s="87">
        <v>42657</v>
      </c>
      <c r="M902" s="54"/>
      <c r="N902" s="54" t="s">
        <v>756</v>
      </c>
      <c r="O902" s="88">
        <v>6.9528999999999994E-2</v>
      </c>
      <c r="P902" s="54">
        <v>10</v>
      </c>
    </row>
    <row r="903" spans="1:16" ht="28">
      <c r="A903" s="54" t="s">
        <v>228</v>
      </c>
      <c r="B903" s="54" t="s">
        <v>185</v>
      </c>
      <c r="C903" s="54" t="s">
        <v>1130</v>
      </c>
      <c r="D903" s="54" t="s">
        <v>92</v>
      </c>
      <c r="E903" s="54" t="s">
        <v>370</v>
      </c>
      <c r="F903" s="54" t="s">
        <v>272</v>
      </c>
      <c r="G903" s="54" t="s">
        <v>200</v>
      </c>
      <c r="H903" s="54" t="s">
        <v>757</v>
      </c>
      <c r="I903" s="54" t="s">
        <v>758</v>
      </c>
      <c r="J903" s="54" t="s">
        <v>200</v>
      </c>
      <c r="K903" s="54" t="s">
        <v>757</v>
      </c>
      <c r="L903" s="87">
        <v>42031</v>
      </c>
      <c r="M903" s="54"/>
      <c r="N903" s="54" t="s">
        <v>759</v>
      </c>
      <c r="O903" s="88">
        <v>0.12822500000000001</v>
      </c>
      <c r="P903" s="54">
        <v>20</v>
      </c>
    </row>
    <row r="904" spans="1:16" ht="28">
      <c r="A904" s="54" t="s">
        <v>228</v>
      </c>
      <c r="B904" s="54" t="s">
        <v>185</v>
      </c>
      <c r="C904" s="54" t="s">
        <v>1130</v>
      </c>
      <c r="D904" s="54" t="s">
        <v>92</v>
      </c>
      <c r="E904" s="54" t="s">
        <v>370</v>
      </c>
      <c r="F904" s="54" t="s">
        <v>272</v>
      </c>
      <c r="G904" s="54" t="s">
        <v>200</v>
      </c>
      <c r="H904" s="54" t="s">
        <v>760</v>
      </c>
      <c r="I904" s="54" t="s">
        <v>761</v>
      </c>
      <c r="J904" s="54" t="s">
        <v>200</v>
      </c>
      <c r="K904" s="54" t="s">
        <v>762</v>
      </c>
      <c r="L904" s="87">
        <v>42101</v>
      </c>
      <c r="M904" s="54"/>
      <c r="N904" s="54" t="s">
        <v>763</v>
      </c>
      <c r="O904" s="88">
        <v>2.2907E-2</v>
      </c>
      <c r="P904" s="54">
        <v>4</v>
      </c>
    </row>
    <row r="905" spans="1:16" ht="28">
      <c r="A905" s="54" t="s">
        <v>228</v>
      </c>
      <c r="B905" s="54" t="s">
        <v>185</v>
      </c>
      <c r="C905" s="54" t="s">
        <v>1130</v>
      </c>
      <c r="D905" s="54" t="s">
        <v>92</v>
      </c>
      <c r="E905" s="54" t="s">
        <v>370</v>
      </c>
      <c r="F905" s="54" t="s">
        <v>272</v>
      </c>
      <c r="G905" s="54" t="s">
        <v>200</v>
      </c>
      <c r="H905" s="54" t="s">
        <v>760</v>
      </c>
      <c r="I905" s="54" t="s">
        <v>761</v>
      </c>
      <c r="J905" s="54" t="s">
        <v>200</v>
      </c>
      <c r="K905" s="54" t="s">
        <v>764</v>
      </c>
      <c r="L905" s="87">
        <v>42101</v>
      </c>
      <c r="M905" s="54"/>
      <c r="N905" s="54" t="s">
        <v>765</v>
      </c>
      <c r="O905" s="88">
        <v>4.8598000000000002E-2</v>
      </c>
      <c r="P905" s="54">
        <v>9</v>
      </c>
    </row>
    <row r="906" spans="1:16" ht="28">
      <c r="A906" s="54" t="s">
        <v>228</v>
      </c>
      <c r="B906" s="54" t="s">
        <v>185</v>
      </c>
      <c r="C906" s="54" t="s">
        <v>1130</v>
      </c>
      <c r="D906" s="54" t="s">
        <v>92</v>
      </c>
      <c r="E906" s="54" t="s">
        <v>370</v>
      </c>
      <c r="F906" s="54" t="s">
        <v>272</v>
      </c>
      <c r="G906" s="54" t="s">
        <v>200</v>
      </c>
      <c r="H906" s="54" t="s">
        <v>760</v>
      </c>
      <c r="I906" s="54" t="s">
        <v>761</v>
      </c>
      <c r="J906" s="54" t="s">
        <v>200</v>
      </c>
      <c r="K906" s="54" t="s">
        <v>766</v>
      </c>
      <c r="L906" s="87">
        <v>42101</v>
      </c>
      <c r="M906" s="54"/>
      <c r="N906" s="54" t="s">
        <v>767</v>
      </c>
      <c r="O906" s="88">
        <v>0.857039</v>
      </c>
      <c r="P906" s="54">
        <v>113</v>
      </c>
    </row>
    <row r="907" spans="1:16" ht="28">
      <c r="A907" s="54" t="s">
        <v>228</v>
      </c>
      <c r="B907" s="54" t="s">
        <v>185</v>
      </c>
      <c r="C907" s="54" t="s">
        <v>1130</v>
      </c>
      <c r="D907" s="54" t="s">
        <v>92</v>
      </c>
      <c r="E907" s="54" t="s">
        <v>370</v>
      </c>
      <c r="F907" s="54" t="s">
        <v>272</v>
      </c>
      <c r="G907" s="54" t="s">
        <v>200</v>
      </c>
      <c r="H907" s="54" t="s">
        <v>760</v>
      </c>
      <c r="I907" s="54" t="s">
        <v>761</v>
      </c>
      <c r="J907" s="54" t="s">
        <v>200</v>
      </c>
      <c r="K907" s="54" t="s">
        <v>768</v>
      </c>
      <c r="L907" s="87">
        <v>42101</v>
      </c>
      <c r="M907" s="54"/>
      <c r="N907" s="54" t="s">
        <v>769</v>
      </c>
      <c r="O907" s="88">
        <v>2.5066000000000001E-2</v>
      </c>
      <c r="P907" s="54">
        <v>4</v>
      </c>
    </row>
    <row r="908" spans="1:16" ht="28">
      <c r="A908" s="54" t="s">
        <v>228</v>
      </c>
      <c r="B908" s="54" t="s">
        <v>185</v>
      </c>
      <c r="C908" s="54" t="s">
        <v>1130</v>
      </c>
      <c r="D908" s="54" t="s">
        <v>92</v>
      </c>
      <c r="E908" s="54" t="s">
        <v>370</v>
      </c>
      <c r="F908" s="54" t="s">
        <v>272</v>
      </c>
      <c r="G908" s="54" t="s">
        <v>200</v>
      </c>
      <c r="H908" s="54" t="s">
        <v>760</v>
      </c>
      <c r="I908" s="54" t="s">
        <v>761</v>
      </c>
      <c r="J908" s="54" t="s">
        <v>200</v>
      </c>
      <c r="K908" s="54" t="s">
        <v>770</v>
      </c>
      <c r="L908" s="87">
        <v>42101</v>
      </c>
      <c r="M908" s="54"/>
      <c r="N908" s="54" t="s">
        <v>771</v>
      </c>
      <c r="O908" s="88">
        <v>0.118907</v>
      </c>
      <c r="P908" s="54">
        <v>14</v>
      </c>
    </row>
    <row r="909" spans="1:16" ht="28">
      <c r="A909" s="54" t="s">
        <v>228</v>
      </c>
      <c r="B909" s="54" t="s">
        <v>185</v>
      </c>
      <c r="C909" s="54" t="s">
        <v>1130</v>
      </c>
      <c r="D909" s="54" t="s">
        <v>92</v>
      </c>
      <c r="E909" s="54" t="s">
        <v>370</v>
      </c>
      <c r="F909" s="54" t="s">
        <v>272</v>
      </c>
      <c r="G909" s="54" t="s">
        <v>200</v>
      </c>
      <c r="H909" s="54" t="s">
        <v>760</v>
      </c>
      <c r="I909" s="54" t="s">
        <v>761</v>
      </c>
      <c r="J909" s="54" t="s">
        <v>200</v>
      </c>
      <c r="K909" s="54" t="s">
        <v>772</v>
      </c>
      <c r="L909" s="87">
        <v>42101</v>
      </c>
      <c r="M909" s="54"/>
      <c r="N909" s="54" t="s">
        <v>773</v>
      </c>
      <c r="O909" s="88">
        <v>0.124934</v>
      </c>
      <c r="P909" s="54">
        <v>13</v>
      </c>
    </row>
    <row r="910" spans="1:16" ht="28">
      <c r="A910" s="54" t="s">
        <v>228</v>
      </c>
      <c r="B910" s="54" t="s">
        <v>185</v>
      </c>
      <c r="C910" s="54" t="s">
        <v>1130</v>
      </c>
      <c r="D910" s="54" t="s">
        <v>92</v>
      </c>
      <c r="E910" s="54" t="s">
        <v>370</v>
      </c>
      <c r="F910" s="54" t="s">
        <v>272</v>
      </c>
      <c r="G910" s="54" t="s">
        <v>200</v>
      </c>
      <c r="H910" s="54" t="s">
        <v>760</v>
      </c>
      <c r="I910" s="54" t="s">
        <v>761</v>
      </c>
      <c r="J910" s="54" t="s">
        <v>200</v>
      </c>
      <c r="K910" s="54" t="s">
        <v>774</v>
      </c>
      <c r="L910" s="87">
        <v>42101</v>
      </c>
      <c r="M910" s="54"/>
      <c r="N910" s="54" t="s">
        <v>775</v>
      </c>
      <c r="O910" s="88">
        <v>5.3088999999999997E-2</v>
      </c>
      <c r="P910" s="54">
        <v>10</v>
      </c>
    </row>
    <row r="911" spans="1:16" ht="28">
      <c r="A911" s="54" t="s">
        <v>228</v>
      </c>
      <c r="B911" s="54" t="s">
        <v>185</v>
      </c>
      <c r="C911" s="54" t="s">
        <v>1130</v>
      </c>
      <c r="D911" s="54" t="s">
        <v>92</v>
      </c>
      <c r="E911" s="54" t="s">
        <v>370</v>
      </c>
      <c r="F911" s="54" t="s">
        <v>272</v>
      </c>
      <c r="G911" s="54" t="s">
        <v>200</v>
      </c>
      <c r="H911" s="54" t="s">
        <v>760</v>
      </c>
      <c r="I911" s="54" t="s">
        <v>761</v>
      </c>
      <c r="J911" s="54" t="s">
        <v>200</v>
      </c>
      <c r="K911" s="54" t="s">
        <v>776</v>
      </c>
      <c r="L911" s="87">
        <v>42101</v>
      </c>
      <c r="M911" s="54"/>
      <c r="N911" s="54" t="s">
        <v>777</v>
      </c>
      <c r="O911" s="88">
        <v>7.9389999999999999E-3</v>
      </c>
      <c r="P911" s="54">
        <v>1</v>
      </c>
    </row>
    <row r="912" spans="1:16" ht="28">
      <c r="A912" s="54" t="s">
        <v>228</v>
      </c>
      <c r="B912" s="54" t="s">
        <v>185</v>
      </c>
      <c r="C912" s="54" t="s">
        <v>1130</v>
      </c>
      <c r="D912" s="54" t="s">
        <v>92</v>
      </c>
      <c r="E912" s="54" t="s">
        <v>370</v>
      </c>
      <c r="F912" s="54" t="s">
        <v>272</v>
      </c>
      <c r="G912" s="54" t="s">
        <v>200</v>
      </c>
      <c r="H912" s="54" t="s">
        <v>778</v>
      </c>
      <c r="I912" s="54" t="s">
        <v>779</v>
      </c>
      <c r="J912" s="54" t="s">
        <v>200</v>
      </c>
      <c r="K912" s="54" t="s">
        <v>778</v>
      </c>
      <c r="L912" s="87">
        <v>42578</v>
      </c>
      <c r="M912" s="54"/>
      <c r="N912" s="54" t="s">
        <v>780</v>
      </c>
      <c r="O912" s="88">
        <v>3.1406000000000003E-2</v>
      </c>
      <c r="P912" s="54">
        <v>4</v>
      </c>
    </row>
    <row r="913" spans="1:16" ht="28">
      <c r="A913" s="54" t="s">
        <v>228</v>
      </c>
      <c r="B913" s="54" t="s">
        <v>185</v>
      </c>
      <c r="C913" s="54" t="s">
        <v>1130</v>
      </c>
      <c r="D913" s="54" t="s">
        <v>92</v>
      </c>
      <c r="E913" s="54" t="s">
        <v>370</v>
      </c>
      <c r="F913" s="54" t="s">
        <v>272</v>
      </c>
      <c r="G913" s="54" t="s">
        <v>200</v>
      </c>
      <c r="H913" s="54" t="s">
        <v>781</v>
      </c>
      <c r="I913" s="54" t="s">
        <v>782</v>
      </c>
      <c r="J913" s="54" t="s">
        <v>200</v>
      </c>
      <c r="K913" s="54" t="s">
        <v>781</v>
      </c>
      <c r="L913" s="87">
        <v>41988</v>
      </c>
      <c r="M913" s="54"/>
      <c r="N913" s="54" t="s">
        <v>783</v>
      </c>
      <c r="O913" s="88">
        <v>5.6340000000000001E-2</v>
      </c>
      <c r="P913" s="54">
        <v>9</v>
      </c>
    </row>
    <row r="914" spans="1:16" ht="28">
      <c r="A914" s="54" t="s">
        <v>228</v>
      </c>
      <c r="B914" s="54" t="s">
        <v>185</v>
      </c>
      <c r="C914" s="54" t="s">
        <v>1130</v>
      </c>
      <c r="D914" s="54" t="s">
        <v>92</v>
      </c>
      <c r="E914" s="54" t="s">
        <v>370</v>
      </c>
      <c r="F914" s="54" t="s">
        <v>272</v>
      </c>
      <c r="G914" s="54" t="s">
        <v>200</v>
      </c>
      <c r="H914" s="54" t="s">
        <v>781</v>
      </c>
      <c r="I914" s="54" t="s">
        <v>784</v>
      </c>
      <c r="J914" s="54" t="s">
        <v>200</v>
      </c>
      <c r="K914" s="54" t="s">
        <v>791</v>
      </c>
      <c r="L914" s="87">
        <v>42307</v>
      </c>
      <c r="M914" s="54"/>
      <c r="N914" s="54" t="s">
        <v>792</v>
      </c>
      <c r="O914" s="88">
        <v>1.5703000000000002E-2</v>
      </c>
      <c r="P914" s="54">
        <v>2</v>
      </c>
    </row>
    <row r="915" spans="1:16" ht="28">
      <c r="A915" s="54" t="s">
        <v>228</v>
      </c>
      <c r="B915" s="54" t="s">
        <v>185</v>
      </c>
      <c r="C915" s="54" t="s">
        <v>1130</v>
      </c>
      <c r="D915" s="54" t="s">
        <v>92</v>
      </c>
      <c r="E915" s="54" t="s">
        <v>370</v>
      </c>
      <c r="F915" s="54" t="s">
        <v>272</v>
      </c>
      <c r="G915" s="54" t="s">
        <v>261</v>
      </c>
      <c r="H915" s="54" t="s">
        <v>793</v>
      </c>
      <c r="I915" s="54" t="s">
        <v>794</v>
      </c>
      <c r="J915" s="54" t="s">
        <v>261</v>
      </c>
      <c r="K915" s="54" t="s">
        <v>793</v>
      </c>
      <c r="L915" s="87">
        <v>1</v>
      </c>
      <c r="M915" s="54"/>
      <c r="N915" s="54" t="s">
        <v>795</v>
      </c>
      <c r="O915" s="88">
        <v>3.2646000000000001E-2</v>
      </c>
      <c r="P915" s="54">
        <v>7</v>
      </c>
    </row>
    <row r="916" spans="1:16" ht="28">
      <c r="A916" s="54" t="s">
        <v>228</v>
      </c>
      <c r="B916" s="54" t="s">
        <v>185</v>
      </c>
      <c r="C916" s="54" t="s">
        <v>1130</v>
      </c>
      <c r="D916" s="54" t="s">
        <v>92</v>
      </c>
      <c r="E916" s="54" t="s">
        <v>370</v>
      </c>
      <c r="F916" s="54" t="s">
        <v>272</v>
      </c>
      <c r="G916" s="54" t="s">
        <v>261</v>
      </c>
      <c r="H916" s="54" t="s">
        <v>303</v>
      </c>
      <c r="I916" s="54" t="s">
        <v>304</v>
      </c>
      <c r="J916" s="54" t="s">
        <v>261</v>
      </c>
      <c r="K916" s="54" t="s">
        <v>305</v>
      </c>
      <c r="L916" s="87">
        <v>42601</v>
      </c>
      <c r="M916" s="54"/>
      <c r="N916" s="54" t="s">
        <v>306</v>
      </c>
      <c r="O916" s="88">
        <v>0.96433899999999995</v>
      </c>
      <c r="P916" s="54">
        <v>136</v>
      </c>
    </row>
    <row r="917" spans="1:16" ht="28">
      <c r="A917" s="54" t="s">
        <v>228</v>
      </c>
      <c r="B917" s="54" t="s">
        <v>185</v>
      </c>
      <c r="C917" s="54" t="s">
        <v>1130</v>
      </c>
      <c r="D917" s="54" t="s">
        <v>92</v>
      </c>
      <c r="E917" s="54" t="s">
        <v>370</v>
      </c>
      <c r="F917" s="54" t="s">
        <v>272</v>
      </c>
      <c r="G917" s="54" t="s">
        <v>261</v>
      </c>
      <c r="H917" s="54" t="s">
        <v>303</v>
      </c>
      <c r="I917" s="54" t="s">
        <v>304</v>
      </c>
      <c r="J917" s="54" t="s">
        <v>261</v>
      </c>
      <c r="K917" s="54" t="s">
        <v>796</v>
      </c>
      <c r="L917" s="87">
        <v>42601</v>
      </c>
      <c r="M917" s="54"/>
      <c r="N917" s="54" t="s">
        <v>797</v>
      </c>
      <c r="O917" s="88">
        <v>0.16916700000000001</v>
      </c>
      <c r="P917" s="54">
        <v>24</v>
      </c>
    </row>
    <row r="918" spans="1:16" ht="28">
      <c r="A918" s="54" t="s">
        <v>228</v>
      </c>
      <c r="B918" s="54" t="s">
        <v>185</v>
      </c>
      <c r="C918" s="54" t="s">
        <v>1130</v>
      </c>
      <c r="D918" s="54" t="s">
        <v>92</v>
      </c>
      <c r="E918" s="54" t="s">
        <v>370</v>
      </c>
      <c r="F918" s="54" t="s">
        <v>272</v>
      </c>
      <c r="G918" s="54" t="s">
        <v>261</v>
      </c>
      <c r="H918" s="54" t="s">
        <v>303</v>
      </c>
      <c r="I918" s="54" t="s">
        <v>304</v>
      </c>
      <c r="J918" s="54" t="s">
        <v>261</v>
      </c>
      <c r="K918" s="54" t="s">
        <v>303</v>
      </c>
      <c r="L918" s="87">
        <v>42601</v>
      </c>
      <c r="M918" s="54"/>
      <c r="N918" s="54" t="s">
        <v>798</v>
      </c>
      <c r="O918" s="88">
        <v>4.5822880000000001</v>
      </c>
      <c r="P918" s="54">
        <v>677</v>
      </c>
    </row>
    <row r="919" spans="1:16" ht="28">
      <c r="A919" s="54" t="s">
        <v>228</v>
      </c>
      <c r="B919" s="54" t="s">
        <v>185</v>
      </c>
      <c r="C919" s="54" t="s">
        <v>1130</v>
      </c>
      <c r="D919" s="54" t="s">
        <v>92</v>
      </c>
      <c r="E919" s="54" t="s">
        <v>370</v>
      </c>
      <c r="F919" s="54" t="s">
        <v>272</v>
      </c>
      <c r="G919" s="54" t="s">
        <v>261</v>
      </c>
      <c r="H919" s="54" t="s">
        <v>303</v>
      </c>
      <c r="I919" s="54" t="s">
        <v>304</v>
      </c>
      <c r="J919" s="54" t="s">
        <v>261</v>
      </c>
      <c r="K919" s="54" t="s">
        <v>799</v>
      </c>
      <c r="L919" s="87">
        <v>42601</v>
      </c>
      <c r="M919" s="54"/>
      <c r="N919" s="54" t="s">
        <v>800</v>
      </c>
      <c r="O919" s="88">
        <v>0.46799299999999999</v>
      </c>
      <c r="P919" s="54">
        <v>69</v>
      </c>
    </row>
    <row r="920" spans="1:16" ht="28">
      <c r="A920" s="54" t="s">
        <v>228</v>
      </c>
      <c r="B920" s="54" t="s">
        <v>185</v>
      </c>
      <c r="C920" s="54" t="s">
        <v>1130</v>
      </c>
      <c r="D920" s="54" t="s">
        <v>92</v>
      </c>
      <c r="E920" s="54" t="s">
        <v>370</v>
      </c>
      <c r="F920" s="54" t="s">
        <v>272</v>
      </c>
      <c r="G920" s="54" t="s">
        <v>261</v>
      </c>
      <c r="H920" s="54" t="s">
        <v>303</v>
      </c>
      <c r="I920" s="54" t="s">
        <v>304</v>
      </c>
      <c r="J920" s="54" t="s">
        <v>261</v>
      </c>
      <c r="K920" s="54" t="s">
        <v>801</v>
      </c>
      <c r="L920" s="87">
        <v>42601</v>
      </c>
      <c r="M920" s="54"/>
      <c r="N920" s="54" t="s">
        <v>802</v>
      </c>
      <c r="O920" s="88">
        <v>0.447689</v>
      </c>
      <c r="P920" s="54">
        <v>66</v>
      </c>
    </row>
    <row r="921" spans="1:16" ht="28">
      <c r="A921" s="54" t="s">
        <v>228</v>
      </c>
      <c r="B921" s="54" t="s">
        <v>185</v>
      </c>
      <c r="C921" s="54" t="s">
        <v>1130</v>
      </c>
      <c r="D921" s="54" t="s">
        <v>92</v>
      </c>
      <c r="E921" s="54" t="s">
        <v>370</v>
      </c>
      <c r="F921" s="54" t="s">
        <v>272</v>
      </c>
      <c r="G921" s="54" t="s">
        <v>261</v>
      </c>
      <c r="H921" s="54" t="s">
        <v>803</v>
      </c>
      <c r="I921" s="54" t="s">
        <v>804</v>
      </c>
      <c r="J921" s="54" t="s">
        <v>261</v>
      </c>
      <c r="K921" s="54" t="s">
        <v>803</v>
      </c>
      <c r="L921" s="87">
        <v>42944</v>
      </c>
      <c r="M921" s="54"/>
      <c r="N921" s="54" t="s">
        <v>805</v>
      </c>
      <c r="O921" s="88">
        <v>0.34945399999999999</v>
      </c>
      <c r="P921" s="54">
        <v>49</v>
      </c>
    </row>
    <row r="922" spans="1:16" ht="28">
      <c r="A922" s="54" t="s">
        <v>228</v>
      </c>
      <c r="B922" s="54" t="s">
        <v>185</v>
      </c>
      <c r="C922" s="54" t="s">
        <v>1130</v>
      </c>
      <c r="D922" s="54" t="s">
        <v>92</v>
      </c>
      <c r="E922" s="54" t="s">
        <v>370</v>
      </c>
      <c r="F922" s="54" t="s">
        <v>272</v>
      </c>
      <c r="G922" s="54" t="s">
        <v>261</v>
      </c>
      <c r="H922" s="54" t="s">
        <v>1421</v>
      </c>
      <c r="I922" s="54" t="s">
        <v>1422</v>
      </c>
      <c r="J922" s="54" t="s">
        <v>261</v>
      </c>
      <c r="K922" s="54" t="s">
        <v>1421</v>
      </c>
      <c r="L922" s="87">
        <v>42998</v>
      </c>
      <c r="M922" s="54"/>
      <c r="N922" s="54" t="s">
        <v>1423</v>
      </c>
      <c r="O922" s="88">
        <v>0.220392</v>
      </c>
      <c r="P922" s="54">
        <v>28</v>
      </c>
    </row>
    <row r="923" spans="1:16" ht="28">
      <c r="A923" s="54" t="s">
        <v>228</v>
      </c>
      <c r="B923" s="54" t="s">
        <v>185</v>
      </c>
      <c r="C923" s="54" t="s">
        <v>1130</v>
      </c>
      <c r="D923" s="54" t="s">
        <v>92</v>
      </c>
      <c r="E923" s="54" t="s">
        <v>370</v>
      </c>
      <c r="F923" s="54" t="s">
        <v>272</v>
      </c>
      <c r="G923" s="54" t="s">
        <v>307</v>
      </c>
      <c r="H923" s="54" t="s">
        <v>825</v>
      </c>
      <c r="I923" s="54" t="s">
        <v>826</v>
      </c>
      <c r="J923" s="54" t="s">
        <v>307</v>
      </c>
      <c r="K923" s="54" t="s">
        <v>827</v>
      </c>
      <c r="L923" s="87">
        <v>42594</v>
      </c>
      <c r="M923" s="54"/>
      <c r="N923" s="54" t="s">
        <v>828</v>
      </c>
      <c r="O923" s="88">
        <v>0.108809</v>
      </c>
      <c r="P923" s="54">
        <v>13</v>
      </c>
    </row>
    <row r="924" spans="1:16" ht="28">
      <c r="A924" s="54" t="s">
        <v>228</v>
      </c>
      <c r="B924" s="54" t="s">
        <v>185</v>
      </c>
      <c r="C924" s="54" t="s">
        <v>1130</v>
      </c>
      <c r="D924" s="54" t="s">
        <v>92</v>
      </c>
      <c r="E924" s="54" t="s">
        <v>370</v>
      </c>
      <c r="F924" s="54" t="s">
        <v>272</v>
      </c>
      <c r="G924" s="54" t="s">
        <v>307</v>
      </c>
      <c r="H924" s="54" t="s">
        <v>825</v>
      </c>
      <c r="I924" s="54" t="s">
        <v>826</v>
      </c>
      <c r="J924" s="54" t="s">
        <v>307</v>
      </c>
      <c r="K924" s="54" t="s">
        <v>829</v>
      </c>
      <c r="L924" s="87">
        <v>42594</v>
      </c>
      <c r="M924" s="54"/>
      <c r="N924" s="54" t="s">
        <v>830</v>
      </c>
      <c r="O924" s="88">
        <v>6.9735000000000005E-2</v>
      </c>
      <c r="P924" s="54">
        <v>12</v>
      </c>
    </row>
    <row r="925" spans="1:16" ht="28">
      <c r="A925" s="54" t="s">
        <v>228</v>
      </c>
      <c r="B925" s="54" t="s">
        <v>185</v>
      </c>
      <c r="C925" s="54" t="s">
        <v>1130</v>
      </c>
      <c r="D925" s="54" t="s">
        <v>92</v>
      </c>
      <c r="E925" s="54" t="s">
        <v>370</v>
      </c>
      <c r="F925" s="54" t="s">
        <v>272</v>
      </c>
      <c r="G925" s="54" t="s">
        <v>307</v>
      </c>
      <c r="H925" s="54" t="s">
        <v>825</v>
      </c>
      <c r="I925" s="54" t="s">
        <v>826</v>
      </c>
      <c r="J925" s="54" t="s">
        <v>307</v>
      </c>
      <c r="K925" s="54" t="s">
        <v>831</v>
      </c>
      <c r="L925" s="87">
        <v>42594</v>
      </c>
      <c r="M925" s="54"/>
      <c r="N925" s="54" t="s">
        <v>832</v>
      </c>
      <c r="O925" s="88">
        <v>4.3728000000000003E-2</v>
      </c>
      <c r="P925" s="54">
        <v>7</v>
      </c>
    </row>
    <row r="926" spans="1:16" ht="28">
      <c r="A926" s="54" t="s">
        <v>228</v>
      </c>
      <c r="B926" s="54" t="s">
        <v>185</v>
      </c>
      <c r="C926" s="54" t="s">
        <v>1130</v>
      </c>
      <c r="D926" s="54" t="s">
        <v>92</v>
      </c>
      <c r="E926" s="54" t="s">
        <v>370</v>
      </c>
      <c r="F926" s="54" t="s">
        <v>272</v>
      </c>
      <c r="G926" s="54" t="s">
        <v>307</v>
      </c>
      <c r="H926" s="54" t="s">
        <v>825</v>
      </c>
      <c r="I926" s="54" t="s">
        <v>826</v>
      </c>
      <c r="J926" s="54" t="s">
        <v>307</v>
      </c>
      <c r="K926" s="54" t="s">
        <v>833</v>
      </c>
      <c r="L926" s="87">
        <v>42594</v>
      </c>
      <c r="M926" s="54"/>
      <c r="N926" s="54" t="s">
        <v>834</v>
      </c>
      <c r="O926" s="88">
        <v>2.1308000000000001E-2</v>
      </c>
      <c r="P926" s="54">
        <v>3</v>
      </c>
    </row>
    <row r="927" spans="1:16" ht="28">
      <c r="A927" s="54" t="s">
        <v>228</v>
      </c>
      <c r="B927" s="54" t="s">
        <v>185</v>
      </c>
      <c r="C927" s="54" t="s">
        <v>1130</v>
      </c>
      <c r="D927" s="54" t="s">
        <v>92</v>
      </c>
      <c r="E927" s="54" t="s">
        <v>370</v>
      </c>
      <c r="F927" s="54" t="s">
        <v>272</v>
      </c>
      <c r="G927" s="54" t="s">
        <v>307</v>
      </c>
      <c r="H927" s="54" t="s">
        <v>835</v>
      </c>
      <c r="I927" s="54" t="s">
        <v>836</v>
      </c>
      <c r="J927" s="54" t="s">
        <v>307</v>
      </c>
      <c r="K927" s="54" t="s">
        <v>837</v>
      </c>
      <c r="L927" s="87">
        <v>41695</v>
      </c>
      <c r="M927" s="54"/>
      <c r="N927" s="54" t="s">
        <v>838</v>
      </c>
      <c r="O927" s="88">
        <v>0.19857900000000001</v>
      </c>
      <c r="P927" s="54">
        <v>22</v>
      </c>
    </row>
    <row r="928" spans="1:16" ht="28">
      <c r="A928" s="54" t="s">
        <v>228</v>
      </c>
      <c r="B928" s="54" t="s">
        <v>185</v>
      </c>
      <c r="C928" s="54" t="s">
        <v>1130</v>
      </c>
      <c r="D928" s="54" t="s">
        <v>92</v>
      </c>
      <c r="E928" s="54" t="s">
        <v>370</v>
      </c>
      <c r="F928" s="54" t="s">
        <v>272</v>
      </c>
      <c r="G928" s="54" t="s">
        <v>307</v>
      </c>
      <c r="H928" s="54" t="s">
        <v>835</v>
      </c>
      <c r="I928" s="54" t="s">
        <v>836</v>
      </c>
      <c r="J928" s="54" t="s">
        <v>307</v>
      </c>
      <c r="K928" s="54" t="s">
        <v>839</v>
      </c>
      <c r="L928" s="87">
        <v>41695</v>
      </c>
      <c r="M928" s="54"/>
      <c r="N928" s="54" t="s">
        <v>840</v>
      </c>
      <c r="O928" s="88">
        <v>0.152582</v>
      </c>
      <c r="P928" s="54">
        <v>17</v>
      </c>
    </row>
    <row r="929" spans="1:16" ht="28">
      <c r="A929" s="54" t="s">
        <v>228</v>
      </c>
      <c r="B929" s="54" t="s">
        <v>185</v>
      </c>
      <c r="C929" s="54" t="s">
        <v>1130</v>
      </c>
      <c r="D929" s="54" t="s">
        <v>92</v>
      </c>
      <c r="E929" s="54" t="s">
        <v>370</v>
      </c>
      <c r="F929" s="54" t="s">
        <v>272</v>
      </c>
      <c r="G929" s="54" t="s">
        <v>307</v>
      </c>
      <c r="H929" s="54" t="s">
        <v>835</v>
      </c>
      <c r="I929" s="54" t="s">
        <v>836</v>
      </c>
      <c r="J929" s="54" t="s">
        <v>307</v>
      </c>
      <c r="K929" s="54" t="s">
        <v>841</v>
      </c>
      <c r="L929" s="87">
        <v>41695</v>
      </c>
      <c r="M929" s="54"/>
      <c r="N929" s="54" t="s">
        <v>842</v>
      </c>
      <c r="O929" s="88">
        <v>0.13461000000000001</v>
      </c>
      <c r="P929" s="54">
        <v>16</v>
      </c>
    </row>
    <row r="930" spans="1:16" ht="28">
      <c r="A930" s="54" t="s">
        <v>228</v>
      </c>
      <c r="B930" s="54" t="s">
        <v>185</v>
      </c>
      <c r="C930" s="54" t="s">
        <v>1130</v>
      </c>
      <c r="D930" s="54" t="s">
        <v>92</v>
      </c>
      <c r="E930" s="54" t="s">
        <v>370</v>
      </c>
      <c r="F930" s="54" t="s">
        <v>272</v>
      </c>
      <c r="G930" s="54" t="s">
        <v>307</v>
      </c>
      <c r="H930" s="54" t="s">
        <v>835</v>
      </c>
      <c r="I930" s="54" t="s">
        <v>836</v>
      </c>
      <c r="J930" s="54" t="s">
        <v>307</v>
      </c>
      <c r="K930" s="54" t="s">
        <v>843</v>
      </c>
      <c r="L930" s="87">
        <v>41695</v>
      </c>
      <c r="M930" s="54"/>
      <c r="N930" s="54" t="s">
        <v>844</v>
      </c>
      <c r="O930" s="88">
        <v>0.20344899999999999</v>
      </c>
      <c r="P930" s="54">
        <v>24</v>
      </c>
    </row>
    <row r="931" spans="1:16" ht="28">
      <c r="A931" s="54" t="s">
        <v>228</v>
      </c>
      <c r="B931" s="54" t="s">
        <v>185</v>
      </c>
      <c r="C931" s="54" t="s">
        <v>1130</v>
      </c>
      <c r="D931" s="54" t="s">
        <v>92</v>
      </c>
      <c r="E931" s="54" t="s">
        <v>370</v>
      </c>
      <c r="F931" s="54" t="s">
        <v>272</v>
      </c>
      <c r="G931" s="54" t="s">
        <v>307</v>
      </c>
      <c r="H931" s="54" t="s">
        <v>835</v>
      </c>
      <c r="I931" s="54" t="s">
        <v>836</v>
      </c>
      <c r="J931" s="54" t="s">
        <v>307</v>
      </c>
      <c r="K931" s="54" t="s">
        <v>705</v>
      </c>
      <c r="L931" s="87">
        <v>41695</v>
      </c>
      <c r="M931" s="54"/>
      <c r="N931" s="54" t="s">
        <v>845</v>
      </c>
      <c r="O931" s="88">
        <v>0.29150799999999999</v>
      </c>
      <c r="P931" s="54">
        <v>35</v>
      </c>
    </row>
    <row r="932" spans="1:16" ht="28">
      <c r="A932" s="54" t="s">
        <v>228</v>
      </c>
      <c r="B932" s="54" t="s">
        <v>185</v>
      </c>
      <c r="C932" s="54" t="s">
        <v>1130</v>
      </c>
      <c r="D932" s="54" t="s">
        <v>92</v>
      </c>
      <c r="E932" s="54" t="s">
        <v>370</v>
      </c>
      <c r="F932" s="54" t="s">
        <v>272</v>
      </c>
      <c r="G932" s="54" t="s">
        <v>307</v>
      </c>
      <c r="H932" s="54" t="s">
        <v>835</v>
      </c>
      <c r="I932" s="54" t="s">
        <v>836</v>
      </c>
      <c r="J932" s="54" t="s">
        <v>307</v>
      </c>
      <c r="K932" s="54" t="s">
        <v>846</v>
      </c>
      <c r="L932" s="87">
        <v>41695</v>
      </c>
      <c r="M932" s="54"/>
      <c r="N932" s="54" t="s">
        <v>847</v>
      </c>
      <c r="O932" s="88">
        <v>0.21804000000000001</v>
      </c>
      <c r="P932" s="54">
        <v>24</v>
      </c>
    </row>
    <row r="933" spans="1:16" ht="28">
      <c r="A933" s="54" t="s">
        <v>228</v>
      </c>
      <c r="B933" s="54" t="s">
        <v>185</v>
      </c>
      <c r="C933" s="54" t="s">
        <v>1130</v>
      </c>
      <c r="D933" s="54" t="s">
        <v>92</v>
      </c>
      <c r="E933" s="54" t="s">
        <v>370</v>
      </c>
      <c r="F933" s="54" t="s">
        <v>272</v>
      </c>
      <c r="G933" s="54" t="s">
        <v>307</v>
      </c>
      <c r="H933" s="54" t="s">
        <v>835</v>
      </c>
      <c r="I933" s="54" t="s">
        <v>836</v>
      </c>
      <c r="J933" s="54" t="s">
        <v>307</v>
      </c>
      <c r="K933" s="54" t="s">
        <v>835</v>
      </c>
      <c r="L933" s="87">
        <v>41695</v>
      </c>
      <c r="M933" s="54"/>
      <c r="N933" s="54" t="s">
        <v>848</v>
      </c>
      <c r="O933" s="88">
        <v>0.25622699999999998</v>
      </c>
      <c r="P933" s="54">
        <v>43</v>
      </c>
    </row>
    <row r="934" spans="1:16" ht="28">
      <c r="A934" s="54" t="s">
        <v>228</v>
      </c>
      <c r="B934" s="54" t="s">
        <v>185</v>
      </c>
      <c r="C934" s="54" t="s">
        <v>1130</v>
      </c>
      <c r="D934" s="54" t="s">
        <v>92</v>
      </c>
      <c r="E934" s="54" t="s">
        <v>370</v>
      </c>
      <c r="F934" s="54" t="s">
        <v>272</v>
      </c>
      <c r="G934" s="54" t="s">
        <v>307</v>
      </c>
      <c r="H934" s="54" t="s">
        <v>835</v>
      </c>
      <c r="I934" s="54" t="s">
        <v>836</v>
      </c>
      <c r="J934" s="54" t="s">
        <v>307</v>
      </c>
      <c r="K934" s="54" t="s">
        <v>849</v>
      </c>
      <c r="L934" s="87">
        <v>41695</v>
      </c>
      <c r="M934" s="54"/>
      <c r="N934" s="54" t="s">
        <v>850</v>
      </c>
      <c r="O934" s="88">
        <v>0.343057</v>
      </c>
      <c r="P934" s="54">
        <v>50</v>
      </c>
    </row>
    <row r="935" spans="1:16" ht="28">
      <c r="A935" s="54" t="s">
        <v>228</v>
      </c>
      <c r="B935" s="54" t="s">
        <v>185</v>
      </c>
      <c r="C935" s="54" t="s">
        <v>1130</v>
      </c>
      <c r="D935" s="54" t="s">
        <v>92</v>
      </c>
      <c r="E935" s="54" t="s">
        <v>370</v>
      </c>
      <c r="F935" s="54" t="s">
        <v>272</v>
      </c>
      <c r="G935" s="54" t="s">
        <v>307</v>
      </c>
      <c r="H935" s="54" t="s">
        <v>835</v>
      </c>
      <c r="I935" s="54" t="s">
        <v>836</v>
      </c>
      <c r="J935" s="54" t="s">
        <v>307</v>
      </c>
      <c r="K935" s="54" t="s">
        <v>851</v>
      </c>
      <c r="L935" s="87">
        <v>41695</v>
      </c>
      <c r="M935" s="54"/>
      <c r="N935" s="54" t="s">
        <v>852</v>
      </c>
      <c r="O935" s="88">
        <v>0.57536500000000002</v>
      </c>
      <c r="P935" s="54">
        <v>74</v>
      </c>
    </row>
    <row r="936" spans="1:16" ht="28">
      <c r="A936" s="54" t="s">
        <v>228</v>
      </c>
      <c r="B936" s="54" t="s">
        <v>185</v>
      </c>
      <c r="C936" s="54" t="s">
        <v>1130</v>
      </c>
      <c r="D936" s="54" t="s">
        <v>92</v>
      </c>
      <c r="E936" s="54" t="s">
        <v>370</v>
      </c>
      <c r="F936" s="54" t="s">
        <v>272</v>
      </c>
      <c r="G936" s="54" t="s">
        <v>307</v>
      </c>
      <c r="H936" s="54" t="s">
        <v>835</v>
      </c>
      <c r="I936" s="54" t="s">
        <v>836</v>
      </c>
      <c r="J936" s="54" t="s">
        <v>307</v>
      </c>
      <c r="K936" s="54" t="s">
        <v>853</v>
      </c>
      <c r="L936" s="87">
        <v>41695</v>
      </c>
      <c r="M936" s="54"/>
      <c r="N936" s="54" t="s">
        <v>854</v>
      </c>
      <c r="O936" s="88">
        <v>0.31786300000000001</v>
      </c>
      <c r="P936" s="54">
        <v>37</v>
      </c>
    </row>
    <row r="937" spans="1:16" ht="28">
      <c r="A937" s="54" t="s">
        <v>228</v>
      </c>
      <c r="B937" s="54" t="s">
        <v>185</v>
      </c>
      <c r="C937" s="54" t="s">
        <v>1130</v>
      </c>
      <c r="D937" s="54" t="s">
        <v>92</v>
      </c>
      <c r="E937" s="54" t="s">
        <v>370</v>
      </c>
      <c r="F937" s="54" t="s">
        <v>272</v>
      </c>
      <c r="G937" s="54" t="s">
        <v>307</v>
      </c>
      <c r="H937" s="54" t="s">
        <v>835</v>
      </c>
      <c r="I937" s="54" t="s">
        <v>836</v>
      </c>
      <c r="J937" s="54" t="s">
        <v>307</v>
      </c>
      <c r="K937" s="54" t="s">
        <v>855</v>
      </c>
      <c r="L937" s="87">
        <v>41695</v>
      </c>
      <c r="M937" s="54"/>
      <c r="N937" s="54" t="s">
        <v>856</v>
      </c>
      <c r="O937" s="88">
        <v>0.22473000000000001</v>
      </c>
      <c r="P937" s="54">
        <v>25</v>
      </c>
    </row>
    <row r="938" spans="1:16" ht="28">
      <c r="A938" s="54" t="s">
        <v>228</v>
      </c>
      <c r="B938" s="54" t="s">
        <v>185</v>
      </c>
      <c r="C938" s="54" t="s">
        <v>1130</v>
      </c>
      <c r="D938" s="54" t="s">
        <v>92</v>
      </c>
      <c r="E938" s="54" t="s">
        <v>370</v>
      </c>
      <c r="F938" s="54" t="s">
        <v>272</v>
      </c>
      <c r="G938" s="54" t="s">
        <v>307</v>
      </c>
      <c r="H938" s="54" t="s">
        <v>835</v>
      </c>
      <c r="I938" s="54" t="s">
        <v>836</v>
      </c>
      <c r="J938" s="54" t="s">
        <v>307</v>
      </c>
      <c r="K938" s="54" t="s">
        <v>857</v>
      </c>
      <c r="L938" s="87">
        <v>41695</v>
      </c>
      <c r="M938" s="54"/>
      <c r="N938" s="54" t="s">
        <v>858</v>
      </c>
      <c r="O938" s="88">
        <v>0.148089</v>
      </c>
      <c r="P938" s="54">
        <v>17</v>
      </c>
    </row>
    <row r="939" spans="1:16" ht="28">
      <c r="A939" s="54" t="s">
        <v>228</v>
      </c>
      <c r="B939" s="54" t="s">
        <v>185</v>
      </c>
      <c r="C939" s="54" t="s">
        <v>1130</v>
      </c>
      <c r="D939" s="54" t="s">
        <v>92</v>
      </c>
      <c r="E939" s="54" t="s">
        <v>370</v>
      </c>
      <c r="F939" s="54" t="s">
        <v>272</v>
      </c>
      <c r="G939" s="54" t="s">
        <v>859</v>
      </c>
      <c r="H939" s="54" t="s">
        <v>860</v>
      </c>
      <c r="I939" s="54" t="s">
        <v>861</v>
      </c>
      <c r="J939" s="54" t="s">
        <v>859</v>
      </c>
      <c r="K939" s="54" t="s">
        <v>862</v>
      </c>
      <c r="L939" s="87">
        <v>41688</v>
      </c>
      <c r="M939" s="54"/>
      <c r="N939" s="54" t="s">
        <v>863</v>
      </c>
      <c r="O939" s="88">
        <v>5.7207000000000001E-2</v>
      </c>
      <c r="P939" s="54">
        <v>7</v>
      </c>
    </row>
    <row r="940" spans="1:16" ht="28">
      <c r="A940" s="54" t="s">
        <v>228</v>
      </c>
      <c r="B940" s="54" t="s">
        <v>185</v>
      </c>
      <c r="C940" s="54" t="s">
        <v>1130</v>
      </c>
      <c r="D940" s="54" t="s">
        <v>92</v>
      </c>
      <c r="E940" s="54" t="s">
        <v>370</v>
      </c>
      <c r="F940" s="54" t="s">
        <v>272</v>
      </c>
      <c r="G940" s="54" t="s">
        <v>859</v>
      </c>
      <c r="H940" s="54" t="s">
        <v>860</v>
      </c>
      <c r="I940" s="54" t="s">
        <v>861</v>
      </c>
      <c r="J940" s="54" t="s">
        <v>859</v>
      </c>
      <c r="K940" s="54" t="s">
        <v>864</v>
      </c>
      <c r="L940" s="87">
        <v>41688</v>
      </c>
      <c r="M940" s="54"/>
      <c r="N940" s="54" t="s">
        <v>865</v>
      </c>
      <c r="O940" s="88">
        <v>9.1994000000000006E-2</v>
      </c>
      <c r="P940" s="54">
        <v>10</v>
      </c>
    </row>
    <row r="941" spans="1:16" ht="28">
      <c r="A941" s="54" t="s">
        <v>228</v>
      </c>
      <c r="B941" s="54" t="s">
        <v>185</v>
      </c>
      <c r="C941" s="54" t="s">
        <v>1130</v>
      </c>
      <c r="D941" s="54" t="s">
        <v>92</v>
      </c>
      <c r="E941" s="54" t="s">
        <v>370</v>
      </c>
      <c r="F941" s="54" t="s">
        <v>272</v>
      </c>
      <c r="G941" s="54" t="s">
        <v>859</v>
      </c>
      <c r="H941" s="54" t="s">
        <v>860</v>
      </c>
      <c r="I941" s="54" t="s">
        <v>861</v>
      </c>
      <c r="J941" s="54" t="s">
        <v>859</v>
      </c>
      <c r="K941" s="54" t="s">
        <v>860</v>
      </c>
      <c r="L941" s="87">
        <v>41688</v>
      </c>
      <c r="M941" s="54"/>
      <c r="N941" s="54" t="s">
        <v>866</v>
      </c>
      <c r="O941" s="88">
        <v>0.104003</v>
      </c>
      <c r="P941" s="54">
        <v>12</v>
      </c>
    </row>
    <row r="942" spans="1:16" ht="28">
      <c r="A942" s="54" t="s">
        <v>228</v>
      </c>
      <c r="B942" s="54" t="s">
        <v>185</v>
      </c>
      <c r="C942" s="54" t="s">
        <v>1130</v>
      </c>
      <c r="D942" s="54" t="s">
        <v>92</v>
      </c>
      <c r="E942" s="54" t="s">
        <v>370</v>
      </c>
      <c r="F942" s="54" t="s">
        <v>272</v>
      </c>
      <c r="G942" s="54" t="s">
        <v>859</v>
      </c>
      <c r="H942" s="54" t="s">
        <v>860</v>
      </c>
      <c r="I942" s="54" t="s">
        <v>861</v>
      </c>
      <c r="J942" s="54" t="s">
        <v>859</v>
      </c>
      <c r="K942" s="54" t="s">
        <v>867</v>
      </c>
      <c r="L942" s="87">
        <v>41688</v>
      </c>
      <c r="M942" s="54"/>
      <c r="N942" s="54" t="s">
        <v>868</v>
      </c>
      <c r="O942" s="88">
        <v>0.25118699999999999</v>
      </c>
      <c r="P942" s="54">
        <v>30</v>
      </c>
    </row>
    <row r="943" spans="1:16" ht="28">
      <c r="A943" s="54" t="s">
        <v>228</v>
      </c>
      <c r="B943" s="54" t="s">
        <v>185</v>
      </c>
      <c r="C943" s="54" t="s">
        <v>1130</v>
      </c>
      <c r="D943" s="54" t="s">
        <v>92</v>
      </c>
      <c r="E943" s="54" t="s">
        <v>370</v>
      </c>
      <c r="F943" s="54" t="s">
        <v>272</v>
      </c>
      <c r="G943" s="54" t="s">
        <v>859</v>
      </c>
      <c r="H943" s="54" t="s">
        <v>860</v>
      </c>
      <c r="I943" s="54" t="s">
        <v>861</v>
      </c>
      <c r="J943" s="54" t="s">
        <v>859</v>
      </c>
      <c r="K943" s="54" t="s">
        <v>869</v>
      </c>
      <c r="L943" s="87">
        <v>41688</v>
      </c>
      <c r="M943" s="54"/>
      <c r="N943" s="54" t="s">
        <v>870</v>
      </c>
      <c r="O943" s="88">
        <v>0.80400700000000003</v>
      </c>
      <c r="P943" s="54">
        <v>95</v>
      </c>
    </row>
    <row r="944" spans="1:16" ht="28">
      <c r="A944" s="54" t="s">
        <v>228</v>
      </c>
      <c r="B944" s="54" t="s">
        <v>185</v>
      </c>
      <c r="C944" s="54" t="s">
        <v>1130</v>
      </c>
      <c r="D944" s="54" t="s">
        <v>92</v>
      </c>
      <c r="E944" s="54" t="s">
        <v>370</v>
      </c>
      <c r="F944" s="54" t="s">
        <v>272</v>
      </c>
      <c r="G944" s="54" t="s">
        <v>859</v>
      </c>
      <c r="H944" s="54" t="s">
        <v>860</v>
      </c>
      <c r="I944" s="54" t="s">
        <v>861</v>
      </c>
      <c r="J944" s="54" t="s">
        <v>859</v>
      </c>
      <c r="K944" s="54" t="s">
        <v>871</v>
      </c>
      <c r="L944" s="87">
        <v>41688</v>
      </c>
      <c r="M944" s="54"/>
      <c r="N944" s="54" t="s">
        <v>872</v>
      </c>
      <c r="O944" s="88">
        <v>0.14968799999999999</v>
      </c>
      <c r="P944" s="54">
        <v>17</v>
      </c>
    </row>
    <row r="945" spans="1:16" ht="28">
      <c r="A945" s="54" t="s">
        <v>228</v>
      </c>
      <c r="B945" s="54" t="s">
        <v>185</v>
      </c>
      <c r="C945" s="54" t="s">
        <v>1130</v>
      </c>
      <c r="D945" s="54" t="s">
        <v>92</v>
      </c>
      <c r="E945" s="54" t="s">
        <v>370</v>
      </c>
      <c r="F945" s="54" t="s">
        <v>272</v>
      </c>
      <c r="G945" s="54" t="s">
        <v>859</v>
      </c>
      <c r="H945" s="54" t="s">
        <v>860</v>
      </c>
      <c r="I945" s="54" t="s">
        <v>861</v>
      </c>
      <c r="J945" s="54" t="s">
        <v>859</v>
      </c>
      <c r="K945" s="54" t="s">
        <v>873</v>
      </c>
      <c r="L945" s="87">
        <v>41688</v>
      </c>
      <c r="M945" s="54"/>
      <c r="N945" s="54" t="s">
        <v>874</v>
      </c>
      <c r="O945" s="88">
        <v>0.99968400000000002</v>
      </c>
      <c r="P945" s="54">
        <v>130</v>
      </c>
    </row>
    <row r="946" spans="1:16" ht="28">
      <c r="A946" s="54" t="s">
        <v>228</v>
      </c>
      <c r="B946" s="54" t="s">
        <v>185</v>
      </c>
      <c r="C946" s="54" t="s">
        <v>1130</v>
      </c>
      <c r="D946" s="54" t="s">
        <v>92</v>
      </c>
      <c r="E946" s="54" t="s">
        <v>370</v>
      </c>
      <c r="F946" s="54" t="s">
        <v>272</v>
      </c>
      <c r="G946" s="54" t="s">
        <v>859</v>
      </c>
      <c r="H946" s="54" t="s">
        <v>860</v>
      </c>
      <c r="I946" s="54" t="s">
        <v>861</v>
      </c>
      <c r="J946" s="54" t="s">
        <v>859</v>
      </c>
      <c r="K946" s="54" t="s">
        <v>875</v>
      </c>
      <c r="L946" s="87">
        <v>41688</v>
      </c>
      <c r="M946" s="54"/>
      <c r="N946" s="54" t="s">
        <v>876</v>
      </c>
      <c r="O946" s="88">
        <v>0.144708</v>
      </c>
      <c r="P946" s="54">
        <v>17</v>
      </c>
    </row>
    <row r="947" spans="1:16" ht="28">
      <c r="A947" s="54" t="s">
        <v>228</v>
      </c>
      <c r="B947" s="54" t="s">
        <v>185</v>
      </c>
      <c r="C947" s="54" t="s">
        <v>1130</v>
      </c>
      <c r="D947" s="54" t="s">
        <v>92</v>
      </c>
      <c r="E947" s="54" t="s">
        <v>370</v>
      </c>
      <c r="F947" s="54" t="s">
        <v>272</v>
      </c>
      <c r="G947" s="54" t="s">
        <v>859</v>
      </c>
      <c r="H947" s="54" t="s">
        <v>860</v>
      </c>
      <c r="I947" s="54" t="s">
        <v>861</v>
      </c>
      <c r="J947" s="54" t="s">
        <v>859</v>
      </c>
      <c r="K947" s="54" t="s">
        <v>877</v>
      </c>
      <c r="L947" s="87">
        <v>41688</v>
      </c>
      <c r="M947" s="54"/>
      <c r="N947" s="54" t="s">
        <v>878</v>
      </c>
      <c r="O947" s="88">
        <v>8.1788430000000005</v>
      </c>
      <c r="P947" s="54">
        <v>1125</v>
      </c>
    </row>
    <row r="948" spans="1:16" ht="28">
      <c r="A948" s="54" t="s">
        <v>228</v>
      </c>
      <c r="B948" s="54" t="s">
        <v>185</v>
      </c>
      <c r="C948" s="54" t="s">
        <v>1130</v>
      </c>
      <c r="D948" s="54" t="s">
        <v>92</v>
      </c>
      <c r="E948" s="54" t="s">
        <v>370</v>
      </c>
      <c r="F948" s="54" t="s">
        <v>272</v>
      </c>
      <c r="G948" s="54" t="s">
        <v>859</v>
      </c>
      <c r="H948" s="54" t="s">
        <v>860</v>
      </c>
      <c r="I948" s="54" t="s">
        <v>861</v>
      </c>
      <c r="J948" s="54" t="s">
        <v>859</v>
      </c>
      <c r="K948" s="54" t="s">
        <v>879</v>
      </c>
      <c r="L948" s="87">
        <v>41688</v>
      </c>
      <c r="M948" s="54"/>
      <c r="N948" s="54" t="s">
        <v>880</v>
      </c>
      <c r="O948" s="88">
        <v>7.7780000000000016E-2</v>
      </c>
      <c r="P948" s="54">
        <v>11</v>
      </c>
    </row>
    <row r="949" spans="1:16" ht="28">
      <c r="A949" s="54" t="s">
        <v>228</v>
      </c>
      <c r="B949" s="54" t="s">
        <v>185</v>
      </c>
      <c r="C949" s="54" t="s">
        <v>1130</v>
      </c>
      <c r="D949" s="54" t="s">
        <v>92</v>
      </c>
      <c r="E949" s="54" t="s">
        <v>370</v>
      </c>
      <c r="F949" s="54" t="s">
        <v>272</v>
      </c>
      <c r="G949" s="54" t="s">
        <v>859</v>
      </c>
      <c r="H949" s="54" t="s">
        <v>881</v>
      </c>
      <c r="I949" s="54" t="s">
        <v>882</v>
      </c>
      <c r="J949" s="54" t="s">
        <v>859</v>
      </c>
      <c r="K949" s="54" t="s">
        <v>883</v>
      </c>
      <c r="L949" s="87">
        <v>41695</v>
      </c>
      <c r="M949" s="54"/>
      <c r="N949" s="54" t="s">
        <v>884</v>
      </c>
      <c r="O949" s="88">
        <v>7.3999999999999996E-2</v>
      </c>
      <c r="P949" s="54">
        <v>9</v>
      </c>
    </row>
    <row r="950" spans="1:16" ht="28">
      <c r="A950" s="54" t="s">
        <v>228</v>
      </c>
      <c r="B950" s="54" t="s">
        <v>185</v>
      </c>
      <c r="C950" s="54" t="s">
        <v>1130</v>
      </c>
      <c r="D950" s="54" t="s">
        <v>92</v>
      </c>
      <c r="E950" s="54" t="s">
        <v>370</v>
      </c>
      <c r="F950" s="54" t="s">
        <v>272</v>
      </c>
      <c r="G950" s="54" t="s">
        <v>859</v>
      </c>
      <c r="H950" s="54" t="s">
        <v>881</v>
      </c>
      <c r="I950" s="54" t="s">
        <v>882</v>
      </c>
      <c r="J950" s="54" t="s">
        <v>859</v>
      </c>
      <c r="K950" s="54" t="s">
        <v>885</v>
      </c>
      <c r="L950" s="87">
        <v>41695</v>
      </c>
      <c r="M950" s="54"/>
      <c r="N950" s="54" t="s">
        <v>886</v>
      </c>
      <c r="O950" s="88">
        <v>1.095872</v>
      </c>
      <c r="P950" s="54">
        <v>164</v>
      </c>
    </row>
    <row r="951" spans="1:16" ht="28">
      <c r="A951" s="54" t="s">
        <v>228</v>
      </c>
      <c r="B951" s="54" t="s">
        <v>185</v>
      </c>
      <c r="C951" s="54" t="s">
        <v>1130</v>
      </c>
      <c r="D951" s="54" t="s">
        <v>92</v>
      </c>
      <c r="E951" s="54" t="s">
        <v>370</v>
      </c>
      <c r="F951" s="54" t="s">
        <v>272</v>
      </c>
      <c r="G951" s="54" t="s">
        <v>859</v>
      </c>
      <c r="H951" s="54" t="s">
        <v>881</v>
      </c>
      <c r="I951" s="54" t="s">
        <v>882</v>
      </c>
      <c r="J951" s="54" t="s">
        <v>859</v>
      </c>
      <c r="K951" s="54" t="s">
        <v>877</v>
      </c>
      <c r="L951" s="87">
        <v>41695</v>
      </c>
      <c r="M951" s="54"/>
      <c r="N951" s="54" t="s">
        <v>887</v>
      </c>
      <c r="O951" s="88">
        <v>0.75494600000000001</v>
      </c>
      <c r="P951" s="54">
        <v>120</v>
      </c>
    </row>
    <row r="952" spans="1:16" ht="28">
      <c r="A952" s="54" t="s">
        <v>228</v>
      </c>
      <c r="B952" s="54" t="s">
        <v>185</v>
      </c>
      <c r="C952" s="54" t="s">
        <v>1130</v>
      </c>
      <c r="D952" s="54" t="s">
        <v>92</v>
      </c>
      <c r="E952" s="54" t="s">
        <v>370</v>
      </c>
      <c r="F952" s="54" t="s">
        <v>272</v>
      </c>
      <c r="G952" s="54" t="s">
        <v>859</v>
      </c>
      <c r="H952" s="54" t="s">
        <v>881</v>
      </c>
      <c r="I952" s="54" t="s">
        <v>882</v>
      </c>
      <c r="J952" s="54" t="s">
        <v>859</v>
      </c>
      <c r="K952" s="54" t="s">
        <v>881</v>
      </c>
      <c r="L952" s="87">
        <v>41695</v>
      </c>
      <c r="M952" s="54"/>
      <c r="N952" s="54" t="s">
        <v>888</v>
      </c>
      <c r="O952" s="88">
        <v>0.44992399999999999</v>
      </c>
      <c r="P952" s="54">
        <v>51</v>
      </c>
    </row>
    <row r="953" spans="1:16" ht="28">
      <c r="A953" s="54" t="s">
        <v>228</v>
      </c>
      <c r="B953" s="54" t="s">
        <v>185</v>
      </c>
      <c r="C953" s="54" t="s">
        <v>1130</v>
      </c>
      <c r="D953" s="54" t="s">
        <v>92</v>
      </c>
      <c r="E953" s="54" t="s">
        <v>370</v>
      </c>
      <c r="F953" s="54" t="s">
        <v>272</v>
      </c>
      <c r="G953" s="54" t="s">
        <v>354</v>
      </c>
      <c r="H953" s="54" t="s">
        <v>889</v>
      </c>
      <c r="I953" s="54" t="s">
        <v>890</v>
      </c>
      <c r="J953" s="54" t="s">
        <v>354</v>
      </c>
      <c r="K953" s="54" t="s">
        <v>891</v>
      </c>
      <c r="L953" s="87">
        <v>42440</v>
      </c>
      <c r="M953" s="54"/>
      <c r="N953" s="54" t="s">
        <v>892</v>
      </c>
      <c r="O953" s="88">
        <v>0.141318</v>
      </c>
      <c r="P953" s="54">
        <v>20</v>
      </c>
    </row>
    <row r="954" spans="1:16" ht="28">
      <c r="A954" s="54" t="s">
        <v>228</v>
      </c>
      <c r="B954" s="54" t="s">
        <v>185</v>
      </c>
      <c r="C954" s="54" t="s">
        <v>1130</v>
      </c>
      <c r="D954" s="54" t="s">
        <v>92</v>
      </c>
      <c r="E954" s="54" t="s">
        <v>370</v>
      </c>
      <c r="F954" s="54" t="s">
        <v>272</v>
      </c>
      <c r="G954" s="54" t="s">
        <v>354</v>
      </c>
      <c r="H954" s="54" t="s">
        <v>889</v>
      </c>
      <c r="I954" s="54" t="s">
        <v>890</v>
      </c>
      <c r="J954" s="54" t="s">
        <v>354</v>
      </c>
      <c r="K954" s="54" t="s">
        <v>893</v>
      </c>
      <c r="L954" s="87">
        <v>42440</v>
      </c>
      <c r="M954" s="54"/>
      <c r="N954" s="54" t="s">
        <v>894</v>
      </c>
      <c r="O954" s="88">
        <v>8.5405999999999996E-2</v>
      </c>
      <c r="P954" s="54">
        <v>11</v>
      </c>
    </row>
    <row r="955" spans="1:16" ht="28">
      <c r="A955" s="54" t="s">
        <v>228</v>
      </c>
      <c r="B955" s="54" t="s">
        <v>185</v>
      </c>
      <c r="C955" s="54" t="s">
        <v>1130</v>
      </c>
      <c r="D955" s="54" t="s">
        <v>92</v>
      </c>
      <c r="E955" s="54" t="s">
        <v>370</v>
      </c>
      <c r="F955" s="54" t="s">
        <v>272</v>
      </c>
      <c r="G955" s="54" t="s">
        <v>354</v>
      </c>
      <c r="H955" s="54" t="s">
        <v>889</v>
      </c>
      <c r="I955" s="54" t="s">
        <v>890</v>
      </c>
      <c r="J955" s="54" t="s">
        <v>354</v>
      </c>
      <c r="K955" s="54" t="s">
        <v>895</v>
      </c>
      <c r="L955" s="87">
        <v>42440</v>
      </c>
      <c r="M955" s="54"/>
      <c r="N955" s="54" t="s">
        <v>896</v>
      </c>
      <c r="O955" s="88">
        <v>0.31318600000000002</v>
      </c>
      <c r="P955" s="54">
        <v>39</v>
      </c>
    </row>
    <row r="956" spans="1:16" ht="28">
      <c r="A956" s="54" t="s">
        <v>228</v>
      </c>
      <c r="B956" s="54" t="s">
        <v>185</v>
      </c>
      <c r="C956" s="54" t="s">
        <v>1130</v>
      </c>
      <c r="D956" s="54" t="s">
        <v>92</v>
      </c>
      <c r="E956" s="54" t="s">
        <v>370</v>
      </c>
      <c r="F956" s="54" t="s">
        <v>272</v>
      </c>
      <c r="G956" s="54" t="s">
        <v>354</v>
      </c>
      <c r="H956" s="54" t="s">
        <v>889</v>
      </c>
      <c r="I956" s="54" t="s">
        <v>890</v>
      </c>
      <c r="J956" s="54" t="s">
        <v>354</v>
      </c>
      <c r="K956" s="54" t="s">
        <v>897</v>
      </c>
      <c r="L956" s="87">
        <v>42440</v>
      </c>
      <c r="M956" s="54"/>
      <c r="N956" s="54" t="s">
        <v>898</v>
      </c>
      <c r="O956" s="88">
        <v>0.119211</v>
      </c>
      <c r="P956" s="54">
        <v>17</v>
      </c>
    </row>
    <row r="957" spans="1:16" ht="28">
      <c r="A957" s="54" t="s">
        <v>228</v>
      </c>
      <c r="B957" s="54" t="s">
        <v>185</v>
      </c>
      <c r="C957" s="54" t="s">
        <v>1130</v>
      </c>
      <c r="D957" s="54" t="s">
        <v>92</v>
      </c>
      <c r="E957" s="54" t="s">
        <v>370</v>
      </c>
      <c r="F957" s="54" t="s">
        <v>272</v>
      </c>
      <c r="G957" s="54" t="s">
        <v>354</v>
      </c>
      <c r="H957" s="54" t="s">
        <v>889</v>
      </c>
      <c r="I957" s="54" t="s">
        <v>890</v>
      </c>
      <c r="J957" s="54" t="s">
        <v>354</v>
      </c>
      <c r="K957" s="54" t="s">
        <v>899</v>
      </c>
      <c r="L957" s="87">
        <v>42440</v>
      </c>
      <c r="M957" s="54"/>
      <c r="N957" s="54" t="s">
        <v>900</v>
      </c>
      <c r="O957" s="88">
        <v>8.3674999999999999E-2</v>
      </c>
      <c r="P957" s="54">
        <v>11</v>
      </c>
    </row>
    <row r="958" spans="1:16" ht="28">
      <c r="A958" s="54" t="s">
        <v>228</v>
      </c>
      <c r="B958" s="54" t="s">
        <v>185</v>
      </c>
      <c r="C958" s="54" t="s">
        <v>1130</v>
      </c>
      <c r="D958" s="54" t="s">
        <v>92</v>
      </c>
      <c r="E958" s="54" t="s">
        <v>370</v>
      </c>
      <c r="F958" s="54" t="s">
        <v>272</v>
      </c>
      <c r="G958" s="54" t="s">
        <v>354</v>
      </c>
      <c r="H958" s="54" t="s">
        <v>889</v>
      </c>
      <c r="I958" s="54" t="s">
        <v>890</v>
      </c>
      <c r="J958" s="54" t="s">
        <v>354</v>
      </c>
      <c r="K958" s="54" t="s">
        <v>901</v>
      </c>
      <c r="L958" s="87">
        <v>42440</v>
      </c>
      <c r="M958" s="54"/>
      <c r="N958" s="54" t="s">
        <v>902</v>
      </c>
      <c r="O958" s="88">
        <v>0.923149</v>
      </c>
      <c r="P958" s="54">
        <v>120</v>
      </c>
    </row>
    <row r="959" spans="1:16" ht="28">
      <c r="A959" s="54" t="s">
        <v>228</v>
      </c>
      <c r="B959" s="54" t="s">
        <v>185</v>
      </c>
      <c r="C959" s="54" t="s">
        <v>1130</v>
      </c>
      <c r="D959" s="54" t="s">
        <v>92</v>
      </c>
      <c r="E959" s="54" t="s">
        <v>370</v>
      </c>
      <c r="F959" s="54" t="s">
        <v>272</v>
      </c>
      <c r="G959" s="54" t="s">
        <v>354</v>
      </c>
      <c r="H959" s="54" t="s">
        <v>889</v>
      </c>
      <c r="I959" s="54" t="s">
        <v>890</v>
      </c>
      <c r="J959" s="54" t="s">
        <v>354</v>
      </c>
      <c r="K959" s="54" t="s">
        <v>903</v>
      </c>
      <c r="L959" s="87">
        <v>42440</v>
      </c>
      <c r="M959" s="54"/>
      <c r="N959" s="54" t="s">
        <v>904</v>
      </c>
      <c r="O959" s="88">
        <v>0.20077800000000001</v>
      </c>
      <c r="P959" s="54">
        <v>26</v>
      </c>
    </row>
    <row r="960" spans="1:16" ht="28">
      <c r="A960" s="54" t="s">
        <v>228</v>
      </c>
      <c r="B960" s="54" t="s">
        <v>185</v>
      </c>
      <c r="C960" s="54" t="s">
        <v>1130</v>
      </c>
      <c r="D960" s="54" t="s">
        <v>92</v>
      </c>
      <c r="E960" s="54" t="s">
        <v>370</v>
      </c>
      <c r="F960" s="54" t="s">
        <v>272</v>
      </c>
      <c r="G960" s="54" t="s">
        <v>354</v>
      </c>
      <c r="H960" s="54" t="s">
        <v>889</v>
      </c>
      <c r="I960" s="54" t="s">
        <v>890</v>
      </c>
      <c r="J960" s="54" t="s">
        <v>354</v>
      </c>
      <c r="K960" s="54" t="s">
        <v>905</v>
      </c>
      <c r="L960" s="87">
        <v>42440</v>
      </c>
      <c r="M960" s="54"/>
      <c r="N960" s="54" t="s">
        <v>906</v>
      </c>
      <c r="O960" s="88">
        <v>0.135851</v>
      </c>
      <c r="P960" s="54">
        <v>20</v>
      </c>
    </row>
    <row r="961" spans="1:16" ht="28">
      <c r="A961" s="54" t="s">
        <v>228</v>
      </c>
      <c r="B961" s="54" t="s">
        <v>185</v>
      </c>
      <c r="C961" s="54" t="s">
        <v>1130</v>
      </c>
      <c r="D961" s="54" t="s">
        <v>92</v>
      </c>
      <c r="E961" s="54" t="s">
        <v>370</v>
      </c>
      <c r="F961" s="54" t="s">
        <v>272</v>
      </c>
      <c r="G961" s="54" t="s">
        <v>354</v>
      </c>
      <c r="H961" s="54" t="s">
        <v>889</v>
      </c>
      <c r="I961" s="54" t="s">
        <v>890</v>
      </c>
      <c r="J961" s="54" t="s">
        <v>354</v>
      </c>
      <c r="K961" s="54" t="s">
        <v>907</v>
      </c>
      <c r="L961" s="87">
        <v>42440</v>
      </c>
      <c r="M961" s="54"/>
      <c r="N961" s="54" t="s">
        <v>908</v>
      </c>
      <c r="O961" s="88">
        <v>0.28531600000000001</v>
      </c>
      <c r="P961" s="54">
        <v>45</v>
      </c>
    </row>
    <row r="962" spans="1:16" ht="28">
      <c r="A962" s="54" t="s">
        <v>228</v>
      </c>
      <c r="B962" s="54" t="s">
        <v>185</v>
      </c>
      <c r="C962" s="54" t="s">
        <v>1130</v>
      </c>
      <c r="D962" s="54" t="s">
        <v>92</v>
      </c>
      <c r="E962" s="54" t="s">
        <v>370</v>
      </c>
      <c r="F962" s="54" t="s">
        <v>272</v>
      </c>
      <c r="G962" s="54" t="s">
        <v>354</v>
      </c>
      <c r="H962" s="54" t="s">
        <v>909</v>
      </c>
      <c r="I962" s="54" t="s">
        <v>910</v>
      </c>
      <c r="J962" s="54" t="s">
        <v>354</v>
      </c>
      <c r="K962" s="54" t="s">
        <v>911</v>
      </c>
      <c r="L962" s="87">
        <v>42237</v>
      </c>
      <c r="M962" s="54"/>
      <c r="N962" s="54" t="s">
        <v>912</v>
      </c>
      <c r="O962" s="88">
        <v>4.0769E-2</v>
      </c>
      <c r="P962" s="54">
        <v>6</v>
      </c>
    </row>
    <row r="963" spans="1:16" ht="28">
      <c r="A963" s="54" t="s">
        <v>228</v>
      </c>
      <c r="B963" s="54" t="s">
        <v>185</v>
      </c>
      <c r="C963" s="54" t="s">
        <v>1130</v>
      </c>
      <c r="D963" s="54" t="s">
        <v>92</v>
      </c>
      <c r="E963" s="54" t="s">
        <v>370</v>
      </c>
      <c r="F963" s="54" t="s">
        <v>272</v>
      </c>
      <c r="G963" s="54" t="s">
        <v>354</v>
      </c>
      <c r="H963" s="54" t="s">
        <v>909</v>
      </c>
      <c r="I963" s="54" t="s">
        <v>913</v>
      </c>
      <c r="J963" s="54" t="s">
        <v>354</v>
      </c>
      <c r="K963" s="54" t="s">
        <v>914</v>
      </c>
      <c r="L963" s="87">
        <v>42209</v>
      </c>
      <c r="M963" s="54"/>
      <c r="N963" s="54" t="s">
        <v>915</v>
      </c>
      <c r="O963" s="88">
        <v>0.34178700000000001</v>
      </c>
      <c r="P963" s="54">
        <v>42</v>
      </c>
    </row>
    <row r="964" spans="1:16" ht="28">
      <c r="A964" s="54" t="s">
        <v>228</v>
      </c>
      <c r="B964" s="54" t="s">
        <v>185</v>
      </c>
      <c r="C964" s="54" t="s">
        <v>1130</v>
      </c>
      <c r="D964" s="54" t="s">
        <v>92</v>
      </c>
      <c r="E964" s="54" t="s">
        <v>370</v>
      </c>
      <c r="F964" s="54" t="s">
        <v>272</v>
      </c>
      <c r="G964" s="54" t="s">
        <v>354</v>
      </c>
      <c r="H964" s="54" t="s">
        <v>909</v>
      </c>
      <c r="I964" s="54" t="s">
        <v>913</v>
      </c>
      <c r="J964" s="54" t="s">
        <v>354</v>
      </c>
      <c r="K964" s="54" t="s">
        <v>916</v>
      </c>
      <c r="L964" s="87">
        <v>42209</v>
      </c>
      <c r="M964" s="54"/>
      <c r="N964" s="54" t="s">
        <v>917</v>
      </c>
      <c r="O964" s="88">
        <v>4.6237E-2</v>
      </c>
      <c r="P964" s="54">
        <v>7</v>
      </c>
    </row>
    <row r="965" spans="1:16" ht="28">
      <c r="A965" s="54" t="s">
        <v>228</v>
      </c>
      <c r="B965" s="54" t="s">
        <v>185</v>
      </c>
      <c r="C965" s="54" t="s">
        <v>1130</v>
      </c>
      <c r="D965" s="54" t="s">
        <v>92</v>
      </c>
      <c r="E965" s="54" t="s">
        <v>370</v>
      </c>
      <c r="F965" s="54" t="s">
        <v>272</v>
      </c>
      <c r="G965" s="54" t="s">
        <v>354</v>
      </c>
      <c r="H965" s="54" t="s">
        <v>909</v>
      </c>
      <c r="I965" s="54" t="s">
        <v>913</v>
      </c>
      <c r="J965" s="54" t="s">
        <v>354</v>
      </c>
      <c r="K965" s="54" t="s">
        <v>918</v>
      </c>
      <c r="L965" s="87">
        <v>42209</v>
      </c>
      <c r="M965" s="54"/>
      <c r="N965" s="54" t="s">
        <v>919</v>
      </c>
      <c r="O965" s="88">
        <v>0.145149</v>
      </c>
      <c r="P965" s="54">
        <v>20</v>
      </c>
    </row>
    <row r="966" spans="1:16" ht="28">
      <c r="A966" s="54" t="s">
        <v>228</v>
      </c>
      <c r="B966" s="54" t="s">
        <v>185</v>
      </c>
      <c r="C966" s="54" t="s">
        <v>1130</v>
      </c>
      <c r="D966" s="54" t="s">
        <v>92</v>
      </c>
      <c r="E966" s="54" t="s">
        <v>370</v>
      </c>
      <c r="F966" s="54" t="s">
        <v>272</v>
      </c>
      <c r="G966" s="54" t="s">
        <v>354</v>
      </c>
      <c r="H966" s="54" t="s">
        <v>920</v>
      </c>
      <c r="I966" s="54" t="s">
        <v>921</v>
      </c>
      <c r="J966" s="54" t="s">
        <v>354</v>
      </c>
      <c r="K966" s="54" t="s">
        <v>922</v>
      </c>
      <c r="L966" s="87">
        <v>42307</v>
      </c>
      <c r="M966" s="54"/>
      <c r="N966" s="54" t="s">
        <v>923</v>
      </c>
      <c r="O966" s="88">
        <v>1.7614000000000001E-2</v>
      </c>
      <c r="P966" s="54">
        <v>3</v>
      </c>
    </row>
    <row r="967" spans="1:16" ht="28">
      <c r="A967" s="54" t="s">
        <v>228</v>
      </c>
      <c r="B967" s="54" t="s">
        <v>185</v>
      </c>
      <c r="C967" s="54" t="s">
        <v>1130</v>
      </c>
      <c r="D967" s="54" t="s">
        <v>92</v>
      </c>
      <c r="E967" s="54" t="s">
        <v>370</v>
      </c>
      <c r="F967" s="54" t="s">
        <v>272</v>
      </c>
      <c r="G967" s="54" t="s">
        <v>354</v>
      </c>
      <c r="H967" s="54" t="s">
        <v>920</v>
      </c>
      <c r="I967" s="54" t="s">
        <v>921</v>
      </c>
      <c r="J967" s="54" t="s">
        <v>354</v>
      </c>
      <c r="K967" s="54" t="s">
        <v>924</v>
      </c>
      <c r="L967" s="87">
        <v>42307</v>
      </c>
      <c r="M967" s="54"/>
      <c r="N967" s="54" t="s">
        <v>925</v>
      </c>
      <c r="O967" s="88">
        <v>3.1055190000000001</v>
      </c>
      <c r="P967" s="54">
        <v>473</v>
      </c>
    </row>
    <row r="968" spans="1:16" ht="28">
      <c r="A968" s="54" t="s">
        <v>228</v>
      </c>
      <c r="B968" s="54" t="s">
        <v>185</v>
      </c>
      <c r="C968" s="54" t="s">
        <v>1130</v>
      </c>
      <c r="D968" s="54" t="s">
        <v>92</v>
      </c>
      <c r="E968" s="54" t="s">
        <v>370</v>
      </c>
      <c r="F968" s="54" t="s">
        <v>272</v>
      </c>
      <c r="G968" s="54" t="s">
        <v>354</v>
      </c>
      <c r="H968" s="54" t="s">
        <v>355</v>
      </c>
      <c r="I968" s="54" t="s">
        <v>926</v>
      </c>
      <c r="J968" s="54" t="s">
        <v>354</v>
      </c>
      <c r="K968" s="54" t="s">
        <v>355</v>
      </c>
      <c r="L968" s="87">
        <v>42384</v>
      </c>
      <c r="M968" s="54"/>
      <c r="N968" s="54" t="s">
        <v>927</v>
      </c>
      <c r="O968" s="88">
        <v>0.43803700000000001</v>
      </c>
      <c r="P968" s="54">
        <v>61</v>
      </c>
    </row>
    <row r="969" spans="1:16" ht="28">
      <c r="A969" s="54" t="s">
        <v>228</v>
      </c>
      <c r="B969" s="54" t="s">
        <v>185</v>
      </c>
      <c r="C969" s="54" t="s">
        <v>1130</v>
      </c>
      <c r="D969" s="54" t="s">
        <v>92</v>
      </c>
      <c r="E969" s="54" t="s">
        <v>370</v>
      </c>
      <c r="F969" s="54" t="s">
        <v>272</v>
      </c>
      <c r="G969" s="54" t="s">
        <v>358</v>
      </c>
      <c r="H969" s="54" t="s">
        <v>928</v>
      </c>
      <c r="I969" s="54" t="s">
        <v>929</v>
      </c>
      <c r="J969" s="54" t="s">
        <v>358</v>
      </c>
      <c r="K969" s="54" t="s">
        <v>930</v>
      </c>
      <c r="L969" s="87">
        <v>42622</v>
      </c>
      <c r="M969" s="54"/>
      <c r="N969" s="54" t="s">
        <v>931</v>
      </c>
      <c r="O969" s="88">
        <v>0.74311300000000002</v>
      </c>
      <c r="P969" s="54">
        <v>114</v>
      </c>
    </row>
    <row r="970" spans="1:16" ht="28">
      <c r="A970" s="54" t="s">
        <v>228</v>
      </c>
      <c r="B970" s="54" t="s">
        <v>185</v>
      </c>
      <c r="C970" s="54" t="s">
        <v>1130</v>
      </c>
      <c r="D970" s="54" t="s">
        <v>92</v>
      </c>
      <c r="E970" s="54" t="s">
        <v>370</v>
      </c>
      <c r="F970" s="54" t="s">
        <v>272</v>
      </c>
      <c r="G970" s="54" t="s">
        <v>358</v>
      </c>
      <c r="H970" s="54" t="s">
        <v>928</v>
      </c>
      <c r="I970" s="54" t="s">
        <v>929</v>
      </c>
      <c r="J970" s="54" t="s">
        <v>358</v>
      </c>
      <c r="K970" s="54" t="s">
        <v>359</v>
      </c>
      <c r="L970" s="87">
        <v>42622</v>
      </c>
      <c r="M970" s="54"/>
      <c r="N970" s="54" t="s">
        <v>932</v>
      </c>
      <c r="O970" s="88">
        <v>1.746149</v>
      </c>
      <c r="P970" s="54">
        <v>247</v>
      </c>
    </row>
    <row r="971" spans="1:16" ht="28">
      <c r="A971" s="54" t="s">
        <v>228</v>
      </c>
      <c r="B971" s="54" t="s">
        <v>185</v>
      </c>
      <c r="C971" s="54" t="s">
        <v>1130</v>
      </c>
      <c r="D971" s="54" t="s">
        <v>92</v>
      </c>
      <c r="E971" s="54" t="s">
        <v>370</v>
      </c>
      <c r="F971" s="54" t="s">
        <v>272</v>
      </c>
      <c r="G971" s="54" t="s">
        <v>358</v>
      </c>
      <c r="H971" s="54" t="s">
        <v>928</v>
      </c>
      <c r="I971" s="54" t="s">
        <v>929</v>
      </c>
      <c r="J971" s="54" t="s">
        <v>358</v>
      </c>
      <c r="K971" s="54" t="s">
        <v>933</v>
      </c>
      <c r="L971" s="87">
        <v>42622</v>
      </c>
      <c r="M971" s="54"/>
      <c r="N971" s="54" t="s">
        <v>934</v>
      </c>
      <c r="O971" s="88">
        <v>0.58880900000000003</v>
      </c>
      <c r="P971" s="54">
        <v>91</v>
      </c>
    </row>
    <row r="972" spans="1:16" ht="28">
      <c r="A972" s="54" t="s">
        <v>228</v>
      </c>
      <c r="B972" s="54" t="s">
        <v>185</v>
      </c>
      <c r="C972" s="54" t="s">
        <v>1130</v>
      </c>
      <c r="D972" s="54" t="s">
        <v>92</v>
      </c>
      <c r="E972" s="54" t="s">
        <v>370</v>
      </c>
      <c r="F972" s="54" t="s">
        <v>272</v>
      </c>
      <c r="G972" s="54" t="s">
        <v>358</v>
      </c>
      <c r="H972" s="54" t="s">
        <v>928</v>
      </c>
      <c r="I972" s="54" t="s">
        <v>929</v>
      </c>
      <c r="J972" s="54" t="s">
        <v>358</v>
      </c>
      <c r="K972" s="54" t="s">
        <v>935</v>
      </c>
      <c r="L972" s="87">
        <v>42622</v>
      </c>
      <c r="M972" s="54"/>
      <c r="N972" s="54" t="s">
        <v>936</v>
      </c>
      <c r="O972" s="88">
        <v>1.04216</v>
      </c>
      <c r="P972" s="54">
        <v>147</v>
      </c>
    </row>
    <row r="973" spans="1:16" ht="28">
      <c r="A973" s="54" t="s">
        <v>228</v>
      </c>
      <c r="B973" s="54" t="s">
        <v>185</v>
      </c>
      <c r="C973" s="54" t="s">
        <v>1130</v>
      </c>
      <c r="D973" s="54" t="s">
        <v>92</v>
      </c>
      <c r="E973" s="54" t="s">
        <v>370</v>
      </c>
      <c r="F973" s="54" t="s">
        <v>272</v>
      </c>
      <c r="G973" s="54" t="s">
        <v>358</v>
      </c>
      <c r="H973" s="54" t="s">
        <v>928</v>
      </c>
      <c r="I973" s="54" t="s">
        <v>929</v>
      </c>
      <c r="J973" s="54" t="s">
        <v>358</v>
      </c>
      <c r="K973" s="54" t="s">
        <v>937</v>
      </c>
      <c r="L973" s="87">
        <v>42622</v>
      </c>
      <c r="M973" s="54"/>
      <c r="N973" s="54" t="s">
        <v>938</v>
      </c>
      <c r="O973" s="88">
        <v>1.3014349999999999</v>
      </c>
      <c r="P973" s="54">
        <v>221</v>
      </c>
    </row>
    <row r="974" spans="1:16" ht="28">
      <c r="A974" s="54" t="s">
        <v>228</v>
      </c>
      <c r="B974" s="54" t="s">
        <v>185</v>
      </c>
      <c r="C974" s="54" t="s">
        <v>1130</v>
      </c>
      <c r="D974" s="54" t="s">
        <v>92</v>
      </c>
      <c r="E974" s="54" t="s">
        <v>370</v>
      </c>
      <c r="F974" s="54" t="s">
        <v>272</v>
      </c>
      <c r="G974" s="54" t="s">
        <v>358</v>
      </c>
      <c r="H974" s="54" t="s">
        <v>928</v>
      </c>
      <c r="I974" s="54" t="s">
        <v>929</v>
      </c>
      <c r="J974" s="54" t="s">
        <v>358</v>
      </c>
      <c r="K974" s="54" t="s">
        <v>362</v>
      </c>
      <c r="L974" s="87">
        <v>42622</v>
      </c>
      <c r="M974" s="54"/>
      <c r="N974" s="54" t="s">
        <v>939</v>
      </c>
      <c r="O974" s="88">
        <v>1.966771</v>
      </c>
      <c r="P974" s="54">
        <v>265</v>
      </c>
    </row>
    <row r="975" spans="1:16" ht="28">
      <c r="A975" s="54" t="s">
        <v>228</v>
      </c>
      <c r="B975" s="54" t="s">
        <v>185</v>
      </c>
      <c r="C975" s="54" t="s">
        <v>1130</v>
      </c>
      <c r="D975" s="54" t="s">
        <v>92</v>
      </c>
      <c r="E975" s="54" t="s">
        <v>370</v>
      </c>
      <c r="F975" s="54" t="s">
        <v>272</v>
      </c>
      <c r="G975" s="54" t="s">
        <v>201</v>
      </c>
      <c r="H975" s="54" t="s">
        <v>202</v>
      </c>
      <c r="I975" s="54" t="s">
        <v>941</v>
      </c>
      <c r="J975" s="54" t="s">
        <v>201</v>
      </c>
      <c r="K975" s="54" t="s">
        <v>942</v>
      </c>
      <c r="L975" s="87">
        <v>42979</v>
      </c>
      <c r="M975" s="54"/>
      <c r="N975" s="54" t="s">
        <v>943</v>
      </c>
      <c r="O975" s="88">
        <v>0.75710599999999995</v>
      </c>
      <c r="P975" s="54">
        <v>109</v>
      </c>
    </row>
    <row r="976" spans="1:16" ht="28">
      <c r="A976" s="54" t="s">
        <v>228</v>
      </c>
      <c r="B976" s="54" t="s">
        <v>185</v>
      </c>
      <c r="C976" s="54" t="s">
        <v>1130</v>
      </c>
      <c r="D976" s="54" t="s">
        <v>92</v>
      </c>
      <c r="E976" s="54" t="s">
        <v>370</v>
      </c>
      <c r="F976" s="54" t="s">
        <v>272</v>
      </c>
      <c r="G976" s="54" t="s">
        <v>201</v>
      </c>
      <c r="H976" s="54" t="s">
        <v>202</v>
      </c>
      <c r="I976" s="54" t="s">
        <v>941</v>
      </c>
      <c r="J976" s="54" t="s">
        <v>201</v>
      </c>
      <c r="K976" s="54" t="s">
        <v>944</v>
      </c>
      <c r="L976" s="87">
        <v>42979</v>
      </c>
      <c r="M976" s="54"/>
      <c r="N976" s="54" t="s">
        <v>945</v>
      </c>
      <c r="O976" s="88">
        <v>0.43227700000000002</v>
      </c>
      <c r="P976" s="54">
        <v>51</v>
      </c>
    </row>
    <row r="977" spans="1:16" ht="28">
      <c r="A977" s="54" t="s">
        <v>228</v>
      </c>
      <c r="B977" s="54" t="s">
        <v>185</v>
      </c>
      <c r="C977" s="54" t="s">
        <v>1130</v>
      </c>
      <c r="D977" s="54" t="s">
        <v>92</v>
      </c>
      <c r="E977" s="54" t="s">
        <v>370</v>
      </c>
      <c r="F977" s="54" t="s">
        <v>272</v>
      </c>
      <c r="G977" s="54" t="s">
        <v>201</v>
      </c>
      <c r="H977" s="54" t="s">
        <v>202</v>
      </c>
      <c r="I977" s="54" t="s">
        <v>941</v>
      </c>
      <c r="J977" s="54" t="s">
        <v>201</v>
      </c>
      <c r="K977" s="54" t="s">
        <v>946</v>
      </c>
      <c r="L977" s="87">
        <v>42979</v>
      </c>
      <c r="M977" s="54"/>
      <c r="N977" s="54" t="s">
        <v>947</v>
      </c>
      <c r="O977" s="88">
        <v>4.7304849999999998</v>
      </c>
      <c r="P977" s="54">
        <v>702</v>
      </c>
    </row>
    <row r="978" spans="1:16" ht="28">
      <c r="A978" s="54" t="s">
        <v>228</v>
      </c>
      <c r="B978" s="54" t="s">
        <v>185</v>
      </c>
      <c r="C978" s="54" t="s">
        <v>1130</v>
      </c>
      <c r="D978" s="54" t="s">
        <v>92</v>
      </c>
      <c r="E978" s="54" t="s">
        <v>370</v>
      </c>
      <c r="F978" s="54" t="s">
        <v>272</v>
      </c>
      <c r="G978" s="54" t="s">
        <v>201</v>
      </c>
      <c r="H978" s="54" t="s">
        <v>202</v>
      </c>
      <c r="I978" s="54" t="s">
        <v>941</v>
      </c>
      <c r="J978" s="54" t="s">
        <v>201</v>
      </c>
      <c r="K978" s="54" t="s">
        <v>948</v>
      </c>
      <c r="L978" s="87">
        <v>42979</v>
      </c>
      <c r="M978" s="54"/>
      <c r="N978" s="54" t="s">
        <v>949</v>
      </c>
      <c r="O978" s="88">
        <v>0.29523199999999999</v>
      </c>
      <c r="P978" s="54">
        <v>43</v>
      </c>
    </row>
    <row r="979" spans="1:16" ht="28">
      <c r="A979" s="54" t="s">
        <v>228</v>
      </c>
      <c r="B979" s="54" t="s">
        <v>185</v>
      </c>
      <c r="C979" s="54" t="s">
        <v>1130</v>
      </c>
      <c r="D979" s="54" t="s">
        <v>92</v>
      </c>
      <c r="E979" s="54" t="s">
        <v>370</v>
      </c>
      <c r="F979" s="54" t="s">
        <v>272</v>
      </c>
      <c r="G979" s="54" t="s">
        <v>201</v>
      </c>
      <c r="H979" s="54" t="s">
        <v>202</v>
      </c>
      <c r="I979" s="54" t="s">
        <v>941</v>
      </c>
      <c r="J979" s="54" t="s">
        <v>201</v>
      </c>
      <c r="K979" s="54" t="s">
        <v>950</v>
      </c>
      <c r="L979" s="87">
        <v>42979</v>
      </c>
      <c r="M979" s="54"/>
      <c r="N979" s="54" t="s">
        <v>951</v>
      </c>
      <c r="O979" s="88">
        <v>0.53902600000000001</v>
      </c>
      <c r="P979" s="54">
        <v>79</v>
      </c>
    </row>
    <row r="980" spans="1:16" ht="28">
      <c r="A980" s="54" t="s">
        <v>228</v>
      </c>
      <c r="B980" s="54" t="s">
        <v>185</v>
      </c>
      <c r="C980" s="54" t="s">
        <v>1130</v>
      </c>
      <c r="D980" s="54" t="s">
        <v>92</v>
      </c>
      <c r="E980" s="54" t="s">
        <v>370</v>
      </c>
      <c r="F980" s="54" t="s">
        <v>272</v>
      </c>
      <c r="G980" s="54" t="s">
        <v>201</v>
      </c>
      <c r="H980" s="54" t="s">
        <v>202</v>
      </c>
      <c r="I980" s="54" t="s">
        <v>941</v>
      </c>
      <c r="J980" s="54" t="s">
        <v>201</v>
      </c>
      <c r="K980" s="54" t="s">
        <v>952</v>
      </c>
      <c r="L980" s="87">
        <v>42979</v>
      </c>
      <c r="M980" s="54"/>
      <c r="N980" s="54" t="s">
        <v>953</v>
      </c>
      <c r="O980" s="88">
        <v>0.304761</v>
      </c>
      <c r="P980" s="54">
        <v>39</v>
      </c>
    </row>
    <row r="981" spans="1:16" ht="28">
      <c r="A981" s="54" t="s">
        <v>228</v>
      </c>
      <c r="B981" s="54" t="s">
        <v>185</v>
      </c>
      <c r="C981" s="54" t="s">
        <v>1130</v>
      </c>
      <c r="D981" s="54" t="s">
        <v>92</v>
      </c>
      <c r="E981" s="54" t="s">
        <v>370</v>
      </c>
      <c r="F981" s="54" t="s">
        <v>272</v>
      </c>
      <c r="G981" s="54" t="s">
        <v>201</v>
      </c>
      <c r="H981" s="54" t="s">
        <v>202</v>
      </c>
      <c r="I981" s="54" t="s">
        <v>941</v>
      </c>
      <c r="J981" s="54" t="s">
        <v>201</v>
      </c>
      <c r="K981" s="54" t="s">
        <v>954</v>
      </c>
      <c r="L981" s="87">
        <v>42979</v>
      </c>
      <c r="M981" s="54"/>
      <c r="N981" s="54" t="s">
        <v>955</v>
      </c>
      <c r="O981" s="88">
        <v>0.36721500000000001</v>
      </c>
      <c r="P981" s="54">
        <v>50</v>
      </c>
    </row>
    <row r="982" spans="1:16" ht="28">
      <c r="A982" s="54" t="s">
        <v>228</v>
      </c>
      <c r="B982" s="54" t="s">
        <v>185</v>
      </c>
      <c r="C982" s="54" t="s">
        <v>1130</v>
      </c>
      <c r="D982" s="54" t="s">
        <v>92</v>
      </c>
      <c r="E982" s="54" t="s">
        <v>370</v>
      </c>
      <c r="F982" s="54" t="s">
        <v>272</v>
      </c>
      <c r="G982" s="54" t="s">
        <v>201</v>
      </c>
      <c r="H982" s="54" t="s">
        <v>202</v>
      </c>
      <c r="I982" s="54" t="s">
        <v>941</v>
      </c>
      <c r="J982" s="54" t="s">
        <v>201</v>
      </c>
      <c r="K982" s="54" t="s">
        <v>956</v>
      </c>
      <c r="L982" s="87">
        <v>42979</v>
      </c>
      <c r="M982" s="54"/>
      <c r="N982" s="54" t="s">
        <v>957</v>
      </c>
      <c r="O982" s="88">
        <v>0.27464</v>
      </c>
      <c r="P982" s="54">
        <v>35</v>
      </c>
    </row>
    <row r="983" spans="1:16" ht="28">
      <c r="A983" s="54" t="s">
        <v>228</v>
      </c>
      <c r="B983" s="54" t="s">
        <v>185</v>
      </c>
      <c r="C983" s="54" t="s">
        <v>1130</v>
      </c>
      <c r="D983" s="54" t="s">
        <v>92</v>
      </c>
      <c r="E983" s="54" t="s">
        <v>370</v>
      </c>
      <c r="F983" s="54" t="s">
        <v>272</v>
      </c>
      <c r="G983" s="54" t="s">
        <v>201</v>
      </c>
      <c r="H983" s="54" t="s">
        <v>958</v>
      </c>
      <c r="I983" s="54" t="s">
        <v>959</v>
      </c>
      <c r="J983" s="54" t="s">
        <v>201</v>
      </c>
      <c r="K983" s="54" t="s">
        <v>958</v>
      </c>
      <c r="L983" s="87">
        <v>42867</v>
      </c>
      <c r="M983" s="54"/>
      <c r="N983" s="54" t="s">
        <v>960</v>
      </c>
      <c r="O983" s="88">
        <v>0.97551200000000005</v>
      </c>
      <c r="P983" s="54">
        <v>133</v>
      </c>
    </row>
    <row r="984" spans="1:16" ht="28">
      <c r="A984" s="54" t="s">
        <v>228</v>
      </c>
      <c r="B984" s="54" t="s">
        <v>185</v>
      </c>
      <c r="C984" s="54" t="s">
        <v>1130</v>
      </c>
      <c r="D984" s="54" t="s">
        <v>92</v>
      </c>
      <c r="E984" s="54" t="s">
        <v>370</v>
      </c>
      <c r="F984" s="54" t="s">
        <v>272</v>
      </c>
      <c r="G984" s="54" t="s">
        <v>201</v>
      </c>
      <c r="H984" s="54" t="s">
        <v>946</v>
      </c>
      <c r="I984" s="54" t="s">
        <v>1493</v>
      </c>
      <c r="J984" s="54" t="s">
        <v>201</v>
      </c>
      <c r="K984" s="54" t="s">
        <v>946</v>
      </c>
      <c r="L984" s="87">
        <v>43210</v>
      </c>
      <c r="M984" s="54"/>
      <c r="N984" s="54" t="s">
        <v>1494</v>
      </c>
      <c r="O984" s="88">
        <v>139.673554</v>
      </c>
      <c r="P984" s="54">
        <v>18785</v>
      </c>
    </row>
    <row r="985" spans="1:16" ht="28">
      <c r="A985" s="54" t="s">
        <v>228</v>
      </c>
      <c r="B985" s="54" t="s">
        <v>185</v>
      </c>
      <c r="C985" s="54" t="s">
        <v>1130</v>
      </c>
      <c r="D985" s="54" t="s">
        <v>92</v>
      </c>
      <c r="E985" s="54" t="s">
        <v>370</v>
      </c>
      <c r="F985" s="54" t="s">
        <v>272</v>
      </c>
      <c r="G985" s="54" t="s">
        <v>201</v>
      </c>
      <c r="H985" s="54" t="s">
        <v>204</v>
      </c>
      <c r="I985" s="54" t="s">
        <v>315</v>
      </c>
      <c r="J985" s="54" t="s">
        <v>201</v>
      </c>
      <c r="K985" s="54" t="s">
        <v>961</v>
      </c>
      <c r="L985" s="87">
        <v>41688</v>
      </c>
      <c r="M985" s="54"/>
      <c r="N985" s="54" t="s">
        <v>962</v>
      </c>
      <c r="O985" s="88">
        <v>0.369973</v>
      </c>
      <c r="P985" s="54">
        <v>47</v>
      </c>
    </row>
    <row r="986" spans="1:16" ht="28">
      <c r="A986" s="54" t="s">
        <v>228</v>
      </c>
      <c r="B986" s="54" t="s">
        <v>185</v>
      </c>
      <c r="C986" s="54" t="s">
        <v>1130</v>
      </c>
      <c r="D986" s="54" t="s">
        <v>92</v>
      </c>
      <c r="E986" s="54" t="s">
        <v>370</v>
      </c>
      <c r="F986" s="54" t="s">
        <v>272</v>
      </c>
      <c r="G986" s="54" t="s">
        <v>201</v>
      </c>
      <c r="H986" s="54" t="s">
        <v>204</v>
      </c>
      <c r="I986" s="54" t="s">
        <v>315</v>
      </c>
      <c r="J986" s="54" t="s">
        <v>201</v>
      </c>
      <c r="K986" s="54" t="s">
        <v>963</v>
      </c>
      <c r="L986" s="87">
        <v>41688</v>
      </c>
      <c r="M986" s="54"/>
      <c r="N986" s="54" t="s">
        <v>964</v>
      </c>
      <c r="O986" s="88">
        <v>0.83231699999999997</v>
      </c>
      <c r="P986" s="54">
        <v>107</v>
      </c>
    </row>
    <row r="987" spans="1:16" ht="28">
      <c r="A987" s="54" t="s">
        <v>228</v>
      </c>
      <c r="B987" s="54" t="s">
        <v>185</v>
      </c>
      <c r="C987" s="54" t="s">
        <v>1130</v>
      </c>
      <c r="D987" s="54" t="s">
        <v>92</v>
      </c>
      <c r="E987" s="54" t="s">
        <v>370</v>
      </c>
      <c r="F987" s="54" t="s">
        <v>272</v>
      </c>
      <c r="G987" s="54" t="s">
        <v>201</v>
      </c>
      <c r="H987" s="54" t="s">
        <v>204</v>
      </c>
      <c r="I987" s="54" t="s">
        <v>315</v>
      </c>
      <c r="J987" s="54" t="s">
        <v>201</v>
      </c>
      <c r="K987" s="54" t="s">
        <v>965</v>
      </c>
      <c r="L987" s="87">
        <v>41688</v>
      </c>
      <c r="M987" s="54"/>
      <c r="N987" s="54" t="s">
        <v>966</v>
      </c>
      <c r="O987" s="88">
        <v>0.44295200000000001</v>
      </c>
      <c r="P987" s="54">
        <v>61</v>
      </c>
    </row>
    <row r="988" spans="1:16" ht="28">
      <c r="A988" s="54" t="s">
        <v>228</v>
      </c>
      <c r="B988" s="54" t="s">
        <v>185</v>
      </c>
      <c r="C988" s="54" t="s">
        <v>1130</v>
      </c>
      <c r="D988" s="54" t="s">
        <v>92</v>
      </c>
      <c r="E988" s="54" t="s">
        <v>370</v>
      </c>
      <c r="F988" s="54" t="s">
        <v>272</v>
      </c>
      <c r="G988" s="54" t="s">
        <v>201</v>
      </c>
      <c r="H988" s="54" t="s">
        <v>204</v>
      </c>
      <c r="I988" s="54" t="s">
        <v>315</v>
      </c>
      <c r="J988" s="54" t="s">
        <v>201</v>
      </c>
      <c r="K988" s="54" t="s">
        <v>316</v>
      </c>
      <c r="L988" s="87">
        <v>41688</v>
      </c>
      <c r="M988" s="54"/>
      <c r="N988" s="54" t="s">
        <v>317</v>
      </c>
      <c r="O988" s="88">
        <v>5.7317179999999999</v>
      </c>
      <c r="P988" s="54">
        <v>846</v>
      </c>
    </row>
    <row r="989" spans="1:16" ht="28">
      <c r="A989" s="54" t="s">
        <v>228</v>
      </c>
      <c r="B989" s="54" t="s">
        <v>185</v>
      </c>
      <c r="C989" s="54" t="s">
        <v>1130</v>
      </c>
      <c r="D989" s="54" t="s">
        <v>92</v>
      </c>
      <c r="E989" s="54" t="s">
        <v>370</v>
      </c>
      <c r="F989" s="54" t="s">
        <v>272</v>
      </c>
      <c r="G989" s="54" t="s">
        <v>201</v>
      </c>
      <c r="H989" s="54" t="s">
        <v>204</v>
      </c>
      <c r="I989" s="54" t="s">
        <v>315</v>
      </c>
      <c r="J989" s="54" t="s">
        <v>201</v>
      </c>
      <c r="K989" s="54" t="s">
        <v>967</v>
      </c>
      <c r="L989" s="87">
        <v>41688</v>
      </c>
      <c r="M989" s="54"/>
      <c r="N989" s="54" t="s">
        <v>968</v>
      </c>
      <c r="O989" s="88">
        <v>1.747401</v>
      </c>
      <c r="P989" s="54">
        <v>221</v>
      </c>
    </row>
    <row r="990" spans="1:16" ht="28">
      <c r="A990" s="54" t="s">
        <v>228</v>
      </c>
      <c r="B990" s="54" t="s">
        <v>185</v>
      </c>
      <c r="C990" s="54" t="s">
        <v>1130</v>
      </c>
      <c r="D990" s="54" t="s">
        <v>92</v>
      </c>
      <c r="E990" s="54" t="s">
        <v>370</v>
      </c>
      <c r="F990" s="54" t="s">
        <v>272</v>
      </c>
      <c r="G990" s="54" t="s">
        <v>201</v>
      </c>
      <c r="H990" s="54" t="s">
        <v>204</v>
      </c>
      <c r="I990" s="54" t="s">
        <v>315</v>
      </c>
      <c r="J990" s="54" t="s">
        <v>201</v>
      </c>
      <c r="K990" s="54" t="s">
        <v>969</v>
      </c>
      <c r="L990" s="87">
        <v>41688</v>
      </c>
      <c r="M990" s="54"/>
      <c r="N990" s="54" t="s">
        <v>970</v>
      </c>
      <c r="O990" s="88">
        <v>0.69391000000000003</v>
      </c>
      <c r="P990" s="54">
        <v>87</v>
      </c>
    </row>
    <row r="991" spans="1:16" ht="28">
      <c r="A991" s="54" t="s">
        <v>228</v>
      </c>
      <c r="B991" s="54" t="s">
        <v>185</v>
      </c>
      <c r="C991" s="54" t="s">
        <v>1130</v>
      </c>
      <c r="D991" s="54" t="s">
        <v>92</v>
      </c>
      <c r="E991" s="54" t="s">
        <v>370</v>
      </c>
      <c r="F991" s="54" t="s">
        <v>272</v>
      </c>
      <c r="G991" s="54" t="s">
        <v>201</v>
      </c>
      <c r="H991" s="54" t="s">
        <v>204</v>
      </c>
      <c r="I991" s="54" t="s">
        <v>315</v>
      </c>
      <c r="J991" s="54" t="s">
        <v>201</v>
      </c>
      <c r="K991" s="54" t="s">
        <v>971</v>
      </c>
      <c r="L991" s="87">
        <v>41688</v>
      </c>
      <c r="M991" s="54"/>
      <c r="N991" s="54" t="s">
        <v>972</v>
      </c>
      <c r="O991" s="88">
        <v>0.45325300000000002</v>
      </c>
      <c r="P991" s="54">
        <v>58</v>
      </c>
    </row>
    <row r="992" spans="1:16" ht="28">
      <c r="A992" s="54" t="s">
        <v>228</v>
      </c>
      <c r="B992" s="54" t="s">
        <v>185</v>
      </c>
      <c r="C992" s="54" t="s">
        <v>1130</v>
      </c>
      <c r="D992" s="54" t="s">
        <v>92</v>
      </c>
      <c r="E992" s="54" t="s">
        <v>370</v>
      </c>
      <c r="F992" s="54" t="s">
        <v>272</v>
      </c>
      <c r="G992" s="54" t="s">
        <v>201</v>
      </c>
      <c r="H992" s="54" t="s">
        <v>204</v>
      </c>
      <c r="I992" s="54" t="s">
        <v>315</v>
      </c>
      <c r="J992" s="54" t="s">
        <v>201</v>
      </c>
      <c r="K992" s="54" t="s">
        <v>318</v>
      </c>
      <c r="L992" s="87">
        <v>41688</v>
      </c>
      <c r="M992" s="54"/>
      <c r="N992" s="54" t="s">
        <v>319</v>
      </c>
      <c r="O992" s="88">
        <v>0.57031399999999999</v>
      </c>
      <c r="P992" s="54">
        <v>78</v>
      </c>
    </row>
    <row r="993" spans="1:16" ht="28">
      <c r="A993" s="54" t="s">
        <v>228</v>
      </c>
      <c r="B993" s="54" t="s">
        <v>185</v>
      </c>
      <c r="C993" s="54" t="s">
        <v>1130</v>
      </c>
      <c r="D993" s="54" t="s">
        <v>92</v>
      </c>
      <c r="E993" s="54" t="s">
        <v>370</v>
      </c>
      <c r="F993" s="54" t="s">
        <v>272</v>
      </c>
      <c r="G993" s="54" t="s">
        <v>201</v>
      </c>
      <c r="H993" s="54" t="s">
        <v>204</v>
      </c>
      <c r="I993" s="54" t="s">
        <v>315</v>
      </c>
      <c r="J993" s="54" t="s">
        <v>201</v>
      </c>
      <c r="K993" s="54" t="s">
        <v>973</v>
      </c>
      <c r="L993" s="87">
        <v>41688</v>
      </c>
      <c r="M993" s="54"/>
      <c r="N993" s="54" t="s">
        <v>974</v>
      </c>
      <c r="O993" s="88">
        <v>0.68139400000000017</v>
      </c>
      <c r="P993" s="54">
        <v>91</v>
      </c>
    </row>
    <row r="994" spans="1:16" ht="28">
      <c r="A994" s="54" t="s">
        <v>228</v>
      </c>
      <c r="B994" s="54" t="s">
        <v>185</v>
      </c>
      <c r="C994" s="54" t="s">
        <v>1130</v>
      </c>
      <c r="D994" s="54" t="s">
        <v>92</v>
      </c>
      <c r="E994" s="54" t="s">
        <v>370</v>
      </c>
      <c r="F994" s="54" t="s">
        <v>272</v>
      </c>
      <c r="G994" s="54" t="s">
        <v>201</v>
      </c>
      <c r="H994" s="54" t="s">
        <v>204</v>
      </c>
      <c r="I994" s="54" t="s">
        <v>315</v>
      </c>
      <c r="J994" s="54" t="s">
        <v>201</v>
      </c>
      <c r="K994" s="54" t="s">
        <v>204</v>
      </c>
      <c r="L994" s="87">
        <v>41688</v>
      </c>
      <c r="M994" s="54"/>
      <c r="N994" s="54" t="s">
        <v>975</v>
      </c>
      <c r="O994" s="88">
        <v>12.809583999999999</v>
      </c>
      <c r="P994" s="54">
        <v>1908</v>
      </c>
    </row>
    <row r="995" spans="1:16" ht="28">
      <c r="A995" s="54" t="s">
        <v>228</v>
      </c>
      <c r="B995" s="54" t="s">
        <v>185</v>
      </c>
      <c r="C995" s="54" t="s">
        <v>1130</v>
      </c>
      <c r="D995" s="54" t="s">
        <v>92</v>
      </c>
      <c r="E995" s="54" t="s">
        <v>370</v>
      </c>
      <c r="F995" s="54" t="s">
        <v>272</v>
      </c>
      <c r="G995" s="54" t="s">
        <v>201</v>
      </c>
      <c r="H995" s="54" t="s">
        <v>204</v>
      </c>
      <c r="I995" s="54" t="s">
        <v>315</v>
      </c>
      <c r="J995" s="54" t="s">
        <v>201</v>
      </c>
      <c r="K995" s="54" t="s">
        <v>320</v>
      </c>
      <c r="L995" s="87">
        <v>41688</v>
      </c>
      <c r="M995" s="54"/>
      <c r="N995" s="54" t="s">
        <v>321</v>
      </c>
      <c r="O995" s="88">
        <v>3.392147</v>
      </c>
      <c r="P995" s="54">
        <v>449</v>
      </c>
    </row>
    <row r="996" spans="1:16" ht="28">
      <c r="A996" s="54" t="s">
        <v>228</v>
      </c>
      <c r="B996" s="54" t="s">
        <v>185</v>
      </c>
      <c r="C996" s="54" t="s">
        <v>1130</v>
      </c>
      <c r="D996" s="54" t="s">
        <v>92</v>
      </c>
      <c r="E996" s="54" t="s">
        <v>370</v>
      </c>
      <c r="F996" s="54" t="s">
        <v>272</v>
      </c>
      <c r="G996" s="54" t="s">
        <v>1541</v>
      </c>
      <c r="H996" s="54" t="s">
        <v>1542</v>
      </c>
      <c r="I996" s="54" t="s">
        <v>1543</v>
      </c>
      <c r="J996" s="54" t="s">
        <v>1541</v>
      </c>
      <c r="K996" s="54" t="s">
        <v>1544</v>
      </c>
      <c r="L996" s="87">
        <v>43308</v>
      </c>
      <c r="M996" s="54"/>
      <c r="N996" s="54" t="s">
        <v>1545</v>
      </c>
      <c r="O996" s="88">
        <v>1.8484339999999999</v>
      </c>
      <c r="P996" s="54">
        <v>235</v>
      </c>
    </row>
    <row r="997" spans="1:16" ht="28">
      <c r="A997" s="54" t="s">
        <v>228</v>
      </c>
      <c r="B997" s="54" t="s">
        <v>185</v>
      </c>
      <c r="C997" s="54" t="s">
        <v>1130</v>
      </c>
      <c r="D997" s="54" t="s">
        <v>92</v>
      </c>
      <c r="E997" s="54" t="s">
        <v>370</v>
      </c>
      <c r="F997" s="54" t="s">
        <v>272</v>
      </c>
      <c r="G997" s="54" t="s">
        <v>1541</v>
      </c>
      <c r="H997" s="54" t="s">
        <v>1542</v>
      </c>
      <c r="I997" s="54" t="s">
        <v>1543</v>
      </c>
      <c r="J997" s="54" t="s">
        <v>1541</v>
      </c>
      <c r="K997" s="54" t="s">
        <v>1546</v>
      </c>
      <c r="L997" s="87">
        <v>43308</v>
      </c>
      <c r="M997" s="54"/>
      <c r="N997" s="54" t="s">
        <v>1547</v>
      </c>
      <c r="O997" s="88">
        <v>2.082443</v>
      </c>
      <c r="P997" s="54">
        <v>270</v>
      </c>
    </row>
    <row r="998" spans="1:16" ht="28">
      <c r="A998" s="54" t="s">
        <v>228</v>
      </c>
      <c r="B998" s="54" t="s">
        <v>185</v>
      </c>
      <c r="C998" s="54" t="s">
        <v>1130</v>
      </c>
      <c r="D998" s="54" t="s">
        <v>92</v>
      </c>
      <c r="E998" s="54" t="s">
        <v>370</v>
      </c>
      <c r="F998" s="54" t="s">
        <v>272</v>
      </c>
      <c r="G998" s="54" t="s">
        <v>1541</v>
      </c>
      <c r="H998" s="54" t="s">
        <v>1542</v>
      </c>
      <c r="I998" s="54" t="s">
        <v>1543</v>
      </c>
      <c r="J998" s="54" t="s">
        <v>1541</v>
      </c>
      <c r="K998" s="54" t="s">
        <v>1548</v>
      </c>
      <c r="L998" s="87">
        <v>43308</v>
      </c>
      <c r="M998" s="54"/>
      <c r="N998" s="54" t="s">
        <v>1549</v>
      </c>
      <c r="O998" s="88">
        <v>1.2925089999999999</v>
      </c>
      <c r="P998" s="54">
        <v>172</v>
      </c>
    </row>
    <row r="999" spans="1:16" ht="28">
      <c r="A999" s="54" t="s">
        <v>228</v>
      </c>
      <c r="B999" s="54" t="s">
        <v>185</v>
      </c>
      <c r="C999" s="54" t="s">
        <v>1130</v>
      </c>
      <c r="D999" s="54" t="s">
        <v>92</v>
      </c>
      <c r="E999" s="54" t="s">
        <v>370</v>
      </c>
      <c r="F999" s="54" t="s">
        <v>272</v>
      </c>
      <c r="G999" s="54" t="s">
        <v>1541</v>
      </c>
      <c r="H999" s="54" t="s">
        <v>1542</v>
      </c>
      <c r="I999" s="54" t="s">
        <v>1543</v>
      </c>
      <c r="J999" s="54" t="s">
        <v>1541</v>
      </c>
      <c r="K999" s="54" t="s">
        <v>1550</v>
      </c>
      <c r="L999" s="87">
        <v>43308</v>
      </c>
      <c r="M999" s="54"/>
      <c r="N999" s="54" t="s">
        <v>1551</v>
      </c>
      <c r="O999" s="88">
        <v>2.930825</v>
      </c>
      <c r="P999" s="54">
        <v>390</v>
      </c>
    </row>
    <row r="1000" spans="1:16" ht="28">
      <c r="A1000" s="54" t="s">
        <v>228</v>
      </c>
      <c r="B1000" s="54" t="s">
        <v>185</v>
      </c>
      <c r="C1000" s="54" t="s">
        <v>1130</v>
      </c>
      <c r="D1000" s="54" t="s">
        <v>92</v>
      </c>
      <c r="E1000" s="54" t="s">
        <v>370</v>
      </c>
      <c r="F1000" s="54" t="s">
        <v>272</v>
      </c>
      <c r="G1000" s="54" t="s">
        <v>1541</v>
      </c>
      <c r="H1000" s="54" t="s">
        <v>1542</v>
      </c>
      <c r="I1000" s="54" t="s">
        <v>1543</v>
      </c>
      <c r="J1000" s="54" t="s">
        <v>1541</v>
      </c>
      <c r="K1000" s="54" t="s">
        <v>1552</v>
      </c>
      <c r="L1000" s="87">
        <v>43308</v>
      </c>
      <c r="M1000" s="54"/>
      <c r="N1000" s="54" t="s">
        <v>1553</v>
      </c>
      <c r="O1000" s="88">
        <v>1.2918540000000001</v>
      </c>
      <c r="P1000" s="54">
        <v>167</v>
      </c>
    </row>
    <row r="1001" spans="1:16" ht="28">
      <c r="A1001" s="54" t="s">
        <v>228</v>
      </c>
      <c r="B1001" s="54" t="s">
        <v>185</v>
      </c>
      <c r="C1001" s="54" t="s">
        <v>1130</v>
      </c>
      <c r="D1001" s="54" t="s">
        <v>92</v>
      </c>
      <c r="E1001" s="54" t="s">
        <v>370</v>
      </c>
      <c r="F1001" s="54" t="s">
        <v>272</v>
      </c>
      <c r="G1001" s="54" t="s">
        <v>1541</v>
      </c>
      <c r="H1001" s="54" t="s">
        <v>1542</v>
      </c>
      <c r="I1001" s="54" t="s">
        <v>1543</v>
      </c>
      <c r="J1001" s="54" t="s">
        <v>1541</v>
      </c>
      <c r="K1001" s="54" t="s">
        <v>1554</v>
      </c>
      <c r="L1001" s="87">
        <v>43308</v>
      </c>
      <c r="M1001" s="54"/>
      <c r="N1001" s="54" t="s">
        <v>1555</v>
      </c>
      <c r="O1001" s="88">
        <v>1.291488</v>
      </c>
      <c r="P1001" s="54">
        <v>164</v>
      </c>
    </row>
    <row r="1002" spans="1:16" ht="28">
      <c r="A1002" s="54" t="s">
        <v>228</v>
      </c>
      <c r="B1002" s="54" t="s">
        <v>185</v>
      </c>
      <c r="C1002" s="54" t="s">
        <v>1130</v>
      </c>
      <c r="D1002" s="54" t="s">
        <v>92</v>
      </c>
      <c r="E1002" s="54" t="s">
        <v>370</v>
      </c>
      <c r="F1002" s="54" t="s">
        <v>272</v>
      </c>
      <c r="G1002" s="54" t="s">
        <v>1541</v>
      </c>
      <c r="H1002" s="54" t="s">
        <v>1542</v>
      </c>
      <c r="I1002" s="54" t="s">
        <v>1543</v>
      </c>
      <c r="J1002" s="54" t="s">
        <v>1541</v>
      </c>
      <c r="K1002" s="54" t="s">
        <v>1556</v>
      </c>
      <c r="L1002" s="87">
        <v>43308</v>
      </c>
      <c r="M1002" s="54"/>
      <c r="N1002" s="54" t="s">
        <v>1557</v>
      </c>
      <c r="O1002" s="88">
        <v>1.350136</v>
      </c>
      <c r="P1002" s="54">
        <v>182</v>
      </c>
    </row>
    <row r="1003" spans="1:16" ht="28">
      <c r="A1003" s="54" t="s">
        <v>228</v>
      </c>
      <c r="B1003" s="54" t="s">
        <v>185</v>
      </c>
      <c r="C1003" s="54" t="s">
        <v>1130</v>
      </c>
      <c r="D1003" s="54" t="s">
        <v>92</v>
      </c>
      <c r="E1003" s="54" t="s">
        <v>370</v>
      </c>
      <c r="F1003" s="54" t="s">
        <v>272</v>
      </c>
      <c r="G1003" s="54" t="s">
        <v>205</v>
      </c>
      <c r="H1003" s="54" t="s">
        <v>1446</v>
      </c>
      <c r="I1003" s="54" t="s">
        <v>1447</v>
      </c>
      <c r="J1003" s="54" t="s">
        <v>205</v>
      </c>
      <c r="K1003" s="54" t="s">
        <v>1446</v>
      </c>
      <c r="L1003" s="87">
        <v>43042</v>
      </c>
      <c r="M1003" s="54"/>
      <c r="N1003" s="54" t="s">
        <v>1448</v>
      </c>
      <c r="O1003" s="88">
        <v>0.34742499999999998</v>
      </c>
      <c r="P1003" s="54">
        <v>44</v>
      </c>
    </row>
    <row r="1004" spans="1:16" ht="28">
      <c r="A1004" s="54" t="s">
        <v>228</v>
      </c>
      <c r="B1004" s="54" t="s">
        <v>185</v>
      </c>
      <c r="C1004" s="54" t="s">
        <v>1130</v>
      </c>
      <c r="D1004" s="54" t="s">
        <v>92</v>
      </c>
      <c r="E1004" s="54" t="s">
        <v>370</v>
      </c>
      <c r="F1004" s="54" t="s">
        <v>272</v>
      </c>
      <c r="G1004" s="54" t="s">
        <v>205</v>
      </c>
      <c r="H1004" s="54" t="s">
        <v>998</v>
      </c>
      <c r="I1004" s="54" t="s">
        <v>999</v>
      </c>
      <c r="J1004" s="54" t="s">
        <v>205</v>
      </c>
      <c r="K1004" s="54" t="s">
        <v>998</v>
      </c>
      <c r="L1004" s="87">
        <v>42052</v>
      </c>
      <c r="M1004" s="54"/>
      <c r="N1004" s="54" t="s">
        <v>1000</v>
      </c>
      <c r="O1004" s="88">
        <v>0.15079699999999999</v>
      </c>
      <c r="P1004" s="54">
        <v>22</v>
      </c>
    </row>
    <row r="1005" spans="1:16" ht="28">
      <c r="A1005" s="54" t="s">
        <v>228</v>
      </c>
      <c r="B1005" s="54" t="s">
        <v>185</v>
      </c>
      <c r="C1005" s="54" t="s">
        <v>1130</v>
      </c>
      <c r="D1005" s="54" t="s">
        <v>92</v>
      </c>
      <c r="E1005" s="54" t="s">
        <v>370</v>
      </c>
      <c r="F1005" s="54" t="s">
        <v>272</v>
      </c>
      <c r="G1005" s="54" t="s">
        <v>205</v>
      </c>
      <c r="H1005" s="54" t="s">
        <v>206</v>
      </c>
      <c r="I1005" s="54" t="s">
        <v>1001</v>
      </c>
      <c r="J1005" s="54" t="s">
        <v>205</v>
      </c>
      <c r="K1005" s="54" t="s">
        <v>1002</v>
      </c>
      <c r="L1005" s="87">
        <v>42136</v>
      </c>
      <c r="M1005" s="54"/>
      <c r="N1005" s="54" t="s">
        <v>1003</v>
      </c>
      <c r="O1005" s="88">
        <v>0.120279</v>
      </c>
      <c r="P1005" s="54">
        <v>16</v>
      </c>
    </row>
    <row r="1006" spans="1:16" ht="28">
      <c r="A1006" s="54" t="s">
        <v>228</v>
      </c>
      <c r="B1006" s="54" t="s">
        <v>185</v>
      </c>
      <c r="C1006" s="54" t="s">
        <v>1130</v>
      </c>
      <c r="D1006" s="54" t="s">
        <v>92</v>
      </c>
      <c r="E1006" s="54" t="s">
        <v>370</v>
      </c>
      <c r="F1006" s="54" t="s">
        <v>272</v>
      </c>
      <c r="G1006" s="54" t="s">
        <v>205</v>
      </c>
      <c r="H1006" s="54" t="s">
        <v>206</v>
      </c>
      <c r="I1006" s="54" t="s">
        <v>1001</v>
      </c>
      <c r="J1006" s="54" t="s">
        <v>205</v>
      </c>
      <c r="K1006" s="54" t="s">
        <v>1004</v>
      </c>
      <c r="L1006" s="87">
        <v>42136</v>
      </c>
      <c r="M1006" s="54"/>
      <c r="N1006" s="54" t="s">
        <v>1005</v>
      </c>
      <c r="O1006" s="88">
        <v>0.135406</v>
      </c>
      <c r="P1006" s="54">
        <v>20</v>
      </c>
    </row>
    <row r="1007" spans="1:16" ht="28">
      <c r="A1007" s="54" t="s">
        <v>228</v>
      </c>
      <c r="B1007" s="54" t="s">
        <v>185</v>
      </c>
      <c r="C1007" s="54" t="s">
        <v>1130</v>
      </c>
      <c r="D1007" s="54" t="s">
        <v>92</v>
      </c>
      <c r="E1007" s="54" t="s">
        <v>370</v>
      </c>
      <c r="F1007" s="54" t="s">
        <v>272</v>
      </c>
      <c r="G1007" s="54" t="s">
        <v>205</v>
      </c>
      <c r="H1007" s="54" t="s">
        <v>206</v>
      </c>
      <c r="I1007" s="54" t="s">
        <v>1001</v>
      </c>
      <c r="J1007" s="54" t="s">
        <v>205</v>
      </c>
      <c r="K1007" s="54" t="s">
        <v>1006</v>
      </c>
      <c r="L1007" s="87">
        <v>42136</v>
      </c>
      <c r="M1007" s="54"/>
      <c r="N1007" s="54" t="s">
        <v>1007</v>
      </c>
      <c r="O1007" s="88">
        <v>5.3868000000000013E-2</v>
      </c>
      <c r="P1007" s="54">
        <v>8</v>
      </c>
    </row>
    <row r="1008" spans="1:16" ht="28">
      <c r="A1008" s="54" t="s">
        <v>228</v>
      </c>
      <c r="B1008" s="54" t="s">
        <v>185</v>
      </c>
      <c r="C1008" s="54" t="s">
        <v>1130</v>
      </c>
      <c r="D1008" s="54" t="s">
        <v>92</v>
      </c>
      <c r="E1008" s="54" t="s">
        <v>370</v>
      </c>
      <c r="F1008" s="54" t="s">
        <v>272</v>
      </c>
      <c r="G1008" s="54" t="s">
        <v>205</v>
      </c>
      <c r="H1008" s="54" t="s">
        <v>206</v>
      </c>
      <c r="I1008" s="54" t="s">
        <v>1001</v>
      </c>
      <c r="J1008" s="54" t="s">
        <v>205</v>
      </c>
      <c r="K1008" s="54" t="s">
        <v>1008</v>
      </c>
      <c r="L1008" s="87">
        <v>42136</v>
      </c>
      <c r="M1008" s="54"/>
      <c r="N1008" s="54" t="s">
        <v>1009</v>
      </c>
      <c r="O1008" s="88">
        <v>0.34557199999999999</v>
      </c>
      <c r="P1008" s="54">
        <v>45</v>
      </c>
    </row>
    <row r="1009" spans="1:16" ht="28">
      <c r="A1009" s="54" t="s">
        <v>228</v>
      </c>
      <c r="B1009" s="54" t="s">
        <v>185</v>
      </c>
      <c r="C1009" s="54" t="s">
        <v>1130</v>
      </c>
      <c r="D1009" s="54" t="s">
        <v>92</v>
      </c>
      <c r="E1009" s="54" t="s">
        <v>370</v>
      </c>
      <c r="F1009" s="54" t="s">
        <v>272</v>
      </c>
      <c r="G1009" s="54" t="s">
        <v>205</v>
      </c>
      <c r="H1009" s="54" t="s">
        <v>206</v>
      </c>
      <c r="I1009" s="54" t="s">
        <v>1001</v>
      </c>
      <c r="J1009" s="54" t="s">
        <v>205</v>
      </c>
      <c r="K1009" s="54" t="s">
        <v>1010</v>
      </c>
      <c r="L1009" s="87">
        <v>42136</v>
      </c>
      <c r="M1009" s="54"/>
      <c r="N1009" s="54" t="s">
        <v>1011</v>
      </c>
      <c r="O1009" s="88">
        <v>7.2594000000000006E-2</v>
      </c>
      <c r="P1009" s="54">
        <v>12</v>
      </c>
    </row>
    <row r="1010" spans="1:16" ht="28">
      <c r="A1010" s="54" t="s">
        <v>228</v>
      </c>
      <c r="B1010" s="54" t="s">
        <v>185</v>
      </c>
      <c r="C1010" s="54" t="s">
        <v>1130</v>
      </c>
      <c r="D1010" s="54" t="s">
        <v>92</v>
      </c>
      <c r="E1010" s="54" t="s">
        <v>370</v>
      </c>
      <c r="F1010" s="54" t="s">
        <v>272</v>
      </c>
      <c r="G1010" s="54" t="s">
        <v>205</v>
      </c>
      <c r="H1010" s="54" t="s">
        <v>206</v>
      </c>
      <c r="I1010" s="54" t="s">
        <v>1001</v>
      </c>
      <c r="J1010" s="54" t="s">
        <v>205</v>
      </c>
      <c r="K1010" s="54" t="s">
        <v>1012</v>
      </c>
      <c r="L1010" s="87">
        <v>42136</v>
      </c>
      <c r="M1010" s="54"/>
      <c r="N1010" s="54" t="s">
        <v>1013</v>
      </c>
      <c r="O1010" s="88">
        <v>0.103243</v>
      </c>
      <c r="P1010" s="54">
        <v>16</v>
      </c>
    </row>
    <row r="1011" spans="1:16" ht="28">
      <c r="A1011" s="54" t="s">
        <v>228</v>
      </c>
      <c r="B1011" s="54" t="s">
        <v>185</v>
      </c>
      <c r="C1011" s="54" t="s">
        <v>1130</v>
      </c>
      <c r="D1011" s="54" t="s">
        <v>92</v>
      </c>
      <c r="E1011" s="54" t="s">
        <v>370</v>
      </c>
      <c r="F1011" s="54" t="s">
        <v>272</v>
      </c>
      <c r="G1011" s="54" t="s">
        <v>205</v>
      </c>
      <c r="H1011" s="54" t="s">
        <v>206</v>
      </c>
      <c r="I1011" s="54" t="s">
        <v>1001</v>
      </c>
      <c r="J1011" s="54" t="s">
        <v>205</v>
      </c>
      <c r="K1011" s="54" t="s">
        <v>1014</v>
      </c>
      <c r="L1011" s="87">
        <v>42136</v>
      </c>
      <c r="M1011" s="54"/>
      <c r="N1011" s="54" t="s">
        <v>1015</v>
      </c>
      <c r="O1011" s="88">
        <v>8.3427000000000015E-2</v>
      </c>
      <c r="P1011" s="54">
        <v>12</v>
      </c>
    </row>
    <row r="1012" spans="1:16" ht="28">
      <c r="A1012" s="54" t="s">
        <v>228</v>
      </c>
      <c r="B1012" s="54" t="s">
        <v>185</v>
      </c>
      <c r="C1012" s="54" t="s">
        <v>1130</v>
      </c>
      <c r="D1012" s="54" t="s">
        <v>92</v>
      </c>
      <c r="E1012" s="54" t="s">
        <v>370</v>
      </c>
      <c r="F1012" s="54" t="s">
        <v>272</v>
      </c>
      <c r="G1012" s="54" t="s">
        <v>205</v>
      </c>
      <c r="H1012" s="54" t="s">
        <v>1435</v>
      </c>
      <c r="I1012" s="54" t="s">
        <v>1436</v>
      </c>
      <c r="J1012" s="54" t="s">
        <v>205</v>
      </c>
      <c r="K1012" s="54" t="s">
        <v>1457</v>
      </c>
      <c r="L1012" s="87">
        <v>43154</v>
      </c>
      <c r="M1012" s="54"/>
      <c r="N1012" s="54" t="s">
        <v>1458</v>
      </c>
      <c r="O1012" s="88">
        <v>0.61249500000000001</v>
      </c>
      <c r="P1012" s="54">
        <v>76</v>
      </c>
    </row>
    <row r="1013" spans="1:16" ht="28">
      <c r="A1013" s="54" t="s">
        <v>228</v>
      </c>
      <c r="B1013" s="54" t="s">
        <v>185</v>
      </c>
      <c r="C1013" s="54" t="s">
        <v>1130</v>
      </c>
      <c r="D1013" s="54" t="s">
        <v>92</v>
      </c>
      <c r="E1013" s="54" t="s">
        <v>370</v>
      </c>
      <c r="F1013" s="54" t="s">
        <v>272</v>
      </c>
      <c r="G1013" s="54" t="s">
        <v>205</v>
      </c>
      <c r="H1013" s="54" t="s">
        <v>1435</v>
      </c>
      <c r="I1013" s="54" t="s">
        <v>1436</v>
      </c>
      <c r="J1013" s="54" t="s">
        <v>205</v>
      </c>
      <c r="K1013" s="54" t="s">
        <v>1459</v>
      </c>
      <c r="L1013" s="87">
        <v>43154</v>
      </c>
      <c r="M1013" s="54"/>
      <c r="N1013" s="54" t="s">
        <v>1460</v>
      </c>
      <c r="O1013" s="88">
        <v>0.274752</v>
      </c>
      <c r="P1013" s="54">
        <v>34</v>
      </c>
    </row>
    <row r="1014" spans="1:16" ht="28">
      <c r="A1014" s="54" t="s">
        <v>228</v>
      </c>
      <c r="B1014" s="54" t="s">
        <v>185</v>
      </c>
      <c r="C1014" s="54" t="s">
        <v>1130</v>
      </c>
      <c r="D1014" s="54" t="s">
        <v>92</v>
      </c>
      <c r="E1014" s="54" t="s">
        <v>370</v>
      </c>
      <c r="F1014" s="54" t="s">
        <v>272</v>
      </c>
      <c r="G1014" s="54" t="s">
        <v>205</v>
      </c>
      <c r="H1014" s="54" t="s">
        <v>1435</v>
      </c>
      <c r="I1014" s="54" t="s">
        <v>1436</v>
      </c>
      <c r="J1014" s="54" t="s">
        <v>205</v>
      </c>
      <c r="K1014" s="54" t="s">
        <v>1461</v>
      </c>
      <c r="L1014" s="87">
        <v>43154</v>
      </c>
      <c r="M1014" s="54"/>
      <c r="N1014" s="54" t="s">
        <v>1462</v>
      </c>
      <c r="O1014" s="88">
        <v>0.20319899999999999</v>
      </c>
      <c r="P1014" s="54">
        <v>29</v>
      </c>
    </row>
    <row r="1015" spans="1:16" ht="28">
      <c r="A1015" s="54" t="s">
        <v>228</v>
      </c>
      <c r="B1015" s="54" t="s">
        <v>185</v>
      </c>
      <c r="C1015" s="54" t="s">
        <v>1130</v>
      </c>
      <c r="D1015" s="54" t="s">
        <v>92</v>
      </c>
      <c r="E1015" s="54" t="s">
        <v>370</v>
      </c>
      <c r="F1015" s="54" t="s">
        <v>272</v>
      </c>
      <c r="G1015" s="54" t="s">
        <v>205</v>
      </c>
      <c r="H1015" s="54" t="s">
        <v>1435</v>
      </c>
      <c r="I1015" s="54" t="s">
        <v>1436</v>
      </c>
      <c r="J1015" s="54" t="s">
        <v>205</v>
      </c>
      <c r="K1015" s="54" t="s">
        <v>1463</v>
      </c>
      <c r="L1015" s="87">
        <v>43154</v>
      </c>
      <c r="M1015" s="54"/>
      <c r="N1015" s="54" t="s">
        <v>1464</v>
      </c>
      <c r="O1015" s="88">
        <v>0.21621099999999999</v>
      </c>
      <c r="P1015" s="54">
        <v>35</v>
      </c>
    </row>
    <row r="1016" spans="1:16" ht="28">
      <c r="A1016" s="54" t="s">
        <v>228</v>
      </c>
      <c r="B1016" s="54" t="s">
        <v>185</v>
      </c>
      <c r="C1016" s="54" t="s">
        <v>1130</v>
      </c>
      <c r="D1016" s="54" t="s">
        <v>92</v>
      </c>
      <c r="E1016" s="54" t="s">
        <v>370</v>
      </c>
      <c r="F1016" s="54" t="s">
        <v>272</v>
      </c>
      <c r="G1016" s="54" t="s">
        <v>205</v>
      </c>
      <c r="H1016" s="54" t="s">
        <v>1435</v>
      </c>
      <c r="I1016" s="54" t="s">
        <v>1436</v>
      </c>
      <c r="J1016" s="54" t="s">
        <v>205</v>
      </c>
      <c r="K1016" s="54" t="s">
        <v>1465</v>
      </c>
      <c r="L1016" s="87">
        <v>43154</v>
      </c>
      <c r="M1016" s="54"/>
      <c r="N1016" s="54" t="s">
        <v>1466</v>
      </c>
      <c r="O1016" s="88">
        <v>0.21218500000000001</v>
      </c>
      <c r="P1016" s="54">
        <v>29</v>
      </c>
    </row>
    <row r="1017" spans="1:16" ht="28">
      <c r="A1017" s="54" t="s">
        <v>228</v>
      </c>
      <c r="B1017" s="54" t="s">
        <v>185</v>
      </c>
      <c r="C1017" s="54" t="s">
        <v>1130</v>
      </c>
      <c r="D1017" s="54" t="s">
        <v>92</v>
      </c>
      <c r="E1017" s="54" t="s">
        <v>370</v>
      </c>
      <c r="F1017" s="54" t="s">
        <v>272</v>
      </c>
      <c r="G1017" s="54" t="s">
        <v>205</v>
      </c>
      <c r="H1017" s="54" t="s">
        <v>1435</v>
      </c>
      <c r="I1017" s="54" t="s">
        <v>1436</v>
      </c>
      <c r="J1017" s="54" t="s">
        <v>205</v>
      </c>
      <c r="K1017" s="54" t="s">
        <v>1467</v>
      </c>
      <c r="L1017" s="87">
        <v>43154</v>
      </c>
      <c r="M1017" s="54"/>
      <c r="N1017" s="54" t="s">
        <v>1468</v>
      </c>
      <c r="O1017" s="88">
        <v>0.25239699999999998</v>
      </c>
      <c r="P1017" s="54">
        <v>32</v>
      </c>
    </row>
    <row r="1018" spans="1:16" ht="28">
      <c r="A1018" s="54" t="s">
        <v>228</v>
      </c>
      <c r="B1018" s="54" t="s">
        <v>185</v>
      </c>
      <c r="C1018" s="54" t="s">
        <v>1130</v>
      </c>
      <c r="D1018" s="54" t="s">
        <v>92</v>
      </c>
      <c r="E1018" s="54" t="s">
        <v>370</v>
      </c>
      <c r="F1018" s="54" t="s">
        <v>272</v>
      </c>
      <c r="G1018" s="54" t="s">
        <v>205</v>
      </c>
      <c r="H1018" s="54" t="s">
        <v>1435</v>
      </c>
      <c r="I1018" s="54" t="s">
        <v>1436</v>
      </c>
      <c r="J1018" s="54" t="s">
        <v>205</v>
      </c>
      <c r="K1018" s="54" t="s">
        <v>1449</v>
      </c>
      <c r="L1018" s="87">
        <v>43154</v>
      </c>
      <c r="M1018" s="54"/>
      <c r="N1018" s="54" t="s">
        <v>1450</v>
      </c>
      <c r="O1018" s="88">
        <v>4.255414</v>
      </c>
      <c r="P1018" s="54">
        <v>628</v>
      </c>
    </row>
    <row r="1019" spans="1:16" ht="28">
      <c r="A1019" s="54" t="s">
        <v>228</v>
      </c>
      <c r="B1019" s="54" t="s">
        <v>185</v>
      </c>
      <c r="C1019" s="54" t="s">
        <v>1130</v>
      </c>
      <c r="D1019" s="54" t="s">
        <v>92</v>
      </c>
      <c r="E1019" s="54" t="s">
        <v>370</v>
      </c>
      <c r="F1019" s="54" t="s">
        <v>272</v>
      </c>
      <c r="G1019" s="54" t="s">
        <v>205</v>
      </c>
      <c r="H1019" s="54" t="s">
        <v>1435</v>
      </c>
      <c r="I1019" s="54" t="s">
        <v>1436</v>
      </c>
      <c r="J1019" s="54" t="s">
        <v>205</v>
      </c>
      <c r="K1019" s="54" t="s">
        <v>1469</v>
      </c>
      <c r="L1019" s="87">
        <v>43154</v>
      </c>
      <c r="M1019" s="54"/>
      <c r="N1019" s="54" t="s">
        <v>1470</v>
      </c>
      <c r="O1019" s="88">
        <v>0.19125400000000001</v>
      </c>
      <c r="P1019" s="54">
        <v>28</v>
      </c>
    </row>
    <row r="1020" spans="1:16" ht="28">
      <c r="A1020" s="54" t="s">
        <v>228</v>
      </c>
      <c r="B1020" s="54" t="s">
        <v>185</v>
      </c>
      <c r="C1020" s="54" t="s">
        <v>1130</v>
      </c>
      <c r="D1020" s="54" t="s">
        <v>92</v>
      </c>
      <c r="E1020" s="54" t="s">
        <v>370</v>
      </c>
      <c r="F1020" s="54" t="s">
        <v>272</v>
      </c>
      <c r="G1020" s="54" t="s">
        <v>205</v>
      </c>
      <c r="H1020" s="54" t="s">
        <v>1435</v>
      </c>
      <c r="I1020" s="54" t="s">
        <v>1436</v>
      </c>
      <c r="J1020" s="54" t="s">
        <v>205</v>
      </c>
      <c r="K1020" s="54" t="s">
        <v>1455</v>
      </c>
      <c r="L1020" s="87">
        <v>43154</v>
      </c>
      <c r="M1020" s="54"/>
      <c r="N1020" s="54" t="s">
        <v>1456</v>
      </c>
      <c r="O1020" s="88">
        <v>0.327266</v>
      </c>
      <c r="P1020" s="54">
        <v>44</v>
      </c>
    </row>
    <row r="1021" spans="1:16" ht="28">
      <c r="A1021" s="54" t="s">
        <v>228</v>
      </c>
      <c r="B1021" s="54" t="s">
        <v>185</v>
      </c>
      <c r="C1021" s="54" t="s">
        <v>1130</v>
      </c>
      <c r="D1021" s="54" t="s">
        <v>92</v>
      </c>
      <c r="E1021" s="54" t="s">
        <v>370</v>
      </c>
      <c r="F1021" s="54" t="s">
        <v>272</v>
      </c>
      <c r="G1021" s="54" t="s">
        <v>205</v>
      </c>
      <c r="H1021" s="54" t="s">
        <v>1016</v>
      </c>
      <c r="I1021" s="54" t="s">
        <v>1017</v>
      </c>
      <c r="J1021" s="54" t="s">
        <v>205</v>
      </c>
      <c r="K1021" s="54" t="s">
        <v>1437</v>
      </c>
      <c r="L1021" s="87">
        <v>41982</v>
      </c>
      <c r="M1021" s="54"/>
      <c r="N1021" s="54" t="s">
        <v>1438</v>
      </c>
      <c r="O1021" s="88">
        <v>9.1994000000000006E-2</v>
      </c>
      <c r="P1021" s="54">
        <v>10</v>
      </c>
    </row>
    <row r="1022" spans="1:16" ht="28">
      <c r="A1022" s="54" t="s">
        <v>228</v>
      </c>
      <c r="B1022" s="54" t="s">
        <v>185</v>
      </c>
      <c r="C1022" s="54" t="s">
        <v>1130</v>
      </c>
      <c r="D1022" s="54" t="s">
        <v>92</v>
      </c>
      <c r="E1022" s="54" t="s">
        <v>370</v>
      </c>
      <c r="F1022" s="54" t="s">
        <v>272</v>
      </c>
      <c r="G1022" s="54" t="s">
        <v>205</v>
      </c>
      <c r="H1022" s="54" t="s">
        <v>1016</v>
      </c>
      <c r="I1022" s="54" t="s">
        <v>1017</v>
      </c>
      <c r="J1022" s="54" t="s">
        <v>205</v>
      </c>
      <c r="K1022" s="54" t="s">
        <v>1018</v>
      </c>
      <c r="L1022" s="87">
        <v>41982</v>
      </c>
      <c r="M1022" s="54"/>
      <c r="N1022" s="54" t="s">
        <v>1019</v>
      </c>
      <c r="O1022" s="88">
        <v>0.24119199999999999</v>
      </c>
      <c r="P1022" s="54">
        <v>31</v>
      </c>
    </row>
    <row r="1023" spans="1:16" ht="28">
      <c r="A1023" s="54" t="s">
        <v>228</v>
      </c>
      <c r="B1023" s="54" t="s">
        <v>185</v>
      </c>
      <c r="C1023" s="54" t="s">
        <v>1130</v>
      </c>
      <c r="D1023" s="54" t="s">
        <v>92</v>
      </c>
      <c r="E1023" s="54" t="s">
        <v>370</v>
      </c>
      <c r="F1023" s="54" t="s">
        <v>272</v>
      </c>
      <c r="G1023" s="54" t="s">
        <v>205</v>
      </c>
      <c r="H1023" s="54" t="s">
        <v>1016</v>
      </c>
      <c r="I1023" s="54" t="s">
        <v>1017</v>
      </c>
      <c r="J1023" s="54" t="s">
        <v>205</v>
      </c>
      <c r="K1023" s="54" t="s">
        <v>1020</v>
      </c>
      <c r="L1023" s="87">
        <v>41982</v>
      </c>
      <c r="M1023" s="54"/>
      <c r="N1023" s="54" t="s">
        <v>1021</v>
      </c>
      <c r="O1023" s="88">
        <v>0.70298000000000005</v>
      </c>
      <c r="P1023" s="54">
        <v>104</v>
      </c>
    </row>
    <row r="1024" spans="1:16" ht="28">
      <c r="A1024" s="54" t="s">
        <v>228</v>
      </c>
      <c r="B1024" s="54" t="s">
        <v>185</v>
      </c>
      <c r="C1024" s="54" t="s">
        <v>1130</v>
      </c>
      <c r="D1024" s="54" t="s">
        <v>92</v>
      </c>
      <c r="E1024" s="54" t="s">
        <v>370</v>
      </c>
      <c r="F1024" s="54" t="s">
        <v>272</v>
      </c>
      <c r="G1024" s="54" t="s">
        <v>205</v>
      </c>
      <c r="H1024" s="54" t="s">
        <v>1016</v>
      </c>
      <c r="I1024" s="54" t="s">
        <v>1017</v>
      </c>
      <c r="J1024" s="54" t="s">
        <v>205</v>
      </c>
      <c r="K1024" s="54" t="s">
        <v>1016</v>
      </c>
      <c r="L1024" s="87">
        <v>41982</v>
      </c>
      <c r="M1024" s="54"/>
      <c r="N1024" s="54" t="s">
        <v>1022</v>
      </c>
      <c r="O1024" s="88">
        <v>0.19261600000000001</v>
      </c>
      <c r="P1024" s="54">
        <v>23</v>
      </c>
    </row>
    <row r="1025" spans="1:16" ht="28">
      <c r="A1025" s="54" t="s">
        <v>228</v>
      </c>
      <c r="B1025" s="54" t="s">
        <v>185</v>
      </c>
      <c r="C1025" s="54" t="s">
        <v>1130</v>
      </c>
      <c r="D1025" s="54" t="s">
        <v>92</v>
      </c>
      <c r="E1025" s="54" t="s">
        <v>370</v>
      </c>
      <c r="F1025" s="54" t="s">
        <v>272</v>
      </c>
      <c r="G1025" s="54" t="s">
        <v>1023</v>
      </c>
      <c r="H1025" s="54" t="s">
        <v>1024</v>
      </c>
      <c r="I1025" s="54" t="s">
        <v>1025</v>
      </c>
      <c r="J1025" s="54" t="s">
        <v>1023</v>
      </c>
      <c r="K1025" s="54" t="s">
        <v>1026</v>
      </c>
      <c r="L1025" s="87">
        <v>41688</v>
      </c>
      <c r="M1025" s="54"/>
      <c r="N1025" s="54" t="s">
        <v>1027</v>
      </c>
      <c r="O1025" s="88">
        <v>0.12531100000000001</v>
      </c>
      <c r="P1025" s="54">
        <v>15</v>
      </c>
    </row>
    <row r="1026" spans="1:16" ht="28">
      <c r="A1026" s="54" t="s">
        <v>228</v>
      </c>
      <c r="B1026" s="54" t="s">
        <v>185</v>
      </c>
      <c r="C1026" s="54" t="s">
        <v>1130</v>
      </c>
      <c r="D1026" s="54" t="s">
        <v>92</v>
      </c>
      <c r="E1026" s="54" t="s">
        <v>370</v>
      </c>
      <c r="F1026" s="54" t="s">
        <v>272</v>
      </c>
      <c r="G1026" s="54" t="s">
        <v>1023</v>
      </c>
      <c r="H1026" s="54" t="s">
        <v>1024</v>
      </c>
      <c r="I1026" s="54" t="s">
        <v>1025</v>
      </c>
      <c r="J1026" s="54" t="s">
        <v>1023</v>
      </c>
      <c r="K1026" s="54" t="s">
        <v>1028</v>
      </c>
      <c r="L1026" s="87">
        <v>41688</v>
      </c>
      <c r="M1026" s="54"/>
      <c r="N1026" s="54" t="s">
        <v>1029</v>
      </c>
      <c r="O1026" s="88">
        <v>0.60355800000000004</v>
      </c>
      <c r="P1026" s="54">
        <v>90</v>
      </c>
    </row>
    <row r="1027" spans="1:16" ht="28">
      <c r="A1027" s="54" t="s">
        <v>228</v>
      </c>
      <c r="B1027" s="54" t="s">
        <v>185</v>
      </c>
      <c r="C1027" s="54" t="s">
        <v>1130</v>
      </c>
      <c r="D1027" s="54" t="s">
        <v>92</v>
      </c>
      <c r="E1027" s="54" t="s">
        <v>370</v>
      </c>
      <c r="F1027" s="54" t="s">
        <v>272</v>
      </c>
      <c r="G1027" s="54" t="s">
        <v>1023</v>
      </c>
      <c r="H1027" s="54" t="s">
        <v>1024</v>
      </c>
      <c r="I1027" s="54" t="s">
        <v>1025</v>
      </c>
      <c r="J1027" s="54" t="s">
        <v>1023</v>
      </c>
      <c r="K1027" s="54" t="s">
        <v>1030</v>
      </c>
      <c r="L1027" s="87">
        <v>41688</v>
      </c>
      <c r="M1027" s="54"/>
      <c r="N1027" s="54" t="s">
        <v>1031</v>
      </c>
      <c r="O1027" s="88">
        <v>0.14612900000000001</v>
      </c>
      <c r="P1027" s="54">
        <v>22</v>
      </c>
    </row>
    <row r="1028" spans="1:16" ht="28">
      <c r="A1028" s="54" t="s">
        <v>228</v>
      </c>
      <c r="B1028" s="54" t="s">
        <v>185</v>
      </c>
      <c r="C1028" s="54" t="s">
        <v>1130</v>
      </c>
      <c r="D1028" s="54" t="s">
        <v>92</v>
      </c>
      <c r="E1028" s="54" t="s">
        <v>370</v>
      </c>
      <c r="F1028" s="54" t="s">
        <v>272</v>
      </c>
      <c r="G1028" s="54" t="s">
        <v>1023</v>
      </c>
      <c r="H1028" s="54" t="s">
        <v>1024</v>
      </c>
      <c r="I1028" s="54" t="s">
        <v>1025</v>
      </c>
      <c r="J1028" s="54" t="s">
        <v>1023</v>
      </c>
      <c r="K1028" s="54" t="s">
        <v>1032</v>
      </c>
      <c r="L1028" s="87">
        <v>41688</v>
      </c>
      <c r="M1028" s="54"/>
      <c r="N1028" s="54" t="s">
        <v>1033</v>
      </c>
      <c r="O1028" s="88">
        <v>0.11307200000000001</v>
      </c>
      <c r="P1028" s="54">
        <v>18</v>
      </c>
    </row>
    <row r="1029" spans="1:16" ht="28">
      <c r="A1029" s="54" t="s">
        <v>228</v>
      </c>
      <c r="B1029" s="54" t="s">
        <v>185</v>
      </c>
      <c r="C1029" s="54" t="s">
        <v>1130</v>
      </c>
      <c r="D1029" s="54" t="s">
        <v>92</v>
      </c>
      <c r="E1029" s="54" t="s">
        <v>370</v>
      </c>
      <c r="F1029" s="54" t="s">
        <v>272</v>
      </c>
      <c r="G1029" s="54" t="s">
        <v>1023</v>
      </c>
      <c r="H1029" s="54" t="s">
        <v>1024</v>
      </c>
      <c r="I1029" s="54" t="s">
        <v>1025</v>
      </c>
      <c r="J1029" s="54" t="s">
        <v>1023</v>
      </c>
      <c r="K1029" s="54" t="s">
        <v>1034</v>
      </c>
      <c r="L1029" s="87">
        <v>41688</v>
      </c>
      <c r="M1029" s="54"/>
      <c r="N1029" s="54" t="s">
        <v>1035</v>
      </c>
      <c r="O1029" s="88">
        <v>0.16272500000000001</v>
      </c>
      <c r="P1029" s="54">
        <v>23</v>
      </c>
    </row>
    <row r="1030" spans="1:16" ht="28">
      <c r="A1030" s="54" t="s">
        <v>228</v>
      </c>
      <c r="B1030" s="54" t="s">
        <v>185</v>
      </c>
      <c r="C1030" s="54" t="s">
        <v>1130</v>
      </c>
      <c r="D1030" s="54" t="s">
        <v>92</v>
      </c>
      <c r="E1030" s="54" t="s">
        <v>370</v>
      </c>
      <c r="F1030" s="54" t="s">
        <v>272</v>
      </c>
      <c r="G1030" s="54" t="s">
        <v>1023</v>
      </c>
      <c r="H1030" s="54" t="s">
        <v>1024</v>
      </c>
      <c r="I1030" s="54" t="s">
        <v>1025</v>
      </c>
      <c r="J1030" s="54" t="s">
        <v>1023</v>
      </c>
      <c r="K1030" s="54" t="s">
        <v>1036</v>
      </c>
      <c r="L1030" s="87">
        <v>41688</v>
      </c>
      <c r="M1030" s="54"/>
      <c r="N1030" s="54" t="s">
        <v>1037</v>
      </c>
      <c r="O1030" s="88">
        <v>0.97561399999999998</v>
      </c>
      <c r="P1030" s="54">
        <v>146</v>
      </c>
    </row>
    <row r="1031" spans="1:16" ht="28">
      <c r="A1031" s="54" t="s">
        <v>228</v>
      </c>
      <c r="B1031" s="54" t="s">
        <v>185</v>
      </c>
      <c r="C1031" s="54" t="s">
        <v>1130</v>
      </c>
      <c r="D1031" s="54" t="s">
        <v>92</v>
      </c>
      <c r="E1031" s="54" t="s">
        <v>370</v>
      </c>
      <c r="F1031" s="54" t="s">
        <v>272</v>
      </c>
      <c r="G1031" s="54" t="s">
        <v>1023</v>
      </c>
      <c r="H1031" s="54" t="s">
        <v>1024</v>
      </c>
      <c r="I1031" s="54" t="s">
        <v>1025</v>
      </c>
      <c r="J1031" s="54" t="s">
        <v>1023</v>
      </c>
      <c r="K1031" s="54" t="s">
        <v>1038</v>
      </c>
      <c r="L1031" s="87">
        <v>41688</v>
      </c>
      <c r="M1031" s="54"/>
      <c r="N1031" s="54" t="s">
        <v>1039</v>
      </c>
      <c r="O1031" s="88">
        <v>0.45753500000000003</v>
      </c>
      <c r="P1031" s="54">
        <v>58</v>
      </c>
    </row>
    <row r="1032" spans="1:16" ht="28">
      <c r="A1032" s="54" t="s">
        <v>228</v>
      </c>
      <c r="B1032" s="54" t="s">
        <v>185</v>
      </c>
      <c r="C1032" s="54" t="s">
        <v>1130</v>
      </c>
      <c r="D1032" s="54" t="s">
        <v>92</v>
      </c>
      <c r="E1032" s="54" t="s">
        <v>370</v>
      </c>
      <c r="F1032" s="54" t="s">
        <v>272</v>
      </c>
      <c r="G1032" s="54" t="s">
        <v>1023</v>
      </c>
      <c r="H1032" s="54" t="s">
        <v>1024</v>
      </c>
      <c r="I1032" s="54" t="s">
        <v>1025</v>
      </c>
      <c r="J1032" s="54" t="s">
        <v>1023</v>
      </c>
      <c r="K1032" s="54" t="s">
        <v>1040</v>
      </c>
      <c r="L1032" s="87">
        <v>41688</v>
      </c>
      <c r="M1032" s="54"/>
      <c r="N1032" s="54" t="s">
        <v>1041</v>
      </c>
      <c r="O1032" s="88">
        <v>0.19225800000000001</v>
      </c>
      <c r="P1032" s="54">
        <v>26</v>
      </c>
    </row>
    <row r="1033" spans="1:16" ht="28">
      <c r="A1033" s="54" t="s">
        <v>228</v>
      </c>
      <c r="B1033" s="54" t="s">
        <v>185</v>
      </c>
      <c r="C1033" s="54" t="s">
        <v>1130</v>
      </c>
      <c r="D1033" s="54" t="s">
        <v>92</v>
      </c>
      <c r="E1033" s="54" t="s">
        <v>370</v>
      </c>
      <c r="F1033" s="54" t="s">
        <v>272</v>
      </c>
      <c r="G1033" s="54" t="s">
        <v>1023</v>
      </c>
      <c r="H1033" s="54" t="s">
        <v>1024</v>
      </c>
      <c r="I1033" s="54" t="s">
        <v>1025</v>
      </c>
      <c r="J1033" s="54" t="s">
        <v>1023</v>
      </c>
      <c r="K1033" s="54" t="s">
        <v>1042</v>
      </c>
      <c r="L1033" s="87">
        <v>41688</v>
      </c>
      <c r="M1033" s="54"/>
      <c r="N1033" s="54" t="s">
        <v>1043</v>
      </c>
      <c r="O1033" s="88">
        <v>1.3064229999999999</v>
      </c>
      <c r="P1033" s="54">
        <v>142</v>
      </c>
    </row>
    <row r="1034" spans="1:16" ht="28">
      <c r="A1034" s="54" t="s">
        <v>228</v>
      </c>
      <c r="B1034" s="54" t="s">
        <v>185</v>
      </c>
      <c r="C1034" s="54" t="s">
        <v>1130</v>
      </c>
      <c r="D1034" s="54" t="s">
        <v>92</v>
      </c>
      <c r="E1034" s="54" t="s">
        <v>370</v>
      </c>
      <c r="F1034" s="54" t="s">
        <v>272</v>
      </c>
      <c r="G1034" s="54" t="s">
        <v>1023</v>
      </c>
      <c r="H1034" s="54" t="s">
        <v>1024</v>
      </c>
      <c r="I1034" s="54" t="s">
        <v>1025</v>
      </c>
      <c r="J1034" s="54" t="s">
        <v>1023</v>
      </c>
      <c r="K1034" s="54" t="s">
        <v>1044</v>
      </c>
      <c r="L1034" s="87">
        <v>41688</v>
      </c>
      <c r="M1034" s="54"/>
      <c r="N1034" s="54" t="s">
        <v>1045</v>
      </c>
      <c r="O1034" s="88">
        <v>0.50988500000000003</v>
      </c>
      <c r="P1034" s="54">
        <v>76</v>
      </c>
    </row>
    <row r="1035" spans="1:16" ht="28">
      <c r="A1035" s="54" t="s">
        <v>228</v>
      </c>
      <c r="B1035" s="54" t="s">
        <v>185</v>
      </c>
      <c r="C1035" s="54" t="s">
        <v>1130</v>
      </c>
      <c r="D1035" s="54" t="s">
        <v>92</v>
      </c>
      <c r="E1035" s="54" t="s">
        <v>370</v>
      </c>
      <c r="F1035" s="54" t="s">
        <v>272</v>
      </c>
      <c r="G1035" s="54" t="s">
        <v>210</v>
      </c>
      <c r="H1035" s="54" t="s">
        <v>210</v>
      </c>
      <c r="I1035" s="54" t="s">
        <v>322</v>
      </c>
      <c r="J1035" s="54" t="s">
        <v>210</v>
      </c>
      <c r="K1035" s="54" t="s">
        <v>342</v>
      </c>
      <c r="L1035" s="87">
        <v>41674</v>
      </c>
      <c r="M1035" s="54"/>
      <c r="N1035" s="54" t="s">
        <v>1046</v>
      </c>
      <c r="O1035" s="88">
        <v>2.8670399999999998</v>
      </c>
      <c r="P1035" s="54">
        <v>385</v>
      </c>
    </row>
    <row r="1036" spans="1:16" ht="28">
      <c r="A1036" s="54" t="s">
        <v>228</v>
      </c>
      <c r="B1036" s="54" t="s">
        <v>185</v>
      </c>
      <c r="C1036" s="54" t="s">
        <v>1130</v>
      </c>
      <c r="D1036" s="54" t="s">
        <v>92</v>
      </c>
      <c r="E1036" s="54" t="s">
        <v>370</v>
      </c>
      <c r="F1036" s="54" t="s">
        <v>272</v>
      </c>
      <c r="G1036" s="54" t="s">
        <v>210</v>
      </c>
      <c r="H1036" s="54" t="s">
        <v>210</v>
      </c>
      <c r="I1036" s="54" t="s">
        <v>322</v>
      </c>
      <c r="J1036" s="54" t="s">
        <v>210</v>
      </c>
      <c r="K1036" s="54" t="s">
        <v>1047</v>
      </c>
      <c r="L1036" s="87">
        <v>41674</v>
      </c>
      <c r="M1036" s="54"/>
      <c r="N1036" s="54" t="s">
        <v>1048</v>
      </c>
      <c r="O1036" s="88">
        <v>19.122547000000001</v>
      </c>
      <c r="P1036" s="54">
        <v>2575</v>
      </c>
    </row>
    <row r="1037" spans="1:16" ht="28">
      <c r="A1037" s="54" t="s">
        <v>228</v>
      </c>
      <c r="B1037" s="54" t="s">
        <v>185</v>
      </c>
      <c r="C1037" s="54" t="s">
        <v>1130</v>
      </c>
      <c r="D1037" s="54" t="s">
        <v>92</v>
      </c>
      <c r="E1037" s="54" t="s">
        <v>370</v>
      </c>
      <c r="F1037" s="54" t="s">
        <v>272</v>
      </c>
      <c r="G1037" s="54" t="s">
        <v>210</v>
      </c>
      <c r="H1037" s="54" t="s">
        <v>210</v>
      </c>
      <c r="I1037" s="54" t="s">
        <v>322</v>
      </c>
      <c r="J1037" s="54" t="s">
        <v>210</v>
      </c>
      <c r="K1037" s="54" t="s">
        <v>1049</v>
      </c>
      <c r="L1037" s="87">
        <v>41674</v>
      </c>
      <c r="M1037" s="54"/>
      <c r="N1037" s="54" t="s">
        <v>1050</v>
      </c>
      <c r="O1037" s="88">
        <v>2.7168350000000001</v>
      </c>
      <c r="P1037" s="54">
        <v>358</v>
      </c>
    </row>
    <row r="1038" spans="1:16" ht="28">
      <c r="A1038" s="54" t="s">
        <v>228</v>
      </c>
      <c r="B1038" s="54" t="s">
        <v>185</v>
      </c>
      <c r="C1038" s="54" t="s">
        <v>1130</v>
      </c>
      <c r="D1038" s="54" t="s">
        <v>92</v>
      </c>
      <c r="E1038" s="54" t="s">
        <v>370</v>
      </c>
      <c r="F1038" s="54" t="s">
        <v>272</v>
      </c>
      <c r="G1038" s="54" t="s">
        <v>210</v>
      </c>
      <c r="H1038" s="54" t="s">
        <v>210</v>
      </c>
      <c r="I1038" s="54" t="s">
        <v>322</v>
      </c>
      <c r="J1038" s="54" t="s">
        <v>210</v>
      </c>
      <c r="K1038" s="54" t="s">
        <v>323</v>
      </c>
      <c r="L1038" s="87">
        <v>41674</v>
      </c>
      <c r="M1038" s="54"/>
      <c r="N1038" s="54" t="s">
        <v>324</v>
      </c>
      <c r="O1038" s="88">
        <v>1.9388000000000001</v>
      </c>
      <c r="P1038" s="54">
        <v>262</v>
      </c>
    </row>
    <row r="1039" spans="1:16" ht="28">
      <c r="A1039" s="54" t="s">
        <v>228</v>
      </c>
      <c r="B1039" s="54" t="s">
        <v>185</v>
      </c>
      <c r="C1039" s="54" t="s">
        <v>1130</v>
      </c>
      <c r="D1039" s="54" t="s">
        <v>92</v>
      </c>
      <c r="E1039" s="54" t="s">
        <v>370</v>
      </c>
      <c r="F1039" s="54" t="s">
        <v>272</v>
      </c>
      <c r="G1039" s="54" t="s">
        <v>210</v>
      </c>
      <c r="H1039" s="54" t="s">
        <v>210</v>
      </c>
      <c r="I1039" s="54" t="s">
        <v>322</v>
      </c>
      <c r="J1039" s="54" t="s">
        <v>210</v>
      </c>
      <c r="K1039" s="54" t="s">
        <v>345</v>
      </c>
      <c r="L1039" s="87">
        <v>41674</v>
      </c>
      <c r="M1039" s="54"/>
      <c r="N1039" s="54" t="s">
        <v>1051</v>
      </c>
      <c r="O1039" s="88">
        <v>2.5108760000000001</v>
      </c>
      <c r="P1039" s="54">
        <v>334</v>
      </c>
    </row>
    <row r="1040" spans="1:16" ht="28">
      <c r="A1040" s="54" t="s">
        <v>228</v>
      </c>
      <c r="B1040" s="54" t="s">
        <v>185</v>
      </c>
      <c r="C1040" s="54" t="s">
        <v>1130</v>
      </c>
      <c r="D1040" s="54" t="s">
        <v>92</v>
      </c>
      <c r="E1040" s="54" t="s">
        <v>370</v>
      </c>
      <c r="F1040" s="54" t="s">
        <v>272</v>
      </c>
      <c r="G1040" s="54" t="s">
        <v>210</v>
      </c>
      <c r="H1040" s="54" t="s">
        <v>210</v>
      </c>
      <c r="I1040" s="54" t="s">
        <v>322</v>
      </c>
      <c r="J1040" s="54" t="s">
        <v>210</v>
      </c>
      <c r="K1040" s="54" t="s">
        <v>325</v>
      </c>
      <c r="L1040" s="87">
        <v>41674</v>
      </c>
      <c r="M1040" s="54"/>
      <c r="N1040" s="54" t="s">
        <v>326</v>
      </c>
      <c r="O1040" s="88">
        <v>3.327277</v>
      </c>
      <c r="P1040" s="54">
        <v>450</v>
      </c>
    </row>
    <row r="1041" spans="1:16" ht="28">
      <c r="A1041" s="54" t="s">
        <v>228</v>
      </c>
      <c r="B1041" s="54" t="s">
        <v>185</v>
      </c>
      <c r="C1041" s="54" t="s">
        <v>1130</v>
      </c>
      <c r="D1041" s="54" t="s">
        <v>92</v>
      </c>
      <c r="E1041" s="54" t="s">
        <v>370</v>
      </c>
      <c r="F1041" s="54" t="s">
        <v>272</v>
      </c>
      <c r="G1041" s="54" t="s">
        <v>210</v>
      </c>
      <c r="H1041" s="54" t="s">
        <v>210</v>
      </c>
      <c r="I1041" s="54" t="s">
        <v>322</v>
      </c>
      <c r="J1041" s="54" t="s">
        <v>210</v>
      </c>
      <c r="K1041" s="54" t="s">
        <v>1052</v>
      </c>
      <c r="L1041" s="87">
        <v>41674</v>
      </c>
      <c r="M1041" s="54"/>
      <c r="N1041" s="54" t="s">
        <v>1053</v>
      </c>
      <c r="O1041" s="88">
        <v>2.2316560000000001</v>
      </c>
      <c r="P1041" s="54">
        <v>308</v>
      </c>
    </row>
    <row r="1042" spans="1:16" ht="28">
      <c r="A1042" s="54" t="s">
        <v>228</v>
      </c>
      <c r="B1042" s="54" t="s">
        <v>185</v>
      </c>
      <c r="C1042" s="54" t="s">
        <v>1130</v>
      </c>
      <c r="D1042" s="54" t="s">
        <v>92</v>
      </c>
      <c r="E1042" s="54" t="s">
        <v>370</v>
      </c>
      <c r="F1042" s="54" t="s">
        <v>272</v>
      </c>
      <c r="G1042" s="54" t="s">
        <v>210</v>
      </c>
      <c r="H1042" s="54" t="s">
        <v>210</v>
      </c>
      <c r="I1042" s="54" t="s">
        <v>322</v>
      </c>
      <c r="J1042" s="54" t="s">
        <v>210</v>
      </c>
      <c r="K1042" s="54" t="s">
        <v>1054</v>
      </c>
      <c r="L1042" s="87">
        <v>41674</v>
      </c>
      <c r="M1042" s="54"/>
      <c r="N1042" s="54" t="s">
        <v>1055</v>
      </c>
      <c r="O1042" s="88">
        <v>1.504591</v>
      </c>
      <c r="P1042" s="54">
        <v>205</v>
      </c>
    </row>
    <row r="1043" spans="1:16" ht="28">
      <c r="A1043" s="54" t="s">
        <v>228</v>
      </c>
      <c r="B1043" s="54" t="s">
        <v>185</v>
      </c>
      <c r="C1043" s="54" t="s">
        <v>1130</v>
      </c>
      <c r="D1043" s="54" t="s">
        <v>92</v>
      </c>
      <c r="E1043" s="54" t="s">
        <v>370</v>
      </c>
      <c r="F1043" s="54" t="s">
        <v>272</v>
      </c>
      <c r="G1043" s="54" t="s">
        <v>210</v>
      </c>
      <c r="H1043" s="54" t="s">
        <v>210</v>
      </c>
      <c r="I1043" s="54" t="s">
        <v>322</v>
      </c>
      <c r="J1043" s="54" t="s">
        <v>210</v>
      </c>
      <c r="K1043" s="54" t="s">
        <v>1056</v>
      </c>
      <c r="L1043" s="87">
        <v>41674</v>
      </c>
      <c r="M1043" s="54"/>
      <c r="N1043" s="54" t="s">
        <v>1057</v>
      </c>
      <c r="O1043" s="88">
        <v>1.817628</v>
      </c>
      <c r="P1043" s="54">
        <v>230</v>
      </c>
    </row>
    <row r="1044" spans="1:16" ht="28">
      <c r="A1044" s="54" t="s">
        <v>228</v>
      </c>
      <c r="B1044" s="54" t="s">
        <v>185</v>
      </c>
      <c r="C1044" s="54" t="s">
        <v>1130</v>
      </c>
      <c r="D1044" s="54" t="s">
        <v>92</v>
      </c>
      <c r="E1044" s="54" t="s">
        <v>370</v>
      </c>
      <c r="F1044" s="54" t="s">
        <v>272</v>
      </c>
      <c r="G1044" s="54" t="s">
        <v>210</v>
      </c>
      <c r="H1044" s="54" t="s">
        <v>210</v>
      </c>
      <c r="I1044" s="54" t="s">
        <v>322</v>
      </c>
      <c r="J1044" s="54" t="s">
        <v>210</v>
      </c>
      <c r="K1044" s="54" t="s">
        <v>1058</v>
      </c>
      <c r="L1044" s="87">
        <v>41674</v>
      </c>
      <c r="M1044" s="54"/>
      <c r="N1044" s="54" t="s">
        <v>1059</v>
      </c>
      <c r="O1044" s="88">
        <v>1.5135959999999999</v>
      </c>
      <c r="P1044" s="54">
        <v>197</v>
      </c>
    </row>
    <row r="1045" spans="1:16" ht="28">
      <c r="A1045" s="54" t="s">
        <v>228</v>
      </c>
      <c r="B1045" s="54" t="s">
        <v>185</v>
      </c>
      <c r="C1045" s="54" t="s">
        <v>1130</v>
      </c>
      <c r="D1045" s="54" t="s">
        <v>92</v>
      </c>
      <c r="E1045" s="54" t="s">
        <v>370</v>
      </c>
      <c r="F1045" s="54" t="s">
        <v>272</v>
      </c>
      <c r="G1045" s="54" t="s">
        <v>210</v>
      </c>
      <c r="H1045" s="54" t="s">
        <v>210</v>
      </c>
      <c r="I1045" s="54" t="s">
        <v>322</v>
      </c>
      <c r="J1045" s="54" t="s">
        <v>210</v>
      </c>
      <c r="K1045" s="54" t="s">
        <v>1060</v>
      </c>
      <c r="L1045" s="87">
        <v>41674</v>
      </c>
      <c r="M1045" s="54"/>
      <c r="N1045" s="54" t="s">
        <v>1061</v>
      </c>
      <c r="O1045" s="88">
        <v>3.6421239999999999</v>
      </c>
      <c r="P1045" s="54">
        <v>480</v>
      </c>
    </row>
    <row r="1046" spans="1:16" ht="28">
      <c r="A1046" s="54" t="s">
        <v>228</v>
      </c>
      <c r="B1046" s="54" t="s">
        <v>185</v>
      </c>
      <c r="C1046" s="54" t="s">
        <v>1130</v>
      </c>
      <c r="D1046" s="54" t="s">
        <v>92</v>
      </c>
      <c r="E1046" s="54" t="s">
        <v>370</v>
      </c>
      <c r="F1046" s="54" t="s">
        <v>272</v>
      </c>
      <c r="G1046" s="54" t="s">
        <v>210</v>
      </c>
      <c r="H1046" s="54" t="s">
        <v>210</v>
      </c>
      <c r="I1046" s="54" t="s">
        <v>322</v>
      </c>
      <c r="J1046" s="54" t="s">
        <v>210</v>
      </c>
      <c r="K1046" s="54" t="s">
        <v>327</v>
      </c>
      <c r="L1046" s="87">
        <v>41674</v>
      </c>
      <c r="M1046" s="54"/>
      <c r="N1046" s="54" t="s">
        <v>328</v>
      </c>
      <c r="O1046" s="88">
        <v>4.6901929999999998</v>
      </c>
      <c r="P1046" s="54">
        <v>633</v>
      </c>
    </row>
    <row r="1047" spans="1:16" ht="28">
      <c r="A1047" s="54" t="s">
        <v>228</v>
      </c>
      <c r="B1047" s="54" t="s">
        <v>185</v>
      </c>
      <c r="C1047" s="54" t="s">
        <v>1130</v>
      </c>
      <c r="D1047" s="54" t="s">
        <v>92</v>
      </c>
      <c r="E1047" s="54" t="s">
        <v>370</v>
      </c>
      <c r="F1047" s="54" t="s">
        <v>272</v>
      </c>
      <c r="G1047" s="54" t="s">
        <v>207</v>
      </c>
      <c r="H1047" s="54" t="s">
        <v>208</v>
      </c>
      <c r="I1047" s="54" t="s">
        <v>329</v>
      </c>
      <c r="J1047" s="54" t="s">
        <v>207</v>
      </c>
      <c r="K1047" s="54" t="s">
        <v>330</v>
      </c>
      <c r="L1047" s="87">
        <v>42171</v>
      </c>
      <c r="M1047" s="54"/>
      <c r="N1047" s="54" t="s">
        <v>331</v>
      </c>
      <c r="O1047" s="88">
        <v>6.4931570000000001</v>
      </c>
      <c r="P1047" s="54">
        <v>919</v>
      </c>
    </row>
    <row r="1048" spans="1:16" ht="28">
      <c r="A1048" s="54" t="s">
        <v>228</v>
      </c>
      <c r="B1048" s="54" t="s">
        <v>185</v>
      </c>
      <c r="C1048" s="54" t="s">
        <v>1130</v>
      </c>
      <c r="D1048" s="54" t="s">
        <v>92</v>
      </c>
      <c r="E1048" s="54" t="s">
        <v>370</v>
      </c>
      <c r="F1048" s="54" t="s">
        <v>272</v>
      </c>
      <c r="G1048" s="54" t="s">
        <v>207</v>
      </c>
      <c r="H1048" s="54" t="s">
        <v>208</v>
      </c>
      <c r="I1048" s="54" t="s">
        <v>329</v>
      </c>
      <c r="J1048" s="54" t="s">
        <v>207</v>
      </c>
      <c r="K1048" s="54" t="s">
        <v>1062</v>
      </c>
      <c r="L1048" s="87">
        <v>42171</v>
      </c>
      <c r="M1048" s="54"/>
      <c r="N1048" s="54" t="s">
        <v>1063</v>
      </c>
      <c r="O1048" s="88">
        <v>2.2087840000000001</v>
      </c>
      <c r="P1048" s="54">
        <v>322</v>
      </c>
    </row>
    <row r="1049" spans="1:16" ht="28">
      <c r="A1049" s="54" t="s">
        <v>228</v>
      </c>
      <c r="B1049" s="54" t="s">
        <v>185</v>
      </c>
      <c r="C1049" s="54" t="s">
        <v>1130</v>
      </c>
      <c r="D1049" s="54" t="s">
        <v>92</v>
      </c>
      <c r="E1049" s="54" t="s">
        <v>370</v>
      </c>
      <c r="F1049" s="54" t="s">
        <v>272</v>
      </c>
      <c r="G1049" s="54" t="s">
        <v>207</v>
      </c>
      <c r="H1049" s="54" t="s">
        <v>208</v>
      </c>
      <c r="I1049" s="54" t="s">
        <v>329</v>
      </c>
      <c r="J1049" s="54" t="s">
        <v>207</v>
      </c>
      <c r="K1049" s="54" t="s">
        <v>1064</v>
      </c>
      <c r="L1049" s="87">
        <v>42171</v>
      </c>
      <c r="M1049" s="54"/>
      <c r="N1049" s="54" t="s">
        <v>1065</v>
      </c>
      <c r="O1049" s="88">
        <v>2.3115950000000001</v>
      </c>
      <c r="P1049" s="54">
        <v>325</v>
      </c>
    </row>
    <row r="1050" spans="1:16" ht="28">
      <c r="A1050" s="54" t="s">
        <v>228</v>
      </c>
      <c r="B1050" s="54" t="s">
        <v>185</v>
      </c>
      <c r="C1050" s="54" t="s">
        <v>1130</v>
      </c>
      <c r="D1050" s="54" t="s">
        <v>92</v>
      </c>
      <c r="E1050" s="54" t="s">
        <v>370</v>
      </c>
      <c r="F1050" s="54" t="s">
        <v>272</v>
      </c>
      <c r="G1050" s="54" t="s">
        <v>207</v>
      </c>
      <c r="H1050" s="54" t="s">
        <v>208</v>
      </c>
      <c r="I1050" s="54" t="s">
        <v>329</v>
      </c>
      <c r="J1050" s="54" t="s">
        <v>207</v>
      </c>
      <c r="K1050" s="54" t="s">
        <v>1066</v>
      </c>
      <c r="L1050" s="87">
        <v>42171</v>
      </c>
      <c r="M1050" s="54"/>
      <c r="N1050" s="54" t="s">
        <v>1067</v>
      </c>
      <c r="O1050" s="88">
        <v>3.852411</v>
      </c>
      <c r="P1050" s="54">
        <v>544</v>
      </c>
    </row>
    <row r="1051" spans="1:16" ht="28">
      <c r="A1051" s="54" t="s">
        <v>228</v>
      </c>
      <c r="B1051" s="54" t="s">
        <v>185</v>
      </c>
      <c r="C1051" s="54" t="s">
        <v>1130</v>
      </c>
      <c r="D1051" s="54" t="s">
        <v>92</v>
      </c>
      <c r="E1051" s="54" t="s">
        <v>370</v>
      </c>
      <c r="F1051" s="54" t="s">
        <v>272</v>
      </c>
      <c r="G1051" s="54" t="s">
        <v>207</v>
      </c>
      <c r="H1051" s="54" t="s">
        <v>208</v>
      </c>
      <c r="I1051" s="54" t="s">
        <v>329</v>
      </c>
      <c r="J1051" s="54" t="s">
        <v>207</v>
      </c>
      <c r="K1051" s="54" t="s">
        <v>1068</v>
      </c>
      <c r="L1051" s="87">
        <v>42171</v>
      </c>
      <c r="M1051" s="54"/>
      <c r="N1051" s="54" t="s">
        <v>1069</v>
      </c>
      <c r="O1051" s="88">
        <v>2.25366</v>
      </c>
      <c r="P1051" s="54">
        <v>340</v>
      </c>
    </row>
    <row r="1052" spans="1:16" ht="28">
      <c r="A1052" s="54" t="s">
        <v>228</v>
      </c>
      <c r="B1052" s="54" t="s">
        <v>185</v>
      </c>
      <c r="C1052" s="54" t="s">
        <v>1130</v>
      </c>
      <c r="D1052" s="54" t="s">
        <v>92</v>
      </c>
      <c r="E1052" s="54" t="s">
        <v>370</v>
      </c>
      <c r="F1052" s="54" t="s">
        <v>272</v>
      </c>
      <c r="G1052" s="54" t="s">
        <v>207</v>
      </c>
      <c r="H1052" s="54" t="s">
        <v>208</v>
      </c>
      <c r="I1052" s="54" t="s">
        <v>329</v>
      </c>
      <c r="J1052" s="54" t="s">
        <v>207</v>
      </c>
      <c r="K1052" s="54" t="s">
        <v>332</v>
      </c>
      <c r="L1052" s="87">
        <v>42171</v>
      </c>
      <c r="M1052" s="54"/>
      <c r="N1052" s="54" t="s">
        <v>333</v>
      </c>
      <c r="O1052" s="88">
        <v>85.318366999999995</v>
      </c>
      <c r="P1052" s="54">
        <v>11429</v>
      </c>
    </row>
    <row r="1053" spans="1:16" ht="28">
      <c r="A1053" s="54" t="s">
        <v>228</v>
      </c>
      <c r="B1053" s="54" t="s">
        <v>185</v>
      </c>
      <c r="C1053" s="54" t="s">
        <v>1130</v>
      </c>
      <c r="D1053" s="54" t="s">
        <v>92</v>
      </c>
      <c r="E1053" s="54" t="s">
        <v>370</v>
      </c>
      <c r="F1053" s="54" t="s">
        <v>272</v>
      </c>
      <c r="G1053" s="54" t="s">
        <v>207</v>
      </c>
      <c r="H1053" s="54" t="s">
        <v>208</v>
      </c>
      <c r="I1053" s="54" t="s">
        <v>329</v>
      </c>
      <c r="J1053" s="54" t="s">
        <v>207</v>
      </c>
      <c r="K1053" s="54" t="s">
        <v>334</v>
      </c>
      <c r="L1053" s="87">
        <v>42171</v>
      </c>
      <c r="M1053" s="54"/>
      <c r="N1053" s="54" t="s">
        <v>335</v>
      </c>
      <c r="O1053" s="88">
        <v>4.2376820000000004</v>
      </c>
      <c r="P1053" s="54">
        <v>567</v>
      </c>
    </row>
    <row r="1054" spans="1:16" ht="28">
      <c r="A1054" s="54" t="s">
        <v>228</v>
      </c>
      <c r="B1054" s="54" t="s">
        <v>185</v>
      </c>
      <c r="C1054" s="54" t="s">
        <v>1130</v>
      </c>
      <c r="D1054" s="54" t="s">
        <v>92</v>
      </c>
      <c r="E1054" s="54" t="s">
        <v>370</v>
      </c>
      <c r="F1054" s="54" t="s">
        <v>272</v>
      </c>
      <c r="G1054" s="54" t="s">
        <v>207</v>
      </c>
      <c r="H1054" s="54" t="s">
        <v>208</v>
      </c>
      <c r="I1054" s="54" t="s">
        <v>329</v>
      </c>
      <c r="J1054" s="54" t="s">
        <v>207</v>
      </c>
      <c r="K1054" s="54" t="s">
        <v>1070</v>
      </c>
      <c r="L1054" s="87">
        <v>42171</v>
      </c>
      <c r="M1054" s="54"/>
      <c r="N1054" s="54" t="s">
        <v>1071</v>
      </c>
      <c r="O1054" s="88">
        <v>3.4133239999999998</v>
      </c>
      <c r="P1054" s="54">
        <v>503</v>
      </c>
    </row>
    <row r="1055" spans="1:16" ht="28">
      <c r="A1055" s="54" t="s">
        <v>228</v>
      </c>
      <c r="B1055" s="54" t="s">
        <v>185</v>
      </c>
      <c r="C1055" s="54" t="s">
        <v>1130</v>
      </c>
      <c r="D1055" s="54" t="s">
        <v>92</v>
      </c>
      <c r="E1055" s="54" t="s">
        <v>370</v>
      </c>
      <c r="F1055" s="54" t="s">
        <v>272</v>
      </c>
      <c r="G1055" s="54" t="s">
        <v>207</v>
      </c>
      <c r="H1055" s="54" t="s">
        <v>208</v>
      </c>
      <c r="I1055" s="54" t="s">
        <v>329</v>
      </c>
      <c r="J1055" s="54" t="s">
        <v>207</v>
      </c>
      <c r="K1055" s="54" t="s">
        <v>1072</v>
      </c>
      <c r="L1055" s="87">
        <v>42171</v>
      </c>
      <c r="M1055" s="54"/>
      <c r="N1055" s="54" t="s">
        <v>1073</v>
      </c>
      <c r="O1055" s="88">
        <v>2.067364</v>
      </c>
      <c r="P1055" s="54">
        <v>283</v>
      </c>
    </row>
    <row r="1056" spans="1:16" ht="28">
      <c r="A1056" s="54" t="s">
        <v>228</v>
      </c>
      <c r="B1056" s="54" t="s">
        <v>185</v>
      </c>
      <c r="C1056" s="54" t="s">
        <v>1130</v>
      </c>
      <c r="D1056" s="54" t="s">
        <v>92</v>
      </c>
      <c r="E1056" s="54" t="s">
        <v>370</v>
      </c>
      <c r="F1056" s="54" t="s">
        <v>272</v>
      </c>
      <c r="G1056" s="54" t="s">
        <v>207</v>
      </c>
      <c r="H1056" s="54" t="s">
        <v>336</v>
      </c>
      <c r="I1056" s="54" t="s">
        <v>337</v>
      </c>
      <c r="J1056" s="54" t="s">
        <v>207</v>
      </c>
      <c r="K1056" s="54" t="s">
        <v>336</v>
      </c>
      <c r="L1056" s="87">
        <v>42101</v>
      </c>
      <c r="M1056" s="54"/>
      <c r="N1056" s="54" t="s">
        <v>338</v>
      </c>
      <c r="O1056" s="88">
        <v>17.236892000000001</v>
      </c>
      <c r="P1056" s="54">
        <v>2413</v>
      </c>
    </row>
    <row r="1057" spans="1:16" ht="28">
      <c r="A1057" s="54" t="s">
        <v>228</v>
      </c>
      <c r="B1057" s="54" t="s">
        <v>185</v>
      </c>
      <c r="C1057" s="54" t="s">
        <v>1130</v>
      </c>
      <c r="D1057" s="54" t="s">
        <v>92</v>
      </c>
      <c r="E1057" s="54" t="s">
        <v>370</v>
      </c>
      <c r="F1057" s="54" t="s">
        <v>272</v>
      </c>
      <c r="G1057" s="54" t="s">
        <v>207</v>
      </c>
      <c r="H1057" s="54" t="s">
        <v>209</v>
      </c>
      <c r="I1057" s="54" t="s">
        <v>1074</v>
      </c>
      <c r="J1057" s="54" t="s">
        <v>207</v>
      </c>
      <c r="K1057" s="54" t="s">
        <v>1075</v>
      </c>
      <c r="L1057" s="87">
        <v>41688</v>
      </c>
      <c r="M1057" s="54"/>
      <c r="N1057" s="54" t="s">
        <v>1076</v>
      </c>
      <c r="O1057" s="88">
        <v>9.4821770000000001</v>
      </c>
      <c r="P1057" s="54">
        <v>1293</v>
      </c>
    </row>
    <row r="1058" spans="1:16" ht="28">
      <c r="A1058" s="54" t="s">
        <v>228</v>
      </c>
      <c r="B1058" s="54" t="s">
        <v>185</v>
      </c>
      <c r="C1058" s="54" t="s">
        <v>1130</v>
      </c>
      <c r="D1058" s="54" t="s">
        <v>92</v>
      </c>
      <c r="E1058" s="54" t="s">
        <v>370</v>
      </c>
      <c r="F1058" s="54" t="s">
        <v>272</v>
      </c>
      <c r="G1058" s="54" t="s">
        <v>207</v>
      </c>
      <c r="H1058" s="54" t="s">
        <v>209</v>
      </c>
      <c r="I1058" s="54" t="s">
        <v>1074</v>
      </c>
      <c r="J1058" s="54" t="s">
        <v>207</v>
      </c>
      <c r="K1058" s="54" t="s">
        <v>1077</v>
      </c>
      <c r="L1058" s="87">
        <v>41688</v>
      </c>
      <c r="M1058" s="54"/>
      <c r="N1058" s="54" t="s">
        <v>1078</v>
      </c>
      <c r="O1058" s="88">
        <v>2.7371150000000002</v>
      </c>
      <c r="P1058" s="54">
        <v>403</v>
      </c>
    </row>
    <row r="1059" spans="1:16" ht="28">
      <c r="A1059" s="54" t="s">
        <v>228</v>
      </c>
      <c r="B1059" s="54" t="s">
        <v>185</v>
      </c>
      <c r="C1059" s="54" t="s">
        <v>1130</v>
      </c>
      <c r="D1059" s="54" t="s">
        <v>92</v>
      </c>
      <c r="E1059" s="54" t="s">
        <v>370</v>
      </c>
      <c r="F1059" s="54" t="s">
        <v>272</v>
      </c>
      <c r="G1059" s="54" t="s">
        <v>207</v>
      </c>
      <c r="H1059" s="54" t="s">
        <v>209</v>
      </c>
      <c r="I1059" s="54" t="s">
        <v>1074</v>
      </c>
      <c r="J1059" s="54" t="s">
        <v>207</v>
      </c>
      <c r="K1059" s="54" t="s">
        <v>1079</v>
      </c>
      <c r="L1059" s="87">
        <v>41688</v>
      </c>
      <c r="M1059" s="54"/>
      <c r="N1059" s="54" t="s">
        <v>1080</v>
      </c>
      <c r="O1059" s="88">
        <v>1.7595209999999999</v>
      </c>
      <c r="P1059" s="54">
        <v>258</v>
      </c>
    </row>
    <row r="1060" spans="1:16" ht="28">
      <c r="A1060" s="54" t="s">
        <v>228</v>
      </c>
      <c r="B1060" s="54" t="s">
        <v>185</v>
      </c>
      <c r="C1060" s="54" t="s">
        <v>1130</v>
      </c>
      <c r="D1060" s="54" t="s">
        <v>92</v>
      </c>
      <c r="E1060" s="54" t="s">
        <v>370</v>
      </c>
      <c r="F1060" s="54" t="s">
        <v>272</v>
      </c>
      <c r="G1060" s="54" t="s">
        <v>207</v>
      </c>
      <c r="H1060" s="54" t="s">
        <v>209</v>
      </c>
      <c r="I1060" s="54" t="s">
        <v>1074</v>
      </c>
      <c r="J1060" s="54" t="s">
        <v>207</v>
      </c>
      <c r="K1060" s="54" t="s">
        <v>1081</v>
      </c>
      <c r="L1060" s="87">
        <v>41688</v>
      </c>
      <c r="M1060" s="54"/>
      <c r="N1060" s="54" t="s">
        <v>1082</v>
      </c>
      <c r="O1060" s="88">
        <v>2.31189</v>
      </c>
      <c r="P1060" s="54">
        <v>330</v>
      </c>
    </row>
    <row r="1061" spans="1:16" ht="28">
      <c r="A1061" s="54" t="s">
        <v>228</v>
      </c>
      <c r="B1061" s="54" t="s">
        <v>185</v>
      </c>
      <c r="C1061" s="54" t="s">
        <v>1130</v>
      </c>
      <c r="D1061" s="54" t="s">
        <v>92</v>
      </c>
      <c r="E1061" s="54" t="s">
        <v>370</v>
      </c>
      <c r="F1061" s="54" t="s">
        <v>272</v>
      </c>
      <c r="G1061" s="54" t="s">
        <v>207</v>
      </c>
      <c r="H1061" s="54" t="s">
        <v>209</v>
      </c>
      <c r="I1061" s="54" t="s">
        <v>1074</v>
      </c>
      <c r="J1061" s="54" t="s">
        <v>207</v>
      </c>
      <c r="K1061" s="54" t="s">
        <v>1083</v>
      </c>
      <c r="L1061" s="87">
        <v>41688</v>
      </c>
      <c r="M1061" s="54"/>
      <c r="N1061" s="54" t="s">
        <v>1084</v>
      </c>
      <c r="O1061" s="88">
        <v>2.906701</v>
      </c>
      <c r="P1061" s="54">
        <v>411</v>
      </c>
    </row>
    <row r="1062" spans="1:16" ht="28">
      <c r="A1062" s="54" t="s">
        <v>228</v>
      </c>
      <c r="B1062" s="54" t="s">
        <v>185</v>
      </c>
      <c r="C1062" s="54" t="s">
        <v>1130</v>
      </c>
      <c r="D1062" s="54" t="s">
        <v>92</v>
      </c>
      <c r="E1062" s="54" t="s">
        <v>370</v>
      </c>
      <c r="F1062" s="54" t="s">
        <v>272</v>
      </c>
      <c r="G1062" s="54" t="s">
        <v>207</v>
      </c>
      <c r="H1062" s="54" t="s">
        <v>209</v>
      </c>
      <c r="I1062" s="54" t="s">
        <v>1074</v>
      </c>
      <c r="J1062" s="54" t="s">
        <v>207</v>
      </c>
      <c r="K1062" s="54" t="s">
        <v>1085</v>
      </c>
      <c r="L1062" s="87">
        <v>41688</v>
      </c>
      <c r="M1062" s="54"/>
      <c r="N1062" s="54" t="s">
        <v>1086</v>
      </c>
      <c r="O1062" s="88">
        <v>1.76535</v>
      </c>
      <c r="P1062" s="54">
        <v>288</v>
      </c>
    </row>
    <row r="1063" spans="1:16" ht="28">
      <c r="A1063" s="54" t="s">
        <v>228</v>
      </c>
      <c r="B1063" s="54" t="s">
        <v>185</v>
      </c>
      <c r="C1063" s="54" t="s">
        <v>1130</v>
      </c>
      <c r="D1063" s="54" t="s">
        <v>92</v>
      </c>
      <c r="E1063" s="54" t="s">
        <v>370</v>
      </c>
      <c r="F1063" s="54" t="s">
        <v>272</v>
      </c>
      <c r="G1063" s="54" t="s">
        <v>207</v>
      </c>
      <c r="H1063" s="54" t="s">
        <v>209</v>
      </c>
      <c r="I1063" s="54" t="s">
        <v>1074</v>
      </c>
      <c r="J1063" s="54" t="s">
        <v>207</v>
      </c>
      <c r="K1063" s="54" t="s">
        <v>1087</v>
      </c>
      <c r="L1063" s="87">
        <v>41688</v>
      </c>
      <c r="M1063" s="54"/>
      <c r="N1063" s="54" t="s">
        <v>1088</v>
      </c>
      <c r="O1063" s="88">
        <v>2.6781920000000001</v>
      </c>
      <c r="P1063" s="54">
        <v>381</v>
      </c>
    </row>
    <row r="1064" spans="1:16" ht="28">
      <c r="A1064" s="54" t="s">
        <v>228</v>
      </c>
      <c r="B1064" s="54" t="s">
        <v>185</v>
      </c>
      <c r="C1064" s="54" t="s">
        <v>1130</v>
      </c>
      <c r="D1064" s="54" t="s">
        <v>92</v>
      </c>
      <c r="E1064" s="54" t="s">
        <v>370</v>
      </c>
      <c r="F1064" s="54" t="s">
        <v>272</v>
      </c>
      <c r="G1064" s="54" t="s">
        <v>207</v>
      </c>
      <c r="H1064" s="54" t="s">
        <v>209</v>
      </c>
      <c r="I1064" s="54" t="s">
        <v>1074</v>
      </c>
      <c r="J1064" s="54" t="s">
        <v>207</v>
      </c>
      <c r="K1064" s="54" t="s">
        <v>1089</v>
      </c>
      <c r="L1064" s="87">
        <v>41688</v>
      </c>
      <c r="M1064" s="54"/>
      <c r="N1064" s="54" t="s">
        <v>1090</v>
      </c>
      <c r="O1064" s="88">
        <v>2.1865990000000002</v>
      </c>
      <c r="P1064" s="54">
        <v>329</v>
      </c>
    </row>
    <row r="1065" spans="1:16" ht="28">
      <c r="A1065" s="54" t="s">
        <v>228</v>
      </c>
      <c r="B1065" s="54" t="s">
        <v>185</v>
      </c>
      <c r="C1065" s="54" t="s">
        <v>1130</v>
      </c>
      <c r="D1065" s="54" t="s">
        <v>92</v>
      </c>
      <c r="E1065" s="54" t="s">
        <v>370</v>
      </c>
      <c r="F1065" s="54" t="s">
        <v>272</v>
      </c>
      <c r="G1065" s="54" t="s">
        <v>207</v>
      </c>
      <c r="H1065" s="54" t="s">
        <v>209</v>
      </c>
      <c r="I1065" s="54" t="s">
        <v>1074</v>
      </c>
      <c r="J1065" s="54" t="s">
        <v>207</v>
      </c>
      <c r="K1065" s="54" t="s">
        <v>1091</v>
      </c>
      <c r="L1065" s="87">
        <v>41688</v>
      </c>
      <c r="M1065" s="54"/>
      <c r="N1065" s="54" t="s">
        <v>1092</v>
      </c>
      <c r="O1065" s="88">
        <v>2.9036140000000001</v>
      </c>
      <c r="P1065" s="54">
        <v>400</v>
      </c>
    </row>
    <row r="1066" spans="1:16" ht="28">
      <c r="A1066" s="54" t="s">
        <v>228</v>
      </c>
      <c r="B1066" s="54" t="s">
        <v>185</v>
      </c>
      <c r="C1066" s="54" t="s">
        <v>1130</v>
      </c>
      <c r="D1066" s="54" t="s">
        <v>92</v>
      </c>
      <c r="E1066" s="54" t="s">
        <v>370</v>
      </c>
      <c r="F1066" s="54" t="s">
        <v>272</v>
      </c>
      <c r="G1066" s="54" t="s">
        <v>207</v>
      </c>
      <c r="H1066" s="54" t="s">
        <v>209</v>
      </c>
      <c r="I1066" s="54" t="s">
        <v>1074</v>
      </c>
      <c r="J1066" s="54" t="s">
        <v>207</v>
      </c>
      <c r="K1066" s="54" t="s">
        <v>1093</v>
      </c>
      <c r="L1066" s="87">
        <v>41688</v>
      </c>
      <c r="M1066" s="54"/>
      <c r="N1066" s="54" t="s">
        <v>1094</v>
      </c>
      <c r="O1066" s="88">
        <v>13.198434000000001</v>
      </c>
      <c r="P1066" s="54">
        <v>1789</v>
      </c>
    </row>
    <row r="1067" spans="1:16" ht="28">
      <c r="A1067" s="54" t="s">
        <v>228</v>
      </c>
      <c r="B1067" s="54" t="s">
        <v>185</v>
      </c>
      <c r="C1067" s="54" t="s">
        <v>1130</v>
      </c>
      <c r="D1067" s="54" t="s">
        <v>92</v>
      </c>
      <c r="E1067" s="54" t="s">
        <v>370</v>
      </c>
      <c r="F1067" s="54" t="s">
        <v>272</v>
      </c>
      <c r="G1067" s="54" t="s">
        <v>207</v>
      </c>
      <c r="H1067" s="54" t="s">
        <v>209</v>
      </c>
      <c r="I1067" s="54" t="s">
        <v>1074</v>
      </c>
      <c r="J1067" s="54" t="s">
        <v>207</v>
      </c>
      <c r="K1067" s="54" t="s">
        <v>1095</v>
      </c>
      <c r="L1067" s="87">
        <v>41688</v>
      </c>
      <c r="M1067" s="54"/>
      <c r="N1067" s="54" t="s">
        <v>1096</v>
      </c>
      <c r="O1067" s="88">
        <v>15.481392</v>
      </c>
      <c r="P1067" s="54">
        <v>2213</v>
      </c>
    </row>
    <row r="1068" spans="1:16" ht="28">
      <c r="A1068" s="54" t="s">
        <v>228</v>
      </c>
      <c r="B1068" s="54" t="s">
        <v>185</v>
      </c>
      <c r="C1068" s="54" t="s">
        <v>1130</v>
      </c>
      <c r="D1068" s="54" t="s">
        <v>92</v>
      </c>
      <c r="E1068" s="54" t="s">
        <v>370</v>
      </c>
      <c r="F1068" s="54" t="s">
        <v>272</v>
      </c>
      <c r="G1068" s="54" t="s">
        <v>207</v>
      </c>
      <c r="H1068" s="54" t="s">
        <v>209</v>
      </c>
      <c r="I1068" s="54" t="s">
        <v>1074</v>
      </c>
      <c r="J1068" s="54" t="s">
        <v>207</v>
      </c>
      <c r="K1068" s="54" t="s">
        <v>1097</v>
      </c>
      <c r="L1068" s="87">
        <v>41688</v>
      </c>
      <c r="M1068" s="54"/>
      <c r="N1068" s="54" t="s">
        <v>1098</v>
      </c>
      <c r="O1068" s="88">
        <v>6.0952919999999997</v>
      </c>
      <c r="P1068" s="54">
        <v>889</v>
      </c>
    </row>
    <row r="1069" spans="1:16" ht="28">
      <c r="A1069" s="54" t="s">
        <v>228</v>
      </c>
      <c r="B1069" s="54" t="s">
        <v>185</v>
      </c>
      <c r="C1069" s="54" t="s">
        <v>1130</v>
      </c>
      <c r="D1069" s="54" t="s">
        <v>92</v>
      </c>
      <c r="E1069" s="54" t="s">
        <v>370</v>
      </c>
      <c r="F1069" s="54" t="s">
        <v>272</v>
      </c>
      <c r="G1069" s="54" t="s">
        <v>365</v>
      </c>
      <c r="H1069" s="54" t="s">
        <v>1099</v>
      </c>
      <c r="I1069" s="54" t="s">
        <v>1100</v>
      </c>
      <c r="J1069" s="54" t="s">
        <v>365</v>
      </c>
      <c r="K1069" s="54" t="s">
        <v>1101</v>
      </c>
      <c r="L1069" s="87">
        <v>42671</v>
      </c>
      <c r="M1069" s="54"/>
      <c r="N1069" s="54" t="s">
        <v>1102</v>
      </c>
      <c r="O1069" s="88">
        <v>0.24646100000000001</v>
      </c>
      <c r="P1069" s="54">
        <v>37</v>
      </c>
    </row>
    <row r="1070" spans="1:16" ht="28">
      <c r="A1070" s="54" t="s">
        <v>228</v>
      </c>
      <c r="B1070" s="54" t="s">
        <v>185</v>
      </c>
      <c r="C1070" s="54" t="s">
        <v>1130</v>
      </c>
      <c r="D1070" s="54" t="s">
        <v>92</v>
      </c>
      <c r="E1070" s="54" t="s">
        <v>370</v>
      </c>
      <c r="F1070" s="54" t="s">
        <v>272</v>
      </c>
      <c r="G1070" s="54" t="s">
        <v>365</v>
      </c>
      <c r="H1070" s="54" t="s">
        <v>1099</v>
      </c>
      <c r="I1070" s="54" t="s">
        <v>1100</v>
      </c>
      <c r="J1070" s="54" t="s">
        <v>365</v>
      </c>
      <c r="K1070" s="54" t="s">
        <v>1103</v>
      </c>
      <c r="L1070" s="87">
        <v>42671</v>
      </c>
      <c r="M1070" s="54"/>
      <c r="N1070" s="54" t="s">
        <v>1104</v>
      </c>
      <c r="O1070" s="88">
        <v>0.60216099999999995</v>
      </c>
      <c r="P1070" s="54">
        <v>89</v>
      </c>
    </row>
    <row r="1071" spans="1:16" ht="28">
      <c r="A1071" s="54" t="s">
        <v>228</v>
      </c>
      <c r="B1071" s="54" t="s">
        <v>185</v>
      </c>
      <c r="C1071" s="54" t="s">
        <v>1130</v>
      </c>
      <c r="D1071" s="54" t="s">
        <v>92</v>
      </c>
      <c r="E1071" s="54" t="s">
        <v>370</v>
      </c>
      <c r="F1071" s="54" t="s">
        <v>272</v>
      </c>
      <c r="G1071" s="54" t="s">
        <v>365</v>
      </c>
      <c r="H1071" s="54" t="s">
        <v>1099</v>
      </c>
      <c r="I1071" s="54" t="s">
        <v>1100</v>
      </c>
      <c r="J1071" s="54" t="s">
        <v>365</v>
      </c>
      <c r="K1071" s="54" t="s">
        <v>1105</v>
      </c>
      <c r="L1071" s="87">
        <v>42671</v>
      </c>
      <c r="M1071" s="54"/>
      <c r="N1071" s="54" t="s">
        <v>1106</v>
      </c>
      <c r="O1071" s="88">
        <v>0.234984</v>
      </c>
      <c r="P1071" s="54">
        <v>31</v>
      </c>
    </row>
    <row r="1072" spans="1:16" ht="28">
      <c r="A1072" s="54" t="s">
        <v>228</v>
      </c>
      <c r="B1072" s="54" t="s">
        <v>185</v>
      </c>
      <c r="C1072" s="54" t="s">
        <v>1130</v>
      </c>
      <c r="D1072" s="54" t="s">
        <v>92</v>
      </c>
      <c r="E1072" s="54" t="s">
        <v>370</v>
      </c>
      <c r="F1072" s="54" t="s">
        <v>272</v>
      </c>
      <c r="G1072" s="54" t="s">
        <v>365</v>
      </c>
      <c r="H1072" s="54" t="s">
        <v>1099</v>
      </c>
      <c r="I1072" s="54" t="s">
        <v>1100</v>
      </c>
      <c r="J1072" s="54" t="s">
        <v>365</v>
      </c>
      <c r="K1072" s="54" t="s">
        <v>1107</v>
      </c>
      <c r="L1072" s="87">
        <v>42671</v>
      </c>
      <c r="M1072" s="54"/>
      <c r="N1072" s="54" t="s">
        <v>1108</v>
      </c>
      <c r="O1072" s="88">
        <v>0.108138</v>
      </c>
      <c r="P1072" s="54">
        <v>16</v>
      </c>
    </row>
    <row r="1073" spans="1:16" ht="28">
      <c r="A1073" s="54" t="s">
        <v>228</v>
      </c>
      <c r="B1073" s="54" t="s">
        <v>185</v>
      </c>
      <c r="C1073" s="54" t="s">
        <v>1130</v>
      </c>
      <c r="D1073" s="54" t="s">
        <v>92</v>
      </c>
      <c r="E1073" s="54" t="s">
        <v>370</v>
      </c>
      <c r="F1073" s="54" t="s">
        <v>272</v>
      </c>
      <c r="G1073" s="54" t="s">
        <v>365</v>
      </c>
      <c r="H1073" s="54" t="s">
        <v>1099</v>
      </c>
      <c r="I1073" s="54" t="s">
        <v>1100</v>
      </c>
      <c r="J1073" s="54" t="s">
        <v>365</v>
      </c>
      <c r="K1073" s="54" t="s">
        <v>366</v>
      </c>
      <c r="L1073" s="87">
        <v>42671</v>
      </c>
      <c r="M1073" s="54"/>
      <c r="N1073" s="54" t="s">
        <v>1109</v>
      </c>
      <c r="O1073" s="88">
        <v>0.22864399999999999</v>
      </c>
      <c r="P1073" s="54">
        <v>31</v>
      </c>
    </row>
    <row r="1074" spans="1:16" ht="28">
      <c r="A1074" s="54" t="s">
        <v>228</v>
      </c>
      <c r="B1074" s="54" t="s">
        <v>185</v>
      </c>
      <c r="C1074" s="54" t="s">
        <v>1130</v>
      </c>
      <c r="D1074" s="54" t="s">
        <v>92</v>
      </c>
      <c r="E1074" s="54" t="s">
        <v>370</v>
      </c>
      <c r="F1074" s="54" t="s">
        <v>272</v>
      </c>
      <c r="G1074" s="54" t="s">
        <v>365</v>
      </c>
      <c r="H1074" s="54" t="s">
        <v>1099</v>
      </c>
      <c r="I1074" s="54" t="s">
        <v>1100</v>
      </c>
      <c r="J1074" s="54" t="s">
        <v>365</v>
      </c>
      <c r="K1074" s="54" t="s">
        <v>1110</v>
      </c>
      <c r="L1074" s="87">
        <v>42671</v>
      </c>
      <c r="M1074" s="54"/>
      <c r="N1074" s="54" t="s">
        <v>1111</v>
      </c>
      <c r="O1074" s="88">
        <v>0.15831600000000001</v>
      </c>
      <c r="P1074" s="54">
        <v>21</v>
      </c>
    </row>
    <row r="1075" spans="1:16" ht="28">
      <c r="A1075" s="54" t="s">
        <v>228</v>
      </c>
      <c r="B1075" s="54" t="s">
        <v>185</v>
      </c>
      <c r="C1075" s="54" t="s">
        <v>1130</v>
      </c>
      <c r="D1075" s="54" t="s">
        <v>92</v>
      </c>
      <c r="E1075" s="54" t="s">
        <v>370</v>
      </c>
      <c r="F1075" s="54" t="s">
        <v>272</v>
      </c>
      <c r="G1075" s="54" t="s">
        <v>365</v>
      </c>
      <c r="H1075" s="54" t="s">
        <v>1099</v>
      </c>
      <c r="I1075" s="54" t="s">
        <v>1100</v>
      </c>
      <c r="J1075" s="54" t="s">
        <v>365</v>
      </c>
      <c r="K1075" s="54" t="s">
        <v>1112</v>
      </c>
      <c r="L1075" s="87">
        <v>42671</v>
      </c>
      <c r="M1075" s="54"/>
      <c r="N1075" s="54" t="s">
        <v>1113</v>
      </c>
      <c r="O1075" s="88">
        <v>0.56786000000000003</v>
      </c>
      <c r="P1075" s="54">
        <v>67</v>
      </c>
    </row>
    <row r="1076" spans="1:16" ht="28">
      <c r="A1076" s="54" t="s">
        <v>228</v>
      </c>
      <c r="B1076" s="54" t="s">
        <v>185</v>
      </c>
      <c r="C1076" s="54" t="s">
        <v>1130</v>
      </c>
      <c r="D1076" s="54" t="s">
        <v>92</v>
      </c>
      <c r="E1076" s="54" t="s">
        <v>370</v>
      </c>
      <c r="F1076" s="54" t="s">
        <v>272</v>
      </c>
      <c r="G1076" s="54" t="s">
        <v>365</v>
      </c>
      <c r="H1076" s="54" t="s">
        <v>1099</v>
      </c>
      <c r="I1076" s="54" t="s">
        <v>1100</v>
      </c>
      <c r="J1076" s="54" t="s">
        <v>365</v>
      </c>
      <c r="K1076" s="54" t="s">
        <v>1114</v>
      </c>
      <c r="L1076" s="87">
        <v>42671</v>
      </c>
      <c r="M1076" s="54"/>
      <c r="N1076" s="54" t="s">
        <v>1115</v>
      </c>
      <c r="O1076" s="88">
        <v>0.10585</v>
      </c>
      <c r="P1076" s="54">
        <v>13</v>
      </c>
    </row>
    <row r="1077" spans="1:16" ht="28">
      <c r="A1077" s="54" t="s">
        <v>228</v>
      </c>
      <c r="B1077" s="54" t="s">
        <v>185</v>
      </c>
      <c r="C1077" s="54" t="s">
        <v>1130</v>
      </c>
      <c r="D1077" s="54" t="s">
        <v>92</v>
      </c>
      <c r="E1077" s="54" t="s">
        <v>370</v>
      </c>
      <c r="F1077" s="54" t="s">
        <v>272</v>
      </c>
      <c r="G1077" s="54" t="s">
        <v>365</v>
      </c>
      <c r="H1077" s="54" t="s">
        <v>1099</v>
      </c>
      <c r="I1077" s="54" t="s">
        <v>1100</v>
      </c>
      <c r="J1077" s="54" t="s">
        <v>365</v>
      </c>
      <c r="K1077" s="54" t="s">
        <v>1116</v>
      </c>
      <c r="L1077" s="87">
        <v>42671</v>
      </c>
      <c r="M1077" s="54"/>
      <c r="N1077" s="54" t="s">
        <v>1117</v>
      </c>
      <c r="O1077" s="88">
        <v>0.27090199999999998</v>
      </c>
      <c r="P1077" s="54">
        <v>40</v>
      </c>
    </row>
    <row r="1078" spans="1:16" ht="28">
      <c r="A1078" s="54" t="s">
        <v>228</v>
      </c>
      <c r="B1078" s="54" t="s">
        <v>185</v>
      </c>
      <c r="C1078" s="54" t="s">
        <v>1130</v>
      </c>
      <c r="D1078" s="54" t="s">
        <v>92</v>
      </c>
      <c r="E1078" s="54" t="s">
        <v>370</v>
      </c>
      <c r="F1078" s="54" t="s">
        <v>272</v>
      </c>
      <c r="G1078" s="54" t="s">
        <v>365</v>
      </c>
      <c r="H1078" s="54" t="s">
        <v>1118</v>
      </c>
      <c r="I1078" s="54" t="s">
        <v>1119</v>
      </c>
      <c r="J1078" s="54" t="s">
        <v>365</v>
      </c>
      <c r="K1078" s="54" t="s">
        <v>1118</v>
      </c>
      <c r="L1078" s="87">
        <v>42965</v>
      </c>
      <c r="M1078" s="54"/>
      <c r="N1078" s="54" t="s">
        <v>1120</v>
      </c>
      <c r="O1078" s="88">
        <v>3.5164000000000001E-2</v>
      </c>
      <c r="P1078" s="54">
        <v>5</v>
      </c>
    </row>
    <row r="1079" spans="1:16" ht="28">
      <c r="A1079" s="54" t="s">
        <v>228</v>
      </c>
      <c r="B1079" s="54" t="s">
        <v>185</v>
      </c>
      <c r="C1079" s="54" t="s">
        <v>369</v>
      </c>
      <c r="D1079" s="54" t="s">
        <v>92</v>
      </c>
      <c r="E1079" s="54" t="s">
        <v>370</v>
      </c>
      <c r="F1079" s="54" t="s">
        <v>272</v>
      </c>
      <c r="G1079" s="54" t="s">
        <v>186</v>
      </c>
      <c r="H1079" s="54" t="s">
        <v>187</v>
      </c>
      <c r="I1079" s="54" t="s">
        <v>273</v>
      </c>
      <c r="J1079" s="54" t="s">
        <v>186</v>
      </c>
      <c r="K1079" s="54" t="s">
        <v>187</v>
      </c>
      <c r="L1079" s="87">
        <v>42094</v>
      </c>
      <c r="M1079" s="54"/>
      <c r="N1079" s="54" t="s">
        <v>274</v>
      </c>
      <c r="O1079" s="88">
        <v>1.8886E-2</v>
      </c>
      <c r="P1079" s="54">
        <v>2</v>
      </c>
    </row>
    <row r="1080" spans="1:16" ht="28">
      <c r="A1080" s="54" t="s">
        <v>228</v>
      </c>
      <c r="B1080" s="54" t="s">
        <v>185</v>
      </c>
      <c r="C1080" s="54" t="s">
        <v>369</v>
      </c>
      <c r="D1080" s="54" t="s">
        <v>92</v>
      </c>
      <c r="E1080" s="54" t="s">
        <v>370</v>
      </c>
      <c r="F1080" s="54" t="s">
        <v>272</v>
      </c>
      <c r="G1080" s="54" t="s">
        <v>186</v>
      </c>
      <c r="H1080" s="54" t="s">
        <v>187</v>
      </c>
      <c r="I1080" s="54" t="s">
        <v>275</v>
      </c>
      <c r="J1080" s="54" t="s">
        <v>186</v>
      </c>
      <c r="K1080" s="54" t="s">
        <v>278</v>
      </c>
      <c r="L1080" s="87">
        <v>42251</v>
      </c>
      <c r="M1080" s="54"/>
      <c r="N1080" s="54" t="s">
        <v>279</v>
      </c>
      <c r="O1080" s="88">
        <v>1.8886E-2</v>
      </c>
      <c r="P1080" s="54">
        <v>2</v>
      </c>
    </row>
    <row r="1081" spans="1:16" ht="28">
      <c r="A1081" s="54" t="s">
        <v>228</v>
      </c>
      <c r="B1081" s="54" t="s">
        <v>185</v>
      </c>
      <c r="C1081" s="54" t="s">
        <v>369</v>
      </c>
      <c r="D1081" s="54" t="s">
        <v>92</v>
      </c>
      <c r="E1081" s="54" t="s">
        <v>370</v>
      </c>
      <c r="F1081" s="54" t="s">
        <v>272</v>
      </c>
      <c r="G1081" s="54" t="s">
        <v>186</v>
      </c>
      <c r="H1081" s="54" t="s">
        <v>409</v>
      </c>
      <c r="I1081" s="54" t="s">
        <v>410</v>
      </c>
      <c r="J1081" s="54" t="s">
        <v>186</v>
      </c>
      <c r="K1081" s="54" t="s">
        <v>409</v>
      </c>
      <c r="L1081" s="87">
        <v>42059</v>
      </c>
      <c r="M1081" s="54"/>
      <c r="N1081" s="54" t="s">
        <v>411</v>
      </c>
      <c r="O1081" s="88">
        <v>9.443E-3</v>
      </c>
      <c r="P1081" s="54">
        <v>1</v>
      </c>
    </row>
    <row r="1082" spans="1:16" ht="28">
      <c r="A1082" s="54" t="s">
        <v>228</v>
      </c>
      <c r="B1082" s="54" t="s">
        <v>185</v>
      </c>
      <c r="C1082" s="54" t="s">
        <v>369</v>
      </c>
      <c r="D1082" s="54" t="s">
        <v>92</v>
      </c>
      <c r="E1082" s="54" t="s">
        <v>370</v>
      </c>
      <c r="F1082" s="54" t="s">
        <v>272</v>
      </c>
      <c r="G1082" s="54" t="s">
        <v>192</v>
      </c>
      <c r="H1082" s="54" t="s">
        <v>452</v>
      </c>
      <c r="I1082" s="54" t="s">
        <v>460</v>
      </c>
      <c r="J1082" s="54" t="s">
        <v>192</v>
      </c>
      <c r="K1082" s="54" t="s">
        <v>452</v>
      </c>
      <c r="L1082" s="87">
        <v>41842</v>
      </c>
      <c r="M1082" s="54"/>
      <c r="N1082" s="54" t="s">
        <v>461</v>
      </c>
      <c r="O1082" s="88">
        <v>9.443E-3</v>
      </c>
      <c r="P1082" s="54">
        <v>1</v>
      </c>
    </row>
    <row r="1083" spans="1:16" ht="28">
      <c r="A1083" s="54" t="s">
        <v>228</v>
      </c>
      <c r="B1083" s="54" t="s">
        <v>185</v>
      </c>
      <c r="C1083" s="54" t="s">
        <v>369</v>
      </c>
      <c r="D1083" s="54" t="s">
        <v>92</v>
      </c>
      <c r="E1083" s="54" t="s">
        <v>370</v>
      </c>
      <c r="F1083" s="54" t="s">
        <v>272</v>
      </c>
      <c r="G1083" s="54" t="s">
        <v>500</v>
      </c>
      <c r="H1083" s="54" t="s">
        <v>501</v>
      </c>
      <c r="I1083" s="54" t="s">
        <v>502</v>
      </c>
      <c r="J1083" s="54" t="s">
        <v>500</v>
      </c>
      <c r="K1083" s="54" t="s">
        <v>509</v>
      </c>
      <c r="L1083" s="87">
        <v>41688</v>
      </c>
      <c r="M1083" s="54"/>
      <c r="N1083" s="54" t="s">
        <v>510</v>
      </c>
      <c r="O1083" s="88">
        <v>9.443E-3</v>
      </c>
      <c r="P1083" s="54">
        <v>1</v>
      </c>
    </row>
    <row r="1084" spans="1:16" ht="28">
      <c r="A1084" s="54" t="s">
        <v>228</v>
      </c>
      <c r="B1084" s="54" t="s">
        <v>185</v>
      </c>
      <c r="C1084" s="54" t="s">
        <v>369</v>
      </c>
      <c r="D1084" s="54" t="s">
        <v>92</v>
      </c>
      <c r="E1084" s="54" t="s">
        <v>370</v>
      </c>
      <c r="F1084" s="54" t="s">
        <v>272</v>
      </c>
      <c r="G1084" s="54" t="s">
        <v>500</v>
      </c>
      <c r="H1084" s="54" t="s">
        <v>501</v>
      </c>
      <c r="I1084" s="54" t="s">
        <v>502</v>
      </c>
      <c r="J1084" s="54" t="s">
        <v>500</v>
      </c>
      <c r="K1084" s="54" t="s">
        <v>519</v>
      </c>
      <c r="L1084" s="87">
        <v>41688</v>
      </c>
      <c r="M1084" s="54"/>
      <c r="N1084" s="54" t="s">
        <v>520</v>
      </c>
      <c r="O1084" s="88">
        <v>1.8886E-2</v>
      </c>
      <c r="P1084" s="54">
        <v>2</v>
      </c>
    </row>
    <row r="1085" spans="1:16" ht="28">
      <c r="A1085" s="54" t="s">
        <v>228</v>
      </c>
      <c r="B1085" s="54" t="s">
        <v>185</v>
      </c>
      <c r="C1085" s="54" t="s">
        <v>369</v>
      </c>
      <c r="D1085" s="54" t="s">
        <v>92</v>
      </c>
      <c r="E1085" s="54" t="s">
        <v>370</v>
      </c>
      <c r="F1085" s="54" t="s">
        <v>272</v>
      </c>
      <c r="G1085" s="54" t="s">
        <v>288</v>
      </c>
      <c r="H1085" s="54" t="s">
        <v>300</v>
      </c>
      <c r="I1085" s="54" t="s">
        <v>301</v>
      </c>
      <c r="J1085" s="54" t="s">
        <v>288</v>
      </c>
      <c r="K1085" s="54" t="s">
        <v>300</v>
      </c>
      <c r="L1085" s="87">
        <v>42391</v>
      </c>
      <c r="M1085" s="54"/>
      <c r="N1085" s="54" t="s">
        <v>302</v>
      </c>
      <c r="O1085" s="88">
        <v>9.443E-3</v>
      </c>
      <c r="P1085" s="54">
        <v>1</v>
      </c>
    </row>
    <row r="1086" spans="1:16" ht="28">
      <c r="A1086" s="54" t="s">
        <v>228</v>
      </c>
      <c r="B1086" s="54" t="s">
        <v>185</v>
      </c>
      <c r="C1086" s="54" t="s">
        <v>369</v>
      </c>
      <c r="D1086" s="54" t="s">
        <v>92</v>
      </c>
      <c r="E1086" s="54" t="s">
        <v>370</v>
      </c>
      <c r="F1086" s="54" t="s">
        <v>272</v>
      </c>
      <c r="G1086" s="54" t="s">
        <v>647</v>
      </c>
      <c r="H1086" s="54" t="s">
        <v>648</v>
      </c>
      <c r="I1086" s="54" t="s">
        <v>649</v>
      </c>
      <c r="J1086" s="54" t="s">
        <v>675</v>
      </c>
      <c r="K1086" s="54" t="s">
        <v>676</v>
      </c>
      <c r="L1086" s="87">
        <v>42790</v>
      </c>
      <c r="M1086" s="54"/>
      <c r="N1086" s="54" t="s">
        <v>677</v>
      </c>
      <c r="O1086" s="88">
        <v>9.443E-3</v>
      </c>
      <c r="P1086" s="54">
        <v>1</v>
      </c>
    </row>
    <row r="1087" spans="1:16" ht="28">
      <c r="A1087" s="54" t="s">
        <v>228</v>
      </c>
      <c r="B1087" s="54" t="s">
        <v>185</v>
      </c>
      <c r="C1087" s="54" t="s">
        <v>369</v>
      </c>
      <c r="D1087" s="54" t="s">
        <v>92</v>
      </c>
      <c r="E1087" s="54" t="s">
        <v>370</v>
      </c>
      <c r="F1087" s="54" t="s">
        <v>272</v>
      </c>
      <c r="G1087" s="54" t="s">
        <v>196</v>
      </c>
      <c r="H1087" s="54" t="s">
        <v>730</v>
      </c>
      <c r="I1087" s="54" t="s">
        <v>731</v>
      </c>
      <c r="J1087" s="54" t="s">
        <v>196</v>
      </c>
      <c r="K1087" s="54" t="s">
        <v>730</v>
      </c>
      <c r="L1087" s="87">
        <v>41660</v>
      </c>
      <c r="M1087" s="54"/>
      <c r="N1087" s="54" t="s">
        <v>732</v>
      </c>
      <c r="O1087" s="88">
        <v>9.443E-3</v>
      </c>
      <c r="P1087" s="54">
        <v>1</v>
      </c>
    </row>
    <row r="1088" spans="1:16" ht="28">
      <c r="A1088" s="54" t="s">
        <v>228</v>
      </c>
      <c r="B1088" s="54" t="s">
        <v>185</v>
      </c>
      <c r="C1088" s="54" t="s">
        <v>369</v>
      </c>
      <c r="D1088" s="54" t="s">
        <v>92</v>
      </c>
      <c r="E1088" s="54" t="s">
        <v>370</v>
      </c>
      <c r="F1088" s="54" t="s">
        <v>272</v>
      </c>
      <c r="G1088" s="54" t="s">
        <v>261</v>
      </c>
      <c r="H1088" s="54" t="s">
        <v>303</v>
      </c>
      <c r="I1088" s="54" t="s">
        <v>304</v>
      </c>
      <c r="J1088" s="54" t="s">
        <v>261</v>
      </c>
      <c r="K1088" s="54" t="s">
        <v>305</v>
      </c>
      <c r="L1088" s="87">
        <v>42601</v>
      </c>
      <c r="M1088" s="54"/>
      <c r="N1088" s="54" t="s">
        <v>306</v>
      </c>
      <c r="O1088" s="88">
        <v>6.6100999999999993E-2</v>
      </c>
      <c r="P1088" s="54">
        <v>7</v>
      </c>
    </row>
    <row r="1089" spans="1:16" ht="28">
      <c r="A1089" s="54" t="s">
        <v>228</v>
      </c>
      <c r="B1089" s="54" t="s">
        <v>185</v>
      </c>
      <c r="C1089" s="54" t="s">
        <v>369</v>
      </c>
      <c r="D1089" s="54" t="s">
        <v>92</v>
      </c>
      <c r="E1089" s="54" t="s">
        <v>370</v>
      </c>
      <c r="F1089" s="54" t="s">
        <v>272</v>
      </c>
      <c r="G1089" s="54" t="s">
        <v>859</v>
      </c>
      <c r="H1089" s="54" t="s">
        <v>860</v>
      </c>
      <c r="I1089" s="54" t="s">
        <v>861</v>
      </c>
      <c r="J1089" s="54" t="s">
        <v>859</v>
      </c>
      <c r="K1089" s="54" t="s">
        <v>877</v>
      </c>
      <c r="L1089" s="87">
        <v>41688</v>
      </c>
      <c r="M1089" s="54"/>
      <c r="N1089" s="54" t="s">
        <v>878</v>
      </c>
      <c r="O1089" s="88">
        <v>2.8329E-2</v>
      </c>
      <c r="P1089" s="54">
        <v>3</v>
      </c>
    </row>
    <row r="1090" spans="1:16" ht="28">
      <c r="A1090" s="54" t="s">
        <v>228</v>
      </c>
      <c r="B1090" s="54" t="s">
        <v>185</v>
      </c>
      <c r="C1090" s="54" t="s">
        <v>369</v>
      </c>
      <c r="D1090" s="54" t="s">
        <v>92</v>
      </c>
      <c r="E1090" s="54" t="s">
        <v>370</v>
      </c>
      <c r="F1090" s="54" t="s">
        <v>272</v>
      </c>
      <c r="G1090" s="54" t="s">
        <v>859</v>
      </c>
      <c r="H1090" s="54" t="s">
        <v>881</v>
      </c>
      <c r="I1090" s="54" t="s">
        <v>882</v>
      </c>
      <c r="J1090" s="54" t="s">
        <v>859</v>
      </c>
      <c r="K1090" s="54" t="s">
        <v>885</v>
      </c>
      <c r="L1090" s="87">
        <v>41695</v>
      </c>
      <c r="M1090" s="54"/>
      <c r="N1090" s="54" t="s">
        <v>886</v>
      </c>
      <c r="O1090" s="88">
        <v>9.443E-3</v>
      </c>
      <c r="P1090" s="54">
        <v>1</v>
      </c>
    </row>
    <row r="1091" spans="1:16" ht="28">
      <c r="A1091" s="54" t="s">
        <v>228</v>
      </c>
      <c r="B1091" s="54" t="s">
        <v>185</v>
      </c>
      <c r="C1091" s="54" t="s">
        <v>369</v>
      </c>
      <c r="D1091" s="54" t="s">
        <v>92</v>
      </c>
      <c r="E1091" s="54" t="s">
        <v>370</v>
      </c>
      <c r="F1091" s="54" t="s">
        <v>272</v>
      </c>
      <c r="G1091" s="54" t="s">
        <v>358</v>
      </c>
      <c r="H1091" s="54" t="s">
        <v>928</v>
      </c>
      <c r="I1091" s="54" t="s">
        <v>929</v>
      </c>
      <c r="J1091" s="54" t="s">
        <v>358</v>
      </c>
      <c r="K1091" s="54" t="s">
        <v>930</v>
      </c>
      <c r="L1091" s="87">
        <v>42622</v>
      </c>
      <c r="M1091" s="54"/>
      <c r="N1091" s="54" t="s">
        <v>931</v>
      </c>
      <c r="O1091" s="88">
        <v>9.443E-2</v>
      </c>
      <c r="P1091" s="54">
        <v>10</v>
      </c>
    </row>
    <row r="1092" spans="1:16" ht="28">
      <c r="A1092" s="54" t="s">
        <v>228</v>
      </c>
      <c r="B1092" s="54" t="s">
        <v>185</v>
      </c>
      <c r="C1092" s="54" t="s">
        <v>369</v>
      </c>
      <c r="D1092" s="54" t="s">
        <v>92</v>
      </c>
      <c r="E1092" s="54" t="s">
        <v>370</v>
      </c>
      <c r="F1092" s="54" t="s">
        <v>272</v>
      </c>
      <c r="G1092" s="54" t="s">
        <v>358</v>
      </c>
      <c r="H1092" s="54" t="s">
        <v>928</v>
      </c>
      <c r="I1092" s="54" t="s">
        <v>929</v>
      </c>
      <c r="J1092" s="54" t="s">
        <v>358</v>
      </c>
      <c r="K1092" s="54" t="s">
        <v>359</v>
      </c>
      <c r="L1092" s="87">
        <v>42622</v>
      </c>
      <c r="M1092" s="54"/>
      <c r="N1092" s="54" t="s">
        <v>932</v>
      </c>
      <c r="O1092" s="88">
        <v>8.4986999999999993E-2</v>
      </c>
      <c r="P1092" s="54">
        <v>9</v>
      </c>
    </row>
    <row r="1093" spans="1:16" ht="28">
      <c r="A1093" s="54" t="s">
        <v>228</v>
      </c>
      <c r="B1093" s="54" t="s">
        <v>185</v>
      </c>
      <c r="C1093" s="54" t="s">
        <v>369</v>
      </c>
      <c r="D1093" s="54" t="s">
        <v>92</v>
      </c>
      <c r="E1093" s="54" t="s">
        <v>370</v>
      </c>
      <c r="F1093" s="54" t="s">
        <v>272</v>
      </c>
      <c r="G1093" s="54" t="s">
        <v>358</v>
      </c>
      <c r="H1093" s="54" t="s">
        <v>928</v>
      </c>
      <c r="I1093" s="54" t="s">
        <v>929</v>
      </c>
      <c r="J1093" s="54" t="s">
        <v>358</v>
      </c>
      <c r="K1093" s="54" t="s">
        <v>933</v>
      </c>
      <c r="L1093" s="87">
        <v>42622</v>
      </c>
      <c r="M1093" s="54"/>
      <c r="N1093" s="54" t="s">
        <v>934</v>
      </c>
      <c r="O1093" s="88">
        <v>7.5544E-2</v>
      </c>
      <c r="P1093" s="54">
        <v>8</v>
      </c>
    </row>
    <row r="1094" spans="1:16" ht="28">
      <c r="A1094" s="54" t="s">
        <v>228</v>
      </c>
      <c r="B1094" s="54" t="s">
        <v>185</v>
      </c>
      <c r="C1094" s="54" t="s">
        <v>369</v>
      </c>
      <c r="D1094" s="54" t="s">
        <v>92</v>
      </c>
      <c r="E1094" s="54" t="s">
        <v>370</v>
      </c>
      <c r="F1094" s="54" t="s">
        <v>272</v>
      </c>
      <c r="G1094" s="54" t="s">
        <v>358</v>
      </c>
      <c r="H1094" s="54" t="s">
        <v>928</v>
      </c>
      <c r="I1094" s="54" t="s">
        <v>929</v>
      </c>
      <c r="J1094" s="54" t="s">
        <v>358</v>
      </c>
      <c r="K1094" s="54" t="s">
        <v>935</v>
      </c>
      <c r="L1094" s="87">
        <v>42622</v>
      </c>
      <c r="M1094" s="54"/>
      <c r="N1094" s="54" t="s">
        <v>936</v>
      </c>
      <c r="O1094" s="88">
        <v>0.10387299999999999</v>
      </c>
      <c r="P1094" s="54">
        <v>11</v>
      </c>
    </row>
    <row r="1095" spans="1:16" ht="28">
      <c r="A1095" s="54" t="s">
        <v>228</v>
      </c>
      <c r="B1095" s="54" t="s">
        <v>185</v>
      </c>
      <c r="C1095" s="54" t="s">
        <v>369</v>
      </c>
      <c r="D1095" s="54" t="s">
        <v>92</v>
      </c>
      <c r="E1095" s="54" t="s">
        <v>370</v>
      </c>
      <c r="F1095" s="54" t="s">
        <v>272</v>
      </c>
      <c r="G1095" s="54" t="s">
        <v>358</v>
      </c>
      <c r="H1095" s="54" t="s">
        <v>928</v>
      </c>
      <c r="I1095" s="54" t="s">
        <v>929</v>
      </c>
      <c r="J1095" s="54" t="s">
        <v>358</v>
      </c>
      <c r="K1095" s="54" t="s">
        <v>937</v>
      </c>
      <c r="L1095" s="87">
        <v>42622</v>
      </c>
      <c r="M1095" s="54"/>
      <c r="N1095" s="54" t="s">
        <v>938</v>
      </c>
      <c r="O1095" s="88">
        <v>8.4986999999999993E-2</v>
      </c>
      <c r="P1095" s="54">
        <v>9</v>
      </c>
    </row>
    <row r="1096" spans="1:16" ht="28">
      <c r="A1096" s="54" t="s">
        <v>228</v>
      </c>
      <c r="B1096" s="54" t="s">
        <v>185</v>
      </c>
      <c r="C1096" s="54" t="s">
        <v>369</v>
      </c>
      <c r="D1096" s="54" t="s">
        <v>92</v>
      </c>
      <c r="E1096" s="54" t="s">
        <v>370</v>
      </c>
      <c r="F1096" s="54" t="s">
        <v>272</v>
      </c>
      <c r="G1096" s="54" t="s">
        <v>358</v>
      </c>
      <c r="H1096" s="54" t="s">
        <v>928</v>
      </c>
      <c r="I1096" s="54" t="s">
        <v>929</v>
      </c>
      <c r="J1096" s="54" t="s">
        <v>358</v>
      </c>
      <c r="K1096" s="54" t="s">
        <v>362</v>
      </c>
      <c r="L1096" s="87">
        <v>42622</v>
      </c>
      <c r="M1096" s="54"/>
      <c r="N1096" s="54" t="s">
        <v>939</v>
      </c>
      <c r="O1096" s="88">
        <v>6.6100999999999993E-2</v>
      </c>
      <c r="P1096" s="54">
        <v>7</v>
      </c>
    </row>
    <row r="1097" spans="1:16" ht="28">
      <c r="A1097" s="54" t="s">
        <v>228</v>
      </c>
      <c r="B1097" s="54" t="s">
        <v>185</v>
      </c>
      <c r="C1097" s="54" t="s">
        <v>369</v>
      </c>
      <c r="D1097" s="54" t="s">
        <v>92</v>
      </c>
      <c r="E1097" s="54" t="s">
        <v>370</v>
      </c>
      <c r="F1097" s="54" t="s">
        <v>272</v>
      </c>
      <c r="G1097" s="54" t="s">
        <v>201</v>
      </c>
      <c r="H1097" s="54" t="s">
        <v>202</v>
      </c>
      <c r="I1097" s="54" t="s">
        <v>941</v>
      </c>
      <c r="J1097" s="54" t="s">
        <v>201</v>
      </c>
      <c r="K1097" s="54" t="s">
        <v>946</v>
      </c>
      <c r="L1097" s="87">
        <v>42979</v>
      </c>
      <c r="M1097" s="54"/>
      <c r="N1097" s="54" t="s">
        <v>947</v>
      </c>
      <c r="O1097" s="88">
        <v>0.10387299999999999</v>
      </c>
      <c r="P1097" s="54">
        <v>11</v>
      </c>
    </row>
    <row r="1098" spans="1:16" ht="28">
      <c r="A1098" s="54" t="s">
        <v>228</v>
      </c>
      <c r="B1098" s="54" t="s">
        <v>185</v>
      </c>
      <c r="C1098" s="54" t="s">
        <v>369</v>
      </c>
      <c r="D1098" s="54" t="s">
        <v>92</v>
      </c>
      <c r="E1098" s="54" t="s">
        <v>370</v>
      </c>
      <c r="F1098" s="54" t="s">
        <v>272</v>
      </c>
      <c r="G1098" s="54" t="s">
        <v>201</v>
      </c>
      <c r="H1098" s="54" t="s">
        <v>946</v>
      </c>
      <c r="I1098" s="54" t="s">
        <v>1493</v>
      </c>
      <c r="J1098" s="54" t="s">
        <v>201</v>
      </c>
      <c r="K1098" s="54" t="s">
        <v>946</v>
      </c>
      <c r="L1098" s="87">
        <v>43210</v>
      </c>
      <c r="M1098" s="54"/>
      <c r="N1098" s="54" t="s">
        <v>1494</v>
      </c>
      <c r="O1098" s="88">
        <v>0.74558899999999995</v>
      </c>
      <c r="P1098" s="54">
        <v>79</v>
      </c>
    </row>
    <row r="1099" spans="1:16" ht="28">
      <c r="A1099" s="54" t="s">
        <v>228</v>
      </c>
      <c r="B1099" s="54" t="s">
        <v>185</v>
      </c>
      <c r="C1099" s="54" t="s">
        <v>369</v>
      </c>
      <c r="D1099" s="54" t="s">
        <v>92</v>
      </c>
      <c r="E1099" s="54" t="s">
        <v>370</v>
      </c>
      <c r="F1099" s="54" t="s">
        <v>272</v>
      </c>
      <c r="G1099" s="54" t="s">
        <v>201</v>
      </c>
      <c r="H1099" s="54" t="s">
        <v>204</v>
      </c>
      <c r="I1099" s="54" t="s">
        <v>315</v>
      </c>
      <c r="J1099" s="54" t="s">
        <v>201</v>
      </c>
      <c r="K1099" s="54" t="s">
        <v>316</v>
      </c>
      <c r="L1099" s="87">
        <v>41688</v>
      </c>
      <c r="M1099" s="54"/>
      <c r="N1099" s="54" t="s">
        <v>317</v>
      </c>
      <c r="O1099" s="88">
        <v>2.7512999999999999E-2</v>
      </c>
      <c r="P1099" s="54">
        <v>3</v>
      </c>
    </row>
    <row r="1100" spans="1:16" ht="28">
      <c r="A1100" s="54" t="s">
        <v>228</v>
      </c>
      <c r="B1100" s="54" t="s">
        <v>185</v>
      </c>
      <c r="C1100" s="54" t="s">
        <v>369</v>
      </c>
      <c r="D1100" s="54" t="s">
        <v>92</v>
      </c>
      <c r="E1100" s="54" t="s">
        <v>370</v>
      </c>
      <c r="F1100" s="54" t="s">
        <v>272</v>
      </c>
      <c r="G1100" s="54" t="s">
        <v>201</v>
      </c>
      <c r="H1100" s="54" t="s">
        <v>204</v>
      </c>
      <c r="I1100" s="54" t="s">
        <v>315</v>
      </c>
      <c r="J1100" s="54" t="s">
        <v>201</v>
      </c>
      <c r="K1100" s="54" t="s">
        <v>969</v>
      </c>
      <c r="L1100" s="87">
        <v>41688</v>
      </c>
      <c r="M1100" s="54"/>
      <c r="N1100" s="54" t="s">
        <v>970</v>
      </c>
      <c r="O1100" s="88">
        <v>9.443E-3</v>
      </c>
      <c r="P1100" s="54">
        <v>1</v>
      </c>
    </row>
    <row r="1101" spans="1:16" ht="28">
      <c r="A1101" s="54" t="s">
        <v>228</v>
      </c>
      <c r="B1101" s="54" t="s">
        <v>185</v>
      </c>
      <c r="C1101" s="54" t="s">
        <v>369</v>
      </c>
      <c r="D1101" s="54" t="s">
        <v>92</v>
      </c>
      <c r="E1101" s="54" t="s">
        <v>370</v>
      </c>
      <c r="F1101" s="54" t="s">
        <v>272</v>
      </c>
      <c r="G1101" s="54" t="s">
        <v>201</v>
      </c>
      <c r="H1101" s="54" t="s">
        <v>204</v>
      </c>
      <c r="I1101" s="54" t="s">
        <v>315</v>
      </c>
      <c r="J1101" s="54" t="s">
        <v>201</v>
      </c>
      <c r="K1101" s="54" t="s">
        <v>204</v>
      </c>
      <c r="L1101" s="87">
        <v>41688</v>
      </c>
      <c r="M1101" s="54"/>
      <c r="N1101" s="54" t="s">
        <v>975</v>
      </c>
      <c r="O1101" s="88">
        <v>9.443E-3</v>
      </c>
      <c r="P1101" s="54">
        <v>1</v>
      </c>
    </row>
    <row r="1102" spans="1:16" ht="28">
      <c r="A1102" s="54" t="s">
        <v>228</v>
      </c>
      <c r="B1102" s="54" t="s">
        <v>185</v>
      </c>
      <c r="C1102" s="54" t="s">
        <v>369</v>
      </c>
      <c r="D1102" s="54" t="s">
        <v>92</v>
      </c>
      <c r="E1102" s="54" t="s">
        <v>370</v>
      </c>
      <c r="F1102" s="54" t="s">
        <v>272</v>
      </c>
      <c r="G1102" s="54" t="s">
        <v>201</v>
      </c>
      <c r="H1102" s="54" t="s">
        <v>204</v>
      </c>
      <c r="I1102" s="54" t="s">
        <v>315</v>
      </c>
      <c r="J1102" s="54" t="s">
        <v>201</v>
      </c>
      <c r="K1102" s="54" t="s">
        <v>320</v>
      </c>
      <c r="L1102" s="87">
        <v>41688</v>
      </c>
      <c r="M1102" s="54"/>
      <c r="N1102" s="54" t="s">
        <v>321</v>
      </c>
      <c r="O1102" s="88">
        <v>9.443E-3</v>
      </c>
      <c r="P1102" s="54">
        <v>1</v>
      </c>
    </row>
    <row r="1103" spans="1:16" ht="28">
      <c r="A1103" s="54" t="s">
        <v>228</v>
      </c>
      <c r="B1103" s="54" t="s">
        <v>185</v>
      </c>
      <c r="C1103" s="54" t="s">
        <v>369</v>
      </c>
      <c r="D1103" s="54" t="s">
        <v>92</v>
      </c>
      <c r="E1103" s="54" t="s">
        <v>370</v>
      </c>
      <c r="F1103" s="54" t="s">
        <v>272</v>
      </c>
      <c r="G1103" s="54" t="s">
        <v>1541</v>
      </c>
      <c r="H1103" s="54" t="s">
        <v>1542</v>
      </c>
      <c r="I1103" s="54" t="s">
        <v>1543</v>
      </c>
      <c r="J1103" s="54" t="s">
        <v>1541</v>
      </c>
      <c r="K1103" s="54" t="s">
        <v>1544</v>
      </c>
      <c r="L1103" s="87">
        <v>43308</v>
      </c>
      <c r="M1103" s="54"/>
      <c r="N1103" s="54" t="s">
        <v>1545</v>
      </c>
      <c r="O1103" s="88">
        <v>9.443E-3</v>
      </c>
      <c r="P1103" s="54">
        <v>1</v>
      </c>
    </row>
    <row r="1104" spans="1:16" ht="28">
      <c r="A1104" s="54" t="s">
        <v>228</v>
      </c>
      <c r="B1104" s="54" t="s">
        <v>185</v>
      </c>
      <c r="C1104" s="54" t="s">
        <v>369</v>
      </c>
      <c r="D1104" s="54" t="s">
        <v>92</v>
      </c>
      <c r="E1104" s="54" t="s">
        <v>370</v>
      </c>
      <c r="F1104" s="54" t="s">
        <v>272</v>
      </c>
      <c r="G1104" s="54" t="s">
        <v>1541</v>
      </c>
      <c r="H1104" s="54" t="s">
        <v>1542</v>
      </c>
      <c r="I1104" s="54" t="s">
        <v>1543</v>
      </c>
      <c r="J1104" s="54" t="s">
        <v>1541</v>
      </c>
      <c r="K1104" s="54" t="s">
        <v>1546</v>
      </c>
      <c r="L1104" s="87">
        <v>43308</v>
      </c>
      <c r="M1104" s="54"/>
      <c r="N1104" s="54" t="s">
        <v>1547</v>
      </c>
      <c r="O1104" s="88">
        <v>9.443E-3</v>
      </c>
      <c r="P1104" s="54">
        <v>1</v>
      </c>
    </row>
    <row r="1105" spans="1:16" ht="28">
      <c r="A1105" s="54" t="s">
        <v>228</v>
      </c>
      <c r="B1105" s="54" t="s">
        <v>185</v>
      </c>
      <c r="C1105" s="54" t="s">
        <v>369</v>
      </c>
      <c r="D1105" s="54" t="s">
        <v>92</v>
      </c>
      <c r="E1105" s="54" t="s">
        <v>370</v>
      </c>
      <c r="F1105" s="54" t="s">
        <v>272</v>
      </c>
      <c r="G1105" s="54" t="s">
        <v>1541</v>
      </c>
      <c r="H1105" s="54" t="s">
        <v>1542</v>
      </c>
      <c r="I1105" s="54" t="s">
        <v>1543</v>
      </c>
      <c r="J1105" s="54" t="s">
        <v>1541</v>
      </c>
      <c r="K1105" s="54" t="s">
        <v>1548</v>
      </c>
      <c r="L1105" s="87">
        <v>43308</v>
      </c>
      <c r="M1105" s="54"/>
      <c r="N1105" s="54" t="s">
        <v>1549</v>
      </c>
      <c r="O1105" s="88">
        <v>4.7215E-2</v>
      </c>
      <c r="P1105" s="54">
        <v>5</v>
      </c>
    </row>
    <row r="1106" spans="1:16" ht="28">
      <c r="A1106" s="54" t="s">
        <v>228</v>
      </c>
      <c r="B1106" s="54" t="s">
        <v>185</v>
      </c>
      <c r="C1106" s="54" t="s">
        <v>369</v>
      </c>
      <c r="D1106" s="54" t="s">
        <v>92</v>
      </c>
      <c r="E1106" s="54" t="s">
        <v>370</v>
      </c>
      <c r="F1106" s="54" t="s">
        <v>272</v>
      </c>
      <c r="G1106" s="54" t="s">
        <v>1541</v>
      </c>
      <c r="H1106" s="54" t="s">
        <v>1542</v>
      </c>
      <c r="I1106" s="54" t="s">
        <v>1543</v>
      </c>
      <c r="J1106" s="54" t="s">
        <v>1541</v>
      </c>
      <c r="K1106" s="54" t="s">
        <v>1550</v>
      </c>
      <c r="L1106" s="87">
        <v>43308</v>
      </c>
      <c r="M1106" s="54"/>
      <c r="N1106" s="54" t="s">
        <v>1551</v>
      </c>
      <c r="O1106" s="88">
        <v>9.443E-3</v>
      </c>
      <c r="P1106" s="54">
        <v>1</v>
      </c>
    </row>
    <row r="1107" spans="1:16" ht="28">
      <c r="A1107" s="54" t="s">
        <v>228</v>
      </c>
      <c r="B1107" s="54" t="s">
        <v>185</v>
      </c>
      <c r="C1107" s="54" t="s">
        <v>369</v>
      </c>
      <c r="D1107" s="54" t="s">
        <v>92</v>
      </c>
      <c r="E1107" s="54" t="s">
        <v>370</v>
      </c>
      <c r="F1107" s="54" t="s">
        <v>272</v>
      </c>
      <c r="G1107" s="54" t="s">
        <v>1541</v>
      </c>
      <c r="H1107" s="54" t="s">
        <v>1542</v>
      </c>
      <c r="I1107" s="54" t="s">
        <v>1543</v>
      </c>
      <c r="J1107" s="54" t="s">
        <v>1541</v>
      </c>
      <c r="K1107" s="54" t="s">
        <v>1552</v>
      </c>
      <c r="L1107" s="87">
        <v>43308</v>
      </c>
      <c r="M1107" s="54"/>
      <c r="N1107" s="54" t="s">
        <v>1553</v>
      </c>
      <c r="O1107" s="88">
        <v>2.8329E-2</v>
      </c>
      <c r="P1107" s="54">
        <v>3</v>
      </c>
    </row>
    <row r="1108" spans="1:16" ht="28">
      <c r="A1108" s="54" t="s">
        <v>228</v>
      </c>
      <c r="B1108" s="54" t="s">
        <v>185</v>
      </c>
      <c r="C1108" s="54" t="s">
        <v>369</v>
      </c>
      <c r="D1108" s="54" t="s">
        <v>92</v>
      </c>
      <c r="E1108" s="54" t="s">
        <v>370</v>
      </c>
      <c r="F1108" s="54" t="s">
        <v>272</v>
      </c>
      <c r="G1108" s="54" t="s">
        <v>1541</v>
      </c>
      <c r="H1108" s="54" t="s">
        <v>1542</v>
      </c>
      <c r="I1108" s="54" t="s">
        <v>1543</v>
      </c>
      <c r="J1108" s="54" t="s">
        <v>1541</v>
      </c>
      <c r="K1108" s="54" t="s">
        <v>1556</v>
      </c>
      <c r="L1108" s="87">
        <v>43308</v>
      </c>
      <c r="M1108" s="54"/>
      <c r="N1108" s="54" t="s">
        <v>1557</v>
      </c>
      <c r="O1108" s="88">
        <v>9.443E-3</v>
      </c>
      <c r="P1108" s="54">
        <v>1</v>
      </c>
    </row>
    <row r="1109" spans="1:16" ht="28">
      <c r="A1109" s="54" t="s">
        <v>228</v>
      </c>
      <c r="B1109" s="54" t="s">
        <v>185</v>
      </c>
      <c r="C1109" s="54" t="s">
        <v>369</v>
      </c>
      <c r="D1109" s="54" t="s">
        <v>92</v>
      </c>
      <c r="E1109" s="54" t="s">
        <v>370</v>
      </c>
      <c r="F1109" s="54" t="s">
        <v>272</v>
      </c>
      <c r="G1109" s="54" t="s">
        <v>205</v>
      </c>
      <c r="H1109" s="54" t="s">
        <v>1435</v>
      </c>
      <c r="I1109" s="54" t="s">
        <v>1436</v>
      </c>
      <c r="J1109" s="54" t="s">
        <v>205</v>
      </c>
      <c r="K1109" s="54" t="s">
        <v>1449</v>
      </c>
      <c r="L1109" s="87">
        <v>43154</v>
      </c>
      <c r="M1109" s="54"/>
      <c r="N1109" s="54" t="s">
        <v>1450</v>
      </c>
      <c r="O1109" s="88">
        <v>2.8329E-2</v>
      </c>
      <c r="P1109" s="54">
        <v>3</v>
      </c>
    </row>
    <row r="1110" spans="1:16" ht="28">
      <c r="A1110" s="54" t="s">
        <v>228</v>
      </c>
      <c r="B1110" s="54" t="s">
        <v>185</v>
      </c>
      <c r="C1110" s="54" t="s">
        <v>369</v>
      </c>
      <c r="D1110" s="54" t="s">
        <v>92</v>
      </c>
      <c r="E1110" s="54" t="s">
        <v>370</v>
      </c>
      <c r="F1110" s="54" t="s">
        <v>272</v>
      </c>
      <c r="G1110" s="54" t="s">
        <v>210</v>
      </c>
      <c r="H1110" s="54" t="s">
        <v>210</v>
      </c>
      <c r="I1110" s="54" t="s">
        <v>322</v>
      </c>
      <c r="J1110" s="54" t="s">
        <v>210</v>
      </c>
      <c r="K1110" s="54" t="s">
        <v>342</v>
      </c>
      <c r="L1110" s="87">
        <v>41674</v>
      </c>
      <c r="M1110" s="54"/>
      <c r="N1110" s="54" t="s">
        <v>1046</v>
      </c>
      <c r="O1110" s="88">
        <v>9.443E-3</v>
      </c>
      <c r="P1110" s="54">
        <v>1</v>
      </c>
    </row>
    <row r="1111" spans="1:16" ht="28">
      <c r="A1111" s="54" t="s">
        <v>228</v>
      </c>
      <c r="B1111" s="54" t="s">
        <v>185</v>
      </c>
      <c r="C1111" s="54" t="s">
        <v>369</v>
      </c>
      <c r="D1111" s="54" t="s">
        <v>92</v>
      </c>
      <c r="E1111" s="54" t="s">
        <v>370</v>
      </c>
      <c r="F1111" s="54" t="s">
        <v>272</v>
      </c>
      <c r="G1111" s="54" t="s">
        <v>210</v>
      </c>
      <c r="H1111" s="54" t="s">
        <v>210</v>
      </c>
      <c r="I1111" s="54" t="s">
        <v>322</v>
      </c>
      <c r="J1111" s="54" t="s">
        <v>210</v>
      </c>
      <c r="K1111" s="54" t="s">
        <v>1047</v>
      </c>
      <c r="L1111" s="87">
        <v>41674</v>
      </c>
      <c r="M1111" s="54"/>
      <c r="N1111" s="54" t="s">
        <v>1048</v>
      </c>
      <c r="O1111" s="88">
        <v>6.5284999999999996E-2</v>
      </c>
      <c r="P1111" s="54">
        <v>7</v>
      </c>
    </row>
    <row r="1112" spans="1:16" ht="28">
      <c r="A1112" s="54" t="s">
        <v>228</v>
      </c>
      <c r="B1112" s="54" t="s">
        <v>185</v>
      </c>
      <c r="C1112" s="54" t="s">
        <v>369</v>
      </c>
      <c r="D1112" s="54" t="s">
        <v>92</v>
      </c>
      <c r="E1112" s="54" t="s">
        <v>370</v>
      </c>
      <c r="F1112" s="54" t="s">
        <v>272</v>
      </c>
      <c r="G1112" s="54" t="s">
        <v>210</v>
      </c>
      <c r="H1112" s="54" t="s">
        <v>210</v>
      </c>
      <c r="I1112" s="54" t="s">
        <v>322</v>
      </c>
      <c r="J1112" s="54" t="s">
        <v>210</v>
      </c>
      <c r="K1112" s="54" t="s">
        <v>1049</v>
      </c>
      <c r="L1112" s="87">
        <v>41674</v>
      </c>
      <c r="M1112" s="54"/>
      <c r="N1112" s="54" t="s">
        <v>1050</v>
      </c>
      <c r="O1112" s="88">
        <v>2.8329E-2</v>
      </c>
      <c r="P1112" s="54">
        <v>3</v>
      </c>
    </row>
    <row r="1113" spans="1:16" ht="28">
      <c r="A1113" s="54" t="s">
        <v>228</v>
      </c>
      <c r="B1113" s="54" t="s">
        <v>185</v>
      </c>
      <c r="C1113" s="54" t="s">
        <v>369</v>
      </c>
      <c r="D1113" s="54" t="s">
        <v>92</v>
      </c>
      <c r="E1113" s="54" t="s">
        <v>370</v>
      </c>
      <c r="F1113" s="54" t="s">
        <v>272</v>
      </c>
      <c r="G1113" s="54" t="s">
        <v>210</v>
      </c>
      <c r="H1113" s="54" t="s">
        <v>210</v>
      </c>
      <c r="I1113" s="54" t="s">
        <v>322</v>
      </c>
      <c r="J1113" s="54" t="s">
        <v>210</v>
      </c>
      <c r="K1113" s="54" t="s">
        <v>323</v>
      </c>
      <c r="L1113" s="87">
        <v>41674</v>
      </c>
      <c r="M1113" s="54"/>
      <c r="N1113" s="54" t="s">
        <v>324</v>
      </c>
      <c r="O1113" s="88">
        <v>9.443E-3</v>
      </c>
      <c r="P1113" s="54">
        <v>1</v>
      </c>
    </row>
    <row r="1114" spans="1:16" ht="28">
      <c r="A1114" s="54" t="s">
        <v>228</v>
      </c>
      <c r="B1114" s="54" t="s">
        <v>185</v>
      </c>
      <c r="C1114" s="54" t="s">
        <v>369</v>
      </c>
      <c r="D1114" s="54" t="s">
        <v>92</v>
      </c>
      <c r="E1114" s="54" t="s">
        <v>370</v>
      </c>
      <c r="F1114" s="54" t="s">
        <v>272</v>
      </c>
      <c r="G1114" s="54" t="s">
        <v>210</v>
      </c>
      <c r="H1114" s="54" t="s">
        <v>210</v>
      </c>
      <c r="I1114" s="54" t="s">
        <v>322</v>
      </c>
      <c r="J1114" s="54" t="s">
        <v>210</v>
      </c>
      <c r="K1114" s="54" t="s">
        <v>325</v>
      </c>
      <c r="L1114" s="87">
        <v>41674</v>
      </c>
      <c r="M1114" s="54"/>
      <c r="N1114" s="54" t="s">
        <v>326</v>
      </c>
      <c r="O1114" s="88">
        <v>9.0349999999999996E-3</v>
      </c>
      <c r="P1114" s="54">
        <v>1</v>
      </c>
    </row>
    <row r="1115" spans="1:16" ht="28">
      <c r="A1115" s="54" t="s">
        <v>228</v>
      </c>
      <c r="B1115" s="54" t="s">
        <v>185</v>
      </c>
      <c r="C1115" s="54" t="s">
        <v>369</v>
      </c>
      <c r="D1115" s="54" t="s">
        <v>92</v>
      </c>
      <c r="E1115" s="54" t="s">
        <v>370</v>
      </c>
      <c r="F1115" s="54" t="s">
        <v>272</v>
      </c>
      <c r="G1115" s="54" t="s">
        <v>210</v>
      </c>
      <c r="H1115" s="54" t="s">
        <v>210</v>
      </c>
      <c r="I1115" s="54" t="s">
        <v>322</v>
      </c>
      <c r="J1115" s="54" t="s">
        <v>210</v>
      </c>
      <c r="K1115" s="54" t="s">
        <v>1056</v>
      </c>
      <c r="L1115" s="87">
        <v>41674</v>
      </c>
      <c r="M1115" s="54"/>
      <c r="N1115" s="54" t="s">
        <v>1057</v>
      </c>
      <c r="O1115" s="88">
        <v>2.8329E-2</v>
      </c>
      <c r="P1115" s="54">
        <v>3</v>
      </c>
    </row>
    <row r="1116" spans="1:16" ht="28">
      <c r="A1116" s="54" t="s">
        <v>228</v>
      </c>
      <c r="B1116" s="54" t="s">
        <v>185</v>
      </c>
      <c r="C1116" s="54" t="s">
        <v>369</v>
      </c>
      <c r="D1116" s="54" t="s">
        <v>92</v>
      </c>
      <c r="E1116" s="54" t="s">
        <v>370</v>
      </c>
      <c r="F1116" s="54" t="s">
        <v>272</v>
      </c>
      <c r="G1116" s="54" t="s">
        <v>210</v>
      </c>
      <c r="H1116" s="54" t="s">
        <v>210</v>
      </c>
      <c r="I1116" s="54" t="s">
        <v>322</v>
      </c>
      <c r="J1116" s="54" t="s">
        <v>210</v>
      </c>
      <c r="K1116" s="54" t="s">
        <v>1058</v>
      </c>
      <c r="L1116" s="87">
        <v>41674</v>
      </c>
      <c r="M1116" s="54"/>
      <c r="N1116" s="54" t="s">
        <v>1059</v>
      </c>
      <c r="O1116" s="88">
        <v>1.8886E-2</v>
      </c>
      <c r="P1116" s="54">
        <v>2</v>
      </c>
    </row>
    <row r="1117" spans="1:16" ht="28">
      <c r="A1117" s="54" t="s">
        <v>228</v>
      </c>
      <c r="B1117" s="54" t="s">
        <v>185</v>
      </c>
      <c r="C1117" s="54" t="s">
        <v>369</v>
      </c>
      <c r="D1117" s="54" t="s">
        <v>92</v>
      </c>
      <c r="E1117" s="54" t="s">
        <v>370</v>
      </c>
      <c r="F1117" s="54" t="s">
        <v>272</v>
      </c>
      <c r="G1117" s="54" t="s">
        <v>210</v>
      </c>
      <c r="H1117" s="54" t="s">
        <v>210</v>
      </c>
      <c r="I1117" s="54" t="s">
        <v>322</v>
      </c>
      <c r="J1117" s="54" t="s">
        <v>210</v>
      </c>
      <c r="K1117" s="54" t="s">
        <v>1060</v>
      </c>
      <c r="L1117" s="87">
        <v>41674</v>
      </c>
      <c r="M1117" s="54"/>
      <c r="N1117" s="54" t="s">
        <v>1061</v>
      </c>
      <c r="O1117" s="88">
        <v>2.8329E-2</v>
      </c>
      <c r="P1117" s="54">
        <v>3</v>
      </c>
    </row>
    <row r="1118" spans="1:16" ht="28">
      <c r="A1118" s="54" t="s">
        <v>228</v>
      </c>
      <c r="B1118" s="54" t="s">
        <v>185</v>
      </c>
      <c r="C1118" s="54" t="s">
        <v>369</v>
      </c>
      <c r="D1118" s="54" t="s">
        <v>92</v>
      </c>
      <c r="E1118" s="54" t="s">
        <v>370</v>
      </c>
      <c r="F1118" s="54" t="s">
        <v>272</v>
      </c>
      <c r="G1118" s="54" t="s">
        <v>210</v>
      </c>
      <c r="H1118" s="54" t="s">
        <v>210</v>
      </c>
      <c r="I1118" s="54" t="s">
        <v>322</v>
      </c>
      <c r="J1118" s="54" t="s">
        <v>210</v>
      </c>
      <c r="K1118" s="54" t="s">
        <v>327</v>
      </c>
      <c r="L1118" s="87">
        <v>41674</v>
      </c>
      <c r="M1118" s="54"/>
      <c r="N1118" s="54" t="s">
        <v>328</v>
      </c>
      <c r="O1118" s="88">
        <v>9.443E-3</v>
      </c>
      <c r="P1118" s="54">
        <v>1</v>
      </c>
    </row>
    <row r="1119" spans="1:16" ht="28">
      <c r="A1119" s="54" t="s">
        <v>228</v>
      </c>
      <c r="B1119" s="54" t="s">
        <v>185</v>
      </c>
      <c r="C1119" s="54" t="s">
        <v>369</v>
      </c>
      <c r="D1119" s="54" t="s">
        <v>92</v>
      </c>
      <c r="E1119" s="54" t="s">
        <v>370</v>
      </c>
      <c r="F1119" s="54" t="s">
        <v>272</v>
      </c>
      <c r="G1119" s="54" t="s">
        <v>207</v>
      </c>
      <c r="H1119" s="54" t="s">
        <v>208</v>
      </c>
      <c r="I1119" s="54" t="s">
        <v>329</v>
      </c>
      <c r="J1119" s="54" t="s">
        <v>207</v>
      </c>
      <c r="K1119" s="54" t="s">
        <v>1066</v>
      </c>
      <c r="L1119" s="87">
        <v>42171</v>
      </c>
      <c r="M1119" s="54"/>
      <c r="N1119" s="54" t="s">
        <v>1067</v>
      </c>
      <c r="O1119" s="88">
        <v>1.8886E-2</v>
      </c>
      <c r="P1119" s="54">
        <v>2</v>
      </c>
    </row>
    <row r="1120" spans="1:16" ht="28">
      <c r="A1120" s="54" t="s">
        <v>228</v>
      </c>
      <c r="B1120" s="54" t="s">
        <v>185</v>
      </c>
      <c r="C1120" s="54" t="s">
        <v>369</v>
      </c>
      <c r="D1120" s="54" t="s">
        <v>92</v>
      </c>
      <c r="E1120" s="54" t="s">
        <v>370</v>
      </c>
      <c r="F1120" s="54" t="s">
        <v>272</v>
      </c>
      <c r="G1120" s="54" t="s">
        <v>207</v>
      </c>
      <c r="H1120" s="54" t="s">
        <v>208</v>
      </c>
      <c r="I1120" s="54" t="s">
        <v>329</v>
      </c>
      <c r="J1120" s="54" t="s">
        <v>207</v>
      </c>
      <c r="K1120" s="54" t="s">
        <v>332</v>
      </c>
      <c r="L1120" s="87">
        <v>42171</v>
      </c>
      <c r="M1120" s="54"/>
      <c r="N1120" s="54" t="s">
        <v>333</v>
      </c>
      <c r="O1120" s="88">
        <v>0.64171599999999995</v>
      </c>
      <c r="P1120" s="54">
        <v>68</v>
      </c>
    </row>
    <row r="1121" spans="1:16" ht="28">
      <c r="A1121" s="54" t="s">
        <v>228</v>
      </c>
      <c r="B1121" s="54" t="s">
        <v>185</v>
      </c>
      <c r="C1121" s="54" t="s">
        <v>369</v>
      </c>
      <c r="D1121" s="54" t="s">
        <v>92</v>
      </c>
      <c r="E1121" s="54" t="s">
        <v>370</v>
      </c>
      <c r="F1121" s="54" t="s">
        <v>272</v>
      </c>
      <c r="G1121" s="54" t="s">
        <v>207</v>
      </c>
      <c r="H1121" s="54" t="s">
        <v>208</v>
      </c>
      <c r="I1121" s="54" t="s">
        <v>329</v>
      </c>
      <c r="J1121" s="54" t="s">
        <v>207</v>
      </c>
      <c r="K1121" s="54" t="s">
        <v>334</v>
      </c>
      <c r="L1121" s="87">
        <v>42171</v>
      </c>
      <c r="M1121" s="54"/>
      <c r="N1121" s="54" t="s">
        <v>335</v>
      </c>
      <c r="O1121" s="88">
        <v>9.443E-3</v>
      </c>
      <c r="P1121" s="54">
        <v>1</v>
      </c>
    </row>
    <row r="1122" spans="1:16" ht="28">
      <c r="A1122" s="54" t="s">
        <v>228</v>
      </c>
      <c r="B1122" s="54" t="s">
        <v>185</v>
      </c>
      <c r="C1122" s="54" t="s">
        <v>369</v>
      </c>
      <c r="D1122" s="54" t="s">
        <v>92</v>
      </c>
      <c r="E1122" s="54" t="s">
        <v>370</v>
      </c>
      <c r="F1122" s="54" t="s">
        <v>272</v>
      </c>
      <c r="G1122" s="54" t="s">
        <v>207</v>
      </c>
      <c r="H1122" s="54" t="s">
        <v>336</v>
      </c>
      <c r="I1122" s="54" t="s">
        <v>337</v>
      </c>
      <c r="J1122" s="54" t="s">
        <v>207</v>
      </c>
      <c r="K1122" s="54" t="s">
        <v>336</v>
      </c>
      <c r="L1122" s="87">
        <v>42101</v>
      </c>
      <c r="M1122" s="54"/>
      <c r="N1122" s="54" t="s">
        <v>338</v>
      </c>
      <c r="O1122" s="88">
        <v>3.7772E-2</v>
      </c>
      <c r="P1122" s="54">
        <v>4</v>
      </c>
    </row>
    <row r="1123" spans="1:16" ht="28">
      <c r="A1123" s="54" t="s">
        <v>228</v>
      </c>
      <c r="B1123" s="54" t="s">
        <v>185</v>
      </c>
      <c r="C1123" s="54" t="s">
        <v>369</v>
      </c>
      <c r="D1123" s="54" t="s">
        <v>92</v>
      </c>
      <c r="E1123" s="54" t="s">
        <v>370</v>
      </c>
      <c r="F1123" s="54" t="s">
        <v>272</v>
      </c>
      <c r="G1123" s="54" t="s">
        <v>207</v>
      </c>
      <c r="H1123" s="54" t="s">
        <v>209</v>
      </c>
      <c r="I1123" s="54" t="s">
        <v>1074</v>
      </c>
      <c r="J1123" s="54" t="s">
        <v>207</v>
      </c>
      <c r="K1123" s="54" t="s">
        <v>1075</v>
      </c>
      <c r="L1123" s="87">
        <v>41688</v>
      </c>
      <c r="M1123" s="54"/>
      <c r="N1123" s="54" t="s">
        <v>1076</v>
      </c>
      <c r="O1123" s="88">
        <v>3.7772E-2</v>
      </c>
      <c r="P1123" s="54">
        <v>4</v>
      </c>
    </row>
    <row r="1124" spans="1:16" ht="28">
      <c r="A1124" s="54" t="s">
        <v>228</v>
      </c>
      <c r="B1124" s="54" t="s">
        <v>185</v>
      </c>
      <c r="C1124" s="54" t="s">
        <v>369</v>
      </c>
      <c r="D1124" s="54" t="s">
        <v>92</v>
      </c>
      <c r="E1124" s="54" t="s">
        <v>370</v>
      </c>
      <c r="F1124" s="54" t="s">
        <v>272</v>
      </c>
      <c r="G1124" s="54" t="s">
        <v>207</v>
      </c>
      <c r="H1124" s="54" t="s">
        <v>209</v>
      </c>
      <c r="I1124" s="54" t="s">
        <v>1074</v>
      </c>
      <c r="J1124" s="54" t="s">
        <v>207</v>
      </c>
      <c r="K1124" s="54" t="s">
        <v>1081</v>
      </c>
      <c r="L1124" s="87">
        <v>41688</v>
      </c>
      <c r="M1124" s="54"/>
      <c r="N1124" s="54" t="s">
        <v>1082</v>
      </c>
      <c r="O1124" s="88">
        <v>1.8886E-2</v>
      </c>
      <c r="P1124" s="54">
        <v>2</v>
      </c>
    </row>
    <row r="1125" spans="1:16" ht="28">
      <c r="A1125" s="54" t="s">
        <v>228</v>
      </c>
      <c r="B1125" s="54" t="s">
        <v>185</v>
      </c>
      <c r="C1125" s="54" t="s">
        <v>369</v>
      </c>
      <c r="D1125" s="54" t="s">
        <v>92</v>
      </c>
      <c r="E1125" s="54" t="s">
        <v>370</v>
      </c>
      <c r="F1125" s="54" t="s">
        <v>272</v>
      </c>
      <c r="G1125" s="54" t="s">
        <v>207</v>
      </c>
      <c r="H1125" s="54" t="s">
        <v>209</v>
      </c>
      <c r="I1125" s="54" t="s">
        <v>1074</v>
      </c>
      <c r="J1125" s="54" t="s">
        <v>207</v>
      </c>
      <c r="K1125" s="54" t="s">
        <v>1083</v>
      </c>
      <c r="L1125" s="87">
        <v>41688</v>
      </c>
      <c r="M1125" s="54"/>
      <c r="N1125" s="54" t="s">
        <v>1084</v>
      </c>
      <c r="O1125" s="88">
        <v>9.443E-3</v>
      </c>
      <c r="P1125" s="54">
        <v>1</v>
      </c>
    </row>
    <row r="1126" spans="1:16" ht="28">
      <c r="A1126" s="54" t="s">
        <v>228</v>
      </c>
      <c r="B1126" s="54" t="s">
        <v>185</v>
      </c>
      <c r="C1126" s="54" t="s">
        <v>369</v>
      </c>
      <c r="D1126" s="54" t="s">
        <v>92</v>
      </c>
      <c r="E1126" s="54" t="s">
        <v>370</v>
      </c>
      <c r="F1126" s="54" t="s">
        <v>272</v>
      </c>
      <c r="G1126" s="54" t="s">
        <v>207</v>
      </c>
      <c r="H1126" s="54" t="s">
        <v>209</v>
      </c>
      <c r="I1126" s="54" t="s">
        <v>1074</v>
      </c>
      <c r="J1126" s="54" t="s">
        <v>207</v>
      </c>
      <c r="K1126" s="54" t="s">
        <v>1093</v>
      </c>
      <c r="L1126" s="87">
        <v>41688</v>
      </c>
      <c r="M1126" s="54"/>
      <c r="N1126" s="54" t="s">
        <v>1094</v>
      </c>
      <c r="O1126" s="88">
        <v>8.4986999999999993E-2</v>
      </c>
      <c r="P1126" s="54">
        <v>9</v>
      </c>
    </row>
    <row r="1127" spans="1:16" ht="28">
      <c r="A1127" s="54" t="s">
        <v>228</v>
      </c>
      <c r="B1127" s="54" t="s">
        <v>185</v>
      </c>
      <c r="C1127" s="54" t="s">
        <v>369</v>
      </c>
      <c r="D1127" s="54" t="s">
        <v>92</v>
      </c>
      <c r="E1127" s="54" t="s">
        <v>370</v>
      </c>
      <c r="F1127" s="54" t="s">
        <v>272</v>
      </c>
      <c r="G1127" s="54" t="s">
        <v>207</v>
      </c>
      <c r="H1127" s="54" t="s">
        <v>209</v>
      </c>
      <c r="I1127" s="54" t="s">
        <v>1074</v>
      </c>
      <c r="J1127" s="54" t="s">
        <v>207</v>
      </c>
      <c r="K1127" s="54" t="s">
        <v>1095</v>
      </c>
      <c r="L1127" s="87">
        <v>41688</v>
      </c>
      <c r="M1127" s="54"/>
      <c r="N1127" s="54" t="s">
        <v>1096</v>
      </c>
      <c r="O1127" s="88">
        <v>5.6658E-2</v>
      </c>
      <c r="P1127" s="54">
        <v>6</v>
      </c>
    </row>
    <row r="1128" spans="1:16" ht="28">
      <c r="A1128" s="54" t="s">
        <v>228</v>
      </c>
      <c r="B1128" s="54" t="s">
        <v>185</v>
      </c>
      <c r="C1128" s="54" t="s">
        <v>369</v>
      </c>
      <c r="D1128" s="54" t="s">
        <v>92</v>
      </c>
      <c r="E1128" s="54" t="s">
        <v>370</v>
      </c>
      <c r="F1128" s="54" t="s">
        <v>272</v>
      </c>
      <c r="G1128" s="54" t="s">
        <v>207</v>
      </c>
      <c r="H1128" s="54" t="s">
        <v>209</v>
      </c>
      <c r="I1128" s="54" t="s">
        <v>1074</v>
      </c>
      <c r="J1128" s="54" t="s">
        <v>207</v>
      </c>
      <c r="K1128" s="54" t="s">
        <v>1097</v>
      </c>
      <c r="L1128" s="87">
        <v>41688</v>
      </c>
      <c r="M1128" s="54"/>
      <c r="N1128" s="54" t="s">
        <v>1098</v>
      </c>
      <c r="O1128" s="88">
        <v>9.443E-3</v>
      </c>
      <c r="P1128" s="54">
        <v>1</v>
      </c>
    </row>
    <row r="1129" spans="1:16" ht="28">
      <c r="A1129" s="54" t="s">
        <v>228</v>
      </c>
      <c r="B1129" s="54" t="s">
        <v>185</v>
      </c>
      <c r="C1129" s="54" t="s">
        <v>1121</v>
      </c>
      <c r="D1129" s="54" t="s">
        <v>92</v>
      </c>
      <c r="E1129" s="54" t="s">
        <v>1122</v>
      </c>
      <c r="F1129" s="54" t="s">
        <v>272</v>
      </c>
      <c r="G1129" s="54" t="s">
        <v>186</v>
      </c>
      <c r="H1129" s="54" t="s">
        <v>387</v>
      </c>
      <c r="I1129" s="54" t="s">
        <v>388</v>
      </c>
      <c r="J1129" s="54" t="s">
        <v>186</v>
      </c>
      <c r="K1129" s="54" t="s">
        <v>387</v>
      </c>
      <c r="L1129" s="87">
        <v>42230</v>
      </c>
      <c r="M1129" s="54"/>
      <c r="N1129" s="54" t="s">
        <v>389</v>
      </c>
      <c r="O1129" s="88">
        <v>0.91</v>
      </c>
      <c r="P1129" s="54">
        <v>1</v>
      </c>
    </row>
    <row r="1130" spans="1:16" ht="28">
      <c r="A1130" s="54" t="s">
        <v>228</v>
      </c>
      <c r="B1130" s="54" t="s">
        <v>185</v>
      </c>
      <c r="C1130" s="54" t="s">
        <v>1121</v>
      </c>
      <c r="D1130" s="54" t="s">
        <v>92</v>
      </c>
      <c r="E1130" s="54" t="s">
        <v>1122</v>
      </c>
      <c r="F1130" s="54" t="s">
        <v>272</v>
      </c>
      <c r="G1130" s="54" t="s">
        <v>186</v>
      </c>
      <c r="H1130" s="54" t="s">
        <v>187</v>
      </c>
      <c r="I1130" s="54" t="s">
        <v>275</v>
      </c>
      <c r="J1130" s="54" t="s">
        <v>186</v>
      </c>
      <c r="K1130" s="54" t="s">
        <v>276</v>
      </c>
      <c r="L1130" s="87">
        <v>42251</v>
      </c>
      <c r="M1130" s="54"/>
      <c r="N1130" s="54" t="s">
        <v>277</v>
      </c>
      <c r="O1130" s="88">
        <v>0.91</v>
      </c>
      <c r="P1130" s="54">
        <v>1</v>
      </c>
    </row>
    <row r="1131" spans="1:16" ht="28">
      <c r="A1131" s="54" t="s">
        <v>228</v>
      </c>
      <c r="B1131" s="54" t="s">
        <v>185</v>
      </c>
      <c r="C1131" s="54" t="s">
        <v>1121</v>
      </c>
      <c r="D1131" s="54" t="s">
        <v>92</v>
      </c>
      <c r="E1131" s="54" t="s">
        <v>1122</v>
      </c>
      <c r="F1131" s="54" t="s">
        <v>272</v>
      </c>
      <c r="G1131" s="54" t="s">
        <v>186</v>
      </c>
      <c r="H1131" s="54" t="s">
        <v>187</v>
      </c>
      <c r="I1131" s="54" t="s">
        <v>275</v>
      </c>
      <c r="J1131" s="54" t="s">
        <v>186</v>
      </c>
      <c r="K1131" s="54" t="s">
        <v>278</v>
      </c>
      <c r="L1131" s="87">
        <v>42251</v>
      </c>
      <c r="M1131" s="54"/>
      <c r="N1131" s="54" t="s">
        <v>279</v>
      </c>
      <c r="O1131" s="88">
        <v>0.91</v>
      </c>
      <c r="P1131" s="54">
        <v>1</v>
      </c>
    </row>
    <row r="1132" spans="1:16" ht="28">
      <c r="A1132" s="54" t="s">
        <v>228</v>
      </c>
      <c r="B1132" s="54" t="s">
        <v>185</v>
      </c>
      <c r="C1132" s="54" t="s">
        <v>1121</v>
      </c>
      <c r="D1132" s="54" t="s">
        <v>92</v>
      </c>
      <c r="E1132" s="54" t="s">
        <v>1122</v>
      </c>
      <c r="F1132" s="54" t="s">
        <v>272</v>
      </c>
      <c r="G1132" s="54" t="s">
        <v>186</v>
      </c>
      <c r="H1132" s="54" t="s">
        <v>409</v>
      </c>
      <c r="I1132" s="54" t="s">
        <v>410</v>
      </c>
      <c r="J1132" s="54" t="s">
        <v>186</v>
      </c>
      <c r="K1132" s="54" t="s">
        <v>409</v>
      </c>
      <c r="L1132" s="87">
        <v>42059</v>
      </c>
      <c r="M1132" s="54"/>
      <c r="N1132" s="54" t="s">
        <v>411</v>
      </c>
      <c r="O1132" s="88">
        <v>1.82</v>
      </c>
      <c r="P1132" s="54">
        <v>2</v>
      </c>
    </row>
    <row r="1133" spans="1:16" ht="28">
      <c r="A1133" s="54" t="s">
        <v>228</v>
      </c>
      <c r="B1133" s="54" t="s">
        <v>185</v>
      </c>
      <c r="C1133" s="54" t="s">
        <v>1121</v>
      </c>
      <c r="D1133" s="54" t="s">
        <v>92</v>
      </c>
      <c r="E1133" s="54" t="s">
        <v>1122</v>
      </c>
      <c r="F1133" s="54" t="s">
        <v>272</v>
      </c>
      <c r="G1133" s="54" t="s">
        <v>192</v>
      </c>
      <c r="H1133" s="54" t="s">
        <v>452</v>
      </c>
      <c r="I1133" s="54" t="s">
        <v>460</v>
      </c>
      <c r="J1133" s="54" t="s">
        <v>192</v>
      </c>
      <c r="K1133" s="54" t="s">
        <v>452</v>
      </c>
      <c r="L1133" s="87">
        <v>41842</v>
      </c>
      <c r="M1133" s="54"/>
      <c r="N1133" s="54" t="s">
        <v>461</v>
      </c>
      <c r="O1133" s="88">
        <v>0.91</v>
      </c>
      <c r="P1133" s="54">
        <v>1</v>
      </c>
    </row>
    <row r="1134" spans="1:16" ht="28">
      <c r="A1134" s="54" t="s">
        <v>228</v>
      </c>
      <c r="B1134" s="54" t="s">
        <v>185</v>
      </c>
      <c r="C1134" s="54" t="s">
        <v>1121</v>
      </c>
      <c r="D1134" s="54" t="s">
        <v>92</v>
      </c>
      <c r="E1134" s="54" t="s">
        <v>1122</v>
      </c>
      <c r="F1134" s="54" t="s">
        <v>272</v>
      </c>
      <c r="G1134" s="54" t="s">
        <v>500</v>
      </c>
      <c r="H1134" s="54" t="s">
        <v>501</v>
      </c>
      <c r="I1134" s="54" t="s">
        <v>502</v>
      </c>
      <c r="J1134" s="54" t="s">
        <v>500</v>
      </c>
      <c r="K1134" s="54" t="s">
        <v>505</v>
      </c>
      <c r="L1134" s="87">
        <v>41688</v>
      </c>
      <c r="M1134" s="54"/>
      <c r="N1134" s="54" t="s">
        <v>506</v>
      </c>
      <c r="O1134" s="88">
        <v>0.91</v>
      </c>
      <c r="P1134" s="54">
        <v>1</v>
      </c>
    </row>
    <row r="1135" spans="1:16" ht="28">
      <c r="A1135" s="54" t="s">
        <v>228</v>
      </c>
      <c r="B1135" s="54" t="s">
        <v>185</v>
      </c>
      <c r="C1135" s="54" t="s">
        <v>1121</v>
      </c>
      <c r="D1135" s="54" t="s">
        <v>92</v>
      </c>
      <c r="E1135" s="54" t="s">
        <v>1122</v>
      </c>
      <c r="F1135" s="54" t="s">
        <v>272</v>
      </c>
      <c r="G1135" s="54" t="s">
        <v>500</v>
      </c>
      <c r="H1135" s="54" t="s">
        <v>501</v>
      </c>
      <c r="I1135" s="54" t="s">
        <v>502</v>
      </c>
      <c r="J1135" s="54" t="s">
        <v>500</v>
      </c>
      <c r="K1135" s="54" t="s">
        <v>507</v>
      </c>
      <c r="L1135" s="87">
        <v>41688</v>
      </c>
      <c r="M1135" s="54"/>
      <c r="N1135" s="54" t="s">
        <v>508</v>
      </c>
      <c r="O1135" s="88">
        <v>0.91</v>
      </c>
      <c r="P1135" s="54">
        <v>1</v>
      </c>
    </row>
    <row r="1136" spans="1:16" ht="28">
      <c r="A1136" s="54" t="s">
        <v>228</v>
      </c>
      <c r="B1136" s="54" t="s">
        <v>185</v>
      </c>
      <c r="C1136" s="54" t="s">
        <v>1121</v>
      </c>
      <c r="D1136" s="54" t="s">
        <v>92</v>
      </c>
      <c r="E1136" s="54" t="s">
        <v>1122</v>
      </c>
      <c r="F1136" s="54" t="s">
        <v>272</v>
      </c>
      <c r="G1136" s="54" t="s">
        <v>500</v>
      </c>
      <c r="H1136" s="54" t="s">
        <v>501</v>
      </c>
      <c r="I1136" s="54" t="s">
        <v>502</v>
      </c>
      <c r="J1136" s="54" t="s">
        <v>500</v>
      </c>
      <c r="K1136" s="54" t="s">
        <v>511</v>
      </c>
      <c r="L1136" s="87">
        <v>41688</v>
      </c>
      <c r="M1136" s="54"/>
      <c r="N1136" s="54" t="s">
        <v>512</v>
      </c>
      <c r="O1136" s="88">
        <v>0.91</v>
      </c>
      <c r="P1136" s="54">
        <v>1</v>
      </c>
    </row>
    <row r="1137" spans="1:16" ht="28">
      <c r="A1137" s="54" t="s">
        <v>228</v>
      </c>
      <c r="B1137" s="54" t="s">
        <v>185</v>
      </c>
      <c r="C1137" s="54" t="s">
        <v>1121</v>
      </c>
      <c r="D1137" s="54" t="s">
        <v>92</v>
      </c>
      <c r="E1137" s="54" t="s">
        <v>1122</v>
      </c>
      <c r="F1137" s="54" t="s">
        <v>272</v>
      </c>
      <c r="G1137" s="54" t="s">
        <v>500</v>
      </c>
      <c r="H1137" s="54" t="s">
        <v>501</v>
      </c>
      <c r="I1137" s="54" t="s">
        <v>502</v>
      </c>
      <c r="J1137" s="54" t="s">
        <v>500</v>
      </c>
      <c r="K1137" s="54" t="s">
        <v>513</v>
      </c>
      <c r="L1137" s="87">
        <v>41688</v>
      </c>
      <c r="M1137" s="54"/>
      <c r="N1137" s="54" t="s">
        <v>514</v>
      </c>
      <c r="O1137" s="88">
        <v>0.91</v>
      </c>
      <c r="P1137" s="54">
        <v>1</v>
      </c>
    </row>
    <row r="1138" spans="1:16" ht="28">
      <c r="A1138" s="54" t="s">
        <v>228</v>
      </c>
      <c r="B1138" s="54" t="s">
        <v>185</v>
      </c>
      <c r="C1138" s="54" t="s">
        <v>1121</v>
      </c>
      <c r="D1138" s="54" t="s">
        <v>92</v>
      </c>
      <c r="E1138" s="54" t="s">
        <v>1122</v>
      </c>
      <c r="F1138" s="54" t="s">
        <v>272</v>
      </c>
      <c r="G1138" s="54" t="s">
        <v>500</v>
      </c>
      <c r="H1138" s="54" t="s">
        <v>501</v>
      </c>
      <c r="I1138" s="54" t="s">
        <v>502</v>
      </c>
      <c r="J1138" s="54" t="s">
        <v>500</v>
      </c>
      <c r="K1138" s="54" t="s">
        <v>515</v>
      </c>
      <c r="L1138" s="87">
        <v>41688</v>
      </c>
      <c r="M1138" s="54"/>
      <c r="N1138" s="54" t="s">
        <v>516</v>
      </c>
      <c r="O1138" s="88">
        <v>0.91</v>
      </c>
      <c r="P1138" s="54">
        <v>1</v>
      </c>
    </row>
    <row r="1139" spans="1:16" ht="28">
      <c r="A1139" s="54" t="s">
        <v>228</v>
      </c>
      <c r="B1139" s="54" t="s">
        <v>185</v>
      </c>
      <c r="C1139" s="54" t="s">
        <v>1121</v>
      </c>
      <c r="D1139" s="54" t="s">
        <v>92</v>
      </c>
      <c r="E1139" s="54" t="s">
        <v>1122</v>
      </c>
      <c r="F1139" s="54" t="s">
        <v>272</v>
      </c>
      <c r="G1139" s="54" t="s">
        <v>500</v>
      </c>
      <c r="H1139" s="54" t="s">
        <v>501</v>
      </c>
      <c r="I1139" s="54" t="s">
        <v>502</v>
      </c>
      <c r="J1139" s="54" t="s">
        <v>500</v>
      </c>
      <c r="K1139" s="54" t="s">
        <v>517</v>
      </c>
      <c r="L1139" s="87">
        <v>41688</v>
      </c>
      <c r="M1139" s="54"/>
      <c r="N1139" s="54" t="s">
        <v>518</v>
      </c>
      <c r="O1139" s="88">
        <v>0.91</v>
      </c>
      <c r="P1139" s="54">
        <v>1</v>
      </c>
    </row>
    <row r="1140" spans="1:16" ht="28">
      <c r="A1140" s="54" t="s">
        <v>228</v>
      </c>
      <c r="B1140" s="54" t="s">
        <v>185</v>
      </c>
      <c r="C1140" s="54" t="s">
        <v>1121</v>
      </c>
      <c r="D1140" s="54" t="s">
        <v>92</v>
      </c>
      <c r="E1140" s="54" t="s">
        <v>1122</v>
      </c>
      <c r="F1140" s="54" t="s">
        <v>272</v>
      </c>
      <c r="G1140" s="54" t="s">
        <v>500</v>
      </c>
      <c r="H1140" s="54" t="s">
        <v>501</v>
      </c>
      <c r="I1140" s="54" t="s">
        <v>502</v>
      </c>
      <c r="J1140" s="54" t="s">
        <v>500</v>
      </c>
      <c r="K1140" s="54" t="s">
        <v>519</v>
      </c>
      <c r="L1140" s="87">
        <v>41688</v>
      </c>
      <c r="M1140" s="54"/>
      <c r="N1140" s="54" t="s">
        <v>520</v>
      </c>
      <c r="O1140" s="88">
        <v>10.92</v>
      </c>
      <c r="P1140" s="54">
        <v>12</v>
      </c>
    </row>
    <row r="1141" spans="1:16" ht="28">
      <c r="A1141" s="54" t="s">
        <v>228</v>
      </c>
      <c r="B1141" s="54" t="s">
        <v>185</v>
      </c>
      <c r="C1141" s="54" t="s">
        <v>1121</v>
      </c>
      <c r="D1141" s="54" t="s">
        <v>92</v>
      </c>
      <c r="E1141" s="54" t="s">
        <v>1122</v>
      </c>
      <c r="F1141" s="54" t="s">
        <v>272</v>
      </c>
      <c r="G1141" s="54" t="s">
        <v>500</v>
      </c>
      <c r="H1141" s="54" t="s">
        <v>501</v>
      </c>
      <c r="I1141" s="54" t="s">
        <v>502</v>
      </c>
      <c r="J1141" s="54" t="s">
        <v>500</v>
      </c>
      <c r="K1141" s="54" t="s">
        <v>521</v>
      </c>
      <c r="L1141" s="87">
        <v>41688</v>
      </c>
      <c r="M1141" s="54"/>
      <c r="N1141" s="54" t="s">
        <v>522</v>
      </c>
      <c r="O1141" s="88">
        <v>1.82</v>
      </c>
      <c r="P1141" s="54">
        <v>2</v>
      </c>
    </row>
    <row r="1142" spans="1:16" ht="28">
      <c r="A1142" s="54" t="s">
        <v>228</v>
      </c>
      <c r="B1142" s="54" t="s">
        <v>185</v>
      </c>
      <c r="C1142" s="54" t="s">
        <v>1121</v>
      </c>
      <c r="D1142" s="54" t="s">
        <v>92</v>
      </c>
      <c r="E1142" s="54" t="s">
        <v>1122</v>
      </c>
      <c r="F1142" s="54" t="s">
        <v>272</v>
      </c>
      <c r="G1142" s="54" t="s">
        <v>288</v>
      </c>
      <c r="H1142" s="54" t="s">
        <v>597</v>
      </c>
      <c r="I1142" s="54" t="s">
        <v>598</v>
      </c>
      <c r="J1142" s="54" t="s">
        <v>288</v>
      </c>
      <c r="K1142" s="54" t="s">
        <v>597</v>
      </c>
      <c r="L1142" s="87">
        <v>42440</v>
      </c>
      <c r="M1142" s="54"/>
      <c r="N1142" s="54" t="s">
        <v>599</v>
      </c>
      <c r="O1142" s="88">
        <v>0.91</v>
      </c>
      <c r="P1142" s="54">
        <v>1</v>
      </c>
    </row>
    <row r="1143" spans="1:16" ht="28">
      <c r="A1143" s="54" t="s">
        <v>228</v>
      </c>
      <c r="B1143" s="54" t="s">
        <v>185</v>
      </c>
      <c r="C1143" s="54" t="s">
        <v>1121</v>
      </c>
      <c r="D1143" s="54" t="s">
        <v>92</v>
      </c>
      <c r="E1143" s="54" t="s">
        <v>1122</v>
      </c>
      <c r="F1143" s="54" t="s">
        <v>272</v>
      </c>
      <c r="G1143" s="54" t="s">
        <v>288</v>
      </c>
      <c r="H1143" s="54" t="s">
        <v>300</v>
      </c>
      <c r="I1143" s="54" t="s">
        <v>301</v>
      </c>
      <c r="J1143" s="54" t="s">
        <v>288</v>
      </c>
      <c r="K1143" s="54" t="s">
        <v>300</v>
      </c>
      <c r="L1143" s="87">
        <v>42391</v>
      </c>
      <c r="M1143" s="54"/>
      <c r="N1143" s="54" t="s">
        <v>302</v>
      </c>
      <c r="O1143" s="88">
        <v>0.91</v>
      </c>
      <c r="P1143" s="54">
        <v>1</v>
      </c>
    </row>
    <row r="1144" spans="1:16" ht="28">
      <c r="A1144" s="54" t="s">
        <v>228</v>
      </c>
      <c r="B1144" s="54" t="s">
        <v>185</v>
      </c>
      <c r="C1144" s="54" t="s">
        <v>1121</v>
      </c>
      <c r="D1144" s="54" t="s">
        <v>92</v>
      </c>
      <c r="E1144" s="54" t="s">
        <v>1122</v>
      </c>
      <c r="F1144" s="54" t="s">
        <v>272</v>
      </c>
      <c r="G1144" s="54" t="s">
        <v>647</v>
      </c>
      <c r="H1144" s="54" t="s">
        <v>648</v>
      </c>
      <c r="I1144" s="54" t="s">
        <v>649</v>
      </c>
      <c r="J1144" s="54" t="s">
        <v>675</v>
      </c>
      <c r="K1144" s="54" t="s">
        <v>676</v>
      </c>
      <c r="L1144" s="87">
        <v>42790</v>
      </c>
      <c r="M1144" s="54"/>
      <c r="N1144" s="54" t="s">
        <v>677</v>
      </c>
      <c r="O1144" s="88">
        <v>2.73</v>
      </c>
      <c r="P1144" s="54">
        <v>3</v>
      </c>
    </row>
    <row r="1145" spans="1:16" ht="28">
      <c r="A1145" s="54" t="s">
        <v>228</v>
      </c>
      <c r="B1145" s="54" t="s">
        <v>185</v>
      </c>
      <c r="C1145" s="54" t="s">
        <v>1121</v>
      </c>
      <c r="D1145" s="54" t="s">
        <v>92</v>
      </c>
      <c r="E1145" s="54" t="s">
        <v>1122</v>
      </c>
      <c r="F1145" s="54" t="s">
        <v>272</v>
      </c>
      <c r="G1145" s="54" t="s">
        <v>196</v>
      </c>
      <c r="H1145" s="54" t="s">
        <v>199</v>
      </c>
      <c r="I1145" s="54" t="s">
        <v>700</v>
      </c>
      <c r="J1145" s="54" t="s">
        <v>196</v>
      </c>
      <c r="K1145" s="54" t="s">
        <v>716</v>
      </c>
      <c r="L1145" s="87">
        <v>42888</v>
      </c>
      <c r="M1145" s="54"/>
      <c r="N1145" s="54" t="s">
        <v>717</v>
      </c>
      <c r="O1145" s="88">
        <v>0.91</v>
      </c>
      <c r="P1145" s="54">
        <v>1</v>
      </c>
    </row>
    <row r="1146" spans="1:16" ht="28">
      <c r="A1146" s="54" t="s">
        <v>228</v>
      </c>
      <c r="B1146" s="54" t="s">
        <v>185</v>
      </c>
      <c r="C1146" s="54" t="s">
        <v>1121</v>
      </c>
      <c r="D1146" s="54" t="s">
        <v>92</v>
      </c>
      <c r="E1146" s="54" t="s">
        <v>1122</v>
      </c>
      <c r="F1146" s="54" t="s">
        <v>272</v>
      </c>
      <c r="G1146" s="54" t="s">
        <v>196</v>
      </c>
      <c r="H1146" s="54" t="s">
        <v>720</v>
      </c>
      <c r="I1146" s="54" t="s">
        <v>723</v>
      </c>
      <c r="J1146" s="54" t="s">
        <v>196</v>
      </c>
      <c r="K1146" s="54" t="s">
        <v>726</v>
      </c>
      <c r="L1146" s="87">
        <v>42678</v>
      </c>
      <c r="M1146" s="54"/>
      <c r="N1146" s="54" t="s">
        <v>727</v>
      </c>
      <c r="O1146" s="88">
        <v>0.91</v>
      </c>
      <c r="P1146" s="54">
        <v>1</v>
      </c>
    </row>
    <row r="1147" spans="1:16" ht="28">
      <c r="A1147" s="54" t="s">
        <v>228</v>
      </c>
      <c r="B1147" s="54" t="s">
        <v>185</v>
      </c>
      <c r="C1147" s="54" t="s">
        <v>1121</v>
      </c>
      <c r="D1147" s="54" t="s">
        <v>92</v>
      </c>
      <c r="E1147" s="54" t="s">
        <v>1122</v>
      </c>
      <c r="F1147" s="54" t="s">
        <v>272</v>
      </c>
      <c r="G1147" s="54" t="s">
        <v>200</v>
      </c>
      <c r="H1147" s="54" t="s">
        <v>733</v>
      </c>
      <c r="I1147" s="54" t="s">
        <v>734</v>
      </c>
      <c r="J1147" s="54" t="s">
        <v>200</v>
      </c>
      <c r="K1147" s="54" t="s">
        <v>735</v>
      </c>
      <c r="L1147" s="87">
        <v>42657</v>
      </c>
      <c r="M1147" s="54"/>
      <c r="N1147" s="54" t="s">
        <v>736</v>
      </c>
      <c r="O1147" s="88">
        <v>0.91</v>
      </c>
      <c r="P1147" s="54">
        <v>1</v>
      </c>
    </row>
    <row r="1148" spans="1:16" ht="28">
      <c r="A1148" s="54" t="s">
        <v>228</v>
      </c>
      <c r="B1148" s="54" t="s">
        <v>185</v>
      </c>
      <c r="C1148" s="54" t="s">
        <v>1121</v>
      </c>
      <c r="D1148" s="54" t="s">
        <v>92</v>
      </c>
      <c r="E1148" s="54" t="s">
        <v>1122</v>
      </c>
      <c r="F1148" s="54" t="s">
        <v>272</v>
      </c>
      <c r="G1148" s="54" t="s">
        <v>200</v>
      </c>
      <c r="H1148" s="54" t="s">
        <v>733</v>
      </c>
      <c r="I1148" s="54" t="s">
        <v>734</v>
      </c>
      <c r="J1148" s="54" t="s">
        <v>200</v>
      </c>
      <c r="K1148" s="54" t="s">
        <v>753</v>
      </c>
      <c r="L1148" s="87">
        <v>42657</v>
      </c>
      <c r="M1148" s="54"/>
      <c r="N1148" s="54" t="s">
        <v>754</v>
      </c>
      <c r="O1148" s="88">
        <v>0.91</v>
      </c>
      <c r="P1148" s="54">
        <v>1</v>
      </c>
    </row>
    <row r="1149" spans="1:16" ht="28">
      <c r="A1149" s="54" t="s">
        <v>228</v>
      </c>
      <c r="B1149" s="54" t="s">
        <v>185</v>
      </c>
      <c r="C1149" s="54" t="s">
        <v>1121</v>
      </c>
      <c r="D1149" s="54" t="s">
        <v>92</v>
      </c>
      <c r="E1149" s="54" t="s">
        <v>1122</v>
      </c>
      <c r="F1149" s="54" t="s">
        <v>272</v>
      </c>
      <c r="G1149" s="54" t="s">
        <v>200</v>
      </c>
      <c r="H1149" s="54" t="s">
        <v>757</v>
      </c>
      <c r="I1149" s="54" t="s">
        <v>758</v>
      </c>
      <c r="J1149" s="54" t="s">
        <v>200</v>
      </c>
      <c r="K1149" s="54" t="s">
        <v>757</v>
      </c>
      <c r="L1149" s="87">
        <v>42031</v>
      </c>
      <c r="M1149" s="54"/>
      <c r="N1149" s="54" t="s">
        <v>759</v>
      </c>
      <c r="O1149" s="88">
        <v>0.91</v>
      </c>
      <c r="P1149" s="54">
        <v>1</v>
      </c>
    </row>
    <row r="1150" spans="1:16" ht="28">
      <c r="A1150" s="54" t="s">
        <v>228</v>
      </c>
      <c r="B1150" s="54" t="s">
        <v>185</v>
      </c>
      <c r="C1150" s="54" t="s">
        <v>1121</v>
      </c>
      <c r="D1150" s="54" t="s">
        <v>92</v>
      </c>
      <c r="E1150" s="54" t="s">
        <v>1122</v>
      </c>
      <c r="F1150" s="54" t="s">
        <v>272</v>
      </c>
      <c r="G1150" s="54" t="s">
        <v>200</v>
      </c>
      <c r="H1150" s="54" t="s">
        <v>760</v>
      </c>
      <c r="I1150" s="54" t="s">
        <v>761</v>
      </c>
      <c r="J1150" s="54" t="s">
        <v>200</v>
      </c>
      <c r="K1150" s="54" t="s">
        <v>762</v>
      </c>
      <c r="L1150" s="87">
        <v>42101</v>
      </c>
      <c r="M1150" s="54"/>
      <c r="N1150" s="54" t="s">
        <v>763</v>
      </c>
      <c r="O1150" s="88">
        <v>0.91</v>
      </c>
      <c r="P1150" s="54">
        <v>1</v>
      </c>
    </row>
    <row r="1151" spans="1:16" ht="28">
      <c r="A1151" s="54" t="s">
        <v>228</v>
      </c>
      <c r="B1151" s="54" t="s">
        <v>185</v>
      </c>
      <c r="C1151" s="54" t="s">
        <v>1121</v>
      </c>
      <c r="D1151" s="54" t="s">
        <v>92</v>
      </c>
      <c r="E1151" s="54" t="s">
        <v>1122</v>
      </c>
      <c r="F1151" s="54" t="s">
        <v>272</v>
      </c>
      <c r="G1151" s="54" t="s">
        <v>200</v>
      </c>
      <c r="H1151" s="54" t="s">
        <v>760</v>
      </c>
      <c r="I1151" s="54" t="s">
        <v>761</v>
      </c>
      <c r="J1151" s="54" t="s">
        <v>200</v>
      </c>
      <c r="K1151" s="54" t="s">
        <v>768</v>
      </c>
      <c r="L1151" s="87">
        <v>42101</v>
      </c>
      <c r="M1151" s="54"/>
      <c r="N1151" s="54" t="s">
        <v>769</v>
      </c>
      <c r="O1151" s="88">
        <v>0.91</v>
      </c>
      <c r="P1151" s="54">
        <v>1</v>
      </c>
    </row>
    <row r="1152" spans="1:16" ht="28">
      <c r="A1152" s="54" t="s">
        <v>228</v>
      </c>
      <c r="B1152" s="54" t="s">
        <v>185</v>
      </c>
      <c r="C1152" s="54" t="s">
        <v>1121</v>
      </c>
      <c r="D1152" s="54" t="s">
        <v>92</v>
      </c>
      <c r="E1152" s="54" t="s">
        <v>1122</v>
      </c>
      <c r="F1152" s="54" t="s">
        <v>272</v>
      </c>
      <c r="G1152" s="54" t="s">
        <v>200</v>
      </c>
      <c r="H1152" s="54" t="s">
        <v>760</v>
      </c>
      <c r="I1152" s="54" t="s">
        <v>761</v>
      </c>
      <c r="J1152" s="54" t="s">
        <v>200</v>
      </c>
      <c r="K1152" s="54" t="s">
        <v>770</v>
      </c>
      <c r="L1152" s="87">
        <v>42101</v>
      </c>
      <c r="M1152" s="54"/>
      <c r="N1152" s="54" t="s">
        <v>771</v>
      </c>
      <c r="O1152" s="88">
        <v>0.91</v>
      </c>
      <c r="P1152" s="54">
        <v>1</v>
      </c>
    </row>
    <row r="1153" spans="1:16" ht="28">
      <c r="A1153" s="54" t="s">
        <v>228</v>
      </c>
      <c r="B1153" s="54" t="s">
        <v>185</v>
      </c>
      <c r="C1153" s="54" t="s">
        <v>1121</v>
      </c>
      <c r="D1153" s="54" t="s">
        <v>92</v>
      </c>
      <c r="E1153" s="54" t="s">
        <v>1122</v>
      </c>
      <c r="F1153" s="54" t="s">
        <v>272</v>
      </c>
      <c r="G1153" s="54" t="s">
        <v>200</v>
      </c>
      <c r="H1153" s="54" t="s">
        <v>760</v>
      </c>
      <c r="I1153" s="54" t="s">
        <v>761</v>
      </c>
      <c r="J1153" s="54" t="s">
        <v>200</v>
      </c>
      <c r="K1153" s="54" t="s">
        <v>776</v>
      </c>
      <c r="L1153" s="87">
        <v>42101</v>
      </c>
      <c r="M1153" s="54"/>
      <c r="N1153" s="54" t="s">
        <v>777</v>
      </c>
      <c r="O1153" s="88">
        <v>0.91</v>
      </c>
      <c r="P1153" s="54">
        <v>1</v>
      </c>
    </row>
    <row r="1154" spans="1:16" ht="28">
      <c r="A1154" s="54" t="s">
        <v>228</v>
      </c>
      <c r="B1154" s="54" t="s">
        <v>185</v>
      </c>
      <c r="C1154" s="54" t="s">
        <v>1121</v>
      </c>
      <c r="D1154" s="54" t="s">
        <v>92</v>
      </c>
      <c r="E1154" s="54" t="s">
        <v>1122</v>
      </c>
      <c r="F1154" s="54" t="s">
        <v>272</v>
      </c>
      <c r="G1154" s="54" t="s">
        <v>261</v>
      </c>
      <c r="H1154" s="54" t="s">
        <v>793</v>
      </c>
      <c r="I1154" s="54" t="s">
        <v>794</v>
      </c>
      <c r="J1154" s="54" t="s">
        <v>261</v>
      </c>
      <c r="K1154" s="54" t="s">
        <v>793</v>
      </c>
      <c r="L1154" s="87">
        <v>1</v>
      </c>
      <c r="M1154" s="54"/>
      <c r="N1154" s="54" t="s">
        <v>795</v>
      </c>
      <c r="O1154" s="88">
        <v>1.82</v>
      </c>
      <c r="P1154" s="54">
        <v>2</v>
      </c>
    </row>
    <row r="1155" spans="1:16" ht="28">
      <c r="A1155" s="54" t="s">
        <v>228</v>
      </c>
      <c r="B1155" s="54" t="s">
        <v>185</v>
      </c>
      <c r="C1155" s="54" t="s">
        <v>1121</v>
      </c>
      <c r="D1155" s="54" t="s">
        <v>92</v>
      </c>
      <c r="E1155" s="54" t="s">
        <v>1122</v>
      </c>
      <c r="F1155" s="54" t="s">
        <v>272</v>
      </c>
      <c r="G1155" s="54" t="s">
        <v>261</v>
      </c>
      <c r="H1155" s="54" t="s">
        <v>303</v>
      </c>
      <c r="I1155" s="54" t="s">
        <v>304</v>
      </c>
      <c r="J1155" s="54" t="s">
        <v>261</v>
      </c>
      <c r="K1155" s="54" t="s">
        <v>303</v>
      </c>
      <c r="L1155" s="87">
        <v>42601</v>
      </c>
      <c r="M1155" s="54"/>
      <c r="N1155" s="54" t="s">
        <v>798</v>
      </c>
      <c r="O1155" s="88">
        <v>1.82</v>
      </c>
      <c r="P1155" s="54">
        <v>2</v>
      </c>
    </row>
    <row r="1156" spans="1:16" ht="28">
      <c r="A1156" s="54" t="s">
        <v>228</v>
      </c>
      <c r="B1156" s="54" t="s">
        <v>185</v>
      </c>
      <c r="C1156" s="54" t="s">
        <v>1121</v>
      </c>
      <c r="D1156" s="54" t="s">
        <v>92</v>
      </c>
      <c r="E1156" s="54" t="s">
        <v>1122</v>
      </c>
      <c r="F1156" s="54" t="s">
        <v>272</v>
      </c>
      <c r="G1156" s="54" t="s">
        <v>261</v>
      </c>
      <c r="H1156" s="54" t="s">
        <v>803</v>
      </c>
      <c r="I1156" s="54" t="s">
        <v>804</v>
      </c>
      <c r="J1156" s="54" t="s">
        <v>261</v>
      </c>
      <c r="K1156" s="54" t="s">
        <v>803</v>
      </c>
      <c r="L1156" s="87">
        <v>42944</v>
      </c>
      <c r="M1156" s="54"/>
      <c r="N1156" s="54" t="s">
        <v>805</v>
      </c>
      <c r="O1156" s="88">
        <v>0.91</v>
      </c>
      <c r="P1156" s="54">
        <v>1</v>
      </c>
    </row>
    <row r="1157" spans="1:16" ht="28">
      <c r="A1157" s="54" t="s">
        <v>228</v>
      </c>
      <c r="B1157" s="54" t="s">
        <v>185</v>
      </c>
      <c r="C1157" s="54" t="s">
        <v>1121</v>
      </c>
      <c r="D1157" s="54" t="s">
        <v>92</v>
      </c>
      <c r="E1157" s="54" t="s">
        <v>1122</v>
      </c>
      <c r="F1157" s="54" t="s">
        <v>272</v>
      </c>
      <c r="G1157" s="54" t="s">
        <v>261</v>
      </c>
      <c r="H1157" s="54" t="s">
        <v>1421</v>
      </c>
      <c r="I1157" s="54" t="s">
        <v>1422</v>
      </c>
      <c r="J1157" s="54" t="s">
        <v>261</v>
      </c>
      <c r="K1157" s="54" t="s">
        <v>1421</v>
      </c>
      <c r="L1157" s="87">
        <v>42998</v>
      </c>
      <c r="M1157" s="54"/>
      <c r="N1157" s="54" t="s">
        <v>1423</v>
      </c>
      <c r="O1157" s="88">
        <v>1.82</v>
      </c>
      <c r="P1157" s="54">
        <v>2</v>
      </c>
    </row>
    <row r="1158" spans="1:16" ht="28">
      <c r="A1158" s="54" t="s">
        <v>228</v>
      </c>
      <c r="B1158" s="54" t="s">
        <v>185</v>
      </c>
      <c r="C1158" s="54" t="s">
        <v>1121</v>
      </c>
      <c r="D1158" s="54" t="s">
        <v>92</v>
      </c>
      <c r="E1158" s="54" t="s">
        <v>1122</v>
      </c>
      <c r="F1158" s="54" t="s">
        <v>272</v>
      </c>
      <c r="G1158" s="54" t="s">
        <v>307</v>
      </c>
      <c r="H1158" s="54" t="s">
        <v>835</v>
      </c>
      <c r="I1158" s="54" t="s">
        <v>836</v>
      </c>
      <c r="J1158" s="54" t="s">
        <v>307</v>
      </c>
      <c r="K1158" s="54" t="s">
        <v>849</v>
      </c>
      <c r="L1158" s="87">
        <v>41695</v>
      </c>
      <c r="M1158" s="54"/>
      <c r="N1158" s="54" t="s">
        <v>850</v>
      </c>
      <c r="O1158" s="88">
        <v>0.91</v>
      </c>
      <c r="P1158" s="54">
        <v>1</v>
      </c>
    </row>
    <row r="1159" spans="1:16" ht="28">
      <c r="A1159" s="54" t="s">
        <v>228</v>
      </c>
      <c r="B1159" s="54" t="s">
        <v>185</v>
      </c>
      <c r="C1159" s="54" t="s">
        <v>1121</v>
      </c>
      <c r="D1159" s="54" t="s">
        <v>92</v>
      </c>
      <c r="E1159" s="54" t="s">
        <v>1122</v>
      </c>
      <c r="F1159" s="54" t="s">
        <v>272</v>
      </c>
      <c r="G1159" s="54" t="s">
        <v>307</v>
      </c>
      <c r="H1159" s="54" t="s">
        <v>835</v>
      </c>
      <c r="I1159" s="54" t="s">
        <v>836</v>
      </c>
      <c r="J1159" s="54" t="s">
        <v>307</v>
      </c>
      <c r="K1159" s="54" t="s">
        <v>851</v>
      </c>
      <c r="L1159" s="87">
        <v>41695</v>
      </c>
      <c r="M1159" s="54"/>
      <c r="N1159" s="54" t="s">
        <v>852</v>
      </c>
      <c r="O1159" s="88">
        <v>0.91</v>
      </c>
      <c r="P1159" s="54">
        <v>1</v>
      </c>
    </row>
    <row r="1160" spans="1:16" ht="28">
      <c r="A1160" s="54" t="s">
        <v>228</v>
      </c>
      <c r="B1160" s="54" t="s">
        <v>185</v>
      </c>
      <c r="C1160" s="54" t="s">
        <v>1121</v>
      </c>
      <c r="D1160" s="54" t="s">
        <v>92</v>
      </c>
      <c r="E1160" s="54" t="s">
        <v>1122</v>
      </c>
      <c r="F1160" s="54" t="s">
        <v>272</v>
      </c>
      <c r="G1160" s="54" t="s">
        <v>859</v>
      </c>
      <c r="H1160" s="54" t="s">
        <v>860</v>
      </c>
      <c r="I1160" s="54" t="s">
        <v>861</v>
      </c>
      <c r="J1160" s="54" t="s">
        <v>859</v>
      </c>
      <c r="K1160" s="54" t="s">
        <v>873</v>
      </c>
      <c r="L1160" s="87">
        <v>41688</v>
      </c>
      <c r="M1160" s="54"/>
      <c r="N1160" s="54" t="s">
        <v>874</v>
      </c>
      <c r="O1160" s="88">
        <v>0.91</v>
      </c>
      <c r="P1160" s="54">
        <v>1</v>
      </c>
    </row>
    <row r="1161" spans="1:16" ht="28">
      <c r="A1161" s="54" t="s">
        <v>228</v>
      </c>
      <c r="B1161" s="54" t="s">
        <v>185</v>
      </c>
      <c r="C1161" s="54" t="s">
        <v>1121</v>
      </c>
      <c r="D1161" s="54" t="s">
        <v>92</v>
      </c>
      <c r="E1161" s="54" t="s">
        <v>1122</v>
      </c>
      <c r="F1161" s="54" t="s">
        <v>272</v>
      </c>
      <c r="G1161" s="54" t="s">
        <v>859</v>
      </c>
      <c r="H1161" s="54" t="s">
        <v>860</v>
      </c>
      <c r="I1161" s="54" t="s">
        <v>861</v>
      </c>
      <c r="J1161" s="54" t="s">
        <v>859</v>
      </c>
      <c r="K1161" s="54" t="s">
        <v>877</v>
      </c>
      <c r="L1161" s="87">
        <v>41688</v>
      </c>
      <c r="M1161" s="54"/>
      <c r="N1161" s="54" t="s">
        <v>878</v>
      </c>
      <c r="O1161" s="88">
        <v>2.73</v>
      </c>
      <c r="P1161" s="54">
        <v>3</v>
      </c>
    </row>
    <row r="1162" spans="1:16" ht="28">
      <c r="A1162" s="54" t="s">
        <v>228</v>
      </c>
      <c r="B1162" s="54" t="s">
        <v>185</v>
      </c>
      <c r="C1162" s="54" t="s">
        <v>1121</v>
      </c>
      <c r="D1162" s="54" t="s">
        <v>92</v>
      </c>
      <c r="E1162" s="54" t="s">
        <v>1122</v>
      </c>
      <c r="F1162" s="54" t="s">
        <v>272</v>
      </c>
      <c r="G1162" s="54" t="s">
        <v>859</v>
      </c>
      <c r="H1162" s="54" t="s">
        <v>881</v>
      </c>
      <c r="I1162" s="54" t="s">
        <v>882</v>
      </c>
      <c r="J1162" s="54" t="s">
        <v>859</v>
      </c>
      <c r="K1162" s="54" t="s">
        <v>885</v>
      </c>
      <c r="L1162" s="87">
        <v>41695</v>
      </c>
      <c r="M1162" s="54"/>
      <c r="N1162" s="54" t="s">
        <v>886</v>
      </c>
      <c r="O1162" s="88">
        <v>1.82</v>
      </c>
      <c r="P1162" s="54">
        <v>2</v>
      </c>
    </row>
    <row r="1163" spans="1:16" ht="28">
      <c r="A1163" s="54" t="s">
        <v>228</v>
      </c>
      <c r="B1163" s="54" t="s">
        <v>185</v>
      </c>
      <c r="C1163" s="54" t="s">
        <v>1121</v>
      </c>
      <c r="D1163" s="54" t="s">
        <v>92</v>
      </c>
      <c r="E1163" s="54" t="s">
        <v>1122</v>
      </c>
      <c r="F1163" s="54" t="s">
        <v>272</v>
      </c>
      <c r="G1163" s="54" t="s">
        <v>859</v>
      </c>
      <c r="H1163" s="54" t="s">
        <v>881</v>
      </c>
      <c r="I1163" s="54" t="s">
        <v>882</v>
      </c>
      <c r="J1163" s="54" t="s">
        <v>859</v>
      </c>
      <c r="K1163" s="54" t="s">
        <v>877</v>
      </c>
      <c r="L1163" s="87">
        <v>41695</v>
      </c>
      <c r="M1163" s="54"/>
      <c r="N1163" s="54" t="s">
        <v>887</v>
      </c>
      <c r="O1163" s="88">
        <v>0.91</v>
      </c>
      <c r="P1163" s="54">
        <v>1</v>
      </c>
    </row>
    <row r="1164" spans="1:16" ht="28">
      <c r="A1164" s="54" t="s">
        <v>228</v>
      </c>
      <c r="B1164" s="54" t="s">
        <v>185</v>
      </c>
      <c r="C1164" s="54" t="s">
        <v>1121</v>
      </c>
      <c r="D1164" s="54" t="s">
        <v>92</v>
      </c>
      <c r="E1164" s="54" t="s">
        <v>1122</v>
      </c>
      <c r="F1164" s="54" t="s">
        <v>272</v>
      </c>
      <c r="G1164" s="54" t="s">
        <v>354</v>
      </c>
      <c r="H1164" s="54" t="s">
        <v>889</v>
      </c>
      <c r="I1164" s="54" t="s">
        <v>890</v>
      </c>
      <c r="J1164" s="54" t="s">
        <v>354</v>
      </c>
      <c r="K1164" s="54" t="s">
        <v>907</v>
      </c>
      <c r="L1164" s="87">
        <v>42440</v>
      </c>
      <c r="M1164" s="54"/>
      <c r="N1164" s="54" t="s">
        <v>908</v>
      </c>
      <c r="O1164" s="88">
        <v>0.91</v>
      </c>
      <c r="P1164" s="54">
        <v>1</v>
      </c>
    </row>
    <row r="1165" spans="1:16" ht="28">
      <c r="A1165" s="54" t="s">
        <v>228</v>
      </c>
      <c r="B1165" s="54" t="s">
        <v>185</v>
      </c>
      <c r="C1165" s="54" t="s">
        <v>1121</v>
      </c>
      <c r="D1165" s="54" t="s">
        <v>92</v>
      </c>
      <c r="E1165" s="54" t="s">
        <v>1122</v>
      </c>
      <c r="F1165" s="54" t="s">
        <v>272</v>
      </c>
      <c r="G1165" s="54" t="s">
        <v>354</v>
      </c>
      <c r="H1165" s="54" t="s">
        <v>920</v>
      </c>
      <c r="I1165" s="54" t="s">
        <v>921</v>
      </c>
      <c r="J1165" s="54" t="s">
        <v>354</v>
      </c>
      <c r="K1165" s="54" t="s">
        <v>924</v>
      </c>
      <c r="L1165" s="87">
        <v>42307</v>
      </c>
      <c r="M1165" s="54"/>
      <c r="N1165" s="54" t="s">
        <v>925</v>
      </c>
      <c r="O1165" s="88">
        <v>0.91</v>
      </c>
      <c r="P1165" s="54">
        <v>1</v>
      </c>
    </row>
    <row r="1166" spans="1:16" ht="28">
      <c r="A1166" s="54" t="s">
        <v>228</v>
      </c>
      <c r="B1166" s="54" t="s">
        <v>185</v>
      </c>
      <c r="C1166" s="54" t="s">
        <v>1121</v>
      </c>
      <c r="D1166" s="54" t="s">
        <v>92</v>
      </c>
      <c r="E1166" s="54" t="s">
        <v>1122</v>
      </c>
      <c r="F1166" s="54" t="s">
        <v>272</v>
      </c>
      <c r="G1166" s="54" t="s">
        <v>354</v>
      </c>
      <c r="H1166" s="54" t="s">
        <v>355</v>
      </c>
      <c r="I1166" s="54" t="s">
        <v>926</v>
      </c>
      <c r="J1166" s="54" t="s">
        <v>354</v>
      </c>
      <c r="K1166" s="54" t="s">
        <v>355</v>
      </c>
      <c r="L1166" s="87">
        <v>42384</v>
      </c>
      <c r="M1166" s="54"/>
      <c r="N1166" s="54" t="s">
        <v>927</v>
      </c>
      <c r="O1166" s="88">
        <v>0.91</v>
      </c>
      <c r="P1166" s="54">
        <v>1</v>
      </c>
    </row>
    <row r="1167" spans="1:16" ht="28">
      <c r="A1167" s="54" t="s">
        <v>228</v>
      </c>
      <c r="B1167" s="54" t="s">
        <v>185</v>
      </c>
      <c r="C1167" s="54" t="s">
        <v>1121</v>
      </c>
      <c r="D1167" s="54" t="s">
        <v>92</v>
      </c>
      <c r="E1167" s="54" t="s">
        <v>1122</v>
      </c>
      <c r="F1167" s="54" t="s">
        <v>272</v>
      </c>
      <c r="G1167" s="54" t="s">
        <v>201</v>
      </c>
      <c r="H1167" s="54" t="s">
        <v>202</v>
      </c>
      <c r="I1167" s="54" t="s">
        <v>941</v>
      </c>
      <c r="J1167" s="54" t="s">
        <v>201</v>
      </c>
      <c r="K1167" s="54" t="s">
        <v>942</v>
      </c>
      <c r="L1167" s="87">
        <v>42979</v>
      </c>
      <c r="M1167" s="54"/>
      <c r="N1167" s="54" t="s">
        <v>943</v>
      </c>
      <c r="O1167" s="88">
        <v>0.91</v>
      </c>
      <c r="P1167" s="54">
        <v>1</v>
      </c>
    </row>
    <row r="1168" spans="1:16" ht="28">
      <c r="A1168" s="54" t="s">
        <v>228</v>
      </c>
      <c r="B1168" s="54" t="s">
        <v>185</v>
      </c>
      <c r="C1168" s="54" t="s">
        <v>1121</v>
      </c>
      <c r="D1168" s="54" t="s">
        <v>92</v>
      </c>
      <c r="E1168" s="54" t="s">
        <v>1122</v>
      </c>
      <c r="F1168" s="54" t="s">
        <v>272</v>
      </c>
      <c r="G1168" s="54" t="s">
        <v>201</v>
      </c>
      <c r="H1168" s="54" t="s">
        <v>202</v>
      </c>
      <c r="I1168" s="54" t="s">
        <v>941</v>
      </c>
      <c r="J1168" s="54" t="s">
        <v>201</v>
      </c>
      <c r="K1168" s="54" t="s">
        <v>946</v>
      </c>
      <c r="L1168" s="87">
        <v>42979</v>
      </c>
      <c r="M1168" s="54"/>
      <c r="N1168" s="54" t="s">
        <v>947</v>
      </c>
      <c r="O1168" s="88">
        <v>5.46</v>
      </c>
      <c r="P1168" s="54">
        <v>6</v>
      </c>
    </row>
    <row r="1169" spans="1:16" ht="28">
      <c r="A1169" s="54" t="s">
        <v>228</v>
      </c>
      <c r="B1169" s="54" t="s">
        <v>185</v>
      </c>
      <c r="C1169" s="54" t="s">
        <v>1121</v>
      </c>
      <c r="D1169" s="54" t="s">
        <v>92</v>
      </c>
      <c r="E1169" s="54" t="s">
        <v>1122</v>
      </c>
      <c r="F1169" s="54" t="s">
        <v>272</v>
      </c>
      <c r="G1169" s="54" t="s">
        <v>201</v>
      </c>
      <c r="H1169" s="54" t="s">
        <v>202</v>
      </c>
      <c r="I1169" s="54" t="s">
        <v>941</v>
      </c>
      <c r="J1169" s="54" t="s">
        <v>201</v>
      </c>
      <c r="K1169" s="54" t="s">
        <v>956</v>
      </c>
      <c r="L1169" s="87">
        <v>42979</v>
      </c>
      <c r="M1169" s="54"/>
      <c r="N1169" s="54" t="s">
        <v>957</v>
      </c>
      <c r="O1169" s="88">
        <v>0.91</v>
      </c>
      <c r="P1169" s="54">
        <v>1</v>
      </c>
    </row>
    <row r="1170" spans="1:16" ht="28">
      <c r="A1170" s="54" t="s">
        <v>228</v>
      </c>
      <c r="B1170" s="54" t="s">
        <v>185</v>
      </c>
      <c r="C1170" s="54" t="s">
        <v>1121</v>
      </c>
      <c r="D1170" s="54" t="s">
        <v>92</v>
      </c>
      <c r="E1170" s="54" t="s">
        <v>1122</v>
      </c>
      <c r="F1170" s="54" t="s">
        <v>272</v>
      </c>
      <c r="G1170" s="54" t="s">
        <v>201</v>
      </c>
      <c r="H1170" s="54" t="s">
        <v>958</v>
      </c>
      <c r="I1170" s="54" t="s">
        <v>959</v>
      </c>
      <c r="J1170" s="54" t="s">
        <v>201</v>
      </c>
      <c r="K1170" s="54" t="s">
        <v>958</v>
      </c>
      <c r="L1170" s="87">
        <v>42867</v>
      </c>
      <c r="M1170" s="54"/>
      <c r="N1170" s="54" t="s">
        <v>960</v>
      </c>
      <c r="O1170" s="88">
        <v>0.91</v>
      </c>
      <c r="P1170" s="54">
        <v>1</v>
      </c>
    </row>
    <row r="1171" spans="1:16" ht="28">
      <c r="A1171" s="54" t="s">
        <v>228</v>
      </c>
      <c r="B1171" s="54" t="s">
        <v>185</v>
      </c>
      <c r="C1171" s="54" t="s">
        <v>1121</v>
      </c>
      <c r="D1171" s="54" t="s">
        <v>92</v>
      </c>
      <c r="E1171" s="54" t="s">
        <v>1122</v>
      </c>
      <c r="F1171" s="54" t="s">
        <v>272</v>
      </c>
      <c r="G1171" s="54" t="s">
        <v>201</v>
      </c>
      <c r="H1171" s="54" t="s">
        <v>946</v>
      </c>
      <c r="I1171" s="54" t="s">
        <v>1493</v>
      </c>
      <c r="J1171" s="54" t="s">
        <v>201</v>
      </c>
      <c r="K1171" s="54" t="s">
        <v>946</v>
      </c>
      <c r="L1171" s="87">
        <v>43210</v>
      </c>
      <c r="M1171" s="54"/>
      <c r="N1171" s="54" t="s">
        <v>1494</v>
      </c>
      <c r="O1171" s="88">
        <v>0.91</v>
      </c>
      <c r="P1171" s="54">
        <v>1</v>
      </c>
    </row>
    <row r="1172" spans="1:16" ht="28">
      <c r="A1172" s="54" t="s">
        <v>228</v>
      </c>
      <c r="B1172" s="54" t="s">
        <v>185</v>
      </c>
      <c r="C1172" s="54" t="s">
        <v>1121</v>
      </c>
      <c r="D1172" s="54" t="s">
        <v>92</v>
      </c>
      <c r="E1172" s="54" t="s">
        <v>1122</v>
      </c>
      <c r="F1172" s="54" t="s">
        <v>272</v>
      </c>
      <c r="G1172" s="54" t="s">
        <v>201</v>
      </c>
      <c r="H1172" s="54" t="s">
        <v>204</v>
      </c>
      <c r="I1172" s="54" t="s">
        <v>315</v>
      </c>
      <c r="J1172" s="54" t="s">
        <v>201</v>
      </c>
      <c r="K1172" s="54" t="s">
        <v>204</v>
      </c>
      <c r="L1172" s="87">
        <v>41688</v>
      </c>
      <c r="M1172" s="54"/>
      <c r="N1172" s="54" t="s">
        <v>975</v>
      </c>
      <c r="O1172" s="88">
        <v>3.64</v>
      </c>
      <c r="P1172" s="54">
        <v>4</v>
      </c>
    </row>
    <row r="1173" spans="1:16" ht="28">
      <c r="A1173" s="54" t="s">
        <v>228</v>
      </c>
      <c r="B1173" s="54" t="s">
        <v>185</v>
      </c>
      <c r="C1173" s="54" t="s">
        <v>1121</v>
      </c>
      <c r="D1173" s="54" t="s">
        <v>92</v>
      </c>
      <c r="E1173" s="54" t="s">
        <v>1122</v>
      </c>
      <c r="F1173" s="54" t="s">
        <v>272</v>
      </c>
      <c r="G1173" s="54" t="s">
        <v>201</v>
      </c>
      <c r="H1173" s="54" t="s">
        <v>204</v>
      </c>
      <c r="I1173" s="54" t="s">
        <v>315</v>
      </c>
      <c r="J1173" s="54" t="s">
        <v>201</v>
      </c>
      <c r="K1173" s="54" t="s">
        <v>320</v>
      </c>
      <c r="L1173" s="87">
        <v>41688</v>
      </c>
      <c r="M1173" s="54"/>
      <c r="N1173" s="54" t="s">
        <v>321</v>
      </c>
      <c r="O1173" s="88">
        <v>1.82</v>
      </c>
      <c r="P1173" s="54">
        <v>2</v>
      </c>
    </row>
    <row r="1174" spans="1:16" ht="28">
      <c r="A1174" s="54" t="s">
        <v>228</v>
      </c>
      <c r="B1174" s="54" t="s">
        <v>185</v>
      </c>
      <c r="C1174" s="54" t="s">
        <v>1121</v>
      </c>
      <c r="D1174" s="54" t="s">
        <v>92</v>
      </c>
      <c r="E1174" s="54" t="s">
        <v>1122</v>
      </c>
      <c r="F1174" s="54" t="s">
        <v>272</v>
      </c>
      <c r="G1174" s="54" t="s">
        <v>1541</v>
      </c>
      <c r="H1174" s="54" t="s">
        <v>1542</v>
      </c>
      <c r="I1174" s="54" t="s">
        <v>1543</v>
      </c>
      <c r="J1174" s="54" t="s">
        <v>1541</v>
      </c>
      <c r="K1174" s="54" t="s">
        <v>1546</v>
      </c>
      <c r="L1174" s="87">
        <v>43308</v>
      </c>
      <c r="M1174" s="54"/>
      <c r="N1174" s="54" t="s">
        <v>1547</v>
      </c>
      <c r="O1174" s="88">
        <v>0.91</v>
      </c>
      <c r="P1174" s="54">
        <v>1</v>
      </c>
    </row>
    <row r="1175" spans="1:16" ht="28">
      <c r="A1175" s="54" t="s">
        <v>228</v>
      </c>
      <c r="B1175" s="54" t="s">
        <v>185</v>
      </c>
      <c r="C1175" s="54" t="s">
        <v>1121</v>
      </c>
      <c r="D1175" s="54" t="s">
        <v>92</v>
      </c>
      <c r="E1175" s="54" t="s">
        <v>1122</v>
      </c>
      <c r="F1175" s="54" t="s">
        <v>272</v>
      </c>
      <c r="G1175" s="54" t="s">
        <v>1541</v>
      </c>
      <c r="H1175" s="54" t="s">
        <v>1542</v>
      </c>
      <c r="I1175" s="54" t="s">
        <v>1543</v>
      </c>
      <c r="J1175" s="54" t="s">
        <v>1541</v>
      </c>
      <c r="K1175" s="54" t="s">
        <v>1550</v>
      </c>
      <c r="L1175" s="87">
        <v>43308</v>
      </c>
      <c r="M1175" s="54"/>
      <c r="N1175" s="54" t="s">
        <v>1551</v>
      </c>
      <c r="O1175" s="88">
        <v>0.91</v>
      </c>
      <c r="P1175" s="54">
        <v>1</v>
      </c>
    </row>
    <row r="1176" spans="1:16" ht="28">
      <c r="A1176" s="54" t="s">
        <v>228</v>
      </c>
      <c r="B1176" s="54" t="s">
        <v>185</v>
      </c>
      <c r="C1176" s="54" t="s">
        <v>1121</v>
      </c>
      <c r="D1176" s="54" t="s">
        <v>92</v>
      </c>
      <c r="E1176" s="54" t="s">
        <v>1122</v>
      </c>
      <c r="F1176" s="54" t="s">
        <v>272</v>
      </c>
      <c r="G1176" s="54" t="s">
        <v>1541</v>
      </c>
      <c r="H1176" s="54" t="s">
        <v>1542</v>
      </c>
      <c r="I1176" s="54" t="s">
        <v>1543</v>
      </c>
      <c r="J1176" s="54" t="s">
        <v>1541</v>
      </c>
      <c r="K1176" s="54" t="s">
        <v>1554</v>
      </c>
      <c r="L1176" s="87">
        <v>43308</v>
      </c>
      <c r="M1176" s="54"/>
      <c r="N1176" s="54" t="s">
        <v>1555</v>
      </c>
      <c r="O1176" s="88">
        <v>1.82</v>
      </c>
      <c r="P1176" s="54">
        <v>2</v>
      </c>
    </row>
    <row r="1177" spans="1:16" ht="28">
      <c r="A1177" s="54" t="s">
        <v>228</v>
      </c>
      <c r="B1177" s="54" t="s">
        <v>185</v>
      </c>
      <c r="C1177" s="54" t="s">
        <v>1121</v>
      </c>
      <c r="D1177" s="54" t="s">
        <v>92</v>
      </c>
      <c r="E1177" s="54" t="s">
        <v>1122</v>
      </c>
      <c r="F1177" s="54" t="s">
        <v>272</v>
      </c>
      <c r="G1177" s="54" t="s">
        <v>1541</v>
      </c>
      <c r="H1177" s="54" t="s">
        <v>1542</v>
      </c>
      <c r="I1177" s="54" t="s">
        <v>1543</v>
      </c>
      <c r="J1177" s="54" t="s">
        <v>1541</v>
      </c>
      <c r="K1177" s="54" t="s">
        <v>1556</v>
      </c>
      <c r="L1177" s="87">
        <v>43308</v>
      </c>
      <c r="M1177" s="54"/>
      <c r="N1177" s="54" t="s">
        <v>1557</v>
      </c>
      <c r="O1177" s="88">
        <v>0.91</v>
      </c>
      <c r="P1177" s="54">
        <v>1</v>
      </c>
    </row>
    <row r="1178" spans="1:16" ht="28">
      <c r="A1178" s="54" t="s">
        <v>228</v>
      </c>
      <c r="B1178" s="54" t="s">
        <v>185</v>
      </c>
      <c r="C1178" s="54" t="s">
        <v>1121</v>
      </c>
      <c r="D1178" s="54" t="s">
        <v>92</v>
      </c>
      <c r="E1178" s="54" t="s">
        <v>1122</v>
      </c>
      <c r="F1178" s="54" t="s">
        <v>272</v>
      </c>
      <c r="G1178" s="54" t="s">
        <v>205</v>
      </c>
      <c r="H1178" s="54" t="s">
        <v>1446</v>
      </c>
      <c r="I1178" s="54" t="s">
        <v>1447</v>
      </c>
      <c r="J1178" s="54" t="s">
        <v>205</v>
      </c>
      <c r="K1178" s="54" t="s">
        <v>1446</v>
      </c>
      <c r="L1178" s="87">
        <v>43042</v>
      </c>
      <c r="M1178" s="54"/>
      <c r="N1178" s="54" t="s">
        <v>1448</v>
      </c>
      <c r="O1178" s="88">
        <v>0.91</v>
      </c>
      <c r="P1178" s="54">
        <v>1</v>
      </c>
    </row>
    <row r="1179" spans="1:16" ht="28">
      <c r="A1179" s="54" t="s">
        <v>228</v>
      </c>
      <c r="B1179" s="54" t="s">
        <v>185</v>
      </c>
      <c r="C1179" s="54" t="s">
        <v>1121</v>
      </c>
      <c r="D1179" s="54" t="s">
        <v>92</v>
      </c>
      <c r="E1179" s="54" t="s">
        <v>1122</v>
      </c>
      <c r="F1179" s="54" t="s">
        <v>272</v>
      </c>
      <c r="G1179" s="54" t="s">
        <v>205</v>
      </c>
      <c r="H1179" s="54" t="s">
        <v>206</v>
      </c>
      <c r="I1179" s="54" t="s">
        <v>1001</v>
      </c>
      <c r="J1179" s="54" t="s">
        <v>205</v>
      </c>
      <c r="K1179" s="54" t="s">
        <v>1012</v>
      </c>
      <c r="L1179" s="87">
        <v>42136</v>
      </c>
      <c r="M1179" s="54"/>
      <c r="N1179" s="54" t="s">
        <v>1013</v>
      </c>
      <c r="O1179" s="88">
        <v>0.91</v>
      </c>
      <c r="P1179" s="54">
        <v>1</v>
      </c>
    </row>
    <row r="1180" spans="1:16" ht="28">
      <c r="A1180" s="54" t="s">
        <v>228</v>
      </c>
      <c r="B1180" s="54" t="s">
        <v>185</v>
      </c>
      <c r="C1180" s="54" t="s">
        <v>1121</v>
      </c>
      <c r="D1180" s="54" t="s">
        <v>92</v>
      </c>
      <c r="E1180" s="54" t="s">
        <v>1122</v>
      </c>
      <c r="F1180" s="54" t="s">
        <v>272</v>
      </c>
      <c r="G1180" s="54" t="s">
        <v>205</v>
      </c>
      <c r="H1180" s="54" t="s">
        <v>1435</v>
      </c>
      <c r="I1180" s="54" t="s">
        <v>1436</v>
      </c>
      <c r="J1180" s="54" t="s">
        <v>205</v>
      </c>
      <c r="K1180" s="54" t="s">
        <v>1461</v>
      </c>
      <c r="L1180" s="87">
        <v>43154</v>
      </c>
      <c r="M1180" s="54"/>
      <c r="N1180" s="54" t="s">
        <v>1462</v>
      </c>
      <c r="O1180" s="88">
        <v>0.91</v>
      </c>
      <c r="P1180" s="54">
        <v>1</v>
      </c>
    </row>
    <row r="1181" spans="1:16" ht="28">
      <c r="A1181" s="54" t="s">
        <v>228</v>
      </c>
      <c r="B1181" s="54" t="s">
        <v>185</v>
      </c>
      <c r="C1181" s="54" t="s">
        <v>1121</v>
      </c>
      <c r="D1181" s="54" t="s">
        <v>92</v>
      </c>
      <c r="E1181" s="54" t="s">
        <v>1122</v>
      </c>
      <c r="F1181" s="54" t="s">
        <v>272</v>
      </c>
      <c r="G1181" s="54" t="s">
        <v>205</v>
      </c>
      <c r="H1181" s="54" t="s">
        <v>1435</v>
      </c>
      <c r="I1181" s="54" t="s">
        <v>1436</v>
      </c>
      <c r="J1181" s="54" t="s">
        <v>205</v>
      </c>
      <c r="K1181" s="54" t="s">
        <v>1465</v>
      </c>
      <c r="L1181" s="87">
        <v>43154</v>
      </c>
      <c r="M1181" s="54"/>
      <c r="N1181" s="54" t="s">
        <v>1466</v>
      </c>
      <c r="O1181" s="88">
        <v>0.91</v>
      </c>
      <c r="P1181" s="54">
        <v>1</v>
      </c>
    </row>
    <row r="1182" spans="1:16" ht="28">
      <c r="A1182" s="54" t="s">
        <v>228</v>
      </c>
      <c r="B1182" s="54" t="s">
        <v>185</v>
      </c>
      <c r="C1182" s="54" t="s">
        <v>1121</v>
      </c>
      <c r="D1182" s="54" t="s">
        <v>92</v>
      </c>
      <c r="E1182" s="54" t="s">
        <v>1122</v>
      </c>
      <c r="F1182" s="54" t="s">
        <v>272</v>
      </c>
      <c r="G1182" s="54" t="s">
        <v>205</v>
      </c>
      <c r="H1182" s="54" t="s">
        <v>1435</v>
      </c>
      <c r="I1182" s="54" t="s">
        <v>1436</v>
      </c>
      <c r="J1182" s="54" t="s">
        <v>205</v>
      </c>
      <c r="K1182" s="54" t="s">
        <v>1449</v>
      </c>
      <c r="L1182" s="87">
        <v>43154</v>
      </c>
      <c r="M1182" s="54"/>
      <c r="N1182" s="54" t="s">
        <v>1450</v>
      </c>
      <c r="O1182" s="88">
        <v>2.73</v>
      </c>
      <c r="P1182" s="54">
        <v>3</v>
      </c>
    </row>
    <row r="1183" spans="1:16" ht="28">
      <c r="A1183" s="54" t="s">
        <v>228</v>
      </c>
      <c r="B1183" s="54" t="s">
        <v>185</v>
      </c>
      <c r="C1183" s="54" t="s">
        <v>1121</v>
      </c>
      <c r="D1183" s="54" t="s">
        <v>92</v>
      </c>
      <c r="E1183" s="54" t="s">
        <v>1122</v>
      </c>
      <c r="F1183" s="54" t="s">
        <v>272</v>
      </c>
      <c r="G1183" s="54" t="s">
        <v>1023</v>
      </c>
      <c r="H1183" s="54" t="s">
        <v>1024</v>
      </c>
      <c r="I1183" s="54" t="s">
        <v>1025</v>
      </c>
      <c r="J1183" s="54" t="s">
        <v>1023</v>
      </c>
      <c r="K1183" s="54" t="s">
        <v>1042</v>
      </c>
      <c r="L1183" s="87">
        <v>41688</v>
      </c>
      <c r="M1183" s="54"/>
      <c r="N1183" s="54" t="s">
        <v>1043</v>
      </c>
      <c r="O1183" s="88">
        <v>0.91</v>
      </c>
      <c r="P1183" s="54">
        <v>1</v>
      </c>
    </row>
    <row r="1184" spans="1:16" ht="28">
      <c r="A1184" s="54" t="s">
        <v>228</v>
      </c>
      <c r="B1184" s="54" t="s">
        <v>185</v>
      </c>
      <c r="C1184" s="54" t="s">
        <v>1121</v>
      </c>
      <c r="D1184" s="54" t="s">
        <v>92</v>
      </c>
      <c r="E1184" s="54" t="s">
        <v>1122</v>
      </c>
      <c r="F1184" s="54" t="s">
        <v>272</v>
      </c>
      <c r="G1184" s="54" t="s">
        <v>210</v>
      </c>
      <c r="H1184" s="54" t="s">
        <v>210</v>
      </c>
      <c r="I1184" s="54" t="s">
        <v>322</v>
      </c>
      <c r="J1184" s="54" t="s">
        <v>210</v>
      </c>
      <c r="K1184" s="54" t="s">
        <v>342</v>
      </c>
      <c r="L1184" s="87">
        <v>41674</v>
      </c>
      <c r="M1184" s="54"/>
      <c r="N1184" s="54" t="s">
        <v>1046</v>
      </c>
      <c r="O1184" s="88">
        <v>0.91</v>
      </c>
      <c r="P1184" s="54">
        <v>1</v>
      </c>
    </row>
    <row r="1185" spans="1:16" ht="28">
      <c r="A1185" s="54" t="s">
        <v>228</v>
      </c>
      <c r="B1185" s="54" t="s">
        <v>185</v>
      </c>
      <c r="C1185" s="54" t="s">
        <v>1121</v>
      </c>
      <c r="D1185" s="54" t="s">
        <v>92</v>
      </c>
      <c r="E1185" s="54" t="s">
        <v>1122</v>
      </c>
      <c r="F1185" s="54" t="s">
        <v>272</v>
      </c>
      <c r="G1185" s="54" t="s">
        <v>210</v>
      </c>
      <c r="H1185" s="54" t="s">
        <v>210</v>
      </c>
      <c r="I1185" s="54" t="s">
        <v>322</v>
      </c>
      <c r="J1185" s="54" t="s">
        <v>210</v>
      </c>
      <c r="K1185" s="54" t="s">
        <v>1047</v>
      </c>
      <c r="L1185" s="87">
        <v>41674</v>
      </c>
      <c r="M1185" s="54"/>
      <c r="N1185" s="54" t="s">
        <v>1048</v>
      </c>
      <c r="O1185" s="88">
        <v>6.37</v>
      </c>
      <c r="P1185" s="54">
        <v>7</v>
      </c>
    </row>
    <row r="1186" spans="1:16" ht="28">
      <c r="A1186" s="54" t="s">
        <v>228</v>
      </c>
      <c r="B1186" s="54" t="s">
        <v>185</v>
      </c>
      <c r="C1186" s="54" t="s">
        <v>1121</v>
      </c>
      <c r="D1186" s="54" t="s">
        <v>92</v>
      </c>
      <c r="E1186" s="54" t="s">
        <v>1122</v>
      </c>
      <c r="F1186" s="54" t="s">
        <v>272</v>
      </c>
      <c r="G1186" s="54" t="s">
        <v>210</v>
      </c>
      <c r="H1186" s="54" t="s">
        <v>210</v>
      </c>
      <c r="I1186" s="54" t="s">
        <v>322</v>
      </c>
      <c r="J1186" s="54" t="s">
        <v>210</v>
      </c>
      <c r="K1186" s="54" t="s">
        <v>1049</v>
      </c>
      <c r="L1186" s="87">
        <v>41674</v>
      </c>
      <c r="M1186" s="54"/>
      <c r="N1186" s="54" t="s">
        <v>1050</v>
      </c>
      <c r="O1186" s="88">
        <v>6.37</v>
      </c>
      <c r="P1186" s="54">
        <v>7</v>
      </c>
    </row>
    <row r="1187" spans="1:16" ht="28">
      <c r="A1187" s="54" t="s">
        <v>228</v>
      </c>
      <c r="B1187" s="54" t="s">
        <v>185</v>
      </c>
      <c r="C1187" s="54" t="s">
        <v>1121</v>
      </c>
      <c r="D1187" s="54" t="s">
        <v>92</v>
      </c>
      <c r="E1187" s="54" t="s">
        <v>1122</v>
      </c>
      <c r="F1187" s="54" t="s">
        <v>272</v>
      </c>
      <c r="G1187" s="54" t="s">
        <v>210</v>
      </c>
      <c r="H1187" s="54" t="s">
        <v>210</v>
      </c>
      <c r="I1187" s="54" t="s">
        <v>322</v>
      </c>
      <c r="J1187" s="54" t="s">
        <v>210</v>
      </c>
      <c r="K1187" s="54" t="s">
        <v>323</v>
      </c>
      <c r="L1187" s="87">
        <v>41674</v>
      </c>
      <c r="M1187" s="54"/>
      <c r="N1187" s="54" t="s">
        <v>324</v>
      </c>
      <c r="O1187" s="88">
        <v>0.91</v>
      </c>
      <c r="P1187" s="54">
        <v>1</v>
      </c>
    </row>
    <row r="1188" spans="1:16" ht="28">
      <c r="A1188" s="54" t="s">
        <v>228</v>
      </c>
      <c r="B1188" s="54" t="s">
        <v>185</v>
      </c>
      <c r="C1188" s="54" t="s">
        <v>1121</v>
      </c>
      <c r="D1188" s="54" t="s">
        <v>92</v>
      </c>
      <c r="E1188" s="54" t="s">
        <v>1122</v>
      </c>
      <c r="F1188" s="54" t="s">
        <v>272</v>
      </c>
      <c r="G1188" s="54" t="s">
        <v>210</v>
      </c>
      <c r="H1188" s="54" t="s">
        <v>210</v>
      </c>
      <c r="I1188" s="54" t="s">
        <v>322</v>
      </c>
      <c r="J1188" s="54" t="s">
        <v>210</v>
      </c>
      <c r="K1188" s="54" t="s">
        <v>345</v>
      </c>
      <c r="L1188" s="87">
        <v>41674</v>
      </c>
      <c r="M1188" s="54"/>
      <c r="N1188" s="54" t="s">
        <v>1051</v>
      </c>
      <c r="O1188" s="88">
        <v>1.82</v>
      </c>
      <c r="P1188" s="54">
        <v>2</v>
      </c>
    </row>
    <row r="1189" spans="1:16" ht="28">
      <c r="A1189" s="54" t="s">
        <v>228</v>
      </c>
      <c r="B1189" s="54" t="s">
        <v>185</v>
      </c>
      <c r="C1189" s="54" t="s">
        <v>1121</v>
      </c>
      <c r="D1189" s="54" t="s">
        <v>92</v>
      </c>
      <c r="E1189" s="54" t="s">
        <v>1122</v>
      </c>
      <c r="F1189" s="54" t="s">
        <v>272</v>
      </c>
      <c r="G1189" s="54" t="s">
        <v>210</v>
      </c>
      <c r="H1189" s="54" t="s">
        <v>210</v>
      </c>
      <c r="I1189" s="54" t="s">
        <v>322</v>
      </c>
      <c r="J1189" s="54" t="s">
        <v>210</v>
      </c>
      <c r="K1189" s="54" t="s">
        <v>325</v>
      </c>
      <c r="L1189" s="87">
        <v>41674</v>
      </c>
      <c r="M1189" s="54"/>
      <c r="N1189" s="54" t="s">
        <v>326</v>
      </c>
      <c r="O1189" s="88">
        <v>5.46</v>
      </c>
      <c r="P1189" s="54">
        <v>6</v>
      </c>
    </row>
    <row r="1190" spans="1:16" ht="28">
      <c r="A1190" s="54" t="s">
        <v>228</v>
      </c>
      <c r="B1190" s="54" t="s">
        <v>185</v>
      </c>
      <c r="C1190" s="54" t="s">
        <v>1121</v>
      </c>
      <c r="D1190" s="54" t="s">
        <v>92</v>
      </c>
      <c r="E1190" s="54" t="s">
        <v>1122</v>
      </c>
      <c r="F1190" s="54" t="s">
        <v>272</v>
      </c>
      <c r="G1190" s="54" t="s">
        <v>210</v>
      </c>
      <c r="H1190" s="54" t="s">
        <v>210</v>
      </c>
      <c r="I1190" s="54" t="s">
        <v>322</v>
      </c>
      <c r="J1190" s="54" t="s">
        <v>210</v>
      </c>
      <c r="K1190" s="54" t="s">
        <v>1052</v>
      </c>
      <c r="L1190" s="87">
        <v>41674</v>
      </c>
      <c r="M1190" s="54"/>
      <c r="N1190" s="54" t="s">
        <v>1053</v>
      </c>
      <c r="O1190" s="88">
        <v>2.73</v>
      </c>
      <c r="P1190" s="54">
        <v>3</v>
      </c>
    </row>
    <row r="1191" spans="1:16" ht="28">
      <c r="A1191" s="54" t="s">
        <v>228</v>
      </c>
      <c r="B1191" s="54" t="s">
        <v>185</v>
      </c>
      <c r="C1191" s="54" t="s">
        <v>1121</v>
      </c>
      <c r="D1191" s="54" t="s">
        <v>92</v>
      </c>
      <c r="E1191" s="54" t="s">
        <v>1122</v>
      </c>
      <c r="F1191" s="54" t="s">
        <v>272</v>
      </c>
      <c r="G1191" s="54" t="s">
        <v>210</v>
      </c>
      <c r="H1191" s="54" t="s">
        <v>210</v>
      </c>
      <c r="I1191" s="54" t="s">
        <v>322</v>
      </c>
      <c r="J1191" s="54" t="s">
        <v>210</v>
      </c>
      <c r="K1191" s="54" t="s">
        <v>1056</v>
      </c>
      <c r="L1191" s="87">
        <v>41674</v>
      </c>
      <c r="M1191" s="54"/>
      <c r="N1191" s="54" t="s">
        <v>1057</v>
      </c>
      <c r="O1191" s="88">
        <v>0.91</v>
      </c>
      <c r="P1191" s="54">
        <v>1</v>
      </c>
    </row>
    <row r="1192" spans="1:16" ht="28">
      <c r="A1192" s="54" t="s">
        <v>228</v>
      </c>
      <c r="B1192" s="54" t="s">
        <v>185</v>
      </c>
      <c r="C1192" s="54" t="s">
        <v>1121</v>
      </c>
      <c r="D1192" s="54" t="s">
        <v>92</v>
      </c>
      <c r="E1192" s="54" t="s">
        <v>1122</v>
      </c>
      <c r="F1192" s="54" t="s">
        <v>272</v>
      </c>
      <c r="G1192" s="54" t="s">
        <v>210</v>
      </c>
      <c r="H1192" s="54" t="s">
        <v>210</v>
      </c>
      <c r="I1192" s="54" t="s">
        <v>322</v>
      </c>
      <c r="J1192" s="54" t="s">
        <v>210</v>
      </c>
      <c r="K1192" s="54" t="s">
        <v>1060</v>
      </c>
      <c r="L1192" s="87">
        <v>41674</v>
      </c>
      <c r="M1192" s="54"/>
      <c r="N1192" s="54" t="s">
        <v>1061</v>
      </c>
      <c r="O1192" s="88">
        <v>3.64</v>
      </c>
      <c r="P1192" s="54">
        <v>4</v>
      </c>
    </row>
    <row r="1193" spans="1:16" ht="28">
      <c r="A1193" s="54" t="s">
        <v>228</v>
      </c>
      <c r="B1193" s="54" t="s">
        <v>185</v>
      </c>
      <c r="C1193" s="54" t="s">
        <v>1121</v>
      </c>
      <c r="D1193" s="54" t="s">
        <v>92</v>
      </c>
      <c r="E1193" s="54" t="s">
        <v>1122</v>
      </c>
      <c r="F1193" s="54" t="s">
        <v>272</v>
      </c>
      <c r="G1193" s="54" t="s">
        <v>210</v>
      </c>
      <c r="H1193" s="54" t="s">
        <v>210</v>
      </c>
      <c r="I1193" s="54" t="s">
        <v>322</v>
      </c>
      <c r="J1193" s="54" t="s">
        <v>210</v>
      </c>
      <c r="K1193" s="54" t="s">
        <v>327</v>
      </c>
      <c r="L1193" s="87">
        <v>41674</v>
      </c>
      <c r="M1193" s="54"/>
      <c r="N1193" s="54" t="s">
        <v>328</v>
      </c>
      <c r="O1193" s="88">
        <v>2.73</v>
      </c>
      <c r="P1193" s="54">
        <v>3</v>
      </c>
    </row>
    <row r="1194" spans="1:16" ht="28">
      <c r="A1194" s="54" t="s">
        <v>228</v>
      </c>
      <c r="B1194" s="54" t="s">
        <v>185</v>
      </c>
      <c r="C1194" s="54" t="s">
        <v>1121</v>
      </c>
      <c r="D1194" s="54" t="s">
        <v>92</v>
      </c>
      <c r="E1194" s="54" t="s">
        <v>1122</v>
      </c>
      <c r="F1194" s="54" t="s">
        <v>272</v>
      </c>
      <c r="G1194" s="54" t="s">
        <v>207</v>
      </c>
      <c r="H1194" s="54" t="s">
        <v>208</v>
      </c>
      <c r="I1194" s="54" t="s">
        <v>329</v>
      </c>
      <c r="J1194" s="54" t="s">
        <v>207</v>
      </c>
      <c r="K1194" s="54" t="s">
        <v>330</v>
      </c>
      <c r="L1194" s="87">
        <v>42171</v>
      </c>
      <c r="M1194" s="54"/>
      <c r="N1194" s="54" t="s">
        <v>331</v>
      </c>
      <c r="O1194" s="88">
        <v>0.91</v>
      </c>
      <c r="P1194" s="54">
        <v>1</v>
      </c>
    </row>
    <row r="1195" spans="1:16" ht="28">
      <c r="A1195" s="54" t="s">
        <v>228</v>
      </c>
      <c r="B1195" s="54" t="s">
        <v>185</v>
      </c>
      <c r="C1195" s="54" t="s">
        <v>1121</v>
      </c>
      <c r="D1195" s="54" t="s">
        <v>92</v>
      </c>
      <c r="E1195" s="54" t="s">
        <v>1122</v>
      </c>
      <c r="F1195" s="54" t="s">
        <v>272</v>
      </c>
      <c r="G1195" s="54" t="s">
        <v>207</v>
      </c>
      <c r="H1195" s="54" t="s">
        <v>208</v>
      </c>
      <c r="I1195" s="54" t="s">
        <v>329</v>
      </c>
      <c r="J1195" s="54" t="s">
        <v>207</v>
      </c>
      <c r="K1195" s="54" t="s">
        <v>332</v>
      </c>
      <c r="L1195" s="87">
        <v>42171</v>
      </c>
      <c r="M1195" s="54"/>
      <c r="N1195" s="54" t="s">
        <v>333</v>
      </c>
      <c r="O1195" s="88">
        <v>1.82</v>
      </c>
      <c r="P1195" s="54">
        <v>2</v>
      </c>
    </row>
    <row r="1196" spans="1:16" ht="28">
      <c r="A1196" s="54" t="s">
        <v>228</v>
      </c>
      <c r="B1196" s="54" t="s">
        <v>185</v>
      </c>
      <c r="C1196" s="54" t="s">
        <v>1121</v>
      </c>
      <c r="D1196" s="54" t="s">
        <v>92</v>
      </c>
      <c r="E1196" s="54" t="s">
        <v>1122</v>
      </c>
      <c r="F1196" s="54" t="s">
        <v>272</v>
      </c>
      <c r="G1196" s="54" t="s">
        <v>207</v>
      </c>
      <c r="H1196" s="54" t="s">
        <v>208</v>
      </c>
      <c r="I1196" s="54" t="s">
        <v>329</v>
      </c>
      <c r="J1196" s="54" t="s">
        <v>207</v>
      </c>
      <c r="K1196" s="54" t="s">
        <v>334</v>
      </c>
      <c r="L1196" s="87">
        <v>42171</v>
      </c>
      <c r="M1196" s="54"/>
      <c r="N1196" s="54" t="s">
        <v>335</v>
      </c>
      <c r="O1196" s="88">
        <v>1.82</v>
      </c>
      <c r="P1196" s="54">
        <v>2</v>
      </c>
    </row>
    <row r="1197" spans="1:16" ht="28">
      <c r="A1197" s="54" t="s">
        <v>228</v>
      </c>
      <c r="B1197" s="54" t="s">
        <v>185</v>
      </c>
      <c r="C1197" s="54" t="s">
        <v>1121</v>
      </c>
      <c r="D1197" s="54" t="s">
        <v>92</v>
      </c>
      <c r="E1197" s="54" t="s">
        <v>1122</v>
      </c>
      <c r="F1197" s="54" t="s">
        <v>272</v>
      </c>
      <c r="G1197" s="54" t="s">
        <v>207</v>
      </c>
      <c r="H1197" s="54" t="s">
        <v>336</v>
      </c>
      <c r="I1197" s="54" t="s">
        <v>337</v>
      </c>
      <c r="J1197" s="54" t="s">
        <v>207</v>
      </c>
      <c r="K1197" s="54" t="s">
        <v>336</v>
      </c>
      <c r="L1197" s="87">
        <v>42101</v>
      </c>
      <c r="M1197" s="54"/>
      <c r="N1197" s="54" t="s">
        <v>338</v>
      </c>
      <c r="O1197" s="88">
        <v>8.19</v>
      </c>
      <c r="P1197" s="54">
        <v>9</v>
      </c>
    </row>
    <row r="1198" spans="1:16" ht="28">
      <c r="A1198" s="54" t="s">
        <v>228</v>
      </c>
      <c r="B1198" s="54" t="s">
        <v>185</v>
      </c>
      <c r="C1198" s="54" t="s">
        <v>1121</v>
      </c>
      <c r="D1198" s="54" t="s">
        <v>92</v>
      </c>
      <c r="E1198" s="54" t="s">
        <v>1122</v>
      </c>
      <c r="F1198" s="54" t="s">
        <v>272</v>
      </c>
      <c r="G1198" s="54" t="s">
        <v>207</v>
      </c>
      <c r="H1198" s="54" t="s">
        <v>209</v>
      </c>
      <c r="I1198" s="54" t="s">
        <v>1074</v>
      </c>
      <c r="J1198" s="54" t="s">
        <v>207</v>
      </c>
      <c r="K1198" s="54" t="s">
        <v>1075</v>
      </c>
      <c r="L1198" s="87">
        <v>41688</v>
      </c>
      <c r="M1198" s="54"/>
      <c r="N1198" s="54" t="s">
        <v>1076</v>
      </c>
      <c r="O1198" s="88">
        <v>1.82</v>
      </c>
      <c r="P1198" s="54">
        <v>2</v>
      </c>
    </row>
    <row r="1199" spans="1:16" ht="28">
      <c r="A1199" s="54" t="s">
        <v>228</v>
      </c>
      <c r="B1199" s="54" t="s">
        <v>185</v>
      </c>
      <c r="C1199" s="54" t="s">
        <v>1121</v>
      </c>
      <c r="D1199" s="54" t="s">
        <v>92</v>
      </c>
      <c r="E1199" s="54" t="s">
        <v>1122</v>
      </c>
      <c r="F1199" s="54" t="s">
        <v>272</v>
      </c>
      <c r="G1199" s="54" t="s">
        <v>207</v>
      </c>
      <c r="H1199" s="54" t="s">
        <v>209</v>
      </c>
      <c r="I1199" s="54" t="s">
        <v>1074</v>
      </c>
      <c r="J1199" s="54" t="s">
        <v>207</v>
      </c>
      <c r="K1199" s="54" t="s">
        <v>1083</v>
      </c>
      <c r="L1199" s="87">
        <v>41688</v>
      </c>
      <c r="M1199" s="54"/>
      <c r="N1199" s="54" t="s">
        <v>1084</v>
      </c>
      <c r="O1199" s="88">
        <v>1.82</v>
      </c>
      <c r="P1199" s="54">
        <v>2</v>
      </c>
    </row>
    <row r="1200" spans="1:16" ht="28">
      <c r="A1200" s="54" t="s">
        <v>228</v>
      </c>
      <c r="B1200" s="54" t="s">
        <v>185</v>
      </c>
      <c r="C1200" s="54" t="s">
        <v>1121</v>
      </c>
      <c r="D1200" s="54" t="s">
        <v>92</v>
      </c>
      <c r="E1200" s="54" t="s">
        <v>1122</v>
      </c>
      <c r="F1200" s="54" t="s">
        <v>272</v>
      </c>
      <c r="G1200" s="54" t="s">
        <v>207</v>
      </c>
      <c r="H1200" s="54" t="s">
        <v>209</v>
      </c>
      <c r="I1200" s="54" t="s">
        <v>1074</v>
      </c>
      <c r="J1200" s="54" t="s">
        <v>207</v>
      </c>
      <c r="K1200" s="54" t="s">
        <v>1093</v>
      </c>
      <c r="L1200" s="87">
        <v>41688</v>
      </c>
      <c r="M1200" s="54"/>
      <c r="N1200" s="54" t="s">
        <v>1094</v>
      </c>
      <c r="O1200" s="88">
        <v>4.55</v>
      </c>
      <c r="P1200" s="54">
        <v>5</v>
      </c>
    </row>
    <row r="1201" spans="1:16" ht="28">
      <c r="A1201" s="54" t="s">
        <v>228</v>
      </c>
      <c r="B1201" s="54" t="s">
        <v>185</v>
      </c>
      <c r="C1201" s="54" t="s">
        <v>1121</v>
      </c>
      <c r="D1201" s="54" t="s">
        <v>92</v>
      </c>
      <c r="E1201" s="54" t="s">
        <v>1122</v>
      </c>
      <c r="F1201" s="54" t="s">
        <v>272</v>
      </c>
      <c r="G1201" s="54" t="s">
        <v>207</v>
      </c>
      <c r="H1201" s="54" t="s">
        <v>209</v>
      </c>
      <c r="I1201" s="54" t="s">
        <v>1074</v>
      </c>
      <c r="J1201" s="54" t="s">
        <v>207</v>
      </c>
      <c r="K1201" s="54" t="s">
        <v>1095</v>
      </c>
      <c r="L1201" s="87">
        <v>41688</v>
      </c>
      <c r="M1201" s="54"/>
      <c r="N1201" s="54" t="s">
        <v>1096</v>
      </c>
      <c r="O1201" s="88">
        <v>3.64</v>
      </c>
      <c r="P1201" s="54">
        <v>4</v>
      </c>
    </row>
    <row r="1202" spans="1:16" ht="28">
      <c r="A1202" s="54" t="s">
        <v>228</v>
      </c>
      <c r="B1202" s="54" t="s">
        <v>185</v>
      </c>
      <c r="C1202" s="54" t="s">
        <v>1121</v>
      </c>
      <c r="D1202" s="54" t="s">
        <v>92</v>
      </c>
      <c r="E1202" s="54" t="s">
        <v>1122</v>
      </c>
      <c r="F1202" s="54" t="s">
        <v>272</v>
      </c>
      <c r="G1202" s="54" t="s">
        <v>365</v>
      </c>
      <c r="H1202" s="54" t="s">
        <v>1099</v>
      </c>
      <c r="I1202" s="54" t="s">
        <v>1100</v>
      </c>
      <c r="J1202" s="54" t="s">
        <v>365</v>
      </c>
      <c r="K1202" s="54" t="s">
        <v>1101</v>
      </c>
      <c r="L1202" s="87">
        <v>42671</v>
      </c>
      <c r="M1202" s="54"/>
      <c r="N1202" s="54" t="s">
        <v>1102</v>
      </c>
      <c r="O1202" s="88">
        <v>0.91</v>
      </c>
      <c r="P1202" s="54">
        <v>1</v>
      </c>
    </row>
    <row r="1203" spans="1:16" ht="28">
      <c r="A1203" s="54" t="s">
        <v>228</v>
      </c>
      <c r="B1203" s="54" t="s">
        <v>185</v>
      </c>
      <c r="C1203" s="54" t="s">
        <v>1121</v>
      </c>
      <c r="D1203" s="54" t="s">
        <v>92</v>
      </c>
      <c r="E1203" s="54" t="s">
        <v>1122</v>
      </c>
      <c r="F1203" s="54" t="s">
        <v>272</v>
      </c>
      <c r="G1203" s="54" t="s">
        <v>365</v>
      </c>
      <c r="H1203" s="54" t="s">
        <v>1099</v>
      </c>
      <c r="I1203" s="54" t="s">
        <v>1100</v>
      </c>
      <c r="J1203" s="54" t="s">
        <v>365</v>
      </c>
      <c r="K1203" s="54" t="s">
        <v>366</v>
      </c>
      <c r="L1203" s="87">
        <v>42671</v>
      </c>
      <c r="M1203" s="54"/>
      <c r="N1203" s="54" t="s">
        <v>1109</v>
      </c>
      <c r="O1203" s="88">
        <v>0.91</v>
      </c>
      <c r="P1203" s="54">
        <v>1</v>
      </c>
    </row>
    <row r="1204" spans="1:16" ht="42">
      <c r="A1204" s="54" t="s">
        <v>228</v>
      </c>
      <c r="B1204" s="54" t="s">
        <v>185</v>
      </c>
      <c r="C1204" s="54" t="s">
        <v>1121</v>
      </c>
      <c r="D1204" s="54" t="s">
        <v>92</v>
      </c>
      <c r="E1204" s="54" t="s">
        <v>1122</v>
      </c>
      <c r="F1204" s="54" t="s">
        <v>1123</v>
      </c>
      <c r="G1204" s="54" t="s">
        <v>500</v>
      </c>
      <c r="H1204" s="54" t="s">
        <v>501</v>
      </c>
      <c r="I1204" s="54" t="s">
        <v>502</v>
      </c>
      <c r="J1204" s="54" t="s">
        <v>259</v>
      </c>
      <c r="K1204" s="54" t="s">
        <v>1124</v>
      </c>
      <c r="L1204" s="87">
        <v>41688</v>
      </c>
      <c r="M1204" s="54"/>
      <c r="N1204" s="54" t="s">
        <v>259</v>
      </c>
      <c r="O1204" s="88">
        <v>21</v>
      </c>
      <c r="P1204" s="54">
        <v>3</v>
      </c>
    </row>
    <row r="1205" spans="1:16" ht="42">
      <c r="A1205" s="54" t="s">
        <v>228</v>
      </c>
      <c r="B1205" s="54" t="s">
        <v>185</v>
      </c>
      <c r="C1205" s="54" t="s">
        <v>1121</v>
      </c>
      <c r="D1205" s="54" t="s">
        <v>92</v>
      </c>
      <c r="E1205" s="54" t="s">
        <v>1122</v>
      </c>
      <c r="F1205" s="54" t="s">
        <v>1123</v>
      </c>
      <c r="G1205" s="54" t="s">
        <v>288</v>
      </c>
      <c r="H1205" s="54" t="s">
        <v>288</v>
      </c>
      <c r="I1205" s="54" t="s">
        <v>293</v>
      </c>
      <c r="J1205" s="54" t="s">
        <v>259</v>
      </c>
      <c r="K1205" s="54" t="s">
        <v>1124</v>
      </c>
      <c r="L1205" s="87">
        <v>41653</v>
      </c>
      <c r="M1205" s="54"/>
      <c r="N1205" s="54" t="s">
        <v>259</v>
      </c>
      <c r="O1205" s="88">
        <v>7</v>
      </c>
      <c r="P1205" s="54">
        <v>1</v>
      </c>
    </row>
    <row r="1206" spans="1:16" ht="42">
      <c r="A1206" s="54" t="s">
        <v>228</v>
      </c>
      <c r="B1206" s="54" t="s">
        <v>185</v>
      </c>
      <c r="C1206" s="54" t="s">
        <v>1121</v>
      </c>
      <c r="D1206" s="54" t="s">
        <v>92</v>
      </c>
      <c r="E1206" s="54" t="s">
        <v>1122</v>
      </c>
      <c r="F1206" s="54" t="s">
        <v>1123</v>
      </c>
      <c r="G1206" s="54" t="s">
        <v>288</v>
      </c>
      <c r="H1206" s="54" t="s">
        <v>194</v>
      </c>
      <c r="I1206" s="54" t="s">
        <v>576</v>
      </c>
      <c r="J1206" s="54" t="s">
        <v>259</v>
      </c>
      <c r="K1206" s="54" t="s">
        <v>1124</v>
      </c>
      <c r="L1206" s="87">
        <v>42510</v>
      </c>
      <c r="M1206" s="54"/>
      <c r="N1206" s="54" t="s">
        <v>259</v>
      </c>
      <c r="O1206" s="88">
        <v>5.6</v>
      </c>
      <c r="P1206" s="54">
        <v>1</v>
      </c>
    </row>
    <row r="1207" spans="1:16" ht="42">
      <c r="A1207" s="54" t="s">
        <v>228</v>
      </c>
      <c r="B1207" s="54" t="s">
        <v>185</v>
      </c>
      <c r="C1207" s="54" t="s">
        <v>1121</v>
      </c>
      <c r="D1207" s="54" t="s">
        <v>92</v>
      </c>
      <c r="E1207" s="54" t="s">
        <v>1122</v>
      </c>
      <c r="F1207" s="54" t="s">
        <v>1123</v>
      </c>
      <c r="G1207" s="54" t="s">
        <v>196</v>
      </c>
      <c r="H1207" s="54" t="s">
        <v>199</v>
      </c>
      <c r="I1207" s="54" t="s">
        <v>700</v>
      </c>
      <c r="J1207" s="54" t="s">
        <v>259</v>
      </c>
      <c r="K1207" s="54" t="s">
        <v>1124</v>
      </c>
      <c r="L1207" s="87">
        <v>42888</v>
      </c>
      <c r="M1207" s="54"/>
      <c r="N1207" s="54" t="s">
        <v>259</v>
      </c>
      <c r="O1207" s="88">
        <v>7</v>
      </c>
      <c r="P1207" s="54">
        <v>1</v>
      </c>
    </row>
    <row r="1208" spans="1:16" ht="42">
      <c r="A1208" s="54" t="s">
        <v>228</v>
      </c>
      <c r="B1208" s="54" t="s">
        <v>185</v>
      </c>
      <c r="C1208" s="54" t="s">
        <v>1121</v>
      </c>
      <c r="D1208" s="54" t="s">
        <v>92</v>
      </c>
      <c r="E1208" s="54" t="s">
        <v>1122</v>
      </c>
      <c r="F1208" s="54" t="s">
        <v>1123</v>
      </c>
      <c r="G1208" s="54" t="s">
        <v>261</v>
      </c>
      <c r="H1208" s="54" t="s">
        <v>303</v>
      </c>
      <c r="I1208" s="54" t="s">
        <v>304</v>
      </c>
      <c r="J1208" s="54" t="s">
        <v>259</v>
      </c>
      <c r="K1208" s="54" t="s">
        <v>1124</v>
      </c>
      <c r="L1208" s="87">
        <v>42601</v>
      </c>
      <c r="M1208" s="54"/>
      <c r="N1208" s="54" t="s">
        <v>259</v>
      </c>
      <c r="O1208" s="88">
        <v>8.4</v>
      </c>
      <c r="P1208" s="54">
        <v>2</v>
      </c>
    </row>
    <row r="1209" spans="1:16" ht="42">
      <c r="A1209" s="54" t="s">
        <v>228</v>
      </c>
      <c r="B1209" s="54" t="s">
        <v>185</v>
      </c>
      <c r="C1209" s="54" t="s">
        <v>1121</v>
      </c>
      <c r="D1209" s="54" t="s">
        <v>92</v>
      </c>
      <c r="E1209" s="54" t="s">
        <v>1122</v>
      </c>
      <c r="F1209" s="54" t="s">
        <v>1123</v>
      </c>
      <c r="G1209" s="54" t="s">
        <v>307</v>
      </c>
      <c r="H1209" s="54" t="s">
        <v>825</v>
      </c>
      <c r="I1209" s="54" t="s">
        <v>826</v>
      </c>
      <c r="J1209" s="54" t="s">
        <v>259</v>
      </c>
      <c r="K1209" s="54" t="s">
        <v>1124</v>
      </c>
      <c r="L1209" s="87">
        <v>42594</v>
      </c>
      <c r="M1209" s="54"/>
      <c r="N1209" s="54" t="s">
        <v>259</v>
      </c>
      <c r="O1209" s="88">
        <v>2.8</v>
      </c>
      <c r="P1209" s="54">
        <v>1</v>
      </c>
    </row>
    <row r="1210" spans="1:16" ht="42">
      <c r="A1210" s="54" t="s">
        <v>228</v>
      </c>
      <c r="B1210" s="54" t="s">
        <v>185</v>
      </c>
      <c r="C1210" s="54" t="s">
        <v>1121</v>
      </c>
      <c r="D1210" s="54" t="s">
        <v>92</v>
      </c>
      <c r="E1210" s="54" t="s">
        <v>1122</v>
      </c>
      <c r="F1210" s="54" t="s">
        <v>1123</v>
      </c>
      <c r="G1210" s="54" t="s">
        <v>859</v>
      </c>
      <c r="H1210" s="54" t="s">
        <v>860</v>
      </c>
      <c r="I1210" s="54" t="s">
        <v>861</v>
      </c>
      <c r="J1210" s="54" t="s">
        <v>259</v>
      </c>
      <c r="K1210" s="54" t="s">
        <v>1124</v>
      </c>
      <c r="L1210" s="87">
        <v>41688</v>
      </c>
      <c r="M1210" s="54"/>
      <c r="N1210" s="54" t="s">
        <v>259</v>
      </c>
      <c r="O1210" s="88">
        <v>7</v>
      </c>
      <c r="P1210" s="54">
        <v>1</v>
      </c>
    </row>
    <row r="1211" spans="1:16" ht="42">
      <c r="A1211" s="54" t="s">
        <v>228</v>
      </c>
      <c r="B1211" s="54" t="s">
        <v>185</v>
      </c>
      <c r="C1211" s="54" t="s">
        <v>1121</v>
      </c>
      <c r="D1211" s="54" t="s">
        <v>92</v>
      </c>
      <c r="E1211" s="54" t="s">
        <v>1122</v>
      </c>
      <c r="F1211" s="54" t="s">
        <v>1123</v>
      </c>
      <c r="G1211" s="54" t="s">
        <v>358</v>
      </c>
      <c r="H1211" s="54" t="s">
        <v>928</v>
      </c>
      <c r="I1211" s="54" t="s">
        <v>929</v>
      </c>
      <c r="J1211" s="54" t="s">
        <v>259</v>
      </c>
      <c r="K1211" s="54" t="s">
        <v>1124</v>
      </c>
      <c r="L1211" s="87">
        <v>42622</v>
      </c>
      <c r="M1211" s="54"/>
      <c r="N1211" s="54" t="s">
        <v>259</v>
      </c>
      <c r="O1211" s="88">
        <v>4.2</v>
      </c>
      <c r="P1211" s="54">
        <v>1</v>
      </c>
    </row>
    <row r="1212" spans="1:16" ht="42">
      <c r="A1212" s="54" t="s">
        <v>228</v>
      </c>
      <c r="B1212" s="54" t="s">
        <v>185</v>
      </c>
      <c r="C1212" s="54" t="s">
        <v>1121</v>
      </c>
      <c r="D1212" s="54" t="s">
        <v>92</v>
      </c>
      <c r="E1212" s="54" t="s">
        <v>1122</v>
      </c>
      <c r="F1212" s="54" t="s">
        <v>1123</v>
      </c>
      <c r="G1212" s="54" t="s">
        <v>1541</v>
      </c>
      <c r="H1212" s="54" t="s">
        <v>1542</v>
      </c>
      <c r="I1212" s="54" t="s">
        <v>1543</v>
      </c>
      <c r="J1212" s="54" t="s">
        <v>259</v>
      </c>
      <c r="K1212" s="54" t="s">
        <v>1124</v>
      </c>
      <c r="L1212" s="87">
        <v>43308</v>
      </c>
      <c r="M1212" s="54"/>
      <c r="N1212" s="54" t="s">
        <v>259</v>
      </c>
      <c r="O1212" s="88">
        <v>4.9000000000000004</v>
      </c>
      <c r="P1212" s="54">
        <v>1</v>
      </c>
    </row>
    <row r="1213" spans="1:16" ht="42">
      <c r="A1213" s="54" t="s">
        <v>228</v>
      </c>
      <c r="B1213" s="54" t="s">
        <v>185</v>
      </c>
      <c r="C1213" s="54" t="s">
        <v>1121</v>
      </c>
      <c r="D1213" s="54" t="s">
        <v>92</v>
      </c>
      <c r="E1213" s="54" t="s">
        <v>1122</v>
      </c>
      <c r="F1213" s="54" t="s">
        <v>1123</v>
      </c>
      <c r="G1213" s="54" t="s">
        <v>210</v>
      </c>
      <c r="H1213" s="54" t="s">
        <v>210</v>
      </c>
      <c r="I1213" s="54" t="s">
        <v>1125</v>
      </c>
      <c r="J1213" s="54" t="s">
        <v>259</v>
      </c>
      <c r="K1213" s="54" t="s">
        <v>1124</v>
      </c>
      <c r="L1213" s="87">
        <v>41674</v>
      </c>
      <c r="M1213" s="54"/>
      <c r="N1213" s="54" t="s">
        <v>259</v>
      </c>
      <c r="O1213" s="88">
        <v>21</v>
      </c>
      <c r="P1213" s="54">
        <v>3</v>
      </c>
    </row>
    <row r="1214" spans="1:16" ht="42">
      <c r="A1214" s="54" t="s">
        <v>228</v>
      </c>
      <c r="B1214" s="54" t="s">
        <v>185</v>
      </c>
      <c r="C1214" s="54" t="s">
        <v>1121</v>
      </c>
      <c r="D1214" s="54" t="s">
        <v>92</v>
      </c>
      <c r="E1214" s="54" t="s">
        <v>1122</v>
      </c>
      <c r="F1214" s="54" t="s">
        <v>1123</v>
      </c>
      <c r="G1214" s="54" t="s">
        <v>207</v>
      </c>
      <c r="H1214" s="54" t="s">
        <v>208</v>
      </c>
      <c r="I1214" s="54" t="s">
        <v>329</v>
      </c>
      <c r="J1214" s="54" t="s">
        <v>259</v>
      </c>
      <c r="K1214" s="54" t="s">
        <v>1124</v>
      </c>
      <c r="L1214" s="87">
        <v>42171</v>
      </c>
      <c r="M1214" s="54"/>
      <c r="N1214" s="54" t="s">
        <v>259</v>
      </c>
      <c r="O1214" s="88">
        <v>7</v>
      </c>
      <c r="P1214" s="54">
        <v>1</v>
      </c>
    </row>
    <row r="1215" spans="1:16" ht="42">
      <c r="A1215" s="54" t="s">
        <v>228</v>
      </c>
      <c r="B1215" s="54" t="s">
        <v>185</v>
      </c>
      <c r="C1215" s="54" t="s">
        <v>1121</v>
      </c>
      <c r="D1215" s="54" t="s">
        <v>92</v>
      </c>
      <c r="E1215" s="54" t="s">
        <v>1122</v>
      </c>
      <c r="F1215" s="54" t="s">
        <v>1123</v>
      </c>
      <c r="G1215" s="54" t="s">
        <v>207</v>
      </c>
      <c r="H1215" s="54" t="s">
        <v>209</v>
      </c>
      <c r="I1215" s="54" t="s">
        <v>1074</v>
      </c>
      <c r="J1215" s="54" t="s">
        <v>259</v>
      </c>
      <c r="K1215" s="54" t="s">
        <v>1124</v>
      </c>
      <c r="L1215" s="87">
        <v>41688</v>
      </c>
      <c r="M1215" s="54"/>
      <c r="N1215" s="54" t="s">
        <v>259</v>
      </c>
      <c r="O1215" s="88">
        <v>7</v>
      </c>
      <c r="P1215" s="54">
        <v>1</v>
      </c>
    </row>
    <row r="1216" spans="1:16" ht="28">
      <c r="A1216" s="54" t="s">
        <v>228</v>
      </c>
      <c r="B1216" s="54" t="s">
        <v>185</v>
      </c>
      <c r="C1216" s="54" t="s">
        <v>1126</v>
      </c>
      <c r="D1216" s="54" t="s">
        <v>92</v>
      </c>
      <c r="E1216" s="54" t="s">
        <v>1126</v>
      </c>
      <c r="F1216" s="54" t="s">
        <v>272</v>
      </c>
      <c r="G1216" s="54" t="s">
        <v>186</v>
      </c>
      <c r="H1216" s="54" t="s">
        <v>387</v>
      </c>
      <c r="I1216" s="54" t="s">
        <v>388</v>
      </c>
      <c r="J1216" s="54" t="s">
        <v>186</v>
      </c>
      <c r="K1216" s="54" t="s">
        <v>387</v>
      </c>
      <c r="L1216" s="87">
        <v>42230</v>
      </c>
      <c r="M1216" s="54"/>
      <c r="N1216" s="54" t="s">
        <v>389</v>
      </c>
      <c r="O1216" s="88">
        <v>2.60532591E-2</v>
      </c>
      <c r="P1216" s="54">
        <v>49</v>
      </c>
    </row>
    <row r="1217" spans="1:16" ht="28">
      <c r="A1217" s="54" t="s">
        <v>228</v>
      </c>
      <c r="B1217" s="54" t="s">
        <v>185</v>
      </c>
      <c r="C1217" s="54" t="s">
        <v>1126</v>
      </c>
      <c r="D1217" s="54" t="s">
        <v>92</v>
      </c>
      <c r="E1217" s="54" t="s">
        <v>1126</v>
      </c>
      <c r="F1217" s="54" t="s">
        <v>272</v>
      </c>
      <c r="G1217" s="54" t="s">
        <v>186</v>
      </c>
      <c r="H1217" s="54" t="s">
        <v>187</v>
      </c>
      <c r="I1217" s="54" t="s">
        <v>392</v>
      </c>
      <c r="J1217" s="54" t="s">
        <v>186</v>
      </c>
      <c r="K1217" s="54" t="s">
        <v>187</v>
      </c>
      <c r="L1217" s="87">
        <v>42475</v>
      </c>
      <c r="M1217" s="54"/>
      <c r="N1217" s="54" t="s">
        <v>393</v>
      </c>
      <c r="O1217" s="88">
        <v>1.0633983E-3</v>
      </c>
      <c r="P1217" s="54">
        <v>2</v>
      </c>
    </row>
    <row r="1218" spans="1:16" ht="28">
      <c r="A1218" s="54" t="s">
        <v>228</v>
      </c>
      <c r="B1218" s="54" t="s">
        <v>185</v>
      </c>
      <c r="C1218" s="54" t="s">
        <v>1126</v>
      </c>
      <c r="D1218" s="54" t="s">
        <v>92</v>
      </c>
      <c r="E1218" s="54" t="s">
        <v>1126</v>
      </c>
      <c r="F1218" s="54" t="s">
        <v>272</v>
      </c>
      <c r="G1218" s="54" t="s">
        <v>186</v>
      </c>
      <c r="H1218" s="54" t="s">
        <v>187</v>
      </c>
      <c r="I1218" s="54" t="s">
        <v>273</v>
      </c>
      <c r="J1218" s="54" t="s">
        <v>186</v>
      </c>
      <c r="K1218" s="54" t="s">
        <v>187</v>
      </c>
      <c r="L1218" s="87">
        <v>42094</v>
      </c>
      <c r="M1218" s="54"/>
      <c r="N1218" s="54" t="s">
        <v>274</v>
      </c>
      <c r="O1218" s="88">
        <v>0.16163654599999999</v>
      </c>
      <c r="P1218" s="54">
        <v>304</v>
      </c>
    </row>
    <row r="1219" spans="1:16" ht="28">
      <c r="A1219" s="54" t="s">
        <v>228</v>
      </c>
      <c r="B1219" s="54" t="s">
        <v>185</v>
      </c>
      <c r="C1219" s="54" t="s">
        <v>1126</v>
      </c>
      <c r="D1219" s="54" t="s">
        <v>92</v>
      </c>
      <c r="E1219" s="54" t="s">
        <v>1126</v>
      </c>
      <c r="F1219" s="54" t="s">
        <v>272</v>
      </c>
      <c r="G1219" s="54" t="s">
        <v>186</v>
      </c>
      <c r="H1219" s="54" t="s">
        <v>187</v>
      </c>
      <c r="I1219" s="54" t="s">
        <v>275</v>
      </c>
      <c r="J1219" s="54" t="s">
        <v>186</v>
      </c>
      <c r="K1219" s="54" t="s">
        <v>387</v>
      </c>
      <c r="L1219" s="87">
        <v>42251</v>
      </c>
      <c r="M1219" s="54"/>
      <c r="N1219" s="54" t="s">
        <v>396</v>
      </c>
      <c r="O1219" s="88">
        <v>1.06339833E-2</v>
      </c>
      <c r="P1219" s="54">
        <v>20</v>
      </c>
    </row>
    <row r="1220" spans="1:16" ht="28">
      <c r="A1220" s="54" t="s">
        <v>228</v>
      </c>
      <c r="B1220" s="54" t="s">
        <v>185</v>
      </c>
      <c r="C1220" s="54" t="s">
        <v>1126</v>
      </c>
      <c r="D1220" s="54" t="s">
        <v>92</v>
      </c>
      <c r="E1220" s="54" t="s">
        <v>1126</v>
      </c>
      <c r="F1220" s="54" t="s">
        <v>272</v>
      </c>
      <c r="G1220" s="54" t="s">
        <v>186</v>
      </c>
      <c r="H1220" s="54" t="s">
        <v>187</v>
      </c>
      <c r="I1220" s="54" t="s">
        <v>275</v>
      </c>
      <c r="J1220" s="54" t="s">
        <v>186</v>
      </c>
      <c r="K1220" s="54" t="s">
        <v>397</v>
      </c>
      <c r="L1220" s="87">
        <v>42251</v>
      </c>
      <c r="M1220" s="54"/>
      <c r="N1220" s="54" t="s">
        <v>398</v>
      </c>
      <c r="O1220" s="88">
        <v>1.70143733E-2</v>
      </c>
      <c r="P1220" s="54">
        <v>32</v>
      </c>
    </row>
    <row r="1221" spans="1:16" ht="28">
      <c r="A1221" s="54" t="s">
        <v>228</v>
      </c>
      <c r="B1221" s="54" t="s">
        <v>185</v>
      </c>
      <c r="C1221" s="54" t="s">
        <v>1126</v>
      </c>
      <c r="D1221" s="54" t="s">
        <v>92</v>
      </c>
      <c r="E1221" s="54" t="s">
        <v>1126</v>
      </c>
      <c r="F1221" s="54" t="s">
        <v>272</v>
      </c>
      <c r="G1221" s="54" t="s">
        <v>186</v>
      </c>
      <c r="H1221" s="54" t="s">
        <v>187</v>
      </c>
      <c r="I1221" s="54" t="s">
        <v>275</v>
      </c>
      <c r="J1221" s="54" t="s">
        <v>186</v>
      </c>
      <c r="K1221" s="54" t="s">
        <v>276</v>
      </c>
      <c r="L1221" s="87">
        <v>42251</v>
      </c>
      <c r="M1221" s="54"/>
      <c r="N1221" s="54" t="s">
        <v>277</v>
      </c>
      <c r="O1221" s="88">
        <v>6.8589192199999996E-2</v>
      </c>
      <c r="P1221" s="54">
        <v>129</v>
      </c>
    </row>
    <row r="1222" spans="1:16" ht="28">
      <c r="A1222" s="54" t="s">
        <v>228</v>
      </c>
      <c r="B1222" s="54" t="s">
        <v>185</v>
      </c>
      <c r="C1222" s="54" t="s">
        <v>1126</v>
      </c>
      <c r="D1222" s="54" t="s">
        <v>92</v>
      </c>
      <c r="E1222" s="54" t="s">
        <v>1126</v>
      </c>
      <c r="F1222" s="54" t="s">
        <v>272</v>
      </c>
      <c r="G1222" s="54" t="s">
        <v>186</v>
      </c>
      <c r="H1222" s="54" t="s">
        <v>187</v>
      </c>
      <c r="I1222" s="54" t="s">
        <v>275</v>
      </c>
      <c r="J1222" s="54" t="s">
        <v>186</v>
      </c>
      <c r="K1222" s="54" t="s">
        <v>399</v>
      </c>
      <c r="L1222" s="87">
        <v>42251</v>
      </c>
      <c r="M1222" s="54"/>
      <c r="N1222" s="54" t="s">
        <v>400</v>
      </c>
      <c r="O1222" s="88">
        <v>9.5705849999999995E-3</v>
      </c>
      <c r="P1222" s="54">
        <v>18</v>
      </c>
    </row>
    <row r="1223" spans="1:16" ht="28">
      <c r="A1223" s="54" t="s">
        <v>228</v>
      </c>
      <c r="B1223" s="54" t="s">
        <v>185</v>
      </c>
      <c r="C1223" s="54" t="s">
        <v>1126</v>
      </c>
      <c r="D1223" s="54" t="s">
        <v>92</v>
      </c>
      <c r="E1223" s="54" t="s">
        <v>1126</v>
      </c>
      <c r="F1223" s="54" t="s">
        <v>272</v>
      </c>
      <c r="G1223" s="54" t="s">
        <v>186</v>
      </c>
      <c r="H1223" s="54" t="s">
        <v>187</v>
      </c>
      <c r="I1223" s="54" t="s">
        <v>275</v>
      </c>
      <c r="J1223" s="54" t="s">
        <v>186</v>
      </c>
      <c r="K1223" s="54" t="s">
        <v>401</v>
      </c>
      <c r="L1223" s="87">
        <v>42251</v>
      </c>
      <c r="M1223" s="54"/>
      <c r="N1223" s="54" t="s">
        <v>402</v>
      </c>
      <c r="O1223" s="88">
        <v>1.54192758E-2</v>
      </c>
      <c r="P1223" s="54">
        <v>29</v>
      </c>
    </row>
    <row r="1224" spans="1:16" ht="28">
      <c r="A1224" s="54" t="s">
        <v>228</v>
      </c>
      <c r="B1224" s="54" t="s">
        <v>185</v>
      </c>
      <c r="C1224" s="54" t="s">
        <v>1126</v>
      </c>
      <c r="D1224" s="54" t="s">
        <v>92</v>
      </c>
      <c r="E1224" s="54" t="s">
        <v>1126</v>
      </c>
      <c r="F1224" s="54" t="s">
        <v>272</v>
      </c>
      <c r="G1224" s="54" t="s">
        <v>186</v>
      </c>
      <c r="H1224" s="54" t="s">
        <v>187</v>
      </c>
      <c r="I1224" s="54" t="s">
        <v>275</v>
      </c>
      <c r="J1224" s="54" t="s">
        <v>186</v>
      </c>
      <c r="K1224" s="54" t="s">
        <v>278</v>
      </c>
      <c r="L1224" s="87">
        <v>42251</v>
      </c>
      <c r="M1224" s="54"/>
      <c r="N1224" s="54" t="s">
        <v>279</v>
      </c>
      <c r="O1224" s="88">
        <v>3.8814039100000003E-2</v>
      </c>
      <c r="P1224" s="54">
        <v>73</v>
      </c>
    </row>
    <row r="1225" spans="1:16" ht="28">
      <c r="A1225" s="54" t="s">
        <v>228</v>
      </c>
      <c r="B1225" s="54" t="s">
        <v>185</v>
      </c>
      <c r="C1225" s="54" t="s">
        <v>1126</v>
      </c>
      <c r="D1225" s="54" t="s">
        <v>92</v>
      </c>
      <c r="E1225" s="54" t="s">
        <v>1126</v>
      </c>
      <c r="F1225" s="54" t="s">
        <v>272</v>
      </c>
      <c r="G1225" s="54" t="s">
        <v>186</v>
      </c>
      <c r="H1225" s="54" t="s">
        <v>187</v>
      </c>
      <c r="I1225" s="54" t="s">
        <v>275</v>
      </c>
      <c r="J1225" s="54" t="s">
        <v>186</v>
      </c>
      <c r="K1225" s="54" t="s">
        <v>403</v>
      </c>
      <c r="L1225" s="87">
        <v>42251</v>
      </c>
      <c r="M1225" s="54"/>
      <c r="N1225" s="54" t="s">
        <v>404</v>
      </c>
      <c r="O1225" s="88">
        <v>2.92434541E-2</v>
      </c>
      <c r="P1225" s="54">
        <v>55</v>
      </c>
    </row>
    <row r="1226" spans="1:16" ht="28">
      <c r="A1226" s="54" t="s">
        <v>228</v>
      </c>
      <c r="B1226" s="54" t="s">
        <v>185</v>
      </c>
      <c r="C1226" s="54" t="s">
        <v>1126</v>
      </c>
      <c r="D1226" s="54" t="s">
        <v>92</v>
      </c>
      <c r="E1226" s="54" t="s">
        <v>1126</v>
      </c>
      <c r="F1226" s="54" t="s">
        <v>272</v>
      </c>
      <c r="G1226" s="54" t="s">
        <v>186</v>
      </c>
      <c r="H1226" s="54" t="s">
        <v>187</v>
      </c>
      <c r="I1226" s="54" t="s">
        <v>275</v>
      </c>
      <c r="J1226" s="54" t="s">
        <v>186</v>
      </c>
      <c r="K1226" s="54" t="s">
        <v>405</v>
      </c>
      <c r="L1226" s="87">
        <v>42251</v>
      </c>
      <c r="M1226" s="54"/>
      <c r="N1226" s="54" t="s">
        <v>406</v>
      </c>
      <c r="O1226" s="88">
        <v>1.9141169999999999E-2</v>
      </c>
      <c r="P1226" s="54">
        <v>36</v>
      </c>
    </row>
    <row r="1227" spans="1:16" ht="28">
      <c r="A1227" s="54" t="s">
        <v>228</v>
      </c>
      <c r="B1227" s="54" t="s">
        <v>185</v>
      </c>
      <c r="C1227" s="54" t="s">
        <v>1126</v>
      </c>
      <c r="D1227" s="54" t="s">
        <v>92</v>
      </c>
      <c r="E1227" s="54" t="s">
        <v>1126</v>
      </c>
      <c r="F1227" s="54" t="s">
        <v>272</v>
      </c>
      <c r="G1227" s="54" t="s">
        <v>186</v>
      </c>
      <c r="H1227" s="54" t="s">
        <v>276</v>
      </c>
      <c r="I1227" s="54" t="s">
        <v>407</v>
      </c>
      <c r="J1227" s="54" t="s">
        <v>186</v>
      </c>
      <c r="K1227" s="54" t="s">
        <v>276</v>
      </c>
      <c r="L1227" s="87">
        <v>42475</v>
      </c>
      <c r="M1227" s="54"/>
      <c r="N1227" s="54" t="s">
        <v>408</v>
      </c>
      <c r="O1227" s="88">
        <v>5.3169920000000013E-4</v>
      </c>
      <c r="P1227" s="54">
        <v>1</v>
      </c>
    </row>
    <row r="1228" spans="1:16" ht="28">
      <c r="A1228" s="54" t="s">
        <v>228</v>
      </c>
      <c r="B1228" s="54" t="s">
        <v>185</v>
      </c>
      <c r="C1228" s="54" t="s">
        <v>1126</v>
      </c>
      <c r="D1228" s="54" t="s">
        <v>92</v>
      </c>
      <c r="E1228" s="54" t="s">
        <v>1126</v>
      </c>
      <c r="F1228" s="54" t="s">
        <v>272</v>
      </c>
      <c r="G1228" s="54" t="s">
        <v>186</v>
      </c>
      <c r="H1228" s="54" t="s">
        <v>409</v>
      </c>
      <c r="I1228" s="54" t="s">
        <v>410</v>
      </c>
      <c r="J1228" s="54" t="s">
        <v>186</v>
      </c>
      <c r="K1228" s="54" t="s">
        <v>409</v>
      </c>
      <c r="L1228" s="87">
        <v>42059</v>
      </c>
      <c r="M1228" s="54"/>
      <c r="N1228" s="54" t="s">
        <v>411</v>
      </c>
      <c r="O1228" s="88">
        <v>0.12175910869999999</v>
      </c>
      <c r="P1228" s="54">
        <v>229</v>
      </c>
    </row>
    <row r="1229" spans="1:16" ht="28">
      <c r="A1229" s="54" t="s">
        <v>228</v>
      </c>
      <c r="B1229" s="54" t="s">
        <v>185</v>
      </c>
      <c r="C1229" s="54" t="s">
        <v>1126</v>
      </c>
      <c r="D1229" s="54" t="s">
        <v>92</v>
      </c>
      <c r="E1229" s="54" t="s">
        <v>1126</v>
      </c>
      <c r="F1229" s="54" t="s">
        <v>272</v>
      </c>
      <c r="G1229" s="54" t="s">
        <v>416</v>
      </c>
      <c r="H1229" s="54" t="s">
        <v>416</v>
      </c>
      <c r="I1229" s="54" t="s">
        <v>417</v>
      </c>
      <c r="J1229" s="54" t="s">
        <v>416</v>
      </c>
      <c r="K1229" s="54" t="s">
        <v>418</v>
      </c>
      <c r="L1229" s="87">
        <v>41695</v>
      </c>
      <c r="M1229" s="54"/>
      <c r="N1229" s="54" t="s">
        <v>419</v>
      </c>
      <c r="O1229" s="88">
        <v>7.9754874999999996E-3</v>
      </c>
      <c r="P1229" s="54">
        <v>15</v>
      </c>
    </row>
    <row r="1230" spans="1:16" ht="28">
      <c r="A1230" s="54" t="s">
        <v>228</v>
      </c>
      <c r="B1230" s="54" t="s">
        <v>185</v>
      </c>
      <c r="C1230" s="54" t="s">
        <v>1126</v>
      </c>
      <c r="D1230" s="54" t="s">
        <v>92</v>
      </c>
      <c r="E1230" s="54" t="s">
        <v>1126</v>
      </c>
      <c r="F1230" s="54" t="s">
        <v>272</v>
      </c>
      <c r="G1230" s="54" t="s">
        <v>416</v>
      </c>
      <c r="H1230" s="54" t="s">
        <v>416</v>
      </c>
      <c r="I1230" s="54" t="s">
        <v>417</v>
      </c>
      <c r="J1230" s="54" t="s">
        <v>416</v>
      </c>
      <c r="K1230" s="54" t="s">
        <v>420</v>
      </c>
      <c r="L1230" s="87">
        <v>41695</v>
      </c>
      <c r="M1230" s="54"/>
      <c r="N1230" s="54" t="s">
        <v>421</v>
      </c>
      <c r="O1230" s="88">
        <v>1.5950974999999999E-3</v>
      </c>
      <c r="P1230" s="54">
        <v>3</v>
      </c>
    </row>
    <row r="1231" spans="1:16" ht="28">
      <c r="A1231" s="54" t="s">
        <v>228</v>
      </c>
      <c r="B1231" s="54" t="s">
        <v>185</v>
      </c>
      <c r="C1231" s="54" t="s">
        <v>1126</v>
      </c>
      <c r="D1231" s="54" t="s">
        <v>92</v>
      </c>
      <c r="E1231" s="54" t="s">
        <v>1126</v>
      </c>
      <c r="F1231" s="54" t="s">
        <v>272</v>
      </c>
      <c r="G1231" s="54" t="s">
        <v>416</v>
      </c>
      <c r="H1231" s="54" t="s">
        <v>416</v>
      </c>
      <c r="I1231" s="54" t="s">
        <v>417</v>
      </c>
      <c r="J1231" s="54" t="s">
        <v>416</v>
      </c>
      <c r="K1231" s="54" t="s">
        <v>422</v>
      </c>
      <c r="L1231" s="87">
        <v>41695</v>
      </c>
      <c r="M1231" s="54"/>
      <c r="N1231" s="54" t="s">
        <v>423</v>
      </c>
      <c r="O1231" s="88">
        <v>3.1901949999999998E-3</v>
      </c>
      <c r="P1231" s="54">
        <v>6</v>
      </c>
    </row>
    <row r="1232" spans="1:16" ht="28">
      <c r="A1232" s="54" t="s">
        <v>228</v>
      </c>
      <c r="B1232" s="54" t="s">
        <v>185</v>
      </c>
      <c r="C1232" s="54" t="s">
        <v>1126</v>
      </c>
      <c r="D1232" s="54" t="s">
        <v>92</v>
      </c>
      <c r="E1232" s="54" t="s">
        <v>1126</v>
      </c>
      <c r="F1232" s="54" t="s">
        <v>272</v>
      </c>
      <c r="G1232" s="54" t="s">
        <v>416</v>
      </c>
      <c r="H1232" s="54" t="s">
        <v>416</v>
      </c>
      <c r="I1232" s="54" t="s">
        <v>417</v>
      </c>
      <c r="J1232" s="54" t="s">
        <v>416</v>
      </c>
      <c r="K1232" s="54" t="s">
        <v>424</v>
      </c>
      <c r="L1232" s="87">
        <v>41695</v>
      </c>
      <c r="M1232" s="54"/>
      <c r="N1232" s="54" t="s">
        <v>425</v>
      </c>
      <c r="O1232" s="88">
        <v>1.0633984E-3</v>
      </c>
      <c r="P1232" s="54">
        <v>2</v>
      </c>
    </row>
    <row r="1233" spans="1:16" ht="28">
      <c r="A1233" s="54" t="s">
        <v>228</v>
      </c>
      <c r="B1233" s="54" t="s">
        <v>185</v>
      </c>
      <c r="C1233" s="54" t="s">
        <v>1126</v>
      </c>
      <c r="D1233" s="54" t="s">
        <v>92</v>
      </c>
      <c r="E1233" s="54" t="s">
        <v>1126</v>
      </c>
      <c r="F1233" s="54" t="s">
        <v>272</v>
      </c>
      <c r="G1233" s="54" t="s">
        <v>416</v>
      </c>
      <c r="H1233" s="54" t="s">
        <v>416</v>
      </c>
      <c r="I1233" s="54" t="s">
        <v>417</v>
      </c>
      <c r="J1233" s="54" t="s">
        <v>416</v>
      </c>
      <c r="K1233" s="54" t="s">
        <v>1127</v>
      </c>
      <c r="L1233" s="87">
        <v>41695</v>
      </c>
      <c r="M1233" s="54"/>
      <c r="N1233" s="54" t="s">
        <v>1128</v>
      </c>
      <c r="O1233" s="88">
        <v>1.5950974999999999E-3</v>
      </c>
      <c r="P1233" s="54">
        <v>3</v>
      </c>
    </row>
    <row r="1234" spans="1:16" ht="28">
      <c r="A1234" s="54" t="s">
        <v>228</v>
      </c>
      <c r="B1234" s="54" t="s">
        <v>185</v>
      </c>
      <c r="C1234" s="54" t="s">
        <v>1126</v>
      </c>
      <c r="D1234" s="54" t="s">
        <v>92</v>
      </c>
      <c r="E1234" s="54" t="s">
        <v>1126</v>
      </c>
      <c r="F1234" s="54" t="s">
        <v>272</v>
      </c>
      <c r="G1234" s="54" t="s">
        <v>416</v>
      </c>
      <c r="H1234" s="54" t="s">
        <v>426</v>
      </c>
      <c r="I1234" s="54" t="s">
        <v>427</v>
      </c>
      <c r="J1234" s="54" t="s">
        <v>416</v>
      </c>
      <c r="K1234" s="54" t="s">
        <v>426</v>
      </c>
      <c r="L1234" s="87">
        <v>41828</v>
      </c>
      <c r="M1234" s="54"/>
      <c r="N1234" s="54" t="s">
        <v>428</v>
      </c>
      <c r="O1234" s="88">
        <v>2.6584958200000001E-2</v>
      </c>
      <c r="P1234" s="54">
        <v>50</v>
      </c>
    </row>
    <row r="1235" spans="1:16" ht="28">
      <c r="A1235" s="54" t="s">
        <v>228</v>
      </c>
      <c r="B1235" s="54" t="s">
        <v>185</v>
      </c>
      <c r="C1235" s="54" t="s">
        <v>1126</v>
      </c>
      <c r="D1235" s="54" t="s">
        <v>92</v>
      </c>
      <c r="E1235" s="54" t="s">
        <v>1126</v>
      </c>
      <c r="F1235" s="54" t="s">
        <v>272</v>
      </c>
      <c r="G1235" s="54" t="s">
        <v>416</v>
      </c>
      <c r="H1235" s="54" t="s">
        <v>429</v>
      </c>
      <c r="I1235" s="54" t="s">
        <v>430</v>
      </c>
      <c r="J1235" s="54" t="s">
        <v>416</v>
      </c>
      <c r="K1235" s="54" t="s">
        <v>429</v>
      </c>
      <c r="L1235" s="87">
        <v>41933</v>
      </c>
      <c r="M1235" s="54"/>
      <c r="N1235" s="54" t="s">
        <v>431</v>
      </c>
      <c r="O1235" s="88">
        <v>2.76483566E-2</v>
      </c>
      <c r="P1235" s="54">
        <v>52</v>
      </c>
    </row>
    <row r="1236" spans="1:16" ht="28">
      <c r="A1236" s="54" t="s">
        <v>228</v>
      </c>
      <c r="B1236" s="54" t="s">
        <v>185</v>
      </c>
      <c r="C1236" s="54" t="s">
        <v>1126</v>
      </c>
      <c r="D1236" s="54" t="s">
        <v>92</v>
      </c>
      <c r="E1236" s="54" t="s">
        <v>1126</v>
      </c>
      <c r="F1236" s="54" t="s">
        <v>272</v>
      </c>
      <c r="G1236" s="54" t="s">
        <v>416</v>
      </c>
      <c r="H1236" s="54" t="s">
        <v>432</v>
      </c>
      <c r="I1236" s="54" t="s">
        <v>433</v>
      </c>
      <c r="J1236" s="54" t="s">
        <v>416</v>
      </c>
      <c r="K1236" s="54" t="s">
        <v>434</v>
      </c>
      <c r="L1236" s="87">
        <v>42066</v>
      </c>
      <c r="M1236" s="54"/>
      <c r="N1236" s="54" t="s">
        <v>435</v>
      </c>
      <c r="O1236" s="88">
        <v>8.5071867000000023E-3</v>
      </c>
      <c r="P1236" s="54">
        <v>16</v>
      </c>
    </row>
    <row r="1237" spans="1:16" ht="28">
      <c r="A1237" s="54" t="s">
        <v>228</v>
      </c>
      <c r="B1237" s="54" t="s">
        <v>185</v>
      </c>
      <c r="C1237" s="54" t="s">
        <v>1126</v>
      </c>
      <c r="D1237" s="54" t="s">
        <v>92</v>
      </c>
      <c r="E1237" s="54" t="s">
        <v>1126</v>
      </c>
      <c r="F1237" s="54" t="s">
        <v>272</v>
      </c>
      <c r="G1237" s="54" t="s">
        <v>416</v>
      </c>
      <c r="H1237" s="54" t="s">
        <v>432</v>
      </c>
      <c r="I1237" s="54" t="s">
        <v>433</v>
      </c>
      <c r="J1237" s="54" t="s">
        <v>416</v>
      </c>
      <c r="K1237" s="54" t="s">
        <v>436</v>
      </c>
      <c r="L1237" s="87">
        <v>42066</v>
      </c>
      <c r="M1237" s="54"/>
      <c r="N1237" s="54" t="s">
        <v>437</v>
      </c>
      <c r="O1237" s="88">
        <v>6.9120892000000007E-3</v>
      </c>
      <c r="P1237" s="54">
        <v>13</v>
      </c>
    </row>
    <row r="1238" spans="1:16" ht="28">
      <c r="A1238" s="54" t="s">
        <v>228</v>
      </c>
      <c r="B1238" s="54" t="s">
        <v>185</v>
      </c>
      <c r="C1238" s="54" t="s">
        <v>1126</v>
      </c>
      <c r="D1238" s="54" t="s">
        <v>92</v>
      </c>
      <c r="E1238" s="54" t="s">
        <v>1126</v>
      </c>
      <c r="F1238" s="54" t="s">
        <v>272</v>
      </c>
      <c r="G1238" s="54" t="s">
        <v>416</v>
      </c>
      <c r="H1238" s="54" t="s">
        <v>432</v>
      </c>
      <c r="I1238" s="54" t="s">
        <v>433</v>
      </c>
      <c r="J1238" s="54" t="s">
        <v>416</v>
      </c>
      <c r="K1238" s="54" t="s">
        <v>438</v>
      </c>
      <c r="L1238" s="87">
        <v>42066</v>
      </c>
      <c r="M1238" s="54"/>
      <c r="N1238" s="54" t="s">
        <v>439</v>
      </c>
      <c r="O1238" s="88">
        <v>6.9120892000000007E-3</v>
      </c>
      <c r="P1238" s="54">
        <v>13</v>
      </c>
    </row>
    <row r="1239" spans="1:16" ht="28">
      <c r="A1239" s="54" t="s">
        <v>228</v>
      </c>
      <c r="B1239" s="54" t="s">
        <v>185</v>
      </c>
      <c r="C1239" s="54" t="s">
        <v>1126</v>
      </c>
      <c r="D1239" s="54" t="s">
        <v>92</v>
      </c>
      <c r="E1239" s="54" t="s">
        <v>1126</v>
      </c>
      <c r="F1239" s="54" t="s">
        <v>272</v>
      </c>
      <c r="G1239" s="54" t="s">
        <v>416</v>
      </c>
      <c r="H1239" s="54" t="s">
        <v>432</v>
      </c>
      <c r="I1239" s="54" t="s">
        <v>433</v>
      </c>
      <c r="J1239" s="54" t="s">
        <v>416</v>
      </c>
      <c r="K1239" s="54" t="s">
        <v>440</v>
      </c>
      <c r="L1239" s="87">
        <v>42066</v>
      </c>
      <c r="M1239" s="54"/>
      <c r="N1239" s="54" t="s">
        <v>441</v>
      </c>
      <c r="O1239" s="88">
        <v>2.2331364999999999E-2</v>
      </c>
      <c r="P1239" s="54">
        <v>42</v>
      </c>
    </row>
    <row r="1240" spans="1:16" ht="28">
      <c r="A1240" s="54" t="s">
        <v>228</v>
      </c>
      <c r="B1240" s="54" t="s">
        <v>185</v>
      </c>
      <c r="C1240" s="54" t="s">
        <v>1126</v>
      </c>
      <c r="D1240" s="54" t="s">
        <v>92</v>
      </c>
      <c r="E1240" s="54" t="s">
        <v>1126</v>
      </c>
      <c r="F1240" s="54" t="s">
        <v>272</v>
      </c>
      <c r="G1240" s="54" t="s">
        <v>416</v>
      </c>
      <c r="H1240" s="54" t="s">
        <v>432</v>
      </c>
      <c r="I1240" s="54" t="s">
        <v>433</v>
      </c>
      <c r="J1240" s="54" t="s">
        <v>416</v>
      </c>
      <c r="K1240" s="54" t="s">
        <v>442</v>
      </c>
      <c r="L1240" s="87">
        <v>42066</v>
      </c>
      <c r="M1240" s="54"/>
      <c r="N1240" s="54" t="s">
        <v>443</v>
      </c>
      <c r="O1240" s="88">
        <v>1.1697381600000001E-2</v>
      </c>
      <c r="P1240" s="54">
        <v>22</v>
      </c>
    </row>
    <row r="1241" spans="1:16" ht="28">
      <c r="A1241" s="54" t="s">
        <v>228</v>
      </c>
      <c r="B1241" s="54" t="s">
        <v>185</v>
      </c>
      <c r="C1241" s="54" t="s">
        <v>1126</v>
      </c>
      <c r="D1241" s="54" t="s">
        <v>92</v>
      </c>
      <c r="E1241" s="54" t="s">
        <v>1126</v>
      </c>
      <c r="F1241" s="54" t="s">
        <v>272</v>
      </c>
      <c r="G1241" s="54" t="s">
        <v>416</v>
      </c>
      <c r="H1241" s="54" t="s">
        <v>432</v>
      </c>
      <c r="I1241" s="54" t="s">
        <v>433</v>
      </c>
      <c r="J1241" s="54" t="s">
        <v>416</v>
      </c>
      <c r="K1241" s="54" t="s">
        <v>444</v>
      </c>
      <c r="L1241" s="87">
        <v>42066</v>
      </c>
      <c r="M1241" s="54"/>
      <c r="N1241" s="54" t="s">
        <v>445</v>
      </c>
      <c r="O1241" s="88">
        <v>1.0102284200000001E-2</v>
      </c>
      <c r="P1241" s="54">
        <v>19</v>
      </c>
    </row>
    <row r="1242" spans="1:16" ht="28">
      <c r="A1242" s="54" t="s">
        <v>228</v>
      </c>
      <c r="B1242" s="54" t="s">
        <v>185</v>
      </c>
      <c r="C1242" s="54" t="s">
        <v>1126</v>
      </c>
      <c r="D1242" s="54" t="s">
        <v>92</v>
      </c>
      <c r="E1242" s="54" t="s">
        <v>1126</v>
      </c>
      <c r="F1242" s="54" t="s">
        <v>272</v>
      </c>
      <c r="G1242" s="54" t="s">
        <v>416</v>
      </c>
      <c r="H1242" s="54" t="s">
        <v>432</v>
      </c>
      <c r="I1242" s="54" t="s">
        <v>433</v>
      </c>
      <c r="J1242" s="54" t="s">
        <v>416</v>
      </c>
      <c r="K1242" s="54" t="s">
        <v>446</v>
      </c>
      <c r="L1242" s="87">
        <v>42066</v>
      </c>
      <c r="M1242" s="54"/>
      <c r="N1242" s="54" t="s">
        <v>447</v>
      </c>
      <c r="O1242" s="88">
        <v>1.4355877499999999E-2</v>
      </c>
      <c r="P1242" s="54">
        <v>27</v>
      </c>
    </row>
    <row r="1243" spans="1:16" ht="28">
      <c r="A1243" s="54" t="s">
        <v>228</v>
      </c>
      <c r="B1243" s="54" t="s">
        <v>185</v>
      </c>
      <c r="C1243" s="54" t="s">
        <v>1126</v>
      </c>
      <c r="D1243" s="54" t="s">
        <v>92</v>
      </c>
      <c r="E1243" s="54" t="s">
        <v>1126</v>
      </c>
      <c r="F1243" s="54" t="s">
        <v>272</v>
      </c>
      <c r="G1243" s="54" t="s">
        <v>416</v>
      </c>
      <c r="H1243" s="54" t="s">
        <v>432</v>
      </c>
      <c r="I1243" s="54" t="s">
        <v>433</v>
      </c>
      <c r="J1243" s="54" t="s">
        <v>416</v>
      </c>
      <c r="K1243" s="54" t="s">
        <v>448</v>
      </c>
      <c r="L1243" s="87">
        <v>42066</v>
      </c>
      <c r="M1243" s="54"/>
      <c r="N1243" s="54" t="s">
        <v>449</v>
      </c>
      <c r="O1243" s="88">
        <v>1.22290807E-2</v>
      </c>
      <c r="P1243" s="54">
        <v>23</v>
      </c>
    </row>
    <row r="1244" spans="1:16" ht="28">
      <c r="A1244" s="54" t="s">
        <v>228</v>
      </c>
      <c r="B1244" s="54" t="s">
        <v>185</v>
      </c>
      <c r="C1244" s="54" t="s">
        <v>1126</v>
      </c>
      <c r="D1244" s="54" t="s">
        <v>92</v>
      </c>
      <c r="E1244" s="54" t="s">
        <v>1126</v>
      </c>
      <c r="F1244" s="54" t="s">
        <v>272</v>
      </c>
      <c r="G1244" s="54" t="s">
        <v>416</v>
      </c>
      <c r="H1244" s="54" t="s">
        <v>432</v>
      </c>
      <c r="I1244" s="54" t="s">
        <v>433</v>
      </c>
      <c r="J1244" s="54" t="s">
        <v>416</v>
      </c>
      <c r="K1244" s="54" t="s">
        <v>450</v>
      </c>
      <c r="L1244" s="87">
        <v>42066</v>
      </c>
      <c r="M1244" s="54"/>
      <c r="N1244" s="54" t="s">
        <v>451</v>
      </c>
      <c r="O1244" s="88">
        <v>1.1697381600000001E-2</v>
      </c>
      <c r="P1244" s="54">
        <v>22</v>
      </c>
    </row>
    <row r="1245" spans="1:16" ht="28">
      <c r="A1245" s="54" t="s">
        <v>228</v>
      </c>
      <c r="B1245" s="54" t="s">
        <v>185</v>
      </c>
      <c r="C1245" s="54" t="s">
        <v>1126</v>
      </c>
      <c r="D1245" s="54" t="s">
        <v>92</v>
      </c>
      <c r="E1245" s="54" t="s">
        <v>1126</v>
      </c>
      <c r="F1245" s="54" t="s">
        <v>272</v>
      </c>
      <c r="G1245" s="54" t="s">
        <v>192</v>
      </c>
      <c r="H1245" s="54" t="s">
        <v>452</v>
      </c>
      <c r="I1245" s="54" t="s">
        <v>455</v>
      </c>
      <c r="J1245" s="54" t="s">
        <v>192</v>
      </c>
      <c r="K1245" s="54" t="s">
        <v>452</v>
      </c>
      <c r="L1245" s="87">
        <v>41975</v>
      </c>
      <c r="M1245" s="54"/>
      <c r="N1245" s="54" t="s">
        <v>456</v>
      </c>
      <c r="O1245" s="88">
        <v>5.3169920000000013E-4</v>
      </c>
      <c r="P1245" s="54">
        <v>1</v>
      </c>
    </row>
    <row r="1246" spans="1:16" ht="28">
      <c r="A1246" s="54" t="s">
        <v>228</v>
      </c>
      <c r="B1246" s="54" t="s">
        <v>185</v>
      </c>
      <c r="C1246" s="54" t="s">
        <v>1126</v>
      </c>
      <c r="D1246" s="54" t="s">
        <v>92</v>
      </c>
      <c r="E1246" s="54" t="s">
        <v>1126</v>
      </c>
      <c r="F1246" s="54" t="s">
        <v>272</v>
      </c>
      <c r="G1246" s="54" t="s">
        <v>192</v>
      </c>
      <c r="H1246" s="54" t="s">
        <v>452</v>
      </c>
      <c r="I1246" s="54" t="s">
        <v>455</v>
      </c>
      <c r="J1246" s="54" t="s">
        <v>192</v>
      </c>
      <c r="K1246" s="54" t="s">
        <v>452</v>
      </c>
      <c r="L1246" s="87">
        <v>41975</v>
      </c>
      <c r="M1246" s="54"/>
      <c r="N1246" s="54" t="s">
        <v>458</v>
      </c>
      <c r="O1246" s="88">
        <v>2.1267967E-3</v>
      </c>
      <c r="P1246" s="54">
        <v>4</v>
      </c>
    </row>
    <row r="1247" spans="1:16" ht="28">
      <c r="A1247" s="54" t="s">
        <v>228</v>
      </c>
      <c r="B1247" s="54" t="s">
        <v>185</v>
      </c>
      <c r="C1247" s="54" t="s">
        <v>1126</v>
      </c>
      <c r="D1247" s="54" t="s">
        <v>92</v>
      </c>
      <c r="E1247" s="54" t="s">
        <v>1126</v>
      </c>
      <c r="F1247" s="54" t="s">
        <v>272</v>
      </c>
      <c r="G1247" s="54" t="s">
        <v>192</v>
      </c>
      <c r="H1247" s="54" t="s">
        <v>452</v>
      </c>
      <c r="I1247" s="54" t="s">
        <v>460</v>
      </c>
      <c r="J1247" s="54" t="s">
        <v>192</v>
      </c>
      <c r="K1247" s="54" t="s">
        <v>452</v>
      </c>
      <c r="L1247" s="87">
        <v>41842</v>
      </c>
      <c r="M1247" s="54"/>
      <c r="N1247" s="54" t="s">
        <v>461</v>
      </c>
      <c r="O1247" s="88">
        <v>0.21480646240000001</v>
      </c>
      <c r="P1247" s="54">
        <v>404</v>
      </c>
    </row>
    <row r="1248" spans="1:16" ht="28">
      <c r="A1248" s="54" t="s">
        <v>228</v>
      </c>
      <c r="B1248" s="54" t="s">
        <v>185</v>
      </c>
      <c r="C1248" s="54" t="s">
        <v>1126</v>
      </c>
      <c r="D1248" s="54" t="s">
        <v>92</v>
      </c>
      <c r="E1248" s="54" t="s">
        <v>1126</v>
      </c>
      <c r="F1248" s="54" t="s">
        <v>272</v>
      </c>
      <c r="G1248" s="54" t="s">
        <v>192</v>
      </c>
      <c r="H1248" s="54" t="s">
        <v>462</v>
      </c>
      <c r="I1248" s="54" t="s">
        <v>463</v>
      </c>
      <c r="J1248" s="54" t="s">
        <v>192</v>
      </c>
      <c r="K1248" s="54" t="s">
        <v>462</v>
      </c>
      <c r="L1248" s="87">
        <v>41800</v>
      </c>
      <c r="M1248" s="54"/>
      <c r="N1248" s="54" t="s">
        <v>464</v>
      </c>
      <c r="O1248" s="88">
        <v>3.0838551499999999E-2</v>
      </c>
      <c r="P1248" s="54">
        <v>58</v>
      </c>
    </row>
    <row r="1249" spans="1:16" ht="28">
      <c r="A1249" s="54" t="s">
        <v>228</v>
      </c>
      <c r="B1249" s="54" t="s">
        <v>185</v>
      </c>
      <c r="C1249" s="54" t="s">
        <v>1126</v>
      </c>
      <c r="D1249" s="54" t="s">
        <v>92</v>
      </c>
      <c r="E1249" s="54" t="s">
        <v>1126</v>
      </c>
      <c r="F1249" s="54" t="s">
        <v>272</v>
      </c>
      <c r="G1249" s="54" t="s">
        <v>192</v>
      </c>
      <c r="H1249" s="54" t="s">
        <v>475</v>
      </c>
      <c r="I1249" s="54" t="s">
        <v>476</v>
      </c>
      <c r="J1249" s="54" t="s">
        <v>192</v>
      </c>
      <c r="K1249" s="54" t="s">
        <v>475</v>
      </c>
      <c r="L1249" s="87">
        <v>41814</v>
      </c>
      <c r="M1249" s="54"/>
      <c r="N1249" s="54" t="s">
        <v>477</v>
      </c>
      <c r="O1249" s="88">
        <v>2.8711754900000001E-2</v>
      </c>
      <c r="P1249" s="54">
        <v>54</v>
      </c>
    </row>
    <row r="1250" spans="1:16" ht="28">
      <c r="A1250" s="54" t="s">
        <v>228</v>
      </c>
      <c r="B1250" s="54" t="s">
        <v>185</v>
      </c>
      <c r="C1250" s="54" t="s">
        <v>1126</v>
      </c>
      <c r="D1250" s="54" t="s">
        <v>92</v>
      </c>
      <c r="E1250" s="54" t="s">
        <v>1126</v>
      </c>
      <c r="F1250" s="54" t="s">
        <v>272</v>
      </c>
      <c r="G1250" s="54" t="s">
        <v>500</v>
      </c>
      <c r="H1250" s="54" t="s">
        <v>501</v>
      </c>
      <c r="I1250" s="54" t="s">
        <v>502</v>
      </c>
      <c r="J1250" s="54" t="s">
        <v>500</v>
      </c>
      <c r="K1250" s="54" t="s">
        <v>503</v>
      </c>
      <c r="L1250" s="87">
        <v>41688</v>
      </c>
      <c r="M1250" s="54"/>
      <c r="N1250" s="54" t="s">
        <v>504</v>
      </c>
      <c r="O1250" s="88">
        <v>3.8814039000000002E-2</v>
      </c>
      <c r="P1250" s="54">
        <v>73</v>
      </c>
    </row>
    <row r="1251" spans="1:16" ht="28">
      <c r="A1251" s="54" t="s">
        <v>228</v>
      </c>
      <c r="B1251" s="54" t="s">
        <v>185</v>
      </c>
      <c r="C1251" s="54" t="s">
        <v>1126</v>
      </c>
      <c r="D1251" s="54" t="s">
        <v>92</v>
      </c>
      <c r="E1251" s="54" t="s">
        <v>1126</v>
      </c>
      <c r="F1251" s="54" t="s">
        <v>272</v>
      </c>
      <c r="G1251" s="54" t="s">
        <v>500</v>
      </c>
      <c r="H1251" s="54" t="s">
        <v>501</v>
      </c>
      <c r="I1251" s="54" t="s">
        <v>502</v>
      </c>
      <c r="J1251" s="54" t="s">
        <v>500</v>
      </c>
      <c r="K1251" s="54" t="s">
        <v>505</v>
      </c>
      <c r="L1251" s="87">
        <v>41688</v>
      </c>
      <c r="M1251" s="54"/>
      <c r="N1251" s="54" t="s">
        <v>506</v>
      </c>
      <c r="O1251" s="88">
        <v>4.1472534800000009E-2</v>
      </c>
      <c r="P1251" s="54">
        <v>78</v>
      </c>
    </row>
    <row r="1252" spans="1:16" ht="28">
      <c r="A1252" s="54" t="s">
        <v>228</v>
      </c>
      <c r="B1252" s="54" t="s">
        <v>185</v>
      </c>
      <c r="C1252" s="54" t="s">
        <v>1126</v>
      </c>
      <c r="D1252" s="54" t="s">
        <v>92</v>
      </c>
      <c r="E1252" s="54" t="s">
        <v>1126</v>
      </c>
      <c r="F1252" s="54" t="s">
        <v>272</v>
      </c>
      <c r="G1252" s="54" t="s">
        <v>500</v>
      </c>
      <c r="H1252" s="54" t="s">
        <v>501</v>
      </c>
      <c r="I1252" s="54" t="s">
        <v>502</v>
      </c>
      <c r="J1252" s="54" t="s">
        <v>500</v>
      </c>
      <c r="K1252" s="54" t="s">
        <v>507</v>
      </c>
      <c r="L1252" s="87">
        <v>41688</v>
      </c>
      <c r="M1252" s="54"/>
      <c r="N1252" s="54" t="s">
        <v>508</v>
      </c>
      <c r="O1252" s="88">
        <v>5.7955208899999999E-2</v>
      </c>
      <c r="P1252" s="54">
        <v>109</v>
      </c>
    </row>
    <row r="1253" spans="1:16" ht="28">
      <c r="A1253" s="54" t="s">
        <v>228</v>
      </c>
      <c r="B1253" s="54" t="s">
        <v>185</v>
      </c>
      <c r="C1253" s="54" t="s">
        <v>1126</v>
      </c>
      <c r="D1253" s="54" t="s">
        <v>92</v>
      </c>
      <c r="E1253" s="54" t="s">
        <v>1126</v>
      </c>
      <c r="F1253" s="54" t="s">
        <v>272</v>
      </c>
      <c r="G1253" s="54" t="s">
        <v>500</v>
      </c>
      <c r="H1253" s="54" t="s">
        <v>501</v>
      </c>
      <c r="I1253" s="54" t="s">
        <v>502</v>
      </c>
      <c r="J1253" s="54" t="s">
        <v>500</v>
      </c>
      <c r="K1253" s="54" t="s">
        <v>509</v>
      </c>
      <c r="L1253" s="87">
        <v>41688</v>
      </c>
      <c r="M1253" s="54"/>
      <c r="N1253" s="54" t="s">
        <v>510</v>
      </c>
      <c r="O1253" s="88">
        <v>5.1043119800000002E-2</v>
      </c>
      <c r="P1253" s="54">
        <v>96</v>
      </c>
    </row>
    <row r="1254" spans="1:16" ht="28">
      <c r="A1254" s="54" t="s">
        <v>228</v>
      </c>
      <c r="B1254" s="54" t="s">
        <v>185</v>
      </c>
      <c r="C1254" s="54" t="s">
        <v>1126</v>
      </c>
      <c r="D1254" s="54" t="s">
        <v>92</v>
      </c>
      <c r="E1254" s="54" t="s">
        <v>1126</v>
      </c>
      <c r="F1254" s="54" t="s">
        <v>272</v>
      </c>
      <c r="G1254" s="54" t="s">
        <v>500</v>
      </c>
      <c r="H1254" s="54" t="s">
        <v>501</v>
      </c>
      <c r="I1254" s="54" t="s">
        <v>502</v>
      </c>
      <c r="J1254" s="54" t="s">
        <v>500</v>
      </c>
      <c r="K1254" s="54" t="s">
        <v>511</v>
      </c>
      <c r="L1254" s="87">
        <v>41688</v>
      </c>
      <c r="M1254" s="54"/>
      <c r="N1254" s="54" t="s">
        <v>512</v>
      </c>
      <c r="O1254" s="88">
        <v>5.9550306400000003E-2</v>
      </c>
      <c r="P1254" s="54">
        <v>112</v>
      </c>
    </row>
    <row r="1255" spans="1:16" ht="28">
      <c r="A1255" s="54" t="s">
        <v>228</v>
      </c>
      <c r="B1255" s="54" t="s">
        <v>185</v>
      </c>
      <c r="C1255" s="54" t="s">
        <v>1126</v>
      </c>
      <c r="D1255" s="54" t="s">
        <v>92</v>
      </c>
      <c r="E1255" s="54" t="s">
        <v>1126</v>
      </c>
      <c r="F1255" s="54" t="s">
        <v>272</v>
      </c>
      <c r="G1255" s="54" t="s">
        <v>500</v>
      </c>
      <c r="H1255" s="54" t="s">
        <v>501</v>
      </c>
      <c r="I1255" s="54" t="s">
        <v>502</v>
      </c>
      <c r="J1255" s="54" t="s">
        <v>500</v>
      </c>
      <c r="K1255" s="54" t="s">
        <v>513</v>
      </c>
      <c r="L1255" s="87">
        <v>41688</v>
      </c>
      <c r="M1255" s="54"/>
      <c r="N1255" s="54" t="s">
        <v>514</v>
      </c>
      <c r="O1255" s="88">
        <v>5.6360111400000003E-2</v>
      </c>
      <c r="P1255" s="54">
        <v>106</v>
      </c>
    </row>
    <row r="1256" spans="1:16" ht="28">
      <c r="A1256" s="54" t="s">
        <v>228</v>
      </c>
      <c r="B1256" s="54" t="s">
        <v>185</v>
      </c>
      <c r="C1256" s="54" t="s">
        <v>1126</v>
      </c>
      <c r="D1256" s="54" t="s">
        <v>92</v>
      </c>
      <c r="E1256" s="54" t="s">
        <v>1126</v>
      </c>
      <c r="F1256" s="54" t="s">
        <v>272</v>
      </c>
      <c r="G1256" s="54" t="s">
        <v>500</v>
      </c>
      <c r="H1256" s="54" t="s">
        <v>501</v>
      </c>
      <c r="I1256" s="54" t="s">
        <v>502</v>
      </c>
      <c r="J1256" s="54" t="s">
        <v>500</v>
      </c>
      <c r="K1256" s="54" t="s">
        <v>515</v>
      </c>
      <c r="L1256" s="87">
        <v>41688</v>
      </c>
      <c r="M1256" s="54"/>
      <c r="N1256" s="54" t="s">
        <v>516</v>
      </c>
      <c r="O1256" s="88">
        <v>0.1116568245</v>
      </c>
      <c r="P1256" s="54">
        <v>210</v>
      </c>
    </row>
    <row r="1257" spans="1:16" ht="28">
      <c r="A1257" s="54" t="s">
        <v>228</v>
      </c>
      <c r="B1257" s="54" t="s">
        <v>185</v>
      </c>
      <c r="C1257" s="54" t="s">
        <v>1126</v>
      </c>
      <c r="D1257" s="54" t="s">
        <v>92</v>
      </c>
      <c r="E1257" s="54" t="s">
        <v>1126</v>
      </c>
      <c r="F1257" s="54" t="s">
        <v>272</v>
      </c>
      <c r="G1257" s="54" t="s">
        <v>500</v>
      </c>
      <c r="H1257" s="54" t="s">
        <v>501</v>
      </c>
      <c r="I1257" s="54" t="s">
        <v>502</v>
      </c>
      <c r="J1257" s="54" t="s">
        <v>500</v>
      </c>
      <c r="K1257" s="54" t="s">
        <v>517</v>
      </c>
      <c r="L1257" s="87">
        <v>41688</v>
      </c>
      <c r="M1257" s="54"/>
      <c r="N1257" s="54" t="s">
        <v>518</v>
      </c>
      <c r="O1257" s="88">
        <v>4.8916323099999992E-2</v>
      </c>
      <c r="P1257" s="54">
        <v>92</v>
      </c>
    </row>
    <row r="1258" spans="1:16" ht="28">
      <c r="A1258" s="54" t="s">
        <v>228</v>
      </c>
      <c r="B1258" s="54" t="s">
        <v>185</v>
      </c>
      <c r="C1258" s="54" t="s">
        <v>1126</v>
      </c>
      <c r="D1258" s="54" t="s">
        <v>92</v>
      </c>
      <c r="E1258" s="54" t="s">
        <v>1126</v>
      </c>
      <c r="F1258" s="54" t="s">
        <v>272</v>
      </c>
      <c r="G1258" s="54" t="s">
        <v>500</v>
      </c>
      <c r="H1258" s="54" t="s">
        <v>501</v>
      </c>
      <c r="I1258" s="54" t="s">
        <v>502</v>
      </c>
      <c r="J1258" s="54" t="s">
        <v>500</v>
      </c>
      <c r="K1258" s="54" t="s">
        <v>519</v>
      </c>
      <c r="L1258" s="87">
        <v>41688</v>
      </c>
      <c r="M1258" s="54"/>
      <c r="N1258" s="54" t="s">
        <v>520</v>
      </c>
      <c r="O1258" s="88">
        <v>0.28924434529999998</v>
      </c>
      <c r="P1258" s="54">
        <v>544</v>
      </c>
    </row>
    <row r="1259" spans="1:16" ht="28">
      <c r="A1259" s="54" t="s">
        <v>228</v>
      </c>
      <c r="B1259" s="54" t="s">
        <v>185</v>
      </c>
      <c r="C1259" s="54" t="s">
        <v>1126</v>
      </c>
      <c r="D1259" s="54" t="s">
        <v>92</v>
      </c>
      <c r="E1259" s="54" t="s">
        <v>1126</v>
      </c>
      <c r="F1259" s="54" t="s">
        <v>272</v>
      </c>
      <c r="G1259" s="54" t="s">
        <v>500</v>
      </c>
      <c r="H1259" s="54" t="s">
        <v>501</v>
      </c>
      <c r="I1259" s="54" t="s">
        <v>502</v>
      </c>
      <c r="J1259" s="54" t="s">
        <v>500</v>
      </c>
      <c r="K1259" s="54" t="s">
        <v>521</v>
      </c>
      <c r="L1259" s="87">
        <v>41688</v>
      </c>
      <c r="M1259" s="54"/>
      <c r="N1259" s="54" t="s">
        <v>522</v>
      </c>
      <c r="O1259" s="88">
        <v>8.1349972199999995E-2</v>
      </c>
      <c r="P1259" s="54">
        <v>153</v>
      </c>
    </row>
    <row r="1260" spans="1:16" ht="28">
      <c r="A1260" s="54" t="s">
        <v>228</v>
      </c>
      <c r="B1260" s="54" t="s">
        <v>185</v>
      </c>
      <c r="C1260" s="54" t="s">
        <v>1126</v>
      </c>
      <c r="D1260" s="54" t="s">
        <v>92</v>
      </c>
      <c r="E1260" s="54" t="s">
        <v>1126</v>
      </c>
      <c r="F1260" s="54" t="s">
        <v>272</v>
      </c>
      <c r="G1260" s="54" t="s">
        <v>500</v>
      </c>
      <c r="H1260" s="54" t="s">
        <v>501</v>
      </c>
      <c r="I1260" s="54" t="s">
        <v>502</v>
      </c>
      <c r="J1260" s="54" t="s">
        <v>500</v>
      </c>
      <c r="K1260" s="54" t="s">
        <v>523</v>
      </c>
      <c r="L1260" s="87">
        <v>41688</v>
      </c>
      <c r="M1260" s="54"/>
      <c r="N1260" s="54" t="s">
        <v>524</v>
      </c>
      <c r="O1260" s="88">
        <v>4.8916323099999992E-2</v>
      </c>
      <c r="P1260" s="54">
        <v>92</v>
      </c>
    </row>
    <row r="1261" spans="1:16" ht="28">
      <c r="A1261" s="54" t="s">
        <v>228</v>
      </c>
      <c r="B1261" s="54" t="s">
        <v>185</v>
      </c>
      <c r="C1261" s="54" t="s">
        <v>1126</v>
      </c>
      <c r="D1261" s="54" t="s">
        <v>92</v>
      </c>
      <c r="E1261" s="54" t="s">
        <v>1126</v>
      </c>
      <c r="F1261" s="54" t="s">
        <v>272</v>
      </c>
      <c r="G1261" s="54" t="s">
        <v>500</v>
      </c>
      <c r="H1261" s="54" t="s">
        <v>501</v>
      </c>
      <c r="I1261" s="54" t="s">
        <v>502</v>
      </c>
      <c r="J1261" s="54" t="s">
        <v>500</v>
      </c>
      <c r="K1261" s="54" t="s">
        <v>525</v>
      </c>
      <c r="L1261" s="87">
        <v>41688</v>
      </c>
      <c r="M1261" s="54"/>
      <c r="N1261" s="54" t="s">
        <v>526</v>
      </c>
      <c r="O1261" s="88">
        <v>6.2740501399999996E-2</v>
      </c>
      <c r="P1261" s="54">
        <v>118</v>
      </c>
    </row>
    <row r="1262" spans="1:16" ht="28">
      <c r="A1262" s="54" t="s">
        <v>228</v>
      </c>
      <c r="B1262" s="54" t="s">
        <v>185</v>
      </c>
      <c r="C1262" s="54" t="s">
        <v>1126</v>
      </c>
      <c r="D1262" s="54" t="s">
        <v>92</v>
      </c>
      <c r="E1262" s="54" t="s">
        <v>1126</v>
      </c>
      <c r="F1262" s="54" t="s">
        <v>272</v>
      </c>
      <c r="G1262" s="54" t="s">
        <v>1502</v>
      </c>
      <c r="H1262" s="54" t="s">
        <v>1506</v>
      </c>
      <c r="I1262" s="54" t="s">
        <v>1507</v>
      </c>
      <c r="J1262" s="54" t="s">
        <v>1502</v>
      </c>
      <c r="K1262" s="54" t="s">
        <v>1514</v>
      </c>
      <c r="L1262" s="87">
        <v>43238</v>
      </c>
      <c r="M1262" s="54"/>
      <c r="N1262" s="54" t="s">
        <v>1515</v>
      </c>
      <c r="O1262" s="88">
        <v>1.0633983E-3</v>
      </c>
      <c r="P1262" s="54">
        <v>2</v>
      </c>
    </row>
    <row r="1263" spans="1:16" ht="28">
      <c r="A1263" s="54" t="s">
        <v>228</v>
      </c>
      <c r="B1263" s="54" t="s">
        <v>185</v>
      </c>
      <c r="C1263" s="54" t="s">
        <v>1126</v>
      </c>
      <c r="D1263" s="54" t="s">
        <v>92</v>
      </c>
      <c r="E1263" s="54" t="s">
        <v>1126</v>
      </c>
      <c r="F1263" s="54" t="s">
        <v>272</v>
      </c>
      <c r="G1263" s="54" t="s">
        <v>288</v>
      </c>
      <c r="H1263" s="54" t="s">
        <v>289</v>
      </c>
      <c r="I1263" s="54" t="s">
        <v>290</v>
      </c>
      <c r="J1263" s="54" t="s">
        <v>288</v>
      </c>
      <c r="K1263" s="54" t="s">
        <v>527</v>
      </c>
      <c r="L1263" s="87">
        <v>41653</v>
      </c>
      <c r="M1263" s="54"/>
      <c r="N1263" s="54" t="s">
        <v>528</v>
      </c>
      <c r="O1263" s="88">
        <v>3.1901949999999998E-3</v>
      </c>
      <c r="P1263" s="54">
        <v>6</v>
      </c>
    </row>
    <row r="1264" spans="1:16" ht="28">
      <c r="A1264" s="54" t="s">
        <v>228</v>
      </c>
      <c r="B1264" s="54" t="s">
        <v>185</v>
      </c>
      <c r="C1264" s="54" t="s">
        <v>1126</v>
      </c>
      <c r="D1264" s="54" t="s">
        <v>92</v>
      </c>
      <c r="E1264" s="54" t="s">
        <v>1126</v>
      </c>
      <c r="F1264" s="54" t="s">
        <v>272</v>
      </c>
      <c r="G1264" s="54" t="s">
        <v>288</v>
      </c>
      <c r="H1264" s="54" t="s">
        <v>289</v>
      </c>
      <c r="I1264" s="54" t="s">
        <v>290</v>
      </c>
      <c r="J1264" s="54" t="s">
        <v>288</v>
      </c>
      <c r="K1264" s="54" t="s">
        <v>529</v>
      </c>
      <c r="L1264" s="87">
        <v>41653</v>
      </c>
      <c r="M1264" s="54"/>
      <c r="N1264" s="54" t="s">
        <v>530</v>
      </c>
      <c r="O1264" s="88">
        <v>3.7218940999999999E-3</v>
      </c>
      <c r="P1264" s="54">
        <v>7</v>
      </c>
    </row>
    <row r="1265" spans="1:16" ht="28">
      <c r="A1265" s="54" t="s">
        <v>228</v>
      </c>
      <c r="B1265" s="54" t="s">
        <v>185</v>
      </c>
      <c r="C1265" s="54" t="s">
        <v>1126</v>
      </c>
      <c r="D1265" s="54" t="s">
        <v>92</v>
      </c>
      <c r="E1265" s="54" t="s">
        <v>1126</v>
      </c>
      <c r="F1265" s="54" t="s">
        <v>272</v>
      </c>
      <c r="G1265" s="54" t="s">
        <v>288</v>
      </c>
      <c r="H1265" s="54" t="s">
        <v>289</v>
      </c>
      <c r="I1265" s="54" t="s">
        <v>290</v>
      </c>
      <c r="J1265" s="54" t="s">
        <v>288</v>
      </c>
      <c r="K1265" s="54" t="s">
        <v>291</v>
      </c>
      <c r="L1265" s="87">
        <v>41653</v>
      </c>
      <c r="M1265" s="54"/>
      <c r="N1265" s="54" t="s">
        <v>531</v>
      </c>
      <c r="O1265" s="88">
        <v>5.3169920000000013E-4</v>
      </c>
      <c r="P1265" s="54">
        <v>1</v>
      </c>
    </row>
    <row r="1266" spans="1:16" ht="28">
      <c r="A1266" s="54" t="s">
        <v>228</v>
      </c>
      <c r="B1266" s="54" t="s">
        <v>185</v>
      </c>
      <c r="C1266" s="54" t="s">
        <v>1126</v>
      </c>
      <c r="D1266" s="54" t="s">
        <v>92</v>
      </c>
      <c r="E1266" s="54" t="s">
        <v>1126</v>
      </c>
      <c r="F1266" s="54" t="s">
        <v>272</v>
      </c>
      <c r="G1266" s="54" t="s">
        <v>288</v>
      </c>
      <c r="H1266" s="54" t="s">
        <v>289</v>
      </c>
      <c r="I1266" s="54" t="s">
        <v>290</v>
      </c>
      <c r="J1266" s="54" t="s">
        <v>288</v>
      </c>
      <c r="K1266" s="54" t="s">
        <v>291</v>
      </c>
      <c r="L1266" s="87">
        <v>41653</v>
      </c>
      <c r="M1266" s="54"/>
      <c r="N1266" s="54" t="s">
        <v>292</v>
      </c>
      <c r="O1266" s="88">
        <v>3.1901949999999998E-3</v>
      </c>
      <c r="P1266" s="54">
        <v>6</v>
      </c>
    </row>
    <row r="1267" spans="1:16" ht="28">
      <c r="A1267" s="54" t="s">
        <v>228</v>
      </c>
      <c r="B1267" s="54" t="s">
        <v>185</v>
      </c>
      <c r="C1267" s="54" t="s">
        <v>1126</v>
      </c>
      <c r="D1267" s="54" t="s">
        <v>92</v>
      </c>
      <c r="E1267" s="54" t="s">
        <v>1126</v>
      </c>
      <c r="F1267" s="54" t="s">
        <v>272</v>
      </c>
      <c r="G1267" s="54" t="s">
        <v>288</v>
      </c>
      <c r="H1267" s="54" t="s">
        <v>289</v>
      </c>
      <c r="I1267" s="54" t="s">
        <v>290</v>
      </c>
      <c r="J1267" s="54" t="s">
        <v>288</v>
      </c>
      <c r="K1267" s="54" t="s">
        <v>532</v>
      </c>
      <c r="L1267" s="87">
        <v>41653</v>
      </c>
      <c r="M1267" s="54"/>
      <c r="N1267" s="54" t="s">
        <v>533</v>
      </c>
      <c r="O1267" s="88">
        <v>5.8486908000000004E-3</v>
      </c>
      <c r="P1267" s="54">
        <v>11</v>
      </c>
    </row>
    <row r="1268" spans="1:16" ht="28">
      <c r="A1268" s="54" t="s">
        <v>228</v>
      </c>
      <c r="B1268" s="54" t="s">
        <v>185</v>
      </c>
      <c r="C1268" s="54" t="s">
        <v>1126</v>
      </c>
      <c r="D1268" s="54" t="s">
        <v>92</v>
      </c>
      <c r="E1268" s="54" t="s">
        <v>1126</v>
      </c>
      <c r="F1268" s="54" t="s">
        <v>272</v>
      </c>
      <c r="G1268" s="54" t="s">
        <v>288</v>
      </c>
      <c r="H1268" s="54" t="s">
        <v>289</v>
      </c>
      <c r="I1268" s="54" t="s">
        <v>290</v>
      </c>
      <c r="J1268" s="54" t="s">
        <v>288</v>
      </c>
      <c r="K1268" s="54" t="s">
        <v>534</v>
      </c>
      <c r="L1268" s="87">
        <v>41653</v>
      </c>
      <c r="M1268" s="54"/>
      <c r="N1268" s="54" t="s">
        <v>535</v>
      </c>
      <c r="O1268" s="88">
        <v>5.3169920000000013E-4</v>
      </c>
      <c r="P1268" s="54">
        <v>1</v>
      </c>
    </row>
    <row r="1269" spans="1:16" ht="28">
      <c r="A1269" s="54" t="s">
        <v>228</v>
      </c>
      <c r="B1269" s="54" t="s">
        <v>185</v>
      </c>
      <c r="C1269" s="54" t="s">
        <v>1126</v>
      </c>
      <c r="D1269" s="54" t="s">
        <v>92</v>
      </c>
      <c r="E1269" s="54" t="s">
        <v>1126</v>
      </c>
      <c r="F1269" s="54" t="s">
        <v>272</v>
      </c>
      <c r="G1269" s="54" t="s">
        <v>288</v>
      </c>
      <c r="H1269" s="54" t="s">
        <v>289</v>
      </c>
      <c r="I1269" s="54" t="s">
        <v>290</v>
      </c>
      <c r="J1269" s="54" t="s">
        <v>288</v>
      </c>
      <c r="K1269" s="54" t="s">
        <v>536</v>
      </c>
      <c r="L1269" s="87">
        <v>41653</v>
      </c>
      <c r="M1269" s="54"/>
      <c r="N1269" s="54" t="s">
        <v>537</v>
      </c>
      <c r="O1269" s="88">
        <v>2.6584958000000001E-3</v>
      </c>
      <c r="P1269" s="54">
        <v>5</v>
      </c>
    </row>
    <row r="1270" spans="1:16" ht="28">
      <c r="A1270" s="54" t="s">
        <v>228</v>
      </c>
      <c r="B1270" s="54" t="s">
        <v>185</v>
      </c>
      <c r="C1270" s="54" t="s">
        <v>1126</v>
      </c>
      <c r="D1270" s="54" t="s">
        <v>92</v>
      </c>
      <c r="E1270" s="54" t="s">
        <v>1126</v>
      </c>
      <c r="F1270" s="54" t="s">
        <v>272</v>
      </c>
      <c r="G1270" s="54" t="s">
        <v>288</v>
      </c>
      <c r="H1270" s="54" t="s">
        <v>289</v>
      </c>
      <c r="I1270" s="54" t="s">
        <v>290</v>
      </c>
      <c r="J1270" s="54" t="s">
        <v>288</v>
      </c>
      <c r="K1270" s="54" t="s">
        <v>538</v>
      </c>
      <c r="L1270" s="87">
        <v>41653</v>
      </c>
      <c r="M1270" s="54"/>
      <c r="N1270" s="54" t="s">
        <v>539</v>
      </c>
      <c r="O1270" s="88">
        <v>2.1267967E-3</v>
      </c>
      <c r="P1270" s="54">
        <v>4</v>
      </c>
    </row>
    <row r="1271" spans="1:16" ht="28">
      <c r="A1271" s="54" t="s">
        <v>228</v>
      </c>
      <c r="B1271" s="54" t="s">
        <v>185</v>
      </c>
      <c r="C1271" s="54" t="s">
        <v>1126</v>
      </c>
      <c r="D1271" s="54" t="s">
        <v>92</v>
      </c>
      <c r="E1271" s="54" t="s">
        <v>1126</v>
      </c>
      <c r="F1271" s="54" t="s">
        <v>272</v>
      </c>
      <c r="G1271" s="54" t="s">
        <v>288</v>
      </c>
      <c r="H1271" s="54" t="s">
        <v>289</v>
      </c>
      <c r="I1271" s="54" t="s">
        <v>290</v>
      </c>
      <c r="J1271" s="54" t="s">
        <v>288</v>
      </c>
      <c r="K1271" s="54" t="s">
        <v>540</v>
      </c>
      <c r="L1271" s="87">
        <v>41653</v>
      </c>
      <c r="M1271" s="54"/>
      <c r="N1271" s="54" t="s">
        <v>541</v>
      </c>
      <c r="O1271" s="88">
        <v>3.1901949999999998E-3</v>
      </c>
      <c r="P1271" s="54">
        <v>6</v>
      </c>
    </row>
    <row r="1272" spans="1:16" ht="28">
      <c r="A1272" s="54" t="s">
        <v>228</v>
      </c>
      <c r="B1272" s="54" t="s">
        <v>185</v>
      </c>
      <c r="C1272" s="54" t="s">
        <v>1126</v>
      </c>
      <c r="D1272" s="54" t="s">
        <v>92</v>
      </c>
      <c r="E1272" s="54" t="s">
        <v>1126</v>
      </c>
      <c r="F1272" s="54" t="s">
        <v>272</v>
      </c>
      <c r="G1272" s="54" t="s">
        <v>288</v>
      </c>
      <c r="H1272" s="54" t="s">
        <v>288</v>
      </c>
      <c r="I1272" s="54" t="s">
        <v>293</v>
      </c>
      <c r="J1272" s="54" t="s">
        <v>288</v>
      </c>
      <c r="K1272" s="54" t="s">
        <v>294</v>
      </c>
      <c r="L1272" s="87">
        <v>41653</v>
      </c>
      <c r="M1272" s="54"/>
      <c r="N1272" s="54" t="s">
        <v>295</v>
      </c>
      <c r="O1272" s="88">
        <v>1.11656824E-2</v>
      </c>
      <c r="P1272" s="54">
        <v>21</v>
      </c>
    </row>
    <row r="1273" spans="1:16" ht="28">
      <c r="A1273" s="54" t="s">
        <v>228</v>
      </c>
      <c r="B1273" s="54" t="s">
        <v>185</v>
      </c>
      <c r="C1273" s="54" t="s">
        <v>1126</v>
      </c>
      <c r="D1273" s="54" t="s">
        <v>92</v>
      </c>
      <c r="E1273" s="54" t="s">
        <v>1126</v>
      </c>
      <c r="F1273" s="54" t="s">
        <v>272</v>
      </c>
      <c r="G1273" s="54" t="s">
        <v>288</v>
      </c>
      <c r="H1273" s="54" t="s">
        <v>288</v>
      </c>
      <c r="I1273" s="54" t="s">
        <v>293</v>
      </c>
      <c r="J1273" s="54" t="s">
        <v>288</v>
      </c>
      <c r="K1273" s="54" t="s">
        <v>542</v>
      </c>
      <c r="L1273" s="87">
        <v>41653</v>
      </c>
      <c r="M1273" s="54"/>
      <c r="N1273" s="54" t="s">
        <v>543</v>
      </c>
      <c r="O1273" s="88">
        <v>1.0102284099999999E-2</v>
      </c>
      <c r="P1273" s="54">
        <v>19</v>
      </c>
    </row>
    <row r="1274" spans="1:16" ht="28">
      <c r="A1274" s="54" t="s">
        <v>228</v>
      </c>
      <c r="B1274" s="54" t="s">
        <v>185</v>
      </c>
      <c r="C1274" s="54" t="s">
        <v>1126</v>
      </c>
      <c r="D1274" s="54" t="s">
        <v>92</v>
      </c>
      <c r="E1274" s="54" t="s">
        <v>1126</v>
      </c>
      <c r="F1274" s="54" t="s">
        <v>272</v>
      </c>
      <c r="G1274" s="54" t="s">
        <v>288</v>
      </c>
      <c r="H1274" s="54" t="s">
        <v>288</v>
      </c>
      <c r="I1274" s="54" t="s">
        <v>293</v>
      </c>
      <c r="J1274" s="54" t="s">
        <v>288</v>
      </c>
      <c r="K1274" s="54" t="s">
        <v>544</v>
      </c>
      <c r="L1274" s="87">
        <v>41653</v>
      </c>
      <c r="M1274" s="54"/>
      <c r="N1274" s="54" t="s">
        <v>545</v>
      </c>
      <c r="O1274" s="88">
        <v>7.4437883000000003E-3</v>
      </c>
      <c r="P1274" s="54">
        <v>14</v>
      </c>
    </row>
    <row r="1275" spans="1:16" ht="28">
      <c r="A1275" s="54" t="s">
        <v>228</v>
      </c>
      <c r="B1275" s="54" t="s">
        <v>185</v>
      </c>
      <c r="C1275" s="54" t="s">
        <v>1126</v>
      </c>
      <c r="D1275" s="54" t="s">
        <v>92</v>
      </c>
      <c r="E1275" s="54" t="s">
        <v>1126</v>
      </c>
      <c r="F1275" s="54" t="s">
        <v>272</v>
      </c>
      <c r="G1275" s="54" t="s">
        <v>288</v>
      </c>
      <c r="H1275" s="54" t="s">
        <v>288</v>
      </c>
      <c r="I1275" s="54" t="s">
        <v>293</v>
      </c>
      <c r="J1275" s="54" t="s">
        <v>288</v>
      </c>
      <c r="K1275" s="54" t="s">
        <v>546</v>
      </c>
      <c r="L1275" s="87">
        <v>41653</v>
      </c>
      <c r="M1275" s="54"/>
      <c r="N1275" s="54" t="s">
        <v>547</v>
      </c>
      <c r="O1275" s="88">
        <v>7.9754874999999996E-3</v>
      </c>
      <c r="P1275" s="54">
        <v>15</v>
      </c>
    </row>
    <row r="1276" spans="1:16" ht="28">
      <c r="A1276" s="54" t="s">
        <v>228</v>
      </c>
      <c r="B1276" s="54" t="s">
        <v>185</v>
      </c>
      <c r="C1276" s="54" t="s">
        <v>1126</v>
      </c>
      <c r="D1276" s="54" t="s">
        <v>92</v>
      </c>
      <c r="E1276" s="54" t="s">
        <v>1126</v>
      </c>
      <c r="F1276" s="54" t="s">
        <v>272</v>
      </c>
      <c r="G1276" s="54" t="s">
        <v>288</v>
      </c>
      <c r="H1276" s="54" t="s">
        <v>288</v>
      </c>
      <c r="I1276" s="54" t="s">
        <v>293</v>
      </c>
      <c r="J1276" s="54" t="s">
        <v>288</v>
      </c>
      <c r="K1276" s="54" t="s">
        <v>548</v>
      </c>
      <c r="L1276" s="87">
        <v>41653</v>
      </c>
      <c r="M1276" s="54"/>
      <c r="N1276" s="54" t="s">
        <v>549</v>
      </c>
      <c r="O1276" s="88">
        <v>1.0102284099999999E-2</v>
      </c>
      <c r="P1276" s="54">
        <v>19</v>
      </c>
    </row>
    <row r="1277" spans="1:16" ht="28">
      <c r="A1277" s="54" t="s">
        <v>228</v>
      </c>
      <c r="B1277" s="54" t="s">
        <v>185</v>
      </c>
      <c r="C1277" s="54" t="s">
        <v>1126</v>
      </c>
      <c r="D1277" s="54" t="s">
        <v>92</v>
      </c>
      <c r="E1277" s="54" t="s">
        <v>1126</v>
      </c>
      <c r="F1277" s="54" t="s">
        <v>272</v>
      </c>
      <c r="G1277" s="54" t="s">
        <v>288</v>
      </c>
      <c r="H1277" s="54" t="s">
        <v>288</v>
      </c>
      <c r="I1277" s="54" t="s">
        <v>293</v>
      </c>
      <c r="J1277" s="54" t="s">
        <v>288</v>
      </c>
      <c r="K1277" s="54" t="s">
        <v>296</v>
      </c>
      <c r="L1277" s="87">
        <v>41653</v>
      </c>
      <c r="M1277" s="54"/>
      <c r="N1277" s="54" t="s">
        <v>297</v>
      </c>
      <c r="O1277" s="88">
        <v>1.7546072499999999E-2</v>
      </c>
      <c r="P1277" s="54">
        <v>33</v>
      </c>
    </row>
    <row r="1278" spans="1:16" ht="28">
      <c r="A1278" s="54" t="s">
        <v>228</v>
      </c>
      <c r="B1278" s="54" t="s">
        <v>185</v>
      </c>
      <c r="C1278" s="54" t="s">
        <v>1126</v>
      </c>
      <c r="D1278" s="54" t="s">
        <v>92</v>
      </c>
      <c r="E1278" s="54" t="s">
        <v>1126</v>
      </c>
      <c r="F1278" s="54" t="s">
        <v>272</v>
      </c>
      <c r="G1278" s="54" t="s">
        <v>288</v>
      </c>
      <c r="H1278" s="54" t="s">
        <v>288</v>
      </c>
      <c r="I1278" s="54" t="s">
        <v>293</v>
      </c>
      <c r="J1278" s="54" t="s">
        <v>288</v>
      </c>
      <c r="K1278" s="54" t="s">
        <v>550</v>
      </c>
      <c r="L1278" s="87">
        <v>41653</v>
      </c>
      <c r="M1278" s="54"/>
      <c r="N1278" s="54" t="s">
        <v>551</v>
      </c>
      <c r="O1278" s="88">
        <v>7.4437883000000003E-3</v>
      </c>
      <c r="P1278" s="54">
        <v>14</v>
      </c>
    </row>
    <row r="1279" spans="1:16" ht="28">
      <c r="A1279" s="54" t="s">
        <v>228</v>
      </c>
      <c r="B1279" s="54" t="s">
        <v>185</v>
      </c>
      <c r="C1279" s="54" t="s">
        <v>1126</v>
      </c>
      <c r="D1279" s="54" t="s">
        <v>92</v>
      </c>
      <c r="E1279" s="54" t="s">
        <v>1126</v>
      </c>
      <c r="F1279" s="54" t="s">
        <v>272</v>
      </c>
      <c r="G1279" s="54" t="s">
        <v>288</v>
      </c>
      <c r="H1279" s="54" t="s">
        <v>288</v>
      </c>
      <c r="I1279" s="54" t="s">
        <v>293</v>
      </c>
      <c r="J1279" s="54" t="s">
        <v>288</v>
      </c>
      <c r="K1279" s="54" t="s">
        <v>552</v>
      </c>
      <c r="L1279" s="87">
        <v>41653</v>
      </c>
      <c r="M1279" s="54"/>
      <c r="N1279" s="54" t="s">
        <v>553</v>
      </c>
      <c r="O1279" s="88">
        <v>9.0388858000000002E-3</v>
      </c>
      <c r="P1279" s="54">
        <v>17</v>
      </c>
    </row>
    <row r="1280" spans="1:16" ht="28">
      <c r="A1280" s="54" t="s">
        <v>228</v>
      </c>
      <c r="B1280" s="54" t="s">
        <v>185</v>
      </c>
      <c r="C1280" s="54" t="s">
        <v>1126</v>
      </c>
      <c r="D1280" s="54" t="s">
        <v>92</v>
      </c>
      <c r="E1280" s="54" t="s">
        <v>1126</v>
      </c>
      <c r="F1280" s="54" t="s">
        <v>272</v>
      </c>
      <c r="G1280" s="54" t="s">
        <v>288</v>
      </c>
      <c r="H1280" s="54" t="s">
        <v>288</v>
      </c>
      <c r="I1280" s="54" t="s">
        <v>293</v>
      </c>
      <c r="J1280" s="54" t="s">
        <v>288</v>
      </c>
      <c r="K1280" s="54" t="s">
        <v>554</v>
      </c>
      <c r="L1280" s="87">
        <v>41653</v>
      </c>
      <c r="M1280" s="54"/>
      <c r="N1280" s="54" t="s">
        <v>555</v>
      </c>
      <c r="O1280" s="88">
        <v>8.5071865999999993E-3</v>
      </c>
      <c r="P1280" s="54">
        <v>16</v>
      </c>
    </row>
    <row r="1281" spans="1:16" ht="28">
      <c r="A1281" s="54" t="s">
        <v>228</v>
      </c>
      <c r="B1281" s="54" t="s">
        <v>185</v>
      </c>
      <c r="C1281" s="54" t="s">
        <v>1126</v>
      </c>
      <c r="D1281" s="54" t="s">
        <v>92</v>
      </c>
      <c r="E1281" s="54" t="s">
        <v>1126</v>
      </c>
      <c r="F1281" s="54" t="s">
        <v>272</v>
      </c>
      <c r="G1281" s="54" t="s">
        <v>288</v>
      </c>
      <c r="H1281" s="54" t="s">
        <v>288</v>
      </c>
      <c r="I1281" s="54" t="s">
        <v>293</v>
      </c>
      <c r="J1281" s="54" t="s">
        <v>288</v>
      </c>
      <c r="K1281" s="54" t="s">
        <v>556</v>
      </c>
      <c r="L1281" s="87">
        <v>41653</v>
      </c>
      <c r="M1281" s="54"/>
      <c r="N1281" s="54" t="s">
        <v>557</v>
      </c>
      <c r="O1281" s="88">
        <v>8.5071865999999993E-3</v>
      </c>
      <c r="P1281" s="54">
        <v>16</v>
      </c>
    </row>
    <row r="1282" spans="1:16" ht="28">
      <c r="A1282" s="54" t="s">
        <v>228</v>
      </c>
      <c r="B1282" s="54" t="s">
        <v>185</v>
      </c>
      <c r="C1282" s="54" t="s">
        <v>1126</v>
      </c>
      <c r="D1282" s="54" t="s">
        <v>92</v>
      </c>
      <c r="E1282" s="54" t="s">
        <v>1126</v>
      </c>
      <c r="F1282" s="54" t="s">
        <v>272</v>
      </c>
      <c r="G1282" s="54" t="s">
        <v>288</v>
      </c>
      <c r="H1282" s="54" t="s">
        <v>288</v>
      </c>
      <c r="I1282" s="54" t="s">
        <v>293</v>
      </c>
      <c r="J1282" s="54" t="s">
        <v>288</v>
      </c>
      <c r="K1282" s="54" t="s">
        <v>558</v>
      </c>
      <c r="L1282" s="87">
        <v>41653</v>
      </c>
      <c r="M1282" s="54"/>
      <c r="N1282" s="54" t="s">
        <v>559</v>
      </c>
      <c r="O1282" s="88">
        <v>8.5071865999999993E-3</v>
      </c>
      <c r="P1282" s="54">
        <v>16</v>
      </c>
    </row>
    <row r="1283" spans="1:16" ht="28">
      <c r="A1283" s="54" t="s">
        <v>228</v>
      </c>
      <c r="B1283" s="54" t="s">
        <v>185</v>
      </c>
      <c r="C1283" s="54" t="s">
        <v>1126</v>
      </c>
      <c r="D1283" s="54" t="s">
        <v>92</v>
      </c>
      <c r="E1283" s="54" t="s">
        <v>1126</v>
      </c>
      <c r="F1283" s="54" t="s">
        <v>272</v>
      </c>
      <c r="G1283" s="54" t="s">
        <v>288</v>
      </c>
      <c r="H1283" s="54" t="s">
        <v>288</v>
      </c>
      <c r="I1283" s="54" t="s">
        <v>293</v>
      </c>
      <c r="J1283" s="54" t="s">
        <v>288</v>
      </c>
      <c r="K1283" s="54" t="s">
        <v>560</v>
      </c>
      <c r="L1283" s="87">
        <v>41653</v>
      </c>
      <c r="M1283" s="54"/>
      <c r="N1283" s="54" t="s">
        <v>561</v>
      </c>
      <c r="O1283" s="88">
        <v>7.4437883000000003E-3</v>
      </c>
      <c r="P1283" s="54">
        <v>14</v>
      </c>
    </row>
    <row r="1284" spans="1:16" ht="28">
      <c r="A1284" s="54" t="s">
        <v>228</v>
      </c>
      <c r="B1284" s="54" t="s">
        <v>185</v>
      </c>
      <c r="C1284" s="54" t="s">
        <v>1126</v>
      </c>
      <c r="D1284" s="54" t="s">
        <v>92</v>
      </c>
      <c r="E1284" s="54" t="s">
        <v>1126</v>
      </c>
      <c r="F1284" s="54" t="s">
        <v>272</v>
      </c>
      <c r="G1284" s="54" t="s">
        <v>288</v>
      </c>
      <c r="H1284" s="54" t="s">
        <v>288</v>
      </c>
      <c r="I1284" s="54" t="s">
        <v>293</v>
      </c>
      <c r="J1284" s="54" t="s">
        <v>288</v>
      </c>
      <c r="K1284" s="54" t="s">
        <v>562</v>
      </c>
      <c r="L1284" s="87">
        <v>41653</v>
      </c>
      <c r="M1284" s="54"/>
      <c r="N1284" s="54" t="s">
        <v>563</v>
      </c>
      <c r="O1284" s="88">
        <v>1.0102284099999999E-2</v>
      </c>
      <c r="P1284" s="54">
        <v>19</v>
      </c>
    </row>
    <row r="1285" spans="1:16" ht="28">
      <c r="A1285" s="54" t="s">
        <v>228</v>
      </c>
      <c r="B1285" s="54" t="s">
        <v>185</v>
      </c>
      <c r="C1285" s="54" t="s">
        <v>1126</v>
      </c>
      <c r="D1285" s="54" t="s">
        <v>92</v>
      </c>
      <c r="E1285" s="54" t="s">
        <v>1126</v>
      </c>
      <c r="F1285" s="54" t="s">
        <v>272</v>
      </c>
      <c r="G1285" s="54" t="s">
        <v>288</v>
      </c>
      <c r="H1285" s="54" t="s">
        <v>288</v>
      </c>
      <c r="I1285" s="54" t="s">
        <v>293</v>
      </c>
      <c r="J1285" s="54" t="s">
        <v>288</v>
      </c>
      <c r="K1285" s="54" t="s">
        <v>298</v>
      </c>
      <c r="L1285" s="87">
        <v>41653</v>
      </c>
      <c r="M1285" s="54"/>
      <c r="N1285" s="54" t="s">
        <v>299</v>
      </c>
      <c r="O1285" s="88">
        <v>7.9754874999999996E-3</v>
      </c>
      <c r="P1285" s="54">
        <v>15</v>
      </c>
    </row>
    <row r="1286" spans="1:16" ht="28">
      <c r="A1286" s="54" t="s">
        <v>228</v>
      </c>
      <c r="B1286" s="54" t="s">
        <v>185</v>
      </c>
      <c r="C1286" s="54" t="s">
        <v>1126</v>
      </c>
      <c r="D1286" s="54" t="s">
        <v>92</v>
      </c>
      <c r="E1286" s="54" t="s">
        <v>1126</v>
      </c>
      <c r="F1286" s="54" t="s">
        <v>272</v>
      </c>
      <c r="G1286" s="54" t="s">
        <v>288</v>
      </c>
      <c r="H1286" s="54" t="s">
        <v>564</v>
      </c>
      <c r="I1286" s="54" t="s">
        <v>565</v>
      </c>
      <c r="J1286" s="54" t="s">
        <v>288</v>
      </c>
      <c r="K1286" s="54" t="s">
        <v>568</v>
      </c>
      <c r="L1286" s="87">
        <v>41653</v>
      </c>
      <c r="M1286" s="54"/>
      <c r="N1286" s="54" t="s">
        <v>569</v>
      </c>
      <c r="O1286" s="88">
        <v>1.0633983E-3</v>
      </c>
      <c r="P1286" s="54">
        <v>2</v>
      </c>
    </row>
    <row r="1287" spans="1:16" ht="28">
      <c r="A1287" s="54" t="s">
        <v>228</v>
      </c>
      <c r="B1287" s="54" t="s">
        <v>185</v>
      </c>
      <c r="C1287" s="54" t="s">
        <v>1126</v>
      </c>
      <c r="D1287" s="54" t="s">
        <v>92</v>
      </c>
      <c r="E1287" s="54" t="s">
        <v>1126</v>
      </c>
      <c r="F1287" s="54" t="s">
        <v>272</v>
      </c>
      <c r="G1287" s="54" t="s">
        <v>288</v>
      </c>
      <c r="H1287" s="54" t="s">
        <v>564</v>
      </c>
      <c r="I1287" s="54" t="s">
        <v>565</v>
      </c>
      <c r="J1287" s="54" t="s">
        <v>288</v>
      </c>
      <c r="K1287" s="54" t="s">
        <v>570</v>
      </c>
      <c r="L1287" s="87">
        <v>41653</v>
      </c>
      <c r="M1287" s="54"/>
      <c r="N1287" s="54" t="s">
        <v>571</v>
      </c>
      <c r="O1287" s="88">
        <v>4.7852924999999998E-3</v>
      </c>
      <c r="P1287" s="54">
        <v>9</v>
      </c>
    </row>
    <row r="1288" spans="1:16" ht="28">
      <c r="A1288" s="54" t="s">
        <v>228</v>
      </c>
      <c r="B1288" s="54" t="s">
        <v>185</v>
      </c>
      <c r="C1288" s="54" t="s">
        <v>1126</v>
      </c>
      <c r="D1288" s="54" t="s">
        <v>92</v>
      </c>
      <c r="E1288" s="54" t="s">
        <v>1126</v>
      </c>
      <c r="F1288" s="54" t="s">
        <v>272</v>
      </c>
      <c r="G1288" s="54" t="s">
        <v>288</v>
      </c>
      <c r="H1288" s="54" t="s">
        <v>564</v>
      </c>
      <c r="I1288" s="54" t="s">
        <v>565</v>
      </c>
      <c r="J1288" s="54" t="s">
        <v>288</v>
      </c>
      <c r="K1288" s="54" t="s">
        <v>572</v>
      </c>
      <c r="L1288" s="87">
        <v>41653</v>
      </c>
      <c r="M1288" s="54"/>
      <c r="N1288" s="54" t="s">
        <v>573</v>
      </c>
      <c r="O1288" s="88">
        <v>5.3169920000000013E-4</v>
      </c>
      <c r="P1288" s="54">
        <v>1</v>
      </c>
    </row>
    <row r="1289" spans="1:16" ht="28">
      <c r="A1289" s="54" t="s">
        <v>228</v>
      </c>
      <c r="B1289" s="54" t="s">
        <v>185</v>
      </c>
      <c r="C1289" s="54" t="s">
        <v>1126</v>
      </c>
      <c r="D1289" s="54" t="s">
        <v>92</v>
      </c>
      <c r="E1289" s="54" t="s">
        <v>1126</v>
      </c>
      <c r="F1289" s="54" t="s">
        <v>272</v>
      </c>
      <c r="G1289" s="54" t="s">
        <v>288</v>
      </c>
      <c r="H1289" s="54" t="s">
        <v>564</v>
      </c>
      <c r="I1289" s="54" t="s">
        <v>565</v>
      </c>
      <c r="J1289" s="54" t="s">
        <v>288</v>
      </c>
      <c r="K1289" s="54" t="s">
        <v>574</v>
      </c>
      <c r="L1289" s="87">
        <v>41653</v>
      </c>
      <c r="M1289" s="54"/>
      <c r="N1289" s="54" t="s">
        <v>575</v>
      </c>
      <c r="O1289" s="88">
        <v>5.3169920000000013E-4</v>
      </c>
      <c r="P1289" s="54">
        <v>1</v>
      </c>
    </row>
    <row r="1290" spans="1:16" ht="28">
      <c r="A1290" s="54" t="s">
        <v>228</v>
      </c>
      <c r="B1290" s="54" t="s">
        <v>185</v>
      </c>
      <c r="C1290" s="54" t="s">
        <v>1126</v>
      </c>
      <c r="D1290" s="54" t="s">
        <v>92</v>
      </c>
      <c r="E1290" s="54" t="s">
        <v>1126</v>
      </c>
      <c r="F1290" s="54" t="s">
        <v>272</v>
      </c>
      <c r="G1290" s="54" t="s">
        <v>288</v>
      </c>
      <c r="H1290" s="54" t="s">
        <v>194</v>
      </c>
      <c r="I1290" s="54" t="s">
        <v>576</v>
      </c>
      <c r="J1290" s="54" t="s">
        <v>288</v>
      </c>
      <c r="K1290" s="54" t="s">
        <v>577</v>
      </c>
      <c r="L1290" s="87">
        <v>42510</v>
      </c>
      <c r="M1290" s="54"/>
      <c r="N1290" s="54" t="s">
        <v>578</v>
      </c>
      <c r="O1290" s="88">
        <v>3.1901949999999998E-3</v>
      </c>
      <c r="P1290" s="54">
        <v>6</v>
      </c>
    </row>
    <row r="1291" spans="1:16" ht="28">
      <c r="A1291" s="54" t="s">
        <v>228</v>
      </c>
      <c r="B1291" s="54" t="s">
        <v>185</v>
      </c>
      <c r="C1291" s="54" t="s">
        <v>1126</v>
      </c>
      <c r="D1291" s="54" t="s">
        <v>92</v>
      </c>
      <c r="E1291" s="54" t="s">
        <v>1126</v>
      </c>
      <c r="F1291" s="54" t="s">
        <v>272</v>
      </c>
      <c r="G1291" s="54" t="s">
        <v>288</v>
      </c>
      <c r="H1291" s="54" t="s">
        <v>194</v>
      </c>
      <c r="I1291" s="54" t="s">
        <v>576</v>
      </c>
      <c r="J1291" s="54" t="s">
        <v>288</v>
      </c>
      <c r="K1291" s="54" t="s">
        <v>579</v>
      </c>
      <c r="L1291" s="87">
        <v>42510</v>
      </c>
      <c r="M1291" s="54"/>
      <c r="N1291" s="54" t="s">
        <v>580</v>
      </c>
      <c r="O1291" s="88">
        <v>4.7852924999999998E-3</v>
      </c>
      <c r="P1291" s="54">
        <v>9</v>
      </c>
    </row>
    <row r="1292" spans="1:16" ht="28">
      <c r="A1292" s="54" t="s">
        <v>228</v>
      </c>
      <c r="B1292" s="54" t="s">
        <v>185</v>
      </c>
      <c r="C1292" s="54" t="s">
        <v>1126</v>
      </c>
      <c r="D1292" s="54" t="s">
        <v>92</v>
      </c>
      <c r="E1292" s="54" t="s">
        <v>1126</v>
      </c>
      <c r="F1292" s="54" t="s">
        <v>272</v>
      </c>
      <c r="G1292" s="54" t="s">
        <v>288</v>
      </c>
      <c r="H1292" s="54" t="s">
        <v>194</v>
      </c>
      <c r="I1292" s="54" t="s">
        <v>576</v>
      </c>
      <c r="J1292" s="54" t="s">
        <v>288</v>
      </c>
      <c r="K1292" s="54" t="s">
        <v>581</v>
      </c>
      <c r="L1292" s="87">
        <v>42510</v>
      </c>
      <c r="M1292" s="54"/>
      <c r="N1292" s="54" t="s">
        <v>582</v>
      </c>
      <c r="O1292" s="88">
        <v>3.7218940999999999E-3</v>
      </c>
      <c r="P1292" s="54">
        <v>7</v>
      </c>
    </row>
    <row r="1293" spans="1:16" ht="28">
      <c r="A1293" s="54" t="s">
        <v>228</v>
      </c>
      <c r="B1293" s="54" t="s">
        <v>185</v>
      </c>
      <c r="C1293" s="54" t="s">
        <v>1126</v>
      </c>
      <c r="D1293" s="54" t="s">
        <v>92</v>
      </c>
      <c r="E1293" s="54" t="s">
        <v>1126</v>
      </c>
      <c r="F1293" s="54" t="s">
        <v>272</v>
      </c>
      <c r="G1293" s="54" t="s">
        <v>288</v>
      </c>
      <c r="H1293" s="54" t="s">
        <v>194</v>
      </c>
      <c r="I1293" s="54" t="s">
        <v>576</v>
      </c>
      <c r="J1293" s="54" t="s">
        <v>288</v>
      </c>
      <c r="K1293" s="54" t="s">
        <v>583</v>
      </c>
      <c r="L1293" s="87">
        <v>42510</v>
      </c>
      <c r="M1293" s="54"/>
      <c r="N1293" s="54" t="s">
        <v>584</v>
      </c>
      <c r="O1293" s="88">
        <v>4.2535932999999988E-3</v>
      </c>
      <c r="P1293" s="54">
        <v>8</v>
      </c>
    </row>
    <row r="1294" spans="1:16" ht="28">
      <c r="A1294" s="54" t="s">
        <v>228</v>
      </c>
      <c r="B1294" s="54" t="s">
        <v>185</v>
      </c>
      <c r="C1294" s="54" t="s">
        <v>1126</v>
      </c>
      <c r="D1294" s="54" t="s">
        <v>92</v>
      </c>
      <c r="E1294" s="54" t="s">
        <v>1126</v>
      </c>
      <c r="F1294" s="54" t="s">
        <v>272</v>
      </c>
      <c r="G1294" s="54" t="s">
        <v>288</v>
      </c>
      <c r="H1294" s="54" t="s">
        <v>194</v>
      </c>
      <c r="I1294" s="54" t="s">
        <v>576</v>
      </c>
      <c r="J1294" s="54" t="s">
        <v>288</v>
      </c>
      <c r="K1294" s="54" t="s">
        <v>585</v>
      </c>
      <c r="L1294" s="87">
        <v>42510</v>
      </c>
      <c r="M1294" s="54"/>
      <c r="N1294" s="54" t="s">
        <v>586</v>
      </c>
      <c r="O1294" s="88">
        <v>3.1901949999999998E-3</v>
      </c>
      <c r="P1294" s="54">
        <v>6</v>
      </c>
    </row>
    <row r="1295" spans="1:16" ht="28">
      <c r="A1295" s="54" t="s">
        <v>228</v>
      </c>
      <c r="B1295" s="54" t="s">
        <v>185</v>
      </c>
      <c r="C1295" s="54" t="s">
        <v>1126</v>
      </c>
      <c r="D1295" s="54" t="s">
        <v>92</v>
      </c>
      <c r="E1295" s="54" t="s">
        <v>1126</v>
      </c>
      <c r="F1295" s="54" t="s">
        <v>272</v>
      </c>
      <c r="G1295" s="54" t="s">
        <v>288</v>
      </c>
      <c r="H1295" s="54" t="s">
        <v>194</v>
      </c>
      <c r="I1295" s="54" t="s">
        <v>576</v>
      </c>
      <c r="J1295" s="54" t="s">
        <v>288</v>
      </c>
      <c r="K1295" s="54" t="s">
        <v>587</v>
      </c>
      <c r="L1295" s="87">
        <v>42510</v>
      </c>
      <c r="M1295" s="54"/>
      <c r="N1295" s="54" t="s">
        <v>588</v>
      </c>
      <c r="O1295" s="88">
        <v>7.4437883000000003E-3</v>
      </c>
      <c r="P1295" s="54">
        <v>14</v>
      </c>
    </row>
    <row r="1296" spans="1:16" ht="28">
      <c r="A1296" s="54" t="s">
        <v>228</v>
      </c>
      <c r="B1296" s="54" t="s">
        <v>185</v>
      </c>
      <c r="C1296" s="54" t="s">
        <v>1126</v>
      </c>
      <c r="D1296" s="54" t="s">
        <v>92</v>
      </c>
      <c r="E1296" s="54" t="s">
        <v>1126</v>
      </c>
      <c r="F1296" s="54" t="s">
        <v>272</v>
      </c>
      <c r="G1296" s="54" t="s">
        <v>288</v>
      </c>
      <c r="H1296" s="54" t="s">
        <v>194</v>
      </c>
      <c r="I1296" s="54" t="s">
        <v>576</v>
      </c>
      <c r="J1296" s="54" t="s">
        <v>288</v>
      </c>
      <c r="K1296" s="54" t="s">
        <v>589</v>
      </c>
      <c r="L1296" s="87">
        <v>42510</v>
      </c>
      <c r="M1296" s="54"/>
      <c r="N1296" s="54" t="s">
        <v>590</v>
      </c>
      <c r="O1296" s="88">
        <v>3.7218940999999999E-3</v>
      </c>
      <c r="P1296" s="54">
        <v>7</v>
      </c>
    </row>
    <row r="1297" spans="1:16" ht="28">
      <c r="A1297" s="54" t="s">
        <v>228</v>
      </c>
      <c r="B1297" s="54" t="s">
        <v>185</v>
      </c>
      <c r="C1297" s="54" t="s">
        <v>1126</v>
      </c>
      <c r="D1297" s="54" t="s">
        <v>92</v>
      </c>
      <c r="E1297" s="54" t="s">
        <v>1126</v>
      </c>
      <c r="F1297" s="54" t="s">
        <v>272</v>
      </c>
      <c r="G1297" s="54" t="s">
        <v>288</v>
      </c>
      <c r="H1297" s="54" t="s">
        <v>194</v>
      </c>
      <c r="I1297" s="54" t="s">
        <v>576</v>
      </c>
      <c r="J1297" s="54" t="s">
        <v>288</v>
      </c>
      <c r="K1297" s="54" t="s">
        <v>591</v>
      </c>
      <c r="L1297" s="87">
        <v>42510</v>
      </c>
      <c r="M1297" s="54"/>
      <c r="N1297" s="54" t="s">
        <v>592</v>
      </c>
      <c r="O1297" s="88">
        <v>5.3169916000000012E-3</v>
      </c>
      <c r="P1297" s="54">
        <v>10</v>
      </c>
    </row>
    <row r="1298" spans="1:16" ht="28">
      <c r="A1298" s="54" t="s">
        <v>228</v>
      </c>
      <c r="B1298" s="54" t="s">
        <v>185</v>
      </c>
      <c r="C1298" s="54" t="s">
        <v>1126</v>
      </c>
      <c r="D1298" s="54" t="s">
        <v>92</v>
      </c>
      <c r="E1298" s="54" t="s">
        <v>1126</v>
      </c>
      <c r="F1298" s="54" t="s">
        <v>272</v>
      </c>
      <c r="G1298" s="54" t="s">
        <v>288</v>
      </c>
      <c r="H1298" s="54" t="s">
        <v>194</v>
      </c>
      <c r="I1298" s="54" t="s">
        <v>576</v>
      </c>
      <c r="J1298" s="54" t="s">
        <v>288</v>
      </c>
      <c r="K1298" s="54" t="s">
        <v>593</v>
      </c>
      <c r="L1298" s="87">
        <v>42510</v>
      </c>
      <c r="M1298" s="54"/>
      <c r="N1298" s="54" t="s">
        <v>594</v>
      </c>
      <c r="O1298" s="88">
        <v>6.9120891000000011E-3</v>
      </c>
      <c r="P1298" s="54">
        <v>13</v>
      </c>
    </row>
    <row r="1299" spans="1:16" ht="28">
      <c r="A1299" s="54" t="s">
        <v>228</v>
      </c>
      <c r="B1299" s="54" t="s">
        <v>185</v>
      </c>
      <c r="C1299" s="54" t="s">
        <v>1126</v>
      </c>
      <c r="D1299" s="54" t="s">
        <v>92</v>
      </c>
      <c r="E1299" s="54" t="s">
        <v>1126</v>
      </c>
      <c r="F1299" s="54" t="s">
        <v>272</v>
      </c>
      <c r="G1299" s="54" t="s">
        <v>288</v>
      </c>
      <c r="H1299" s="54" t="s">
        <v>194</v>
      </c>
      <c r="I1299" s="54" t="s">
        <v>576</v>
      </c>
      <c r="J1299" s="54" t="s">
        <v>288</v>
      </c>
      <c r="K1299" s="54" t="s">
        <v>595</v>
      </c>
      <c r="L1299" s="87">
        <v>42510</v>
      </c>
      <c r="M1299" s="54"/>
      <c r="N1299" s="54" t="s">
        <v>596</v>
      </c>
      <c r="O1299" s="88">
        <v>4.7852924999999998E-3</v>
      </c>
      <c r="P1299" s="54">
        <v>9</v>
      </c>
    </row>
    <row r="1300" spans="1:16" ht="28">
      <c r="A1300" s="54" t="s">
        <v>228</v>
      </c>
      <c r="B1300" s="54" t="s">
        <v>185</v>
      </c>
      <c r="C1300" s="54" t="s">
        <v>1126</v>
      </c>
      <c r="D1300" s="54" t="s">
        <v>92</v>
      </c>
      <c r="E1300" s="54" t="s">
        <v>1126</v>
      </c>
      <c r="F1300" s="54" t="s">
        <v>272</v>
      </c>
      <c r="G1300" s="54" t="s">
        <v>288</v>
      </c>
      <c r="H1300" s="54" t="s">
        <v>597</v>
      </c>
      <c r="I1300" s="54" t="s">
        <v>598</v>
      </c>
      <c r="J1300" s="54" t="s">
        <v>288</v>
      </c>
      <c r="K1300" s="54" t="s">
        <v>597</v>
      </c>
      <c r="L1300" s="87">
        <v>42440</v>
      </c>
      <c r="M1300" s="54"/>
      <c r="N1300" s="54" t="s">
        <v>599</v>
      </c>
      <c r="O1300" s="88">
        <v>4.7852924999999998E-3</v>
      </c>
      <c r="P1300" s="54">
        <v>9</v>
      </c>
    </row>
    <row r="1301" spans="1:16" ht="28">
      <c r="A1301" s="54" t="s">
        <v>228</v>
      </c>
      <c r="B1301" s="54" t="s">
        <v>185</v>
      </c>
      <c r="C1301" s="54" t="s">
        <v>1126</v>
      </c>
      <c r="D1301" s="54" t="s">
        <v>92</v>
      </c>
      <c r="E1301" s="54" t="s">
        <v>1126</v>
      </c>
      <c r="F1301" s="54" t="s">
        <v>272</v>
      </c>
      <c r="G1301" s="54" t="s">
        <v>288</v>
      </c>
      <c r="H1301" s="54" t="s">
        <v>562</v>
      </c>
      <c r="I1301" s="54" t="s">
        <v>623</v>
      </c>
      <c r="J1301" s="54" t="s">
        <v>288</v>
      </c>
      <c r="K1301" s="54" t="s">
        <v>562</v>
      </c>
      <c r="L1301" s="87">
        <v>42066</v>
      </c>
      <c r="M1301" s="54"/>
      <c r="N1301" s="54" t="s">
        <v>624</v>
      </c>
      <c r="O1301" s="88">
        <v>5.3169920000000013E-4</v>
      </c>
      <c r="P1301" s="54">
        <v>1</v>
      </c>
    </row>
    <row r="1302" spans="1:16" ht="28">
      <c r="A1302" s="54" t="s">
        <v>228</v>
      </c>
      <c r="B1302" s="54" t="s">
        <v>185</v>
      </c>
      <c r="C1302" s="54" t="s">
        <v>1126</v>
      </c>
      <c r="D1302" s="54" t="s">
        <v>92</v>
      </c>
      <c r="E1302" s="54" t="s">
        <v>1126</v>
      </c>
      <c r="F1302" s="54" t="s">
        <v>272</v>
      </c>
      <c r="G1302" s="54" t="s">
        <v>288</v>
      </c>
      <c r="H1302" s="54" t="s">
        <v>300</v>
      </c>
      <c r="I1302" s="54" t="s">
        <v>301</v>
      </c>
      <c r="J1302" s="54" t="s">
        <v>288</v>
      </c>
      <c r="K1302" s="54" t="s">
        <v>300</v>
      </c>
      <c r="L1302" s="87">
        <v>42391</v>
      </c>
      <c r="M1302" s="54"/>
      <c r="N1302" s="54" t="s">
        <v>302</v>
      </c>
      <c r="O1302" s="88">
        <v>3.1370250699999998E-2</v>
      </c>
      <c r="P1302" s="54">
        <v>59</v>
      </c>
    </row>
    <row r="1303" spans="1:16" ht="28">
      <c r="A1303" s="54" t="s">
        <v>228</v>
      </c>
      <c r="B1303" s="54" t="s">
        <v>185</v>
      </c>
      <c r="C1303" s="54" t="s">
        <v>1126</v>
      </c>
      <c r="D1303" s="54" t="s">
        <v>92</v>
      </c>
      <c r="E1303" s="54" t="s">
        <v>1126</v>
      </c>
      <c r="F1303" s="54" t="s">
        <v>272</v>
      </c>
      <c r="G1303" s="54" t="s">
        <v>625</v>
      </c>
      <c r="H1303" s="54" t="s">
        <v>626</v>
      </c>
      <c r="I1303" s="54" t="s">
        <v>627</v>
      </c>
      <c r="J1303" s="54" t="s">
        <v>625</v>
      </c>
      <c r="K1303" s="54" t="s">
        <v>636</v>
      </c>
      <c r="L1303" s="87">
        <v>42874</v>
      </c>
      <c r="M1303" s="54"/>
      <c r="N1303" s="54" t="s">
        <v>637</v>
      </c>
      <c r="O1303" s="88">
        <v>2.1267967E-3</v>
      </c>
      <c r="P1303" s="54">
        <v>4</v>
      </c>
    </row>
    <row r="1304" spans="1:16" ht="28">
      <c r="A1304" s="54" t="s">
        <v>228</v>
      </c>
      <c r="B1304" s="54" t="s">
        <v>185</v>
      </c>
      <c r="C1304" s="54" t="s">
        <v>1126</v>
      </c>
      <c r="D1304" s="54" t="s">
        <v>92</v>
      </c>
      <c r="E1304" s="54" t="s">
        <v>1126</v>
      </c>
      <c r="F1304" s="54" t="s">
        <v>272</v>
      </c>
      <c r="G1304" s="54" t="s">
        <v>647</v>
      </c>
      <c r="H1304" s="54" t="s">
        <v>648</v>
      </c>
      <c r="I1304" s="54" t="s">
        <v>649</v>
      </c>
      <c r="J1304" s="54" t="s">
        <v>647</v>
      </c>
      <c r="K1304" s="54" t="s">
        <v>650</v>
      </c>
      <c r="L1304" s="87">
        <v>42790</v>
      </c>
      <c r="M1304" s="54"/>
      <c r="N1304" s="54" t="s">
        <v>651</v>
      </c>
      <c r="O1304" s="88">
        <v>5.3169920000000013E-4</v>
      </c>
      <c r="P1304" s="54">
        <v>1</v>
      </c>
    </row>
    <row r="1305" spans="1:16" ht="28">
      <c r="A1305" s="54" t="s">
        <v>228</v>
      </c>
      <c r="B1305" s="54" t="s">
        <v>185</v>
      </c>
      <c r="C1305" s="54" t="s">
        <v>1126</v>
      </c>
      <c r="D1305" s="54" t="s">
        <v>92</v>
      </c>
      <c r="E1305" s="54" t="s">
        <v>1126</v>
      </c>
      <c r="F1305" s="54" t="s">
        <v>272</v>
      </c>
      <c r="G1305" s="54" t="s">
        <v>647</v>
      </c>
      <c r="H1305" s="54" t="s">
        <v>648</v>
      </c>
      <c r="I1305" s="54" t="s">
        <v>649</v>
      </c>
      <c r="J1305" s="54" t="s">
        <v>647</v>
      </c>
      <c r="K1305" s="54" t="s">
        <v>650</v>
      </c>
      <c r="L1305" s="87">
        <v>42790</v>
      </c>
      <c r="M1305" s="54"/>
      <c r="N1305" s="54" t="s">
        <v>652</v>
      </c>
      <c r="O1305" s="88">
        <v>1.5950974999999999E-3</v>
      </c>
      <c r="P1305" s="54">
        <v>3</v>
      </c>
    </row>
    <row r="1306" spans="1:16" ht="28">
      <c r="A1306" s="54" t="s">
        <v>228</v>
      </c>
      <c r="B1306" s="54" t="s">
        <v>185</v>
      </c>
      <c r="C1306" s="54" t="s">
        <v>1126</v>
      </c>
      <c r="D1306" s="54" t="s">
        <v>92</v>
      </c>
      <c r="E1306" s="54" t="s">
        <v>1126</v>
      </c>
      <c r="F1306" s="54" t="s">
        <v>272</v>
      </c>
      <c r="G1306" s="54" t="s">
        <v>647</v>
      </c>
      <c r="H1306" s="54" t="s">
        <v>648</v>
      </c>
      <c r="I1306" s="54" t="s">
        <v>649</v>
      </c>
      <c r="J1306" s="54" t="s">
        <v>647</v>
      </c>
      <c r="K1306" s="54" t="s">
        <v>653</v>
      </c>
      <c r="L1306" s="87">
        <v>42790</v>
      </c>
      <c r="M1306" s="54"/>
      <c r="N1306" s="54" t="s">
        <v>654</v>
      </c>
      <c r="O1306" s="88">
        <v>5.3169920000000013E-4</v>
      </c>
      <c r="P1306" s="54">
        <v>1</v>
      </c>
    </row>
    <row r="1307" spans="1:16" ht="28">
      <c r="A1307" s="54" t="s">
        <v>228</v>
      </c>
      <c r="B1307" s="54" t="s">
        <v>185</v>
      </c>
      <c r="C1307" s="54" t="s">
        <v>1126</v>
      </c>
      <c r="D1307" s="54" t="s">
        <v>92</v>
      </c>
      <c r="E1307" s="54" t="s">
        <v>1126</v>
      </c>
      <c r="F1307" s="54" t="s">
        <v>272</v>
      </c>
      <c r="G1307" s="54" t="s">
        <v>647</v>
      </c>
      <c r="H1307" s="54" t="s">
        <v>648</v>
      </c>
      <c r="I1307" s="54" t="s">
        <v>649</v>
      </c>
      <c r="J1307" s="54" t="s">
        <v>647</v>
      </c>
      <c r="K1307" s="54" t="s">
        <v>669</v>
      </c>
      <c r="L1307" s="87">
        <v>42790</v>
      </c>
      <c r="M1307" s="54"/>
      <c r="N1307" s="54" t="s">
        <v>670</v>
      </c>
      <c r="O1307" s="88">
        <v>5.3169920000000013E-4</v>
      </c>
      <c r="P1307" s="54">
        <v>1</v>
      </c>
    </row>
    <row r="1308" spans="1:16" ht="28">
      <c r="A1308" s="54" t="s">
        <v>228</v>
      </c>
      <c r="B1308" s="54" t="s">
        <v>185</v>
      </c>
      <c r="C1308" s="54" t="s">
        <v>1126</v>
      </c>
      <c r="D1308" s="54" t="s">
        <v>92</v>
      </c>
      <c r="E1308" s="54" t="s">
        <v>1126</v>
      </c>
      <c r="F1308" s="54" t="s">
        <v>272</v>
      </c>
      <c r="G1308" s="54" t="s">
        <v>647</v>
      </c>
      <c r="H1308" s="54" t="s">
        <v>648</v>
      </c>
      <c r="I1308" s="54" t="s">
        <v>649</v>
      </c>
      <c r="J1308" s="54" t="s">
        <v>675</v>
      </c>
      <c r="K1308" s="54" t="s">
        <v>676</v>
      </c>
      <c r="L1308" s="87">
        <v>42790</v>
      </c>
      <c r="M1308" s="54"/>
      <c r="N1308" s="54" t="s">
        <v>677</v>
      </c>
      <c r="O1308" s="88">
        <v>3.1370250699999998E-2</v>
      </c>
      <c r="P1308" s="54">
        <v>59</v>
      </c>
    </row>
    <row r="1309" spans="1:16" ht="28">
      <c r="A1309" s="54" t="s">
        <v>228</v>
      </c>
      <c r="B1309" s="54" t="s">
        <v>185</v>
      </c>
      <c r="C1309" s="54" t="s">
        <v>1126</v>
      </c>
      <c r="D1309" s="54" t="s">
        <v>92</v>
      </c>
      <c r="E1309" s="54" t="s">
        <v>1126</v>
      </c>
      <c r="F1309" s="54" t="s">
        <v>272</v>
      </c>
      <c r="G1309" s="54" t="s">
        <v>196</v>
      </c>
      <c r="H1309" s="54" t="s">
        <v>199</v>
      </c>
      <c r="I1309" s="54" t="s">
        <v>1527</v>
      </c>
      <c r="J1309" s="54" t="s">
        <v>196</v>
      </c>
      <c r="K1309" s="54" t="s">
        <v>199</v>
      </c>
      <c r="L1309" s="87">
        <v>42888</v>
      </c>
      <c r="M1309" s="54"/>
      <c r="N1309" s="54" t="s">
        <v>707</v>
      </c>
      <c r="O1309" s="88">
        <v>7.9754874999999996E-3</v>
      </c>
      <c r="P1309" s="54">
        <v>15</v>
      </c>
    </row>
    <row r="1310" spans="1:16" ht="28">
      <c r="A1310" s="54" t="s">
        <v>228</v>
      </c>
      <c r="B1310" s="54" t="s">
        <v>185</v>
      </c>
      <c r="C1310" s="54" t="s">
        <v>1126</v>
      </c>
      <c r="D1310" s="54" t="s">
        <v>92</v>
      </c>
      <c r="E1310" s="54" t="s">
        <v>1126</v>
      </c>
      <c r="F1310" s="54" t="s">
        <v>272</v>
      </c>
      <c r="G1310" s="54" t="s">
        <v>196</v>
      </c>
      <c r="H1310" s="54" t="s">
        <v>199</v>
      </c>
      <c r="I1310" s="54" t="s">
        <v>700</v>
      </c>
      <c r="J1310" s="54" t="s">
        <v>196</v>
      </c>
      <c r="K1310" s="54" t="s">
        <v>701</v>
      </c>
      <c r="L1310" s="87">
        <v>42888</v>
      </c>
      <c r="M1310" s="54"/>
      <c r="N1310" s="54" t="s">
        <v>702</v>
      </c>
      <c r="O1310" s="88">
        <v>3.1901949999999998E-3</v>
      </c>
      <c r="P1310" s="54">
        <v>6</v>
      </c>
    </row>
    <row r="1311" spans="1:16" ht="28">
      <c r="A1311" s="54" t="s">
        <v>228</v>
      </c>
      <c r="B1311" s="54" t="s">
        <v>185</v>
      </c>
      <c r="C1311" s="54" t="s">
        <v>1126</v>
      </c>
      <c r="D1311" s="54" t="s">
        <v>92</v>
      </c>
      <c r="E1311" s="54" t="s">
        <v>1126</v>
      </c>
      <c r="F1311" s="54" t="s">
        <v>272</v>
      </c>
      <c r="G1311" s="54" t="s">
        <v>196</v>
      </c>
      <c r="H1311" s="54" t="s">
        <v>199</v>
      </c>
      <c r="I1311" s="54" t="s">
        <v>700</v>
      </c>
      <c r="J1311" s="54" t="s">
        <v>196</v>
      </c>
      <c r="K1311" s="54" t="s">
        <v>703</v>
      </c>
      <c r="L1311" s="87">
        <v>42888</v>
      </c>
      <c r="M1311" s="54"/>
      <c r="N1311" s="54" t="s">
        <v>704</v>
      </c>
      <c r="O1311" s="88">
        <v>1.0633983E-3</v>
      </c>
      <c r="P1311" s="54">
        <v>2</v>
      </c>
    </row>
    <row r="1312" spans="1:16" ht="28">
      <c r="A1312" s="54" t="s">
        <v>228</v>
      </c>
      <c r="B1312" s="54" t="s">
        <v>185</v>
      </c>
      <c r="C1312" s="54" t="s">
        <v>1126</v>
      </c>
      <c r="D1312" s="54" t="s">
        <v>92</v>
      </c>
      <c r="E1312" s="54" t="s">
        <v>1126</v>
      </c>
      <c r="F1312" s="54" t="s">
        <v>272</v>
      </c>
      <c r="G1312" s="54" t="s">
        <v>196</v>
      </c>
      <c r="H1312" s="54" t="s">
        <v>199</v>
      </c>
      <c r="I1312" s="54" t="s">
        <v>700</v>
      </c>
      <c r="J1312" s="54" t="s">
        <v>196</v>
      </c>
      <c r="K1312" s="54" t="s">
        <v>705</v>
      </c>
      <c r="L1312" s="87">
        <v>42888</v>
      </c>
      <c r="M1312" s="54"/>
      <c r="N1312" s="54" t="s">
        <v>706</v>
      </c>
      <c r="O1312" s="88">
        <v>2.1267967E-3</v>
      </c>
      <c r="P1312" s="54">
        <v>4</v>
      </c>
    </row>
    <row r="1313" spans="1:16" ht="28">
      <c r="A1313" s="54" t="s">
        <v>228</v>
      </c>
      <c r="B1313" s="54" t="s">
        <v>185</v>
      </c>
      <c r="C1313" s="54" t="s">
        <v>1126</v>
      </c>
      <c r="D1313" s="54" t="s">
        <v>92</v>
      </c>
      <c r="E1313" s="54" t="s">
        <v>1126</v>
      </c>
      <c r="F1313" s="54" t="s">
        <v>272</v>
      </c>
      <c r="G1313" s="54" t="s">
        <v>196</v>
      </c>
      <c r="H1313" s="54" t="s">
        <v>199</v>
      </c>
      <c r="I1313" s="54" t="s">
        <v>700</v>
      </c>
      <c r="J1313" s="54" t="s">
        <v>196</v>
      </c>
      <c r="K1313" s="54" t="s">
        <v>708</v>
      </c>
      <c r="L1313" s="87">
        <v>42888</v>
      </c>
      <c r="M1313" s="54"/>
      <c r="N1313" s="54" t="s">
        <v>709</v>
      </c>
      <c r="O1313" s="88">
        <v>2.6584958000000001E-3</v>
      </c>
      <c r="P1313" s="54">
        <v>5</v>
      </c>
    </row>
    <row r="1314" spans="1:16" ht="28">
      <c r="A1314" s="54" t="s">
        <v>228</v>
      </c>
      <c r="B1314" s="54" t="s">
        <v>185</v>
      </c>
      <c r="C1314" s="54" t="s">
        <v>1126</v>
      </c>
      <c r="D1314" s="54" t="s">
        <v>92</v>
      </c>
      <c r="E1314" s="54" t="s">
        <v>1126</v>
      </c>
      <c r="F1314" s="54" t="s">
        <v>272</v>
      </c>
      <c r="G1314" s="54" t="s">
        <v>196</v>
      </c>
      <c r="H1314" s="54" t="s">
        <v>199</v>
      </c>
      <c r="I1314" s="54" t="s">
        <v>700</v>
      </c>
      <c r="J1314" s="54" t="s">
        <v>196</v>
      </c>
      <c r="K1314" s="54" t="s">
        <v>710</v>
      </c>
      <c r="L1314" s="87">
        <v>42888</v>
      </c>
      <c r="M1314" s="54"/>
      <c r="N1314" s="54" t="s">
        <v>711</v>
      </c>
      <c r="O1314" s="88">
        <v>2.6584958000000001E-3</v>
      </c>
      <c r="P1314" s="54">
        <v>5</v>
      </c>
    </row>
    <row r="1315" spans="1:16" ht="28">
      <c r="A1315" s="54" t="s">
        <v>228</v>
      </c>
      <c r="B1315" s="54" t="s">
        <v>185</v>
      </c>
      <c r="C1315" s="54" t="s">
        <v>1126</v>
      </c>
      <c r="D1315" s="54" t="s">
        <v>92</v>
      </c>
      <c r="E1315" s="54" t="s">
        <v>1126</v>
      </c>
      <c r="F1315" s="54" t="s">
        <v>272</v>
      </c>
      <c r="G1315" s="54" t="s">
        <v>196</v>
      </c>
      <c r="H1315" s="54" t="s">
        <v>199</v>
      </c>
      <c r="I1315" s="54" t="s">
        <v>700</v>
      </c>
      <c r="J1315" s="54" t="s">
        <v>196</v>
      </c>
      <c r="K1315" s="54" t="s">
        <v>712</v>
      </c>
      <c r="L1315" s="87">
        <v>42888</v>
      </c>
      <c r="M1315" s="54"/>
      <c r="N1315" s="54" t="s">
        <v>713</v>
      </c>
      <c r="O1315" s="88">
        <v>2.6584958000000001E-3</v>
      </c>
      <c r="P1315" s="54">
        <v>5</v>
      </c>
    </row>
    <row r="1316" spans="1:16" ht="28">
      <c r="A1316" s="54" t="s">
        <v>228</v>
      </c>
      <c r="B1316" s="54" t="s">
        <v>185</v>
      </c>
      <c r="C1316" s="54" t="s">
        <v>1126</v>
      </c>
      <c r="D1316" s="54" t="s">
        <v>92</v>
      </c>
      <c r="E1316" s="54" t="s">
        <v>1126</v>
      </c>
      <c r="F1316" s="54" t="s">
        <v>272</v>
      </c>
      <c r="G1316" s="54" t="s">
        <v>196</v>
      </c>
      <c r="H1316" s="54" t="s">
        <v>199</v>
      </c>
      <c r="I1316" s="54" t="s">
        <v>700</v>
      </c>
      <c r="J1316" s="54" t="s">
        <v>196</v>
      </c>
      <c r="K1316" s="54" t="s">
        <v>714</v>
      </c>
      <c r="L1316" s="87">
        <v>42888</v>
      </c>
      <c r="M1316" s="54"/>
      <c r="N1316" s="54" t="s">
        <v>715</v>
      </c>
      <c r="O1316" s="88">
        <v>4.7852924999999998E-3</v>
      </c>
      <c r="P1316" s="54">
        <v>9</v>
      </c>
    </row>
    <row r="1317" spans="1:16" ht="28">
      <c r="A1317" s="54" t="s">
        <v>228</v>
      </c>
      <c r="B1317" s="54" t="s">
        <v>185</v>
      </c>
      <c r="C1317" s="54" t="s">
        <v>1126</v>
      </c>
      <c r="D1317" s="54" t="s">
        <v>92</v>
      </c>
      <c r="E1317" s="54" t="s">
        <v>1126</v>
      </c>
      <c r="F1317" s="54" t="s">
        <v>272</v>
      </c>
      <c r="G1317" s="54" t="s">
        <v>196</v>
      </c>
      <c r="H1317" s="54" t="s">
        <v>199</v>
      </c>
      <c r="I1317" s="54" t="s">
        <v>700</v>
      </c>
      <c r="J1317" s="54" t="s">
        <v>196</v>
      </c>
      <c r="K1317" s="54" t="s">
        <v>716</v>
      </c>
      <c r="L1317" s="87">
        <v>42888</v>
      </c>
      <c r="M1317" s="54"/>
      <c r="N1317" s="54" t="s">
        <v>717</v>
      </c>
      <c r="O1317" s="88">
        <v>4.2535932999999988E-3</v>
      </c>
      <c r="P1317" s="54">
        <v>8</v>
      </c>
    </row>
    <row r="1318" spans="1:16" ht="28">
      <c r="A1318" s="54" t="s">
        <v>228</v>
      </c>
      <c r="B1318" s="54" t="s">
        <v>185</v>
      </c>
      <c r="C1318" s="54" t="s">
        <v>1126</v>
      </c>
      <c r="D1318" s="54" t="s">
        <v>92</v>
      </c>
      <c r="E1318" s="54" t="s">
        <v>1126</v>
      </c>
      <c r="F1318" s="54" t="s">
        <v>272</v>
      </c>
      <c r="G1318" s="54" t="s">
        <v>196</v>
      </c>
      <c r="H1318" s="54" t="s">
        <v>199</v>
      </c>
      <c r="I1318" s="54" t="s">
        <v>700</v>
      </c>
      <c r="J1318" s="54" t="s">
        <v>196</v>
      </c>
      <c r="K1318" s="54" t="s">
        <v>718</v>
      </c>
      <c r="L1318" s="87">
        <v>42888</v>
      </c>
      <c r="M1318" s="54"/>
      <c r="N1318" s="54" t="s">
        <v>719</v>
      </c>
      <c r="O1318" s="88">
        <v>3.1901949999999998E-3</v>
      </c>
      <c r="P1318" s="54">
        <v>6</v>
      </c>
    </row>
    <row r="1319" spans="1:16" ht="28">
      <c r="A1319" s="54" t="s">
        <v>228</v>
      </c>
      <c r="B1319" s="54" t="s">
        <v>185</v>
      </c>
      <c r="C1319" s="54" t="s">
        <v>1126</v>
      </c>
      <c r="D1319" s="54" t="s">
        <v>92</v>
      </c>
      <c r="E1319" s="54" t="s">
        <v>1126</v>
      </c>
      <c r="F1319" s="54" t="s">
        <v>272</v>
      </c>
      <c r="G1319" s="54" t="s">
        <v>196</v>
      </c>
      <c r="H1319" s="54" t="s">
        <v>720</v>
      </c>
      <c r="I1319" s="54" t="s">
        <v>721</v>
      </c>
      <c r="J1319" s="54" t="s">
        <v>196</v>
      </c>
      <c r="K1319" s="54" t="s">
        <v>720</v>
      </c>
      <c r="L1319" s="87">
        <v>42627</v>
      </c>
      <c r="M1319" s="54"/>
      <c r="N1319" s="54" t="s">
        <v>722</v>
      </c>
      <c r="O1319" s="88">
        <v>1.0102284099999999E-2</v>
      </c>
      <c r="P1319" s="54">
        <v>19</v>
      </c>
    </row>
    <row r="1320" spans="1:16" ht="28">
      <c r="A1320" s="54" t="s">
        <v>228</v>
      </c>
      <c r="B1320" s="54" t="s">
        <v>185</v>
      </c>
      <c r="C1320" s="54" t="s">
        <v>1126</v>
      </c>
      <c r="D1320" s="54" t="s">
        <v>92</v>
      </c>
      <c r="E1320" s="54" t="s">
        <v>1126</v>
      </c>
      <c r="F1320" s="54" t="s">
        <v>272</v>
      </c>
      <c r="G1320" s="54" t="s">
        <v>196</v>
      </c>
      <c r="H1320" s="54" t="s">
        <v>720</v>
      </c>
      <c r="I1320" s="54" t="s">
        <v>723</v>
      </c>
      <c r="J1320" s="54" t="s">
        <v>196</v>
      </c>
      <c r="K1320" s="54" t="s">
        <v>724</v>
      </c>
      <c r="L1320" s="87">
        <v>42678</v>
      </c>
      <c r="M1320" s="54"/>
      <c r="N1320" s="54" t="s">
        <v>725</v>
      </c>
      <c r="O1320" s="88">
        <v>3.7218940999999999E-3</v>
      </c>
      <c r="P1320" s="54">
        <v>7</v>
      </c>
    </row>
    <row r="1321" spans="1:16" ht="28">
      <c r="A1321" s="54" t="s">
        <v>228</v>
      </c>
      <c r="B1321" s="54" t="s">
        <v>185</v>
      </c>
      <c r="C1321" s="54" t="s">
        <v>1126</v>
      </c>
      <c r="D1321" s="54" t="s">
        <v>92</v>
      </c>
      <c r="E1321" s="54" t="s">
        <v>1126</v>
      </c>
      <c r="F1321" s="54" t="s">
        <v>272</v>
      </c>
      <c r="G1321" s="54" t="s">
        <v>196</v>
      </c>
      <c r="H1321" s="54" t="s">
        <v>720</v>
      </c>
      <c r="I1321" s="54" t="s">
        <v>723</v>
      </c>
      <c r="J1321" s="54" t="s">
        <v>196</v>
      </c>
      <c r="K1321" s="54" t="s">
        <v>726</v>
      </c>
      <c r="L1321" s="87">
        <v>42678</v>
      </c>
      <c r="M1321" s="54"/>
      <c r="N1321" s="54" t="s">
        <v>727</v>
      </c>
      <c r="O1321" s="88">
        <v>2.6584958000000001E-3</v>
      </c>
      <c r="P1321" s="54">
        <v>5</v>
      </c>
    </row>
    <row r="1322" spans="1:16" ht="28">
      <c r="A1322" s="54" t="s">
        <v>228</v>
      </c>
      <c r="B1322" s="54" t="s">
        <v>185</v>
      </c>
      <c r="C1322" s="54" t="s">
        <v>1126</v>
      </c>
      <c r="D1322" s="54" t="s">
        <v>92</v>
      </c>
      <c r="E1322" s="54" t="s">
        <v>1126</v>
      </c>
      <c r="F1322" s="54" t="s">
        <v>272</v>
      </c>
      <c r="G1322" s="54" t="s">
        <v>196</v>
      </c>
      <c r="H1322" s="54" t="s">
        <v>351</v>
      </c>
      <c r="I1322" s="54" t="s">
        <v>728</v>
      </c>
      <c r="J1322" s="54" t="s">
        <v>196</v>
      </c>
      <c r="K1322" s="54" t="s">
        <v>351</v>
      </c>
      <c r="L1322" s="87">
        <v>41744</v>
      </c>
      <c r="M1322" s="54"/>
      <c r="N1322" s="54" t="s">
        <v>729</v>
      </c>
      <c r="O1322" s="88">
        <v>7.9754874599999984E-2</v>
      </c>
      <c r="P1322" s="54">
        <v>150</v>
      </c>
    </row>
    <row r="1323" spans="1:16" ht="28">
      <c r="A1323" s="54" t="s">
        <v>228</v>
      </c>
      <c r="B1323" s="54" t="s">
        <v>185</v>
      </c>
      <c r="C1323" s="54" t="s">
        <v>1126</v>
      </c>
      <c r="D1323" s="54" t="s">
        <v>92</v>
      </c>
      <c r="E1323" s="54" t="s">
        <v>1126</v>
      </c>
      <c r="F1323" s="54" t="s">
        <v>272</v>
      </c>
      <c r="G1323" s="54" t="s">
        <v>196</v>
      </c>
      <c r="H1323" s="54" t="s">
        <v>730</v>
      </c>
      <c r="I1323" s="54" t="s">
        <v>731</v>
      </c>
      <c r="J1323" s="54" t="s">
        <v>196</v>
      </c>
      <c r="K1323" s="54" t="s">
        <v>730</v>
      </c>
      <c r="L1323" s="87">
        <v>41660</v>
      </c>
      <c r="M1323" s="54"/>
      <c r="N1323" s="54" t="s">
        <v>732</v>
      </c>
      <c r="O1323" s="88">
        <v>6.1677102999999997E-2</v>
      </c>
      <c r="P1323" s="54">
        <v>116</v>
      </c>
    </row>
    <row r="1324" spans="1:16" ht="28">
      <c r="A1324" s="54" t="s">
        <v>228</v>
      </c>
      <c r="B1324" s="54" t="s">
        <v>185</v>
      </c>
      <c r="C1324" s="54" t="s">
        <v>1126</v>
      </c>
      <c r="D1324" s="54" t="s">
        <v>92</v>
      </c>
      <c r="E1324" s="54" t="s">
        <v>1126</v>
      </c>
      <c r="F1324" s="54" t="s">
        <v>272</v>
      </c>
      <c r="G1324" s="54" t="s">
        <v>200</v>
      </c>
      <c r="H1324" s="54" t="s">
        <v>733</v>
      </c>
      <c r="I1324" s="54" t="s">
        <v>734</v>
      </c>
      <c r="J1324" s="54" t="s">
        <v>200</v>
      </c>
      <c r="K1324" s="54" t="s">
        <v>735</v>
      </c>
      <c r="L1324" s="87">
        <v>42657</v>
      </c>
      <c r="M1324" s="54"/>
      <c r="N1324" s="54" t="s">
        <v>736</v>
      </c>
      <c r="O1324" s="88">
        <v>5.3169920000000013E-4</v>
      </c>
      <c r="P1324" s="54">
        <v>1</v>
      </c>
    </row>
    <row r="1325" spans="1:16" ht="28">
      <c r="A1325" s="54" t="s">
        <v>228</v>
      </c>
      <c r="B1325" s="54" t="s">
        <v>185</v>
      </c>
      <c r="C1325" s="54" t="s">
        <v>1126</v>
      </c>
      <c r="D1325" s="54" t="s">
        <v>92</v>
      </c>
      <c r="E1325" s="54" t="s">
        <v>1126</v>
      </c>
      <c r="F1325" s="54" t="s">
        <v>272</v>
      </c>
      <c r="G1325" s="54" t="s">
        <v>200</v>
      </c>
      <c r="H1325" s="54" t="s">
        <v>733</v>
      </c>
      <c r="I1325" s="54" t="s">
        <v>734</v>
      </c>
      <c r="J1325" s="54" t="s">
        <v>200</v>
      </c>
      <c r="K1325" s="54" t="s">
        <v>743</v>
      </c>
      <c r="L1325" s="87">
        <v>42657</v>
      </c>
      <c r="M1325" s="54"/>
      <c r="N1325" s="54" t="s">
        <v>744</v>
      </c>
      <c r="O1325" s="88">
        <v>1.0633983E-3</v>
      </c>
      <c r="P1325" s="54">
        <v>2</v>
      </c>
    </row>
    <row r="1326" spans="1:16" ht="28">
      <c r="A1326" s="54" t="s">
        <v>228</v>
      </c>
      <c r="B1326" s="54" t="s">
        <v>185</v>
      </c>
      <c r="C1326" s="54" t="s">
        <v>1126</v>
      </c>
      <c r="D1326" s="54" t="s">
        <v>92</v>
      </c>
      <c r="E1326" s="54" t="s">
        <v>1126</v>
      </c>
      <c r="F1326" s="54" t="s">
        <v>272</v>
      </c>
      <c r="G1326" s="54" t="s">
        <v>200</v>
      </c>
      <c r="H1326" s="54" t="s">
        <v>733</v>
      </c>
      <c r="I1326" s="54" t="s">
        <v>734</v>
      </c>
      <c r="J1326" s="54" t="s">
        <v>200</v>
      </c>
      <c r="K1326" s="54" t="s">
        <v>745</v>
      </c>
      <c r="L1326" s="87">
        <v>42657</v>
      </c>
      <c r="M1326" s="54"/>
      <c r="N1326" s="54" t="s">
        <v>746</v>
      </c>
      <c r="O1326" s="88">
        <v>5.3169920000000013E-4</v>
      </c>
      <c r="P1326" s="54">
        <v>1</v>
      </c>
    </row>
    <row r="1327" spans="1:16" ht="28">
      <c r="A1327" s="54" t="s">
        <v>228</v>
      </c>
      <c r="B1327" s="54" t="s">
        <v>185</v>
      </c>
      <c r="C1327" s="54" t="s">
        <v>1126</v>
      </c>
      <c r="D1327" s="54" t="s">
        <v>92</v>
      </c>
      <c r="E1327" s="54" t="s">
        <v>1126</v>
      </c>
      <c r="F1327" s="54" t="s">
        <v>272</v>
      </c>
      <c r="G1327" s="54" t="s">
        <v>200</v>
      </c>
      <c r="H1327" s="54" t="s">
        <v>733</v>
      </c>
      <c r="I1327" s="54" t="s">
        <v>734</v>
      </c>
      <c r="J1327" s="54" t="s">
        <v>200</v>
      </c>
      <c r="K1327" s="54" t="s">
        <v>755</v>
      </c>
      <c r="L1327" s="87">
        <v>42657</v>
      </c>
      <c r="M1327" s="54"/>
      <c r="N1327" s="54" t="s">
        <v>756</v>
      </c>
      <c r="O1327" s="88">
        <v>5.3169920000000013E-4</v>
      </c>
      <c r="P1327" s="54">
        <v>1</v>
      </c>
    </row>
    <row r="1328" spans="1:16" ht="28">
      <c r="A1328" s="54" t="s">
        <v>228</v>
      </c>
      <c r="B1328" s="54" t="s">
        <v>185</v>
      </c>
      <c r="C1328" s="54" t="s">
        <v>1126</v>
      </c>
      <c r="D1328" s="54" t="s">
        <v>92</v>
      </c>
      <c r="E1328" s="54" t="s">
        <v>1126</v>
      </c>
      <c r="F1328" s="54" t="s">
        <v>272</v>
      </c>
      <c r="G1328" s="54" t="s">
        <v>200</v>
      </c>
      <c r="H1328" s="54" t="s">
        <v>757</v>
      </c>
      <c r="I1328" s="54" t="s">
        <v>758</v>
      </c>
      <c r="J1328" s="54" t="s">
        <v>200</v>
      </c>
      <c r="K1328" s="54" t="s">
        <v>757</v>
      </c>
      <c r="L1328" s="87">
        <v>42031</v>
      </c>
      <c r="M1328" s="54"/>
      <c r="N1328" s="54" t="s">
        <v>759</v>
      </c>
      <c r="O1328" s="88">
        <v>1.5950974999999999E-3</v>
      </c>
      <c r="P1328" s="54">
        <v>3</v>
      </c>
    </row>
    <row r="1329" spans="1:16" ht="28">
      <c r="A1329" s="54" t="s">
        <v>228</v>
      </c>
      <c r="B1329" s="54" t="s">
        <v>185</v>
      </c>
      <c r="C1329" s="54" t="s">
        <v>1126</v>
      </c>
      <c r="D1329" s="54" t="s">
        <v>92</v>
      </c>
      <c r="E1329" s="54" t="s">
        <v>1126</v>
      </c>
      <c r="F1329" s="54" t="s">
        <v>272</v>
      </c>
      <c r="G1329" s="54" t="s">
        <v>200</v>
      </c>
      <c r="H1329" s="54" t="s">
        <v>760</v>
      </c>
      <c r="I1329" s="54" t="s">
        <v>761</v>
      </c>
      <c r="J1329" s="54" t="s">
        <v>200</v>
      </c>
      <c r="K1329" s="54" t="s">
        <v>762</v>
      </c>
      <c r="L1329" s="87">
        <v>42101</v>
      </c>
      <c r="M1329" s="54"/>
      <c r="N1329" s="54" t="s">
        <v>763</v>
      </c>
      <c r="O1329" s="88">
        <v>3.7218940999999999E-3</v>
      </c>
      <c r="P1329" s="54">
        <v>7</v>
      </c>
    </row>
    <row r="1330" spans="1:16" ht="28">
      <c r="A1330" s="54" t="s">
        <v>228</v>
      </c>
      <c r="B1330" s="54" t="s">
        <v>185</v>
      </c>
      <c r="C1330" s="54" t="s">
        <v>1126</v>
      </c>
      <c r="D1330" s="54" t="s">
        <v>92</v>
      </c>
      <c r="E1330" s="54" t="s">
        <v>1126</v>
      </c>
      <c r="F1330" s="54" t="s">
        <v>272</v>
      </c>
      <c r="G1330" s="54" t="s">
        <v>200</v>
      </c>
      <c r="H1330" s="54" t="s">
        <v>760</v>
      </c>
      <c r="I1330" s="54" t="s">
        <v>761</v>
      </c>
      <c r="J1330" s="54" t="s">
        <v>200</v>
      </c>
      <c r="K1330" s="54" t="s">
        <v>764</v>
      </c>
      <c r="L1330" s="87">
        <v>42101</v>
      </c>
      <c r="M1330" s="54"/>
      <c r="N1330" s="54" t="s">
        <v>765</v>
      </c>
      <c r="O1330" s="88">
        <v>3.1901949999999998E-3</v>
      </c>
      <c r="P1330" s="54">
        <v>6</v>
      </c>
    </row>
    <row r="1331" spans="1:16" ht="28">
      <c r="A1331" s="54" t="s">
        <v>228</v>
      </c>
      <c r="B1331" s="54" t="s">
        <v>185</v>
      </c>
      <c r="C1331" s="54" t="s">
        <v>1126</v>
      </c>
      <c r="D1331" s="54" t="s">
        <v>92</v>
      </c>
      <c r="E1331" s="54" t="s">
        <v>1126</v>
      </c>
      <c r="F1331" s="54" t="s">
        <v>272</v>
      </c>
      <c r="G1331" s="54" t="s">
        <v>200</v>
      </c>
      <c r="H1331" s="54" t="s">
        <v>760</v>
      </c>
      <c r="I1331" s="54" t="s">
        <v>761</v>
      </c>
      <c r="J1331" s="54" t="s">
        <v>200</v>
      </c>
      <c r="K1331" s="54" t="s">
        <v>766</v>
      </c>
      <c r="L1331" s="87">
        <v>42101</v>
      </c>
      <c r="M1331" s="54"/>
      <c r="N1331" s="54" t="s">
        <v>767</v>
      </c>
      <c r="O1331" s="88">
        <v>2.1267967E-3</v>
      </c>
      <c r="P1331" s="54">
        <v>4</v>
      </c>
    </row>
    <row r="1332" spans="1:16" ht="28">
      <c r="A1332" s="54" t="s">
        <v>228</v>
      </c>
      <c r="B1332" s="54" t="s">
        <v>185</v>
      </c>
      <c r="C1332" s="54" t="s">
        <v>1126</v>
      </c>
      <c r="D1332" s="54" t="s">
        <v>92</v>
      </c>
      <c r="E1332" s="54" t="s">
        <v>1126</v>
      </c>
      <c r="F1332" s="54" t="s">
        <v>272</v>
      </c>
      <c r="G1332" s="54" t="s">
        <v>200</v>
      </c>
      <c r="H1332" s="54" t="s">
        <v>760</v>
      </c>
      <c r="I1332" s="54" t="s">
        <v>761</v>
      </c>
      <c r="J1332" s="54" t="s">
        <v>200</v>
      </c>
      <c r="K1332" s="54" t="s">
        <v>768</v>
      </c>
      <c r="L1332" s="87">
        <v>42101</v>
      </c>
      <c r="M1332" s="54"/>
      <c r="N1332" s="54" t="s">
        <v>769</v>
      </c>
      <c r="O1332" s="88">
        <v>2.1267967E-3</v>
      </c>
      <c r="P1332" s="54">
        <v>4</v>
      </c>
    </row>
    <row r="1333" spans="1:16" ht="28">
      <c r="A1333" s="54" t="s">
        <v>228</v>
      </c>
      <c r="B1333" s="54" t="s">
        <v>185</v>
      </c>
      <c r="C1333" s="54" t="s">
        <v>1126</v>
      </c>
      <c r="D1333" s="54" t="s">
        <v>92</v>
      </c>
      <c r="E1333" s="54" t="s">
        <v>1126</v>
      </c>
      <c r="F1333" s="54" t="s">
        <v>272</v>
      </c>
      <c r="G1333" s="54" t="s">
        <v>200</v>
      </c>
      <c r="H1333" s="54" t="s">
        <v>760</v>
      </c>
      <c r="I1333" s="54" t="s">
        <v>761</v>
      </c>
      <c r="J1333" s="54" t="s">
        <v>200</v>
      </c>
      <c r="K1333" s="54" t="s">
        <v>774</v>
      </c>
      <c r="L1333" s="87">
        <v>42101</v>
      </c>
      <c r="M1333" s="54"/>
      <c r="N1333" s="54" t="s">
        <v>775</v>
      </c>
      <c r="O1333" s="88">
        <v>2.6584958000000001E-3</v>
      </c>
      <c r="P1333" s="54">
        <v>5</v>
      </c>
    </row>
    <row r="1334" spans="1:16" ht="28">
      <c r="A1334" s="54" t="s">
        <v>228</v>
      </c>
      <c r="B1334" s="54" t="s">
        <v>185</v>
      </c>
      <c r="C1334" s="54" t="s">
        <v>1126</v>
      </c>
      <c r="D1334" s="54" t="s">
        <v>92</v>
      </c>
      <c r="E1334" s="54" t="s">
        <v>1126</v>
      </c>
      <c r="F1334" s="54" t="s">
        <v>272</v>
      </c>
      <c r="G1334" s="54" t="s">
        <v>200</v>
      </c>
      <c r="H1334" s="54" t="s">
        <v>760</v>
      </c>
      <c r="I1334" s="54" t="s">
        <v>761</v>
      </c>
      <c r="J1334" s="54" t="s">
        <v>200</v>
      </c>
      <c r="K1334" s="54" t="s">
        <v>776</v>
      </c>
      <c r="L1334" s="87">
        <v>42101</v>
      </c>
      <c r="M1334" s="54"/>
      <c r="N1334" s="54" t="s">
        <v>777</v>
      </c>
      <c r="O1334" s="88">
        <v>1.0633983E-3</v>
      </c>
      <c r="P1334" s="54">
        <v>2</v>
      </c>
    </row>
    <row r="1335" spans="1:16" ht="28">
      <c r="A1335" s="54" t="s">
        <v>228</v>
      </c>
      <c r="B1335" s="54" t="s">
        <v>185</v>
      </c>
      <c r="C1335" s="54" t="s">
        <v>1126</v>
      </c>
      <c r="D1335" s="54" t="s">
        <v>92</v>
      </c>
      <c r="E1335" s="54" t="s">
        <v>1126</v>
      </c>
      <c r="F1335" s="54" t="s">
        <v>272</v>
      </c>
      <c r="G1335" s="54" t="s">
        <v>200</v>
      </c>
      <c r="H1335" s="54" t="s">
        <v>778</v>
      </c>
      <c r="I1335" s="54" t="s">
        <v>779</v>
      </c>
      <c r="J1335" s="54" t="s">
        <v>200</v>
      </c>
      <c r="K1335" s="54" t="s">
        <v>778</v>
      </c>
      <c r="L1335" s="87">
        <v>42578</v>
      </c>
      <c r="M1335" s="54"/>
      <c r="N1335" s="54" t="s">
        <v>780</v>
      </c>
      <c r="O1335" s="88">
        <v>1.5950974999999999E-3</v>
      </c>
      <c r="P1335" s="54">
        <v>3</v>
      </c>
    </row>
    <row r="1336" spans="1:16" ht="28">
      <c r="A1336" s="54" t="s">
        <v>228</v>
      </c>
      <c r="B1336" s="54" t="s">
        <v>185</v>
      </c>
      <c r="C1336" s="54" t="s">
        <v>1126</v>
      </c>
      <c r="D1336" s="54" t="s">
        <v>92</v>
      </c>
      <c r="E1336" s="54" t="s">
        <v>1126</v>
      </c>
      <c r="F1336" s="54" t="s">
        <v>272</v>
      </c>
      <c r="G1336" s="54" t="s">
        <v>200</v>
      </c>
      <c r="H1336" s="54" t="s">
        <v>781</v>
      </c>
      <c r="I1336" s="54" t="s">
        <v>782</v>
      </c>
      <c r="J1336" s="54" t="s">
        <v>200</v>
      </c>
      <c r="K1336" s="54" t="s">
        <v>781</v>
      </c>
      <c r="L1336" s="87">
        <v>41988</v>
      </c>
      <c r="M1336" s="54"/>
      <c r="N1336" s="54" t="s">
        <v>783</v>
      </c>
      <c r="O1336" s="88">
        <v>1.11656824E-2</v>
      </c>
      <c r="P1336" s="54">
        <v>21</v>
      </c>
    </row>
    <row r="1337" spans="1:16" ht="28">
      <c r="A1337" s="54" t="s">
        <v>228</v>
      </c>
      <c r="B1337" s="54" t="s">
        <v>185</v>
      </c>
      <c r="C1337" s="54" t="s">
        <v>1126</v>
      </c>
      <c r="D1337" s="54" t="s">
        <v>92</v>
      </c>
      <c r="E1337" s="54" t="s">
        <v>1126</v>
      </c>
      <c r="F1337" s="54" t="s">
        <v>272</v>
      </c>
      <c r="G1337" s="54" t="s">
        <v>261</v>
      </c>
      <c r="H1337" s="54" t="s">
        <v>793</v>
      </c>
      <c r="I1337" s="54" t="s">
        <v>794</v>
      </c>
      <c r="J1337" s="54" t="s">
        <v>261</v>
      </c>
      <c r="K1337" s="54" t="s">
        <v>793</v>
      </c>
      <c r="L1337" s="87">
        <v>1</v>
      </c>
      <c r="M1337" s="54"/>
      <c r="N1337" s="54" t="s">
        <v>795</v>
      </c>
      <c r="O1337" s="88">
        <v>1.0633983E-3</v>
      </c>
      <c r="P1337" s="54">
        <v>2</v>
      </c>
    </row>
    <row r="1338" spans="1:16" ht="28">
      <c r="A1338" s="54" t="s">
        <v>228</v>
      </c>
      <c r="B1338" s="54" t="s">
        <v>185</v>
      </c>
      <c r="C1338" s="54" t="s">
        <v>1126</v>
      </c>
      <c r="D1338" s="54" t="s">
        <v>92</v>
      </c>
      <c r="E1338" s="54" t="s">
        <v>1126</v>
      </c>
      <c r="F1338" s="54" t="s">
        <v>272</v>
      </c>
      <c r="G1338" s="54" t="s">
        <v>261</v>
      </c>
      <c r="H1338" s="54" t="s">
        <v>303</v>
      </c>
      <c r="I1338" s="54" t="s">
        <v>304</v>
      </c>
      <c r="J1338" s="54" t="s">
        <v>261</v>
      </c>
      <c r="K1338" s="54" t="s">
        <v>305</v>
      </c>
      <c r="L1338" s="87">
        <v>42601</v>
      </c>
      <c r="M1338" s="54"/>
      <c r="N1338" s="54" t="s">
        <v>306</v>
      </c>
      <c r="O1338" s="88">
        <v>9.0388858000000002E-3</v>
      </c>
      <c r="P1338" s="54">
        <v>17</v>
      </c>
    </row>
    <row r="1339" spans="1:16" ht="28">
      <c r="A1339" s="54" t="s">
        <v>228</v>
      </c>
      <c r="B1339" s="54" t="s">
        <v>185</v>
      </c>
      <c r="C1339" s="54" t="s">
        <v>1126</v>
      </c>
      <c r="D1339" s="54" t="s">
        <v>92</v>
      </c>
      <c r="E1339" s="54" t="s">
        <v>1126</v>
      </c>
      <c r="F1339" s="54" t="s">
        <v>272</v>
      </c>
      <c r="G1339" s="54" t="s">
        <v>261</v>
      </c>
      <c r="H1339" s="54" t="s">
        <v>303</v>
      </c>
      <c r="I1339" s="54" t="s">
        <v>304</v>
      </c>
      <c r="J1339" s="54" t="s">
        <v>261</v>
      </c>
      <c r="K1339" s="54" t="s">
        <v>796</v>
      </c>
      <c r="L1339" s="87">
        <v>42601</v>
      </c>
      <c r="M1339" s="54"/>
      <c r="N1339" s="54" t="s">
        <v>797</v>
      </c>
      <c r="O1339" s="88">
        <v>1.11656824E-2</v>
      </c>
      <c r="P1339" s="54">
        <v>21</v>
      </c>
    </row>
    <row r="1340" spans="1:16" ht="28">
      <c r="A1340" s="54" t="s">
        <v>228</v>
      </c>
      <c r="B1340" s="54" t="s">
        <v>185</v>
      </c>
      <c r="C1340" s="54" t="s">
        <v>1126</v>
      </c>
      <c r="D1340" s="54" t="s">
        <v>92</v>
      </c>
      <c r="E1340" s="54" t="s">
        <v>1126</v>
      </c>
      <c r="F1340" s="54" t="s">
        <v>272</v>
      </c>
      <c r="G1340" s="54" t="s">
        <v>261</v>
      </c>
      <c r="H1340" s="54" t="s">
        <v>303</v>
      </c>
      <c r="I1340" s="54" t="s">
        <v>304</v>
      </c>
      <c r="J1340" s="54" t="s">
        <v>261</v>
      </c>
      <c r="K1340" s="54" t="s">
        <v>303</v>
      </c>
      <c r="L1340" s="87">
        <v>42601</v>
      </c>
      <c r="M1340" s="54"/>
      <c r="N1340" s="54" t="s">
        <v>798</v>
      </c>
      <c r="O1340" s="88">
        <v>3.9877437299999999E-2</v>
      </c>
      <c r="P1340" s="54">
        <v>75</v>
      </c>
    </row>
    <row r="1341" spans="1:16" ht="28">
      <c r="A1341" s="54" t="s">
        <v>228</v>
      </c>
      <c r="B1341" s="54" t="s">
        <v>185</v>
      </c>
      <c r="C1341" s="54" t="s">
        <v>1126</v>
      </c>
      <c r="D1341" s="54" t="s">
        <v>92</v>
      </c>
      <c r="E1341" s="54" t="s">
        <v>1126</v>
      </c>
      <c r="F1341" s="54" t="s">
        <v>272</v>
      </c>
      <c r="G1341" s="54" t="s">
        <v>261</v>
      </c>
      <c r="H1341" s="54" t="s">
        <v>303</v>
      </c>
      <c r="I1341" s="54" t="s">
        <v>304</v>
      </c>
      <c r="J1341" s="54" t="s">
        <v>261</v>
      </c>
      <c r="K1341" s="54" t="s">
        <v>799</v>
      </c>
      <c r="L1341" s="87">
        <v>42601</v>
      </c>
      <c r="M1341" s="54"/>
      <c r="N1341" s="54" t="s">
        <v>800</v>
      </c>
      <c r="O1341" s="88">
        <v>7.4437883000000003E-3</v>
      </c>
      <c r="P1341" s="54">
        <v>14</v>
      </c>
    </row>
    <row r="1342" spans="1:16" ht="28">
      <c r="A1342" s="54" t="s">
        <v>228</v>
      </c>
      <c r="B1342" s="54" t="s">
        <v>185</v>
      </c>
      <c r="C1342" s="54" t="s">
        <v>1126</v>
      </c>
      <c r="D1342" s="54" t="s">
        <v>92</v>
      </c>
      <c r="E1342" s="54" t="s">
        <v>1126</v>
      </c>
      <c r="F1342" s="54" t="s">
        <v>272</v>
      </c>
      <c r="G1342" s="54" t="s">
        <v>261</v>
      </c>
      <c r="H1342" s="54" t="s">
        <v>303</v>
      </c>
      <c r="I1342" s="54" t="s">
        <v>304</v>
      </c>
      <c r="J1342" s="54" t="s">
        <v>261</v>
      </c>
      <c r="K1342" s="54" t="s">
        <v>801</v>
      </c>
      <c r="L1342" s="87">
        <v>42601</v>
      </c>
      <c r="M1342" s="54"/>
      <c r="N1342" s="54" t="s">
        <v>802</v>
      </c>
      <c r="O1342" s="88">
        <v>6.3803899999999997E-3</v>
      </c>
      <c r="P1342" s="54">
        <v>12</v>
      </c>
    </row>
    <row r="1343" spans="1:16" ht="28">
      <c r="A1343" s="54" t="s">
        <v>228</v>
      </c>
      <c r="B1343" s="54" t="s">
        <v>185</v>
      </c>
      <c r="C1343" s="54" t="s">
        <v>1126</v>
      </c>
      <c r="D1343" s="54" t="s">
        <v>92</v>
      </c>
      <c r="E1343" s="54" t="s">
        <v>1126</v>
      </c>
      <c r="F1343" s="54" t="s">
        <v>272</v>
      </c>
      <c r="G1343" s="54" t="s">
        <v>261</v>
      </c>
      <c r="H1343" s="54" t="s">
        <v>803</v>
      </c>
      <c r="I1343" s="54" t="s">
        <v>804</v>
      </c>
      <c r="J1343" s="54" t="s">
        <v>261</v>
      </c>
      <c r="K1343" s="54" t="s">
        <v>803</v>
      </c>
      <c r="L1343" s="87">
        <v>42944</v>
      </c>
      <c r="M1343" s="54"/>
      <c r="N1343" s="54" t="s">
        <v>805</v>
      </c>
      <c r="O1343" s="88">
        <v>3.7218940999999999E-3</v>
      </c>
      <c r="P1343" s="54">
        <v>7</v>
      </c>
    </row>
    <row r="1344" spans="1:16" ht="28">
      <c r="A1344" s="54" t="s">
        <v>228</v>
      </c>
      <c r="B1344" s="54" t="s">
        <v>185</v>
      </c>
      <c r="C1344" s="54" t="s">
        <v>1126</v>
      </c>
      <c r="D1344" s="54" t="s">
        <v>92</v>
      </c>
      <c r="E1344" s="54" t="s">
        <v>1126</v>
      </c>
      <c r="F1344" s="54" t="s">
        <v>272</v>
      </c>
      <c r="G1344" s="54" t="s">
        <v>261</v>
      </c>
      <c r="H1344" s="54" t="s">
        <v>1421</v>
      </c>
      <c r="I1344" s="54" t="s">
        <v>1422</v>
      </c>
      <c r="J1344" s="54" t="s">
        <v>261</v>
      </c>
      <c r="K1344" s="54" t="s">
        <v>1421</v>
      </c>
      <c r="L1344" s="87">
        <v>42998</v>
      </c>
      <c r="M1344" s="54"/>
      <c r="N1344" s="54" t="s">
        <v>1423</v>
      </c>
      <c r="O1344" s="88">
        <v>1.5950974999999999E-3</v>
      </c>
      <c r="P1344" s="54">
        <v>3</v>
      </c>
    </row>
    <row r="1345" spans="1:16" ht="28">
      <c r="A1345" s="54" t="s">
        <v>228</v>
      </c>
      <c r="B1345" s="54" t="s">
        <v>185</v>
      </c>
      <c r="C1345" s="54" t="s">
        <v>1126</v>
      </c>
      <c r="D1345" s="54" t="s">
        <v>92</v>
      </c>
      <c r="E1345" s="54" t="s">
        <v>1126</v>
      </c>
      <c r="F1345" s="54" t="s">
        <v>272</v>
      </c>
      <c r="G1345" s="54" t="s">
        <v>307</v>
      </c>
      <c r="H1345" s="54" t="s">
        <v>825</v>
      </c>
      <c r="I1345" s="54" t="s">
        <v>826</v>
      </c>
      <c r="J1345" s="54" t="s">
        <v>307</v>
      </c>
      <c r="K1345" s="54" t="s">
        <v>827</v>
      </c>
      <c r="L1345" s="87">
        <v>42594</v>
      </c>
      <c r="M1345" s="54"/>
      <c r="N1345" s="54" t="s">
        <v>828</v>
      </c>
      <c r="O1345" s="88">
        <v>1.5950974999999999E-3</v>
      </c>
      <c r="P1345" s="54">
        <v>3</v>
      </c>
    </row>
    <row r="1346" spans="1:16" ht="28">
      <c r="A1346" s="54" t="s">
        <v>228</v>
      </c>
      <c r="B1346" s="54" t="s">
        <v>185</v>
      </c>
      <c r="C1346" s="54" t="s">
        <v>1126</v>
      </c>
      <c r="D1346" s="54" t="s">
        <v>92</v>
      </c>
      <c r="E1346" s="54" t="s">
        <v>1126</v>
      </c>
      <c r="F1346" s="54" t="s">
        <v>272</v>
      </c>
      <c r="G1346" s="54" t="s">
        <v>307</v>
      </c>
      <c r="H1346" s="54" t="s">
        <v>825</v>
      </c>
      <c r="I1346" s="54" t="s">
        <v>826</v>
      </c>
      <c r="J1346" s="54" t="s">
        <v>307</v>
      </c>
      <c r="K1346" s="54" t="s">
        <v>829</v>
      </c>
      <c r="L1346" s="87">
        <v>42594</v>
      </c>
      <c r="M1346" s="54"/>
      <c r="N1346" s="54" t="s">
        <v>830</v>
      </c>
      <c r="O1346" s="88">
        <v>1.5950974999999999E-3</v>
      </c>
      <c r="P1346" s="54">
        <v>3</v>
      </c>
    </row>
    <row r="1347" spans="1:16" ht="28">
      <c r="A1347" s="54" t="s">
        <v>228</v>
      </c>
      <c r="B1347" s="54" t="s">
        <v>185</v>
      </c>
      <c r="C1347" s="54" t="s">
        <v>1126</v>
      </c>
      <c r="D1347" s="54" t="s">
        <v>92</v>
      </c>
      <c r="E1347" s="54" t="s">
        <v>1126</v>
      </c>
      <c r="F1347" s="54" t="s">
        <v>272</v>
      </c>
      <c r="G1347" s="54" t="s">
        <v>307</v>
      </c>
      <c r="H1347" s="54" t="s">
        <v>825</v>
      </c>
      <c r="I1347" s="54" t="s">
        <v>826</v>
      </c>
      <c r="J1347" s="54" t="s">
        <v>307</v>
      </c>
      <c r="K1347" s="54" t="s">
        <v>831</v>
      </c>
      <c r="L1347" s="87">
        <v>42594</v>
      </c>
      <c r="M1347" s="54"/>
      <c r="N1347" s="54" t="s">
        <v>832</v>
      </c>
      <c r="O1347" s="88">
        <v>2.1267967E-3</v>
      </c>
      <c r="P1347" s="54">
        <v>4</v>
      </c>
    </row>
    <row r="1348" spans="1:16" ht="28">
      <c r="A1348" s="54" t="s">
        <v>228</v>
      </c>
      <c r="B1348" s="54" t="s">
        <v>185</v>
      </c>
      <c r="C1348" s="54" t="s">
        <v>1126</v>
      </c>
      <c r="D1348" s="54" t="s">
        <v>92</v>
      </c>
      <c r="E1348" s="54" t="s">
        <v>1126</v>
      </c>
      <c r="F1348" s="54" t="s">
        <v>272</v>
      </c>
      <c r="G1348" s="54" t="s">
        <v>307</v>
      </c>
      <c r="H1348" s="54" t="s">
        <v>825</v>
      </c>
      <c r="I1348" s="54" t="s">
        <v>826</v>
      </c>
      <c r="J1348" s="54" t="s">
        <v>307</v>
      </c>
      <c r="K1348" s="54" t="s">
        <v>833</v>
      </c>
      <c r="L1348" s="87">
        <v>42594</v>
      </c>
      <c r="M1348" s="54"/>
      <c r="N1348" s="54" t="s">
        <v>834</v>
      </c>
      <c r="O1348" s="88">
        <v>2.6584958000000001E-3</v>
      </c>
      <c r="P1348" s="54">
        <v>5</v>
      </c>
    </row>
    <row r="1349" spans="1:16" ht="28">
      <c r="A1349" s="54" t="s">
        <v>228</v>
      </c>
      <c r="B1349" s="54" t="s">
        <v>185</v>
      </c>
      <c r="C1349" s="54" t="s">
        <v>1126</v>
      </c>
      <c r="D1349" s="54" t="s">
        <v>92</v>
      </c>
      <c r="E1349" s="54" t="s">
        <v>1126</v>
      </c>
      <c r="F1349" s="54" t="s">
        <v>272</v>
      </c>
      <c r="G1349" s="54" t="s">
        <v>307</v>
      </c>
      <c r="H1349" s="54" t="s">
        <v>835</v>
      </c>
      <c r="I1349" s="54" t="s">
        <v>836</v>
      </c>
      <c r="J1349" s="54" t="s">
        <v>307</v>
      </c>
      <c r="K1349" s="54" t="s">
        <v>837</v>
      </c>
      <c r="L1349" s="87">
        <v>41695</v>
      </c>
      <c r="M1349" s="54"/>
      <c r="N1349" s="54" t="s">
        <v>838</v>
      </c>
      <c r="O1349" s="88">
        <v>3.1901949999999998E-3</v>
      </c>
      <c r="P1349" s="54">
        <v>6</v>
      </c>
    </row>
    <row r="1350" spans="1:16" ht="28">
      <c r="A1350" s="54" t="s">
        <v>228</v>
      </c>
      <c r="B1350" s="54" t="s">
        <v>185</v>
      </c>
      <c r="C1350" s="54" t="s">
        <v>1126</v>
      </c>
      <c r="D1350" s="54" t="s">
        <v>92</v>
      </c>
      <c r="E1350" s="54" t="s">
        <v>1126</v>
      </c>
      <c r="F1350" s="54" t="s">
        <v>272</v>
      </c>
      <c r="G1350" s="54" t="s">
        <v>307</v>
      </c>
      <c r="H1350" s="54" t="s">
        <v>835</v>
      </c>
      <c r="I1350" s="54" t="s">
        <v>836</v>
      </c>
      <c r="J1350" s="54" t="s">
        <v>307</v>
      </c>
      <c r="K1350" s="54" t="s">
        <v>839</v>
      </c>
      <c r="L1350" s="87">
        <v>41695</v>
      </c>
      <c r="M1350" s="54"/>
      <c r="N1350" s="54" t="s">
        <v>840</v>
      </c>
      <c r="O1350" s="88">
        <v>1.5950974999999999E-3</v>
      </c>
      <c r="P1350" s="54">
        <v>3</v>
      </c>
    </row>
    <row r="1351" spans="1:16" ht="28">
      <c r="A1351" s="54" t="s">
        <v>228</v>
      </c>
      <c r="B1351" s="54" t="s">
        <v>185</v>
      </c>
      <c r="C1351" s="54" t="s">
        <v>1126</v>
      </c>
      <c r="D1351" s="54" t="s">
        <v>92</v>
      </c>
      <c r="E1351" s="54" t="s">
        <v>1126</v>
      </c>
      <c r="F1351" s="54" t="s">
        <v>272</v>
      </c>
      <c r="G1351" s="54" t="s">
        <v>307</v>
      </c>
      <c r="H1351" s="54" t="s">
        <v>835</v>
      </c>
      <c r="I1351" s="54" t="s">
        <v>836</v>
      </c>
      <c r="J1351" s="54" t="s">
        <v>307</v>
      </c>
      <c r="K1351" s="54" t="s">
        <v>841</v>
      </c>
      <c r="L1351" s="87">
        <v>41695</v>
      </c>
      <c r="M1351" s="54"/>
      <c r="N1351" s="54" t="s">
        <v>842</v>
      </c>
      <c r="O1351" s="88">
        <v>1.5950974999999999E-3</v>
      </c>
      <c r="P1351" s="54">
        <v>3</v>
      </c>
    </row>
    <row r="1352" spans="1:16" ht="28">
      <c r="A1352" s="54" t="s">
        <v>228</v>
      </c>
      <c r="B1352" s="54" t="s">
        <v>185</v>
      </c>
      <c r="C1352" s="54" t="s">
        <v>1126</v>
      </c>
      <c r="D1352" s="54" t="s">
        <v>92</v>
      </c>
      <c r="E1352" s="54" t="s">
        <v>1126</v>
      </c>
      <c r="F1352" s="54" t="s">
        <v>272</v>
      </c>
      <c r="G1352" s="54" t="s">
        <v>307</v>
      </c>
      <c r="H1352" s="54" t="s">
        <v>835</v>
      </c>
      <c r="I1352" s="54" t="s">
        <v>836</v>
      </c>
      <c r="J1352" s="54" t="s">
        <v>307</v>
      </c>
      <c r="K1352" s="54" t="s">
        <v>843</v>
      </c>
      <c r="L1352" s="87">
        <v>41695</v>
      </c>
      <c r="M1352" s="54"/>
      <c r="N1352" s="54" t="s">
        <v>844</v>
      </c>
      <c r="O1352" s="88">
        <v>2.6584958000000001E-3</v>
      </c>
      <c r="P1352" s="54">
        <v>5</v>
      </c>
    </row>
    <row r="1353" spans="1:16" ht="28">
      <c r="A1353" s="54" t="s">
        <v>228</v>
      </c>
      <c r="B1353" s="54" t="s">
        <v>185</v>
      </c>
      <c r="C1353" s="54" t="s">
        <v>1126</v>
      </c>
      <c r="D1353" s="54" t="s">
        <v>92</v>
      </c>
      <c r="E1353" s="54" t="s">
        <v>1126</v>
      </c>
      <c r="F1353" s="54" t="s">
        <v>272</v>
      </c>
      <c r="G1353" s="54" t="s">
        <v>307</v>
      </c>
      <c r="H1353" s="54" t="s">
        <v>835</v>
      </c>
      <c r="I1353" s="54" t="s">
        <v>836</v>
      </c>
      <c r="J1353" s="54" t="s">
        <v>307</v>
      </c>
      <c r="K1353" s="54" t="s">
        <v>705</v>
      </c>
      <c r="L1353" s="87">
        <v>41695</v>
      </c>
      <c r="M1353" s="54"/>
      <c r="N1353" s="54" t="s">
        <v>845</v>
      </c>
      <c r="O1353" s="88">
        <v>3.1901949999999998E-3</v>
      </c>
      <c r="P1353" s="54">
        <v>6</v>
      </c>
    </row>
    <row r="1354" spans="1:16" ht="28">
      <c r="A1354" s="54" t="s">
        <v>228</v>
      </c>
      <c r="B1354" s="54" t="s">
        <v>185</v>
      </c>
      <c r="C1354" s="54" t="s">
        <v>1126</v>
      </c>
      <c r="D1354" s="54" t="s">
        <v>92</v>
      </c>
      <c r="E1354" s="54" t="s">
        <v>1126</v>
      </c>
      <c r="F1354" s="54" t="s">
        <v>272</v>
      </c>
      <c r="G1354" s="54" t="s">
        <v>307</v>
      </c>
      <c r="H1354" s="54" t="s">
        <v>835</v>
      </c>
      <c r="I1354" s="54" t="s">
        <v>836</v>
      </c>
      <c r="J1354" s="54" t="s">
        <v>307</v>
      </c>
      <c r="K1354" s="54" t="s">
        <v>846</v>
      </c>
      <c r="L1354" s="87">
        <v>41695</v>
      </c>
      <c r="M1354" s="54"/>
      <c r="N1354" s="54" t="s">
        <v>847</v>
      </c>
      <c r="O1354" s="88">
        <v>2.6584958000000001E-3</v>
      </c>
      <c r="P1354" s="54">
        <v>5</v>
      </c>
    </row>
    <row r="1355" spans="1:16" ht="28">
      <c r="A1355" s="54" t="s">
        <v>228</v>
      </c>
      <c r="B1355" s="54" t="s">
        <v>185</v>
      </c>
      <c r="C1355" s="54" t="s">
        <v>1126</v>
      </c>
      <c r="D1355" s="54" t="s">
        <v>92</v>
      </c>
      <c r="E1355" s="54" t="s">
        <v>1126</v>
      </c>
      <c r="F1355" s="54" t="s">
        <v>272</v>
      </c>
      <c r="G1355" s="54" t="s">
        <v>307</v>
      </c>
      <c r="H1355" s="54" t="s">
        <v>835</v>
      </c>
      <c r="I1355" s="54" t="s">
        <v>836</v>
      </c>
      <c r="J1355" s="54" t="s">
        <v>307</v>
      </c>
      <c r="K1355" s="54" t="s">
        <v>835</v>
      </c>
      <c r="L1355" s="87">
        <v>41695</v>
      </c>
      <c r="M1355" s="54"/>
      <c r="N1355" s="54" t="s">
        <v>848</v>
      </c>
      <c r="O1355" s="88">
        <v>3.1901949999999998E-3</v>
      </c>
      <c r="P1355" s="54">
        <v>6</v>
      </c>
    </row>
    <row r="1356" spans="1:16" ht="28">
      <c r="A1356" s="54" t="s">
        <v>228</v>
      </c>
      <c r="B1356" s="54" t="s">
        <v>185</v>
      </c>
      <c r="C1356" s="54" t="s">
        <v>1126</v>
      </c>
      <c r="D1356" s="54" t="s">
        <v>92</v>
      </c>
      <c r="E1356" s="54" t="s">
        <v>1126</v>
      </c>
      <c r="F1356" s="54" t="s">
        <v>272</v>
      </c>
      <c r="G1356" s="54" t="s">
        <v>307</v>
      </c>
      <c r="H1356" s="54" t="s">
        <v>835</v>
      </c>
      <c r="I1356" s="54" t="s">
        <v>836</v>
      </c>
      <c r="J1356" s="54" t="s">
        <v>307</v>
      </c>
      <c r="K1356" s="54" t="s">
        <v>849</v>
      </c>
      <c r="L1356" s="87">
        <v>41695</v>
      </c>
      <c r="M1356" s="54"/>
      <c r="N1356" s="54" t="s">
        <v>850</v>
      </c>
      <c r="O1356" s="88">
        <v>6.3803899999999997E-3</v>
      </c>
      <c r="P1356" s="54">
        <v>12</v>
      </c>
    </row>
    <row r="1357" spans="1:16" ht="28">
      <c r="A1357" s="54" t="s">
        <v>228</v>
      </c>
      <c r="B1357" s="54" t="s">
        <v>185</v>
      </c>
      <c r="C1357" s="54" t="s">
        <v>1126</v>
      </c>
      <c r="D1357" s="54" t="s">
        <v>92</v>
      </c>
      <c r="E1357" s="54" t="s">
        <v>1126</v>
      </c>
      <c r="F1357" s="54" t="s">
        <v>272</v>
      </c>
      <c r="G1357" s="54" t="s">
        <v>307</v>
      </c>
      <c r="H1357" s="54" t="s">
        <v>835</v>
      </c>
      <c r="I1357" s="54" t="s">
        <v>836</v>
      </c>
      <c r="J1357" s="54" t="s">
        <v>307</v>
      </c>
      <c r="K1357" s="54" t="s">
        <v>851</v>
      </c>
      <c r="L1357" s="87">
        <v>41695</v>
      </c>
      <c r="M1357" s="54"/>
      <c r="N1357" s="54" t="s">
        <v>852</v>
      </c>
      <c r="O1357" s="88">
        <v>7.4437883000000003E-3</v>
      </c>
      <c r="P1357" s="54">
        <v>14</v>
      </c>
    </row>
    <row r="1358" spans="1:16" ht="28">
      <c r="A1358" s="54" t="s">
        <v>228</v>
      </c>
      <c r="B1358" s="54" t="s">
        <v>185</v>
      </c>
      <c r="C1358" s="54" t="s">
        <v>1126</v>
      </c>
      <c r="D1358" s="54" t="s">
        <v>92</v>
      </c>
      <c r="E1358" s="54" t="s">
        <v>1126</v>
      </c>
      <c r="F1358" s="54" t="s">
        <v>272</v>
      </c>
      <c r="G1358" s="54" t="s">
        <v>307</v>
      </c>
      <c r="H1358" s="54" t="s">
        <v>835</v>
      </c>
      <c r="I1358" s="54" t="s">
        <v>836</v>
      </c>
      <c r="J1358" s="54" t="s">
        <v>307</v>
      </c>
      <c r="K1358" s="54" t="s">
        <v>853</v>
      </c>
      <c r="L1358" s="87">
        <v>41695</v>
      </c>
      <c r="M1358" s="54"/>
      <c r="N1358" s="54" t="s">
        <v>854</v>
      </c>
      <c r="O1358" s="88">
        <v>2.1267967E-3</v>
      </c>
      <c r="P1358" s="54">
        <v>4</v>
      </c>
    </row>
    <row r="1359" spans="1:16" ht="28">
      <c r="A1359" s="54" t="s">
        <v>228</v>
      </c>
      <c r="B1359" s="54" t="s">
        <v>185</v>
      </c>
      <c r="C1359" s="54" t="s">
        <v>1126</v>
      </c>
      <c r="D1359" s="54" t="s">
        <v>92</v>
      </c>
      <c r="E1359" s="54" t="s">
        <v>1126</v>
      </c>
      <c r="F1359" s="54" t="s">
        <v>272</v>
      </c>
      <c r="G1359" s="54" t="s">
        <v>307</v>
      </c>
      <c r="H1359" s="54" t="s">
        <v>835</v>
      </c>
      <c r="I1359" s="54" t="s">
        <v>836</v>
      </c>
      <c r="J1359" s="54" t="s">
        <v>307</v>
      </c>
      <c r="K1359" s="54" t="s">
        <v>855</v>
      </c>
      <c r="L1359" s="87">
        <v>41695</v>
      </c>
      <c r="M1359" s="54"/>
      <c r="N1359" s="54" t="s">
        <v>856</v>
      </c>
      <c r="O1359" s="88">
        <v>4.2535932999999988E-3</v>
      </c>
      <c r="P1359" s="54">
        <v>8</v>
      </c>
    </row>
    <row r="1360" spans="1:16" ht="28">
      <c r="A1360" s="54" t="s">
        <v>228</v>
      </c>
      <c r="B1360" s="54" t="s">
        <v>185</v>
      </c>
      <c r="C1360" s="54" t="s">
        <v>1126</v>
      </c>
      <c r="D1360" s="54" t="s">
        <v>92</v>
      </c>
      <c r="E1360" s="54" t="s">
        <v>1126</v>
      </c>
      <c r="F1360" s="54" t="s">
        <v>272</v>
      </c>
      <c r="G1360" s="54" t="s">
        <v>307</v>
      </c>
      <c r="H1360" s="54" t="s">
        <v>835</v>
      </c>
      <c r="I1360" s="54" t="s">
        <v>836</v>
      </c>
      <c r="J1360" s="54" t="s">
        <v>307</v>
      </c>
      <c r="K1360" s="54" t="s">
        <v>857</v>
      </c>
      <c r="L1360" s="87">
        <v>41695</v>
      </c>
      <c r="M1360" s="54"/>
      <c r="N1360" s="54" t="s">
        <v>858</v>
      </c>
      <c r="O1360" s="88">
        <v>1.5950974999999999E-3</v>
      </c>
      <c r="P1360" s="54">
        <v>3</v>
      </c>
    </row>
    <row r="1361" spans="1:16" ht="28">
      <c r="A1361" s="54" t="s">
        <v>228</v>
      </c>
      <c r="B1361" s="54" t="s">
        <v>185</v>
      </c>
      <c r="C1361" s="54" t="s">
        <v>1126</v>
      </c>
      <c r="D1361" s="54" t="s">
        <v>92</v>
      </c>
      <c r="E1361" s="54" t="s">
        <v>1126</v>
      </c>
      <c r="F1361" s="54" t="s">
        <v>272</v>
      </c>
      <c r="G1361" s="54" t="s">
        <v>859</v>
      </c>
      <c r="H1361" s="54" t="s">
        <v>860</v>
      </c>
      <c r="I1361" s="54" t="s">
        <v>861</v>
      </c>
      <c r="J1361" s="54" t="s">
        <v>859</v>
      </c>
      <c r="K1361" s="54" t="s">
        <v>862</v>
      </c>
      <c r="L1361" s="87">
        <v>41688</v>
      </c>
      <c r="M1361" s="54"/>
      <c r="N1361" s="54" t="s">
        <v>863</v>
      </c>
      <c r="O1361" s="88">
        <v>7.4437883000000003E-3</v>
      </c>
      <c r="P1361" s="54">
        <v>14</v>
      </c>
    </row>
    <row r="1362" spans="1:16" ht="28">
      <c r="A1362" s="54" t="s">
        <v>228</v>
      </c>
      <c r="B1362" s="54" t="s">
        <v>185</v>
      </c>
      <c r="C1362" s="54" t="s">
        <v>1126</v>
      </c>
      <c r="D1362" s="54" t="s">
        <v>92</v>
      </c>
      <c r="E1362" s="54" t="s">
        <v>1126</v>
      </c>
      <c r="F1362" s="54" t="s">
        <v>272</v>
      </c>
      <c r="G1362" s="54" t="s">
        <v>859</v>
      </c>
      <c r="H1362" s="54" t="s">
        <v>860</v>
      </c>
      <c r="I1362" s="54" t="s">
        <v>861</v>
      </c>
      <c r="J1362" s="54" t="s">
        <v>859</v>
      </c>
      <c r="K1362" s="54" t="s">
        <v>864</v>
      </c>
      <c r="L1362" s="87">
        <v>41688</v>
      </c>
      <c r="M1362" s="54"/>
      <c r="N1362" s="54" t="s">
        <v>865</v>
      </c>
      <c r="O1362" s="88">
        <v>7.4437883000000003E-3</v>
      </c>
      <c r="P1362" s="54">
        <v>14</v>
      </c>
    </row>
    <row r="1363" spans="1:16" ht="28">
      <c r="A1363" s="54" t="s">
        <v>228</v>
      </c>
      <c r="B1363" s="54" t="s">
        <v>185</v>
      </c>
      <c r="C1363" s="54" t="s">
        <v>1126</v>
      </c>
      <c r="D1363" s="54" t="s">
        <v>92</v>
      </c>
      <c r="E1363" s="54" t="s">
        <v>1126</v>
      </c>
      <c r="F1363" s="54" t="s">
        <v>272</v>
      </c>
      <c r="G1363" s="54" t="s">
        <v>859</v>
      </c>
      <c r="H1363" s="54" t="s">
        <v>860</v>
      </c>
      <c r="I1363" s="54" t="s">
        <v>861</v>
      </c>
      <c r="J1363" s="54" t="s">
        <v>859</v>
      </c>
      <c r="K1363" s="54" t="s">
        <v>860</v>
      </c>
      <c r="L1363" s="87">
        <v>41688</v>
      </c>
      <c r="M1363" s="54"/>
      <c r="N1363" s="54" t="s">
        <v>866</v>
      </c>
      <c r="O1363" s="88">
        <v>7.9754874999999996E-3</v>
      </c>
      <c r="P1363" s="54">
        <v>15</v>
      </c>
    </row>
    <row r="1364" spans="1:16" ht="28">
      <c r="A1364" s="54" t="s">
        <v>228</v>
      </c>
      <c r="B1364" s="54" t="s">
        <v>185</v>
      </c>
      <c r="C1364" s="54" t="s">
        <v>1126</v>
      </c>
      <c r="D1364" s="54" t="s">
        <v>92</v>
      </c>
      <c r="E1364" s="54" t="s">
        <v>1126</v>
      </c>
      <c r="F1364" s="54" t="s">
        <v>272</v>
      </c>
      <c r="G1364" s="54" t="s">
        <v>859</v>
      </c>
      <c r="H1364" s="54" t="s">
        <v>860</v>
      </c>
      <c r="I1364" s="54" t="s">
        <v>861</v>
      </c>
      <c r="J1364" s="54" t="s">
        <v>859</v>
      </c>
      <c r="K1364" s="54" t="s">
        <v>867</v>
      </c>
      <c r="L1364" s="87">
        <v>41688</v>
      </c>
      <c r="M1364" s="54"/>
      <c r="N1364" s="54" t="s">
        <v>868</v>
      </c>
      <c r="O1364" s="88">
        <v>7.9754874999999996E-3</v>
      </c>
      <c r="P1364" s="54">
        <v>15</v>
      </c>
    </row>
    <row r="1365" spans="1:16" ht="28">
      <c r="A1365" s="54" t="s">
        <v>228</v>
      </c>
      <c r="B1365" s="54" t="s">
        <v>185</v>
      </c>
      <c r="C1365" s="54" t="s">
        <v>1126</v>
      </c>
      <c r="D1365" s="54" t="s">
        <v>92</v>
      </c>
      <c r="E1365" s="54" t="s">
        <v>1126</v>
      </c>
      <c r="F1365" s="54" t="s">
        <v>272</v>
      </c>
      <c r="G1365" s="54" t="s">
        <v>859</v>
      </c>
      <c r="H1365" s="54" t="s">
        <v>860</v>
      </c>
      <c r="I1365" s="54" t="s">
        <v>861</v>
      </c>
      <c r="J1365" s="54" t="s">
        <v>859</v>
      </c>
      <c r="K1365" s="54" t="s">
        <v>869</v>
      </c>
      <c r="L1365" s="87">
        <v>41688</v>
      </c>
      <c r="M1365" s="54"/>
      <c r="N1365" s="54" t="s">
        <v>870</v>
      </c>
      <c r="O1365" s="88">
        <v>1.54192758E-2</v>
      </c>
      <c r="P1365" s="54">
        <v>29</v>
      </c>
    </row>
    <row r="1366" spans="1:16" ht="28">
      <c r="A1366" s="54" t="s">
        <v>228</v>
      </c>
      <c r="B1366" s="54" t="s">
        <v>185</v>
      </c>
      <c r="C1366" s="54" t="s">
        <v>1126</v>
      </c>
      <c r="D1366" s="54" t="s">
        <v>92</v>
      </c>
      <c r="E1366" s="54" t="s">
        <v>1126</v>
      </c>
      <c r="F1366" s="54" t="s">
        <v>272</v>
      </c>
      <c r="G1366" s="54" t="s">
        <v>859</v>
      </c>
      <c r="H1366" s="54" t="s">
        <v>860</v>
      </c>
      <c r="I1366" s="54" t="s">
        <v>861</v>
      </c>
      <c r="J1366" s="54" t="s">
        <v>859</v>
      </c>
      <c r="K1366" s="54" t="s">
        <v>871</v>
      </c>
      <c r="L1366" s="87">
        <v>41688</v>
      </c>
      <c r="M1366" s="54"/>
      <c r="N1366" s="54" t="s">
        <v>872</v>
      </c>
      <c r="O1366" s="88">
        <v>6.9120891000000011E-3</v>
      </c>
      <c r="P1366" s="54">
        <v>13</v>
      </c>
    </row>
    <row r="1367" spans="1:16" ht="28">
      <c r="A1367" s="54" t="s">
        <v>228</v>
      </c>
      <c r="B1367" s="54" t="s">
        <v>185</v>
      </c>
      <c r="C1367" s="54" t="s">
        <v>1126</v>
      </c>
      <c r="D1367" s="54" t="s">
        <v>92</v>
      </c>
      <c r="E1367" s="54" t="s">
        <v>1126</v>
      </c>
      <c r="F1367" s="54" t="s">
        <v>272</v>
      </c>
      <c r="G1367" s="54" t="s">
        <v>859</v>
      </c>
      <c r="H1367" s="54" t="s">
        <v>860</v>
      </c>
      <c r="I1367" s="54" t="s">
        <v>861</v>
      </c>
      <c r="J1367" s="54" t="s">
        <v>859</v>
      </c>
      <c r="K1367" s="54" t="s">
        <v>873</v>
      </c>
      <c r="L1367" s="87">
        <v>41688</v>
      </c>
      <c r="M1367" s="54"/>
      <c r="N1367" s="54" t="s">
        <v>874</v>
      </c>
      <c r="O1367" s="88">
        <v>2.1267966499999999E-2</v>
      </c>
      <c r="P1367" s="54">
        <v>40</v>
      </c>
    </row>
    <row r="1368" spans="1:16" ht="28">
      <c r="A1368" s="54" t="s">
        <v>228</v>
      </c>
      <c r="B1368" s="54" t="s">
        <v>185</v>
      </c>
      <c r="C1368" s="54" t="s">
        <v>1126</v>
      </c>
      <c r="D1368" s="54" t="s">
        <v>92</v>
      </c>
      <c r="E1368" s="54" t="s">
        <v>1126</v>
      </c>
      <c r="F1368" s="54" t="s">
        <v>272</v>
      </c>
      <c r="G1368" s="54" t="s">
        <v>859</v>
      </c>
      <c r="H1368" s="54" t="s">
        <v>860</v>
      </c>
      <c r="I1368" s="54" t="s">
        <v>861</v>
      </c>
      <c r="J1368" s="54" t="s">
        <v>859</v>
      </c>
      <c r="K1368" s="54" t="s">
        <v>875</v>
      </c>
      <c r="L1368" s="87">
        <v>41688</v>
      </c>
      <c r="M1368" s="54"/>
      <c r="N1368" s="54" t="s">
        <v>876</v>
      </c>
      <c r="O1368" s="88">
        <v>5.8486908000000004E-3</v>
      </c>
      <c r="P1368" s="54">
        <v>11</v>
      </c>
    </row>
    <row r="1369" spans="1:16" ht="28">
      <c r="A1369" s="54" t="s">
        <v>228</v>
      </c>
      <c r="B1369" s="54" t="s">
        <v>185</v>
      </c>
      <c r="C1369" s="54" t="s">
        <v>1126</v>
      </c>
      <c r="D1369" s="54" t="s">
        <v>92</v>
      </c>
      <c r="E1369" s="54" t="s">
        <v>1126</v>
      </c>
      <c r="F1369" s="54" t="s">
        <v>272</v>
      </c>
      <c r="G1369" s="54" t="s">
        <v>859</v>
      </c>
      <c r="H1369" s="54" t="s">
        <v>860</v>
      </c>
      <c r="I1369" s="54" t="s">
        <v>861</v>
      </c>
      <c r="J1369" s="54" t="s">
        <v>859</v>
      </c>
      <c r="K1369" s="54" t="s">
        <v>877</v>
      </c>
      <c r="L1369" s="87">
        <v>41688</v>
      </c>
      <c r="M1369" s="54"/>
      <c r="N1369" s="54" t="s">
        <v>878</v>
      </c>
      <c r="O1369" s="88">
        <v>0.17173883000000001</v>
      </c>
      <c r="P1369" s="54">
        <v>323</v>
      </c>
    </row>
    <row r="1370" spans="1:16" ht="28">
      <c r="A1370" s="54" t="s">
        <v>228</v>
      </c>
      <c r="B1370" s="54" t="s">
        <v>185</v>
      </c>
      <c r="C1370" s="54" t="s">
        <v>1126</v>
      </c>
      <c r="D1370" s="54" t="s">
        <v>92</v>
      </c>
      <c r="E1370" s="54" t="s">
        <v>1126</v>
      </c>
      <c r="F1370" s="54" t="s">
        <v>272</v>
      </c>
      <c r="G1370" s="54" t="s">
        <v>859</v>
      </c>
      <c r="H1370" s="54" t="s">
        <v>860</v>
      </c>
      <c r="I1370" s="54" t="s">
        <v>861</v>
      </c>
      <c r="J1370" s="54" t="s">
        <v>859</v>
      </c>
      <c r="K1370" s="54" t="s">
        <v>879</v>
      </c>
      <c r="L1370" s="87">
        <v>41688</v>
      </c>
      <c r="M1370" s="54"/>
      <c r="N1370" s="54" t="s">
        <v>880</v>
      </c>
      <c r="O1370" s="88">
        <v>5.8486908000000004E-3</v>
      </c>
      <c r="P1370" s="54">
        <v>11</v>
      </c>
    </row>
    <row r="1371" spans="1:16" ht="28">
      <c r="A1371" s="54" t="s">
        <v>228</v>
      </c>
      <c r="B1371" s="54" t="s">
        <v>185</v>
      </c>
      <c r="C1371" s="54" t="s">
        <v>1126</v>
      </c>
      <c r="D1371" s="54" t="s">
        <v>92</v>
      </c>
      <c r="E1371" s="54" t="s">
        <v>1126</v>
      </c>
      <c r="F1371" s="54" t="s">
        <v>272</v>
      </c>
      <c r="G1371" s="54" t="s">
        <v>859</v>
      </c>
      <c r="H1371" s="54" t="s">
        <v>881</v>
      </c>
      <c r="I1371" s="54" t="s">
        <v>882</v>
      </c>
      <c r="J1371" s="54" t="s">
        <v>859</v>
      </c>
      <c r="K1371" s="54" t="s">
        <v>883</v>
      </c>
      <c r="L1371" s="87">
        <v>41695</v>
      </c>
      <c r="M1371" s="54"/>
      <c r="N1371" s="54" t="s">
        <v>884</v>
      </c>
      <c r="O1371" s="88">
        <v>1.0633983E-3</v>
      </c>
      <c r="P1371" s="54">
        <v>2</v>
      </c>
    </row>
    <row r="1372" spans="1:16" ht="28">
      <c r="A1372" s="54" t="s">
        <v>228</v>
      </c>
      <c r="B1372" s="54" t="s">
        <v>185</v>
      </c>
      <c r="C1372" s="54" t="s">
        <v>1126</v>
      </c>
      <c r="D1372" s="54" t="s">
        <v>92</v>
      </c>
      <c r="E1372" s="54" t="s">
        <v>1126</v>
      </c>
      <c r="F1372" s="54" t="s">
        <v>272</v>
      </c>
      <c r="G1372" s="54" t="s">
        <v>859</v>
      </c>
      <c r="H1372" s="54" t="s">
        <v>881</v>
      </c>
      <c r="I1372" s="54" t="s">
        <v>882</v>
      </c>
      <c r="J1372" s="54" t="s">
        <v>859</v>
      </c>
      <c r="K1372" s="54" t="s">
        <v>885</v>
      </c>
      <c r="L1372" s="87">
        <v>41695</v>
      </c>
      <c r="M1372" s="54"/>
      <c r="N1372" s="54" t="s">
        <v>886</v>
      </c>
      <c r="O1372" s="88">
        <v>2.12679666E-2</v>
      </c>
      <c r="P1372" s="54">
        <v>40</v>
      </c>
    </row>
    <row r="1373" spans="1:16" ht="28">
      <c r="A1373" s="54" t="s">
        <v>228</v>
      </c>
      <c r="B1373" s="54" t="s">
        <v>185</v>
      </c>
      <c r="C1373" s="54" t="s">
        <v>1126</v>
      </c>
      <c r="D1373" s="54" t="s">
        <v>92</v>
      </c>
      <c r="E1373" s="54" t="s">
        <v>1126</v>
      </c>
      <c r="F1373" s="54" t="s">
        <v>272</v>
      </c>
      <c r="G1373" s="54" t="s">
        <v>859</v>
      </c>
      <c r="H1373" s="54" t="s">
        <v>881</v>
      </c>
      <c r="I1373" s="54" t="s">
        <v>882</v>
      </c>
      <c r="J1373" s="54" t="s">
        <v>859</v>
      </c>
      <c r="K1373" s="54" t="s">
        <v>877</v>
      </c>
      <c r="L1373" s="87">
        <v>41695</v>
      </c>
      <c r="M1373" s="54"/>
      <c r="N1373" s="54" t="s">
        <v>887</v>
      </c>
      <c r="O1373" s="88">
        <v>1.54192758E-2</v>
      </c>
      <c r="P1373" s="54">
        <v>29</v>
      </c>
    </row>
    <row r="1374" spans="1:16" ht="28">
      <c r="A1374" s="54" t="s">
        <v>228</v>
      </c>
      <c r="B1374" s="54" t="s">
        <v>185</v>
      </c>
      <c r="C1374" s="54" t="s">
        <v>1126</v>
      </c>
      <c r="D1374" s="54" t="s">
        <v>92</v>
      </c>
      <c r="E1374" s="54" t="s">
        <v>1126</v>
      </c>
      <c r="F1374" s="54" t="s">
        <v>272</v>
      </c>
      <c r="G1374" s="54" t="s">
        <v>859</v>
      </c>
      <c r="H1374" s="54" t="s">
        <v>881</v>
      </c>
      <c r="I1374" s="54" t="s">
        <v>882</v>
      </c>
      <c r="J1374" s="54" t="s">
        <v>859</v>
      </c>
      <c r="K1374" s="54" t="s">
        <v>881</v>
      </c>
      <c r="L1374" s="87">
        <v>41695</v>
      </c>
      <c r="M1374" s="54"/>
      <c r="N1374" s="54" t="s">
        <v>888</v>
      </c>
      <c r="O1374" s="88">
        <v>4.7852924999999998E-3</v>
      </c>
      <c r="P1374" s="54">
        <v>9</v>
      </c>
    </row>
    <row r="1375" spans="1:16" ht="28">
      <c r="A1375" s="54" t="s">
        <v>228</v>
      </c>
      <c r="B1375" s="54" t="s">
        <v>185</v>
      </c>
      <c r="C1375" s="54" t="s">
        <v>1126</v>
      </c>
      <c r="D1375" s="54" t="s">
        <v>92</v>
      </c>
      <c r="E1375" s="54" t="s">
        <v>1126</v>
      </c>
      <c r="F1375" s="54" t="s">
        <v>272</v>
      </c>
      <c r="G1375" s="54" t="s">
        <v>354</v>
      </c>
      <c r="H1375" s="54" t="s">
        <v>889</v>
      </c>
      <c r="I1375" s="54" t="s">
        <v>890</v>
      </c>
      <c r="J1375" s="54" t="s">
        <v>354</v>
      </c>
      <c r="K1375" s="54" t="s">
        <v>891</v>
      </c>
      <c r="L1375" s="87">
        <v>42440</v>
      </c>
      <c r="M1375" s="54"/>
      <c r="N1375" s="54" t="s">
        <v>892</v>
      </c>
      <c r="O1375" s="88">
        <v>3.7218940999999999E-3</v>
      </c>
      <c r="P1375" s="54">
        <v>7</v>
      </c>
    </row>
    <row r="1376" spans="1:16" ht="28">
      <c r="A1376" s="54" t="s">
        <v>228</v>
      </c>
      <c r="B1376" s="54" t="s">
        <v>185</v>
      </c>
      <c r="C1376" s="54" t="s">
        <v>1126</v>
      </c>
      <c r="D1376" s="54" t="s">
        <v>92</v>
      </c>
      <c r="E1376" s="54" t="s">
        <v>1126</v>
      </c>
      <c r="F1376" s="54" t="s">
        <v>272</v>
      </c>
      <c r="G1376" s="54" t="s">
        <v>354</v>
      </c>
      <c r="H1376" s="54" t="s">
        <v>889</v>
      </c>
      <c r="I1376" s="54" t="s">
        <v>890</v>
      </c>
      <c r="J1376" s="54" t="s">
        <v>354</v>
      </c>
      <c r="K1376" s="54" t="s">
        <v>893</v>
      </c>
      <c r="L1376" s="87">
        <v>42440</v>
      </c>
      <c r="M1376" s="54"/>
      <c r="N1376" s="54" t="s">
        <v>894</v>
      </c>
      <c r="O1376" s="88">
        <v>2.6584958000000001E-3</v>
      </c>
      <c r="P1376" s="54">
        <v>5</v>
      </c>
    </row>
    <row r="1377" spans="1:16" ht="28">
      <c r="A1377" s="54" t="s">
        <v>228</v>
      </c>
      <c r="B1377" s="54" t="s">
        <v>185</v>
      </c>
      <c r="C1377" s="54" t="s">
        <v>1126</v>
      </c>
      <c r="D1377" s="54" t="s">
        <v>92</v>
      </c>
      <c r="E1377" s="54" t="s">
        <v>1126</v>
      </c>
      <c r="F1377" s="54" t="s">
        <v>272</v>
      </c>
      <c r="G1377" s="54" t="s">
        <v>354</v>
      </c>
      <c r="H1377" s="54" t="s">
        <v>889</v>
      </c>
      <c r="I1377" s="54" t="s">
        <v>890</v>
      </c>
      <c r="J1377" s="54" t="s">
        <v>354</v>
      </c>
      <c r="K1377" s="54" t="s">
        <v>895</v>
      </c>
      <c r="L1377" s="87">
        <v>42440</v>
      </c>
      <c r="M1377" s="54"/>
      <c r="N1377" s="54" t="s">
        <v>896</v>
      </c>
      <c r="O1377" s="88">
        <v>2.6584958000000001E-3</v>
      </c>
      <c r="P1377" s="54">
        <v>5</v>
      </c>
    </row>
    <row r="1378" spans="1:16" ht="28">
      <c r="A1378" s="54" t="s">
        <v>228</v>
      </c>
      <c r="B1378" s="54" t="s">
        <v>185</v>
      </c>
      <c r="C1378" s="54" t="s">
        <v>1126</v>
      </c>
      <c r="D1378" s="54" t="s">
        <v>92</v>
      </c>
      <c r="E1378" s="54" t="s">
        <v>1126</v>
      </c>
      <c r="F1378" s="54" t="s">
        <v>272</v>
      </c>
      <c r="G1378" s="54" t="s">
        <v>354</v>
      </c>
      <c r="H1378" s="54" t="s">
        <v>889</v>
      </c>
      <c r="I1378" s="54" t="s">
        <v>890</v>
      </c>
      <c r="J1378" s="54" t="s">
        <v>354</v>
      </c>
      <c r="K1378" s="54" t="s">
        <v>897</v>
      </c>
      <c r="L1378" s="87">
        <v>42440</v>
      </c>
      <c r="M1378" s="54"/>
      <c r="N1378" s="54" t="s">
        <v>898</v>
      </c>
      <c r="O1378" s="88">
        <v>2.6584958000000001E-3</v>
      </c>
      <c r="P1378" s="54">
        <v>5</v>
      </c>
    </row>
    <row r="1379" spans="1:16" ht="28">
      <c r="A1379" s="54" t="s">
        <v>228</v>
      </c>
      <c r="B1379" s="54" t="s">
        <v>185</v>
      </c>
      <c r="C1379" s="54" t="s">
        <v>1126</v>
      </c>
      <c r="D1379" s="54" t="s">
        <v>92</v>
      </c>
      <c r="E1379" s="54" t="s">
        <v>1126</v>
      </c>
      <c r="F1379" s="54" t="s">
        <v>272</v>
      </c>
      <c r="G1379" s="54" t="s">
        <v>354</v>
      </c>
      <c r="H1379" s="54" t="s">
        <v>889</v>
      </c>
      <c r="I1379" s="54" t="s">
        <v>890</v>
      </c>
      <c r="J1379" s="54" t="s">
        <v>354</v>
      </c>
      <c r="K1379" s="54" t="s">
        <v>899</v>
      </c>
      <c r="L1379" s="87">
        <v>42440</v>
      </c>
      <c r="M1379" s="54"/>
      <c r="N1379" s="54" t="s">
        <v>900</v>
      </c>
      <c r="O1379" s="88">
        <v>4.2535932999999988E-3</v>
      </c>
      <c r="P1379" s="54">
        <v>8</v>
      </c>
    </row>
    <row r="1380" spans="1:16" ht="28">
      <c r="A1380" s="54" t="s">
        <v>228</v>
      </c>
      <c r="B1380" s="54" t="s">
        <v>185</v>
      </c>
      <c r="C1380" s="54" t="s">
        <v>1126</v>
      </c>
      <c r="D1380" s="54" t="s">
        <v>92</v>
      </c>
      <c r="E1380" s="54" t="s">
        <v>1126</v>
      </c>
      <c r="F1380" s="54" t="s">
        <v>272</v>
      </c>
      <c r="G1380" s="54" t="s">
        <v>354</v>
      </c>
      <c r="H1380" s="54" t="s">
        <v>889</v>
      </c>
      <c r="I1380" s="54" t="s">
        <v>890</v>
      </c>
      <c r="J1380" s="54" t="s">
        <v>354</v>
      </c>
      <c r="K1380" s="54" t="s">
        <v>901</v>
      </c>
      <c r="L1380" s="87">
        <v>42440</v>
      </c>
      <c r="M1380" s="54"/>
      <c r="N1380" s="54" t="s">
        <v>902</v>
      </c>
      <c r="O1380" s="88">
        <v>1.4887576600000001E-2</v>
      </c>
      <c r="P1380" s="54">
        <v>28</v>
      </c>
    </row>
    <row r="1381" spans="1:16" ht="28">
      <c r="A1381" s="54" t="s">
        <v>228</v>
      </c>
      <c r="B1381" s="54" t="s">
        <v>185</v>
      </c>
      <c r="C1381" s="54" t="s">
        <v>1126</v>
      </c>
      <c r="D1381" s="54" t="s">
        <v>92</v>
      </c>
      <c r="E1381" s="54" t="s">
        <v>1126</v>
      </c>
      <c r="F1381" s="54" t="s">
        <v>272</v>
      </c>
      <c r="G1381" s="54" t="s">
        <v>354</v>
      </c>
      <c r="H1381" s="54" t="s">
        <v>889</v>
      </c>
      <c r="I1381" s="54" t="s">
        <v>890</v>
      </c>
      <c r="J1381" s="54" t="s">
        <v>354</v>
      </c>
      <c r="K1381" s="54" t="s">
        <v>903</v>
      </c>
      <c r="L1381" s="87">
        <v>42440</v>
      </c>
      <c r="M1381" s="54"/>
      <c r="N1381" s="54" t="s">
        <v>904</v>
      </c>
      <c r="O1381" s="88">
        <v>5.3169916000000012E-3</v>
      </c>
      <c r="P1381" s="54">
        <v>10</v>
      </c>
    </row>
    <row r="1382" spans="1:16" ht="28">
      <c r="A1382" s="54" t="s">
        <v>228</v>
      </c>
      <c r="B1382" s="54" t="s">
        <v>185</v>
      </c>
      <c r="C1382" s="54" t="s">
        <v>1126</v>
      </c>
      <c r="D1382" s="54" t="s">
        <v>92</v>
      </c>
      <c r="E1382" s="54" t="s">
        <v>1126</v>
      </c>
      <c r="F1382" s="54" t="s">
        <v>272</v>
      </c>
      <c r="G1382" s="54" t="s">
        <v>354</v>
      </c>
      <c r="H1382" s="54" t="s">
        <v>889</v>
      </c>
      <c r="I1382" s="54" t="s">
        <v>890</v>
      </c>
      <c r="J1382" s="54" t="s">
        <v>354</v>
      </c>
      <c r="K1382" s="54" t="s">
        <v>905</v>
      </c>
      <c r="L1382" s="87">
        <v>42440</v>
      </c>
      <c r="M1382" s="54"/>
      <c r="N1382" s="54" t="s">
        <v>906</v>
      </c>
      <c r="O1382" s="88">
        <v>3.1901949999999998E-3</v>
      </c>
      <c r="P1382" s="54">
        <v>6</v>
      </c>
    </row>
    <row r="1383" spans="1:16" ht="28">
      <c r="A1383" s="54" t="s">
        <v>228</v>
      </c>
      <c r="B1383" s="54" t="s">
        <v>185</v>
      </c>
      <c r="C1383" s="54" t="s">
        <v>1126</v>
      </c>
      <c r="D1383" s="54" t="s">
        <v>92</v>
      </c>
      <c r="E1383" s="54" t="s">
        <v>1126</v>
      </c>
      <c r="F1383" s="54" t="s">
        <v>272</v>
      </c>
      <c r="G1383" s="54" t="s">
        <v>354</v>
      </c>
      <c r="H1383" s="54" t="s">
        <v>889</v>
      </c>
      <c r="I1383" s="54" t="s">
        <v>890</v>
      </c>
      <c r="J1383" s="54" t="s">
        <v>354</v>
      </c>
      <c r="K1383" s="54" t="s">
        <v>907</v>
      </c>
      <c r="L1383" s="87">
        <v>42440</v>
      </c>
      <c r="M1383" s="54"/>
      <c r="N1383" s="54" t="s">
        <v>908</v>
      </c>
      <c r="O1383" s="88">
        <v>5.3169916000000012E-3</v>
      </c>
      <c r="P1383" s="54">
        <v>10</v>
      </c>
    </row>
    <row r="1384" spans="1:16" ht="28">
      <c r="A1384" s="54" t="s">
        <v>228</v>
      </c>
      <c r="B1384" s="54" t="s">
        <v>185</v>
      </c>
      <c r="C1384" s="54" t="s">
        <v>1126</v>
      </c>
      <c r="D1384" s="54" t="s">
        <v>92</v>
      </c>
      <c r="E1384" s="54" t="s">
        <v>1126</v>
      </c>
      <c r="F1384" s="54" t="s">
        <v>272</v>
      </c>
      <c r="G1384" s="54" t="s">
        <v>354</v>
      </c>
      <c r="H1384" s="54" t="s">
        <v>909</v>
      </c>
      <c r="I1384" s="54" t="s">
        <v>910</v>
      </c>
      <c r="J1384" s="54" t="s">
        <v>354</v>
      </c>
      <c r="K1384" s="54" t="s">
        <v>911</v>
      </c>
      <c r="L1384" s="87">
        <v>42237</v>
      </c>
      <c r="M1384" s="54"/>
      <c r="N1384" s="54" t="s">
        <v>912</v>
      </c>
      <c r="O1384" s="88">
        <v>5.3169916000000012E-3</v>
      </c>
      <c r="P1384" s="54">
        <v>10</v>
      </c>
    </row>
    <row r="1385" spans="1:16" ht="28">
      <c r="A1385" s="54" t="s">
        <v>228</v>
      </c>
      <c r="B1385" s="54" t="s">
        <v>185</v>
      </c>
      <c r="C1385" s="54" t="s">
        <v>1126</v>
      </c>
      <c r="D1385" s="54" t="s">
        <v>92</v>
      </c>
      <c r="E1385" s="54" t="s">
        <v>1126</v>
      </c>
      <c r="F1385" s="54" t="s">
        <v>272</v>
      </c>
      <c r="G1385" s="54" t="s">
        <v>354</v>
      </c>
      <c r="H1385" s="54" t="s">
        <v>909</v>
      </c>
      <c r="I1385" s="54" t="s">
        <v>913</v>
      </c>
      <c r="J1385" s="54" t="s">
        <v>354</v>
      </c>
      <c r="K1385" s="54" t="s">
        <v>914</v>
      </c>
      <c r="L1385" s="87">
        <v>42209</v>
      </c>
      <c r="M1385" s="54"/>
      <c r="N1385" s="54" t="s">
        <v>915</v>
      </c>
      <c r="O1385" s="88">
        <v>5.8486908000000004E-3</v>
      </c>
      <c r="P1385" s="54">
        <v>11</v>
      </c>
    </row>
    <row r="1386" spans="1:16" ht="28">
      <c r="A1386" s="54" t="s">
        <v>228</v>
      </c>
      <c r="B1386" s="54" t="s">
        <v>185</v>
      </c>
      <c r="C1386" s="54" t="s">
        <v>1126</v>
      </c>
      <c r="D1386" s="54" t="s">
        <v>92</v>
      </c>
      <c r="E1386" s="54" t="s">
        <v>1126</v>
      </c>
      <c r="F1386" s="54" t="s">
        <v>272</v>
      </c>
      <c r="G1386" s="54" t="s">
        <v>354</v>
      </c>
      <c r="H1386" s="54" t="s">
        <v>909</v>
      </c>
      <c r="I1386" s="54" t="s">
        <v>913</v>
      </c>
      <c r="J1386" s="54" t="s">
        <v>354</v>
      </c>
      <c r="K1386" s="54" t="s">
        <v>916</v>
      </c>
      <c r="L1386" s="87">
        <v>42209</v>
      </c>
      <c r="M1386" s="54"/>
      <c r="N1386" s="54" t="s">
        <v>917</v>
      </c>
      <c r="O1386" s="88">
        <v>3.1901949999999998E-3</v>
      </c>
      <c r="P1386" s="54">
        <v>6</v>
      </c>
    </row>
    <row r="1387" spans="1:16" ht="28">
      <c r="A1387" s="54" t="s">
        <v>228</v>
      </c>
      <c r="B1387" s="54" t="s">
        <v>185</v>
      </c>
      <c r="C1387" s="54" t="s">
        <v>1126</v>
      </c>
      <c r="D1387" s="54" t="s">
        <v>92</v>
      </c>
      <c r="E1387" s="54" t="s">
        <v>1126</v>
      </c>
      <c r="F1387" s="54" t="s">
        <v>272</v>
      </c>
      <c r="G1387" s="54" t="s">
        <v>354</v>
      </c>
      <c r="H1387" s="54" t="s">
        <v>909</v>
      </c>
      <c r="I1387" s="54" t="s">
        <v>913</v>
      </c>
      <c r="J1387" s="54" t="s">
        <v>354</v>
      </c>
      <c r="K1387" s="54" t="s">
        <v>918</v>
      </c>
      <c r="L1387" s="87">
        <v>42209</v>
      </c>
      <c r="M1387" s="54"/>
      <c r="N1387" s="54" t="s">
        <v>919</v>
      </c>
      <c r="O1387" s="88">
        <v>1.5950974999999999E-3</v>
      </c>
      <c r="P1387" s="54">
        <v>3</v>
      </c>
    </row>
    <row r="1388" spans="1:16" ht="28">
      <c r="A1388" s="54" t="s">
        <v>228</v>
      </c>
      <c r="B1388" s="54" t="s">
        <v>185</v>
      </c>
      <c r="C1388" s="54" t="s">
        <v>1126</v>
      </c>
      <c r="D1388" s="54" t="s">
        <v>92</v>
      </c>
      <c r="E1388" s="54" t="s">
        <v>1126</v>
      </c>
      <c r="F1388" s="54" t="s">
        <v>272</v>
      </c>
      <c r="G1388" s="54" t="s">
        <v>354</v>
      </c>
      <c r="H1388" s="54" t="s">
        <v>920</v>
      </c>
      <c r="I1388" s="54" t="s">
        <v>921</v>
      </c>
      <c r="J1388" s="54" t="s">
        <v>354</v>
      </c>
      <c r="K1388" s="54" t="s">
        <v>922</v>
      </c>
      <c r="L1388" s="87">
        <v>42307</v>
      </c>
      <c r="M1388" s="54"/>
      <c r="N1388" s="54" t="s">
        <v>923</v>
      </c>
      <c r="O1388" s="88">
        <v>2.1267967E-3</v>
      </c>
      <c r="P1388" s="54">
        <v>4</v>
      </c>
    </row>
    <row r="1389" spans="1:16" ht="28">
      <c r="A1389" s="54" t="s">
        <v>228</v>
      </c>
      <c r="B1389" s="54" t="s">
        <v>185</v>
      </c>
      <c r="C1389" s="54" t="s">
        <v>1126</v>
      </c>
      <c r="D1389" s="54" t="s">
        <v>92</v>
      </c>
      <c r="E1389" s="54" t="s">
        <v>1126</v>
      </c>
      <c r="F1389" s="54" t="s">
        <v>272</v>
      </c>
      <c r="G1389" s="54" t="s">
        <v>354</v>
      </c>
      <c r="H1389" s="54" t="s">
        <v>920</v>
      </c>
      <c r="I1389" s="54" t="s">
        <v>921</v>
      </c>
      <c r="J1389" s="54" t="s">
        <v>354</v>
      </c>
      <c r="K1389" s="54" t="s">
        <v>924</v>
      </c>
      <c r="L1389" s="87">
        <v>42307</v>
      </c>
      <c r="M1389" s="54"/>
      <c r="N1389" s="54" t="s">
        <v>925</v>
      </c>
      <c r="O1389" s="88">
        <v>3.828233989999999E-2</v>
      </c>
      <c r="P1389" s="54">
        <v>72</v>
      </c>
    </row>
    <row r="1390" spans="1:16" ht="28">
      <c r="A1390" s="54" t="s">
        <v>228</v>
      </c>
      <c r="B1390" s="54" t="s">
        <v>185</v>
      </c>
      <c r="C1390" s="54" t="s">
        <v>1126</v>
      </c>
      <c r="D1390" s="54" t="s">
        <v>92</v>
      </c>
      <c r="E1390" s="54" t="s">
        <v>1126</v>
      </c>
      <c r="F1390" s="54" t="s">
        <v>272</v>
      </c>
      <c r="G1390" s="54" t="s">
        <v>354</v>
      </c>
      <c r="H1390" s="54" t="s">
        <v>355</v>
      </c>
      <c r="I1390" s="54" t="s">
        <v>926</v>
      </c>
      <c r="J1390" s="54" t="s">
        <v>354</v>
      </c>
      <c r="K1390" s="54" t="s">
        <v>355</v>
      </c>
      <c r="L1390" s="87">
        <v>42384</v>
      </c>
      <c r="M1390" s="54"/>
      <c r="N1390" s="54" t="s">
        <v>927</v>
      </c>
      <c r="O1390" s="88">
        <v>1.96728691E-2</v>
      </c>
      <c r="P1390" s="54">
        <v>37</v>
      </c>
    </row>
    <row r="1391" spans="1:16" ht="28">
      <c r="A1391" s="54" t="s">
        <v>228</v>
      </c>
      <c r="B1391" s="54" t="s">
        <v>185</v>
      </c>
      <c r="C1391" s="54" t="s">
        <v>1126</v>
      </c>
      <c r="D1391" s="54" t="s">
        <v>92</v>
      </c>
      <c r="E1391" s="54" t="s">
        <v>1126</v>
      </c>
      <c r="F1391" s="54" t="s">
        <v>272</v>
      </c>
      <c r="G1391" s="54" t="s">
        <v>358</v>
      </c>
      <c r="H1391" s="54" t="s">
        <v>928</v>
      </c>
      <c r="I1391" s="54" t="s">
        <v>929</v>
      </c>
      <c r="J1391" s="54" t="s">
        <v>358</v>
      </c>
      <c r="K1391" s="54" t="s">
        <v>930</v>
      </c>
      <c r="L1391" s="87">
        <v>42622</v>
      </c>
      <c r="M1391" s="54"/>
      <c r="N1391" s="54" t="s">
        <v>931</v>
      </c>
      <c r="O1391" s="88">
        <v>1.80777716E-2</v>
      </c>
      <c r="P1391" s="54">
        <v>34</v>
      </c>
    </row>
    <row r="1392" spans="1:16" ht="28">
      <c r="A1392" s="54" t="s">
        <v>228</v>
      </c>
      <c r="B1392" s="54" t="s">
        <v>185</v>
      </c>
      <c r="C1392" s="54" t="s">
        <v>1126</v>
      </c>
      <c r="D1392" s="54" t="s">
        <v>92</v>
      </c>
      <c r="E1392" s="54" t="s">
        <v>1126</v>
      </c>
      <c r="F1392" s="54" t="s">
        <v>272</v>
      </c>
      <c r="G1392" s="54" t="s">
        <v>358</v>
      </c>
      <c r="H1392" s="54" t="s">
        <v>928</v>
      </c>
      <c r="I1392" s="54" t="s">
        <v>929</v>
      </c>
      <c r="J1392" s="54" t="s">
        <v>358</v>
      </c>
      <c r="K1392" s="54" t="s">
        <v>359</v>
      </c>
      <c r="L1392" s="87">
        <v>42622</v>
      </c>
      <c r="M1392" s="54"/>
      <c r="N1392" s="54" t="s">
        <v>932</v>
      </c>
      <c r="O1392" s="88">
        <v>1.4887576600000001E-2</v>
      </c>
      <c r="P1392" s="54">
        <v>28</v>
      </c>
    </row>
    <row r="1393" spans="1:16" ht="28">
      <c r="A1393" s="54" t="s">
        <v>228</v>
      </c>
      <c r="B1393" s="54" t="s">
        <v>185</v>
      </c>
      <c r="C1393" s="54" t="s">
        <v>1126</v>
      </c>
      <c r="D1393" s="54" t="s">
        <v>92</v>
      </c>
      <c r="E1393" s="54" t="s">
        <v>1126</v>
      </c>
      <c r="F1393" s="54" t="s">
        <v>272</v>
      </c>
      <c r="G1393" s="54" t="s">
        <v>358</v>
      </c>
      <c r="H1393" s="54" t="s">
        <v>928</v>
      </c>
      <c r="I1393" s="54" t="s">
        <v>929</v>
      </c>
      <c r="J1393" s="54" t="s">
        <v>358</v>
      </c>
      <c r="K1393" s="54" t="s">
        <v>933</v>
      </c>
      <c r="L1393" s="87">
        <v>42622</v>
      </c>
      <c r="M1393" s="54"/>
      <c r="N1393" s="54" t="s">
        <v>934</v>
      </c>
      <c r="O1393" s="88">
        <v>1.3292479100000001E-2</v>
      </c>
      <c r="P1393" s="54">
        <v>25</v>
      </c>
    </row>
    <row r="1394" spans="1:16" ht="28">
      <c r="A1394" s="54" t="s">
        <v>228</v>
      </c>
      <c r="B1394" s="54" t="s">
        <v>185</v>
      </c>
      <c r="C1394" s="54" t="s">
        <v>1126</v>
      </c>
      <c r="D1394" s="54" t="s">
        <v>92</v>
      </c>
      <c r="E1394" s="54" t="s">
        <v>1126</v>
      </c>
      <c r="F1394" s="54" t="s">
        <v>272</v>
      </c>
      <c r="G1394" s="54" t="s">
        <v>358</v>
      </c>
      <c r="H1394" s="54" t="s">
        <v>928</v>
      </c>
      <c r="I1394" s="54" t="s">
        <v>929</v>
      </c>
      <c r="J1394" s="54" t="s">
        <v>358</v>
      </c>
      <c r="K1394" s="54" t="s">
        <v>935</v>
      </c>
      <c r="L1394" s="87">
        <v>42622</v>
      </c>
      <c r="M1394" s="54"/>
      <c r="N1394" s="54" t="s">
        <v>936</v>
      </c>
      <c r="O1394" s="88">
        <v>1.6482674100000001E-2</v>
      </c>
      <c r="P1394" s="54">
        <v>31</v>
      </c>
    </row>
    <row r="1395" spans="1:16" ht="28">
      <c r="A1395" s="54" t="s">
        <v>228</v>
      </c>
      <c r="B1395" s="54" t="s">
        <v>185</v>
      </c>
      <c r="C1395" s="54" t="s">
        <v>1126</v>
      </c>
      <c r="D1395" s="54" t="s">
        <v>92</v>
      </c>
      <c r="E1395" s="54" t="s">
        <v>1126</v>
      </c>
      <c r="F1395" s="54" t="s">
        <v>272</v>
      </c>
      <c r="G1395" s="54" t="s">
        <v>358</v>
      </c>
      <c r="H1395" s="54" t="s">
        <v>928</v>
      </c>
      <c r="I1395" s="54" t="s">
        <v>929</v>
      </c>
      <c r="J1395" s="54" t="s">
        <v>358</v>
      </c>
      <c r="K1395" s="54" t="s">
        <v>937</v>
      </c>
      <c r="L1395" s="87">
        <v>42622</v>
      </c>
      <c r="M1395" s="54"/>
      <c r="N1395" s="54" t="s">
        <v>938</v>
      </c>
      <c r="O1395" s="88">
        <v>1.22290808E-2</v>
      </c>
      <c r="P1395" s="54">
        <v>23</v>
      </c>
    </row>
    <row r="1396" spans="1:16" ht="28">
      <c r="A1396" s="54" t="s">
        <v>228</v>
      </c>
      <c r="B1396" s="54" t="s">
        <v>185</v>
      </c>
      <c r="C1396" s="54" t="s">
        <v>1126</v>
      </c>
      <c r="D1396" s="54" t="s">
        <v>92</v>
      </c>
      <c r="E1396" s="54" t="s">
        <v>1126</v>
      </c>
      <c r="F1396" s="54" t="s">
        <v>272</v>
      </c>
      <c r="G1396" s="54" t="s">
        <v>358</v>
      </c>
      <c r="H1396" s="54" t="s">
        <v>928</v>
      </c>
      <c r="I1396" s="54" t="s">
        <v>929</v>
      </c>
      <c r="J1396" s="54" t="s">
        <v>358</v>
      </c>
      <c r="K1396" s="54" t="s">
        <v>362</v>
      </c>
      <c r="L1396" s="87">
        <v>42622</v>
      </c>
      <c r="M1396" s="54"/>
      <c r="N1396" s="54" t="s">
        <v>939</v>
      </c>
      <c r="O1396" s="88">
        <v>2.0736267400000001E-2</v>
      </c>
      <c r="P1396" s="54">
        <v>39</v>
      </c>
    </row>
    <row r="1397" spans="1:16" ht="28">
      <c r="A1397" s="54" t="s">
        <v>228</v>
      </c>
      <c r="B1397" s="54" t="s">
        <v>185</v>
      </c>
      <c r="C1397" s="54" t="s">
        <v>1126</v>
      </c>
      <c r="D1397" s="54" t="s">
        <v>92</v>
      </c>
      <c r="E1397" s="54" t="s">
        <v>1126</v>
      </c>
      <c r="F1397" s="54" t="s">
        <v>272</v>
      </c>
      <c r="G1397" s="54" t="s">
        <v>201</v>
      </c>
      <c r="H1397" s="54" t="s">
        <v>202</v>
      </c>
      <c r="I1397" s="54" t="s">
        <v>941</v>
      </c>
      <c r="J1397" s="54" t="s">
        <v>201</v>
      </c>
      <c r="K1397" s="54" t="s">
        <v>942</v>
      </c>
      <c r="L1397" s="87">
        <v>42979</v>
      </c>
      <c r="M1397" s="54"/>
      <c r="N1397" s="54" t="s">
        <v>943</v>
      </c>
      <c r="O1397" s="88">
        <v>2.1267967E-3</v>
      </c>
      <c r="P1397" s="54">
        <v>4</v>
      </c>
    </row>
    <row r="1398" spans="1:16" ht="28">
      <c r="A1398" s="54" t="s">
        <v>228</v>
      </c>
      <c r="B1398" s="54" t="s">
        <v>185</v>
      </c>
      <c r="C1398" s="54" t="s">
        <v>1126</v>
      </c>
      <c r="D1398" s="54" t="s">
        <v>92</v>
      </c>
      <c r="E1398" s="54" t="s">
        <v>1126</v>
      </c>
      <c r="F1398" s="54" t="s">
        <v>272</v>
      </c>
      <c r="G1398" s="54" t="s">
        <v>201</v>
      </c>
      <c r="H1398" s="54" t="s">
        <v>202</v>
      </c>
      <c r="I1398" s="54" t="s">
        <v>941</v>
      </c>
      <c r="J1398" s="54" t="s">
        <v>201</v>
      </c>
      <c r="K1398" s="54" t="s">
        <v>944</v>
      </c>
      <c r="L1398" s="87">
        <v>42979</v>
      </c>
      <c r="M1398" s="54"/>
      <c r="N1398" s="54" t="s">
        <v>945</v>
      </c>
      <c r="O1398" s="88">
        <v>2.6584958000000001E-3</v>
      </c>
      <c r="P1398" s="54">
        <v>5</v>
      </c>
    </row>
    <row r="1399" spans="1:16" ht="28">
      <c r="A1399" s="54" t="s">
        <v>228</v>
      </c>
      <c r="B1399" s="54" t="s">
        <v>185</v>
      </c>
      <c r="C1399" s="54" t="s">
        <v>1126</v>
      </c>
      <c r="D1399" s="54" t="s">
        <v>92</v>
      </c>
      <c r="E1399" s="54" t="s">
        <v>1126</v>
      </c>
      <c r="F1399" s="54" t="s">
        <v>272</v>
      </c>
      <c r="G1399" s="54" t="s">
        <v>201</v>
      </c>
      <c r="H1399" s="54" t="s">
        <v>202</v>
      </c>
      <c r="I1399" s="54" t="s">
        <v>941</v>
      </c>
      <c r="J1399" s="54" t="s">
        <v>201</v>
      </c>
      <c r="K1399" s="54" t="s">
        <v>946</v>
      </c>
      <c r="L1399" s="87">
        <v>42979</v>
      </c>
      <c r="M1399" s="54"/>
      <c r="N1399" s="54" t="s">
        <v>947</v>
      </c>
      <c r="O1399" s="88">
        <v>7.4437883000000003E-3</v>
      </c>
      <c r="P1399" s="54">
        <v>14</v>
      </c>
    </row>
    <row r="1400" spans="1:16" ht="28">
      <c r="A1400" s="54" t="s">
        <v>228</v>
      </c>
      <c r="B1400" s="54" t="s">
        <v>185</v>
      </c>
      <c r="C1400" s="54" t="s">
        <v>1126</v>
      </c>
      <c r="D1400" s="54" t="s">
        <v>92</v>
      </c>
      <c r="E1400" s="54" t="s">
        <v>1126</v>
      </c>
      <c r="F1400" s="54" t="s">
        <v>272</v>
      </c>
      <c r="G1400" s="54" t="s">
        <v>201</v>
      </c>
      <c r="H1400" s="54" t="s">
        <v>202</v>
      </c>
      <c r="I1400" s="54" t="s">
        <v>941</v>
      </c>
      <c r="J1400" s="54" t="s">
        <v>201</v>
      </c>
      <c r="K1400" s="54" t="s">
        <v>948</v>
      </c>
      <c r="L1400" s="87">
        <v>42979</v>
      </c>
      <c r="M1400" s="54"/>
      <c r="N1400" s="54" t="s">
        <v>949</v>
      </c>
      <c r="O1400" s="88">
        <v>3.1901949999999998E-3</v>
      </c>
      <c r="P1400" s="54">
        <v>6</v>
      </c>
    </row>
    <row r="1401" spans="1:16" ht="28">
      <c r="A1401" s="54" t="s">
        <v>228</v>
      </c>
      <c r="B1401" s="54" t="s">
        <v>185</v>
      </c>
      <c r="C1401" s="54" t="s">
        <v>1126</v>
      </c>
      <c r="D1401" s="54" t="s">
        <v>92</v>
      </c>
      <c r="E1401" s="54" t="s">
        <v>1126</v>
      </c>
      <c r="F1401" s="54" t="s">
        <v>272</v>
      </c>
      <c r="G1401" s="54" t="s">
        <v>201</v>
      </c>
      <c r="H1401" s="54" t="s">
        <v>202</v>
      </c>
      <c r="I1401" s="54" t="s">
        <v>941</v>
      </c>
      <c r="J1401" s="54" t="s">
        <v>201</v>
      </c>
      <c r="K1401" s="54" t="s">
        <v>950</v>
      </c>
      <c r="L1401" s="87">
        <v>42979</v>
      </c>
      <c r="M1401" s="54"/>
      <c r="N1401" s="54" t="s">
        <v>951</v>
      </c>
      <c r="O1401" s="88">
        <v>1.5950974999999999E-3</v>
      </c>
      <c r="P1401" s="54">
        <v>3</v>
      </c>
    </row>
    <row r="1402" spans="1:16" ht="28">
      <c r="A1402" s="54" t="s">
        <v>228</v>
      </c>
      <c r="B1402" s="54" t="s">
        <v>185</v>
      </c>
      <c r="C1402" s="54" t="s">
        <v>1126</v>
      </c>
      <c r="D1402" s="54" t="s">
        <v>92</v>
      </c>
      <c r="E1402" s="54" t="s">
        <v>1126</v>
      </c>
      <c r="F1402" s="54" t="s">
        <v>272</v>
      </c>
      <c r="G1402" s="54" t="s">
        <v>201</v>
      </c>
      <c r="H1402" s="54" t="s">
        <v>202</v>
      </c>
      <c r="I1402" s="54" t="s">
        <v>941</v>
      </c>
      <c r="J1402" s="54" t="s">
        <v>201</v>
      </c>
      <c r="K1402" s="54" t="s">
        <v>952</v>
      </c>
      <c r="L1402" s="87">
        <v>42979</v>
      </c>
      <c r="M1402" s="54"/>
      <c r="N1402" s="54" t="s">
        <v>953</v>
      </c>
      <c r="O1402" s="88">
        <v>2.6584958000000001E-3</v>
      </c>
      <c r="P1402" s="54">
        <v>5</v>
      </c>
    </row>
    <row r="1403" spans="1:16" ht="28">
      <c r="A1403" s="54" t="s">
        <v>228</v>
      </c>
      <c r="B1403" s="54" t="s">
        <v>185</v>
      </c>
      <c r="C1403" s="54" t="s">
        <v>1126</v>
      </c>
      <c r="D1403" s="54" t="s">
        <v>92</v>
      </c>
      <c r="E1403" s="54" t="s">
        <v>1126</v>
      </c>
      <c r="F1403" s="54" t="s">
        <v>272</v>
      </c>
      <c r="G1403" s="54" t="s">
        <v>201</v>
      </c>
      <c r="H1403" s="54" t="s">
        <v>202</v>
      </c>
      <c r="I1403" s="54" t="s">
        <v>941</v>
      </c>
      <c r="J1403" s="54" t="s">
        <v>201</v>
      </c>
      <c r="K1403" s="54" t="s">
        <v>954</v>
      </c>
      <c r="L1403" s="87">
        <v>42979</v>
      </c>
      <c r="M1403" s="54"/>
      <c r="N1403" s="54" t="s">
        <v>955</v>
      </c>
      <c r="O1403" s="88">
        <v>1.5950974999999999E-3</v>
      </c>
      <c r="P1403" s="54">
        <v>3</v>
      </c>
    </row>
    <row r="1404" spans="1:16" ht="28">
      <c r="A1404" s="54" t="s">
        <v>228</v>
      </c>
      <c r="B1404" s="54" t="s">
        <v>185</v>
      </c>
      <c r="C1404" s="54" t="s">
        <v>1126</v>
      </c>
      <c r="D1404" s="54" t="s">
        <v>92</v>
      </c>
      <c r="E1404" s="54" t="s">
        <v>1126</v>
      </c>
      <c r="F1404" s="54" t="s">
        <v>272</v>
      </c>
      <c r="G1404" s="54" t="s">
        <v>201</v>
      </c>
      <c r="H1404" s="54" t="s">
        <v>202</v>
      </c>
      <c r="I1404" s="54" t="s">
        <v>941</v>
      </c>
      <c r="J1404" s="54" t="s">
        <v>201</v>
      </c>
      <c r="K1404" s="54" t="s">
        <v>956</v>
      </c>
      <c r="L1404" s="87">
        <v>42979</v>
      </c>
      <c r="M1404" s="54"/>
      <c r="N1404" s="54" t="s">
        <v>957</v>
      </c>
      <c r="O1404" s="88">
        <v>1.0633983E-3</v>
      </c>
      <c r="P1404" s="54">
        <v>2</v>
      </c>
    </row>
    <row r="1405" spans="1:16" ht="28">
      <c r="A1405" s="54" t="s">
        <v>228</v>
      </c>
      <c r="B1405" s="54" t="s">
        <v>185</v>
      </c>
      <c r="C1405" s="54" t="s">
        <v>1126</v>
      </c>
      <c r="D1405" s="54" t="s">
        <v>92</v>
      </c>
      <c r="E1405" s="54" t="s">
        <v>1126</v>
      </c>
      <c r="F1405" s="54" t="s">
        <v>272</v>
      </c>
      <c r="G1405" s="54" t="s">
        <v>201</v>
      </c>
      <c r="H1405" s="54" t="s">
        <v>958</v>
      </c>
      <c r="I1405" s="54" t="s">
        <v>959</v>
      </c>
      <c r="J1405" s="54" t="s">
        <v>201</v>
      </c>
      <c r="K1405" s="54" t="s">
        <v>958</v>
      </c>
      <c r="L1405" s="87">
        <v>42867</v>
      </c>
      <c r="M1405" s="54"/>
      <c r="N1405" s="54" t="s">
        <v>960</v>
      </c>
      <c r="O1405" s="88">
        <v>3.1901949999999998E-3</v>
      </c>
      <c r="P1405" s="54">
        <v>6</v>
      </c>
    </row>
    <row r="1406" spans="1:16" ht="28">
      <c r="A1406" s="54" t="s">
        <v>228</v>
      </c>
      <c r="B1406" s="54" t="s">
        <v>185</v>
      </c>
      <c r="C1406" s="54" t="s">
        <v>1126</v>
      </c>
      <c r="D1406" s="54" t="s">
        <v>92</v>
      </c>
      <c r="E1406" s="54" t="s">
        <v>1126</v>
      </c>
      <c r="F1406" s="54" t="s">
        <v>272</v>
      </c>
      <c r="G1406" s="54" t="s">
        <v>201</v>
      </c>
      <c r="H1406" s="54" t="s">
        <v>946</v>
      </c>
      <c r="I1406" s="54" t="s">
        <v>1493</v>
      </c>
      <c r="J1406" s="54" t="s">
        <v>201</v>
      </c>
      <c r="K1406" s="54" t="s">
        <v>946</v>
      </c>
      <c r="L1406" s="87">
        <v>43210</v>
      </c>
      <c r="M1406" s="54"/>
      <c r="N1406" s="54" t="s">
        <v>1494</v>
      </c>
      <c r="O1406" s="88">
        <v>3.1901949999999998E-3</v>
      </c>
      <c r="P1406" s="54">
        <v>6</v>
      </c>
    </row>
    <row r="1407" spans="1:16" ht="28">
      <c r="A1407" s="54" t="s">
        <v>228</v>
      </c>
      <c r="B1407" s="54" t="s">
        <v>185</v>
      </c>
      <c r="C1407" s="54" t="s">
        <v>1126</v>
      </c>
      <c r="D1407" s="54" t="s">
        <v>92</v>
      </c>
      <c r="E1407" s="54" t="s">
        <v>1126</v>
      </c>
      <c r="F1407" s="54" t="s">
        <v>272</v>
      </c>
      <c r="G1407" s="54" t="s">
        <v>201</v>
      </c>
      <c r="H1407" s="54" t="s">
        <v>204</v>
      </c>
      <c r="I1407" s="54" t="s">
        <v>315</v>
      </c>
      <c r="J1407" s="54" t="s">
        <v>201</v>
      </c>
      <c r="K1407" s="54" t="s">
        <v>961</v>
      </c>
      <c r="L1407" s="87">
        <v>41688</v>
      </c>
      <c r="M1407" s="54"/>
      <c r="N1407" s="54" t="s">
        <v>962</v>
      </c>
      <c r="O1407" s="88">
        <v>5.3169916000000012E-3</v>
      </c>
      <c r="P1407" s="54">
        <v>10</v>
      </c>
    </row>
    <row r="1408" spans="1:16" ht="28">
      <c r="A1408" s="54" t="s">
        <v>228</v>
      </c>
      <c r="B1408" s="54" t="s">
        <v>185</v>
      </c>
      <c r="C1408" s="54" t="s">
        <v>1126</v>
      </c>
      <c r="D1408" s="54" t="s">
        <v>92</v>
      </c>
      <c r="E1408" s="54" t="s">
        <v>1126</v>
      </c>
      <c r="F1408" s="54" t="s">
        <v>272</v>
      </c>
      <c r="G1408" s="54" t="s">
        <v>201</v>
      </c>
      <c r="H1408" s="54" t="s">
        <v>204</v>
      </c>
      <c r="I1408" s="54" t="s">
        <v>315</v>
      </c>
      <c r="J1408" s="54" t="s">
        <v>201</v>
      </c>
      <c r="K1408" s="54" t="s">
        <v>963</v>
      </c>
      <c r="L1408" s="87">
        <v>41688</v>
      </c>
      <c r="M1408" s="54"/>
      <c r="N1408" s="54" t="s">
        <v>964</v>
      </c>
      <c r="O1408" s="88">
        <v>1.27607799E-2</v>
      </c>
      <c r="P1408" s="54">
        <v>24</v>
      </c>
    </row>
    <row r="1409" spans="1:16" ht="28">
      <c r="A1409" s="54" t="s">
        <v>228</v>
      </c>
      <c r="B1409" s="54" t="s">
        <v>185</v>
      </c>
      <c r="C1409" s="54" t="s">
        <v>1126</v>
      </c>
      <c r="D1409" s="54" t="s">
        <v>92</v>
      </c>
      <c r="E1409" s="54" t="s">
        <v>1126</v>
      </c>
      <c r="F1409" s="54" t="s">
        <v>272</v>
      </c>
      <c r="G1409" s="54" t="s">
        <v>201</v>
      </c>
      <c r="H1409" s="54" t="s">
        <v>204</v>
      </c>
      <c r="I1409" s="54" t="s">
        <v>315</v>
      </c>
      <c r="J1409" s="54" t="s">
        <v>201</v>
      </c>
      <c r="K1409" s="54" t="s">
        <v>965</v>
      </c>
      <c r="L1409" s="87">
        <v>41688</v>
      </c>
      <c r="M1409" s="54"/>
      <c r="N1409" s="54" t="s">
        <v>966</v>
      </c>
      <c r="O1409" s="88">
        <v>1.06339833E-2</v>
      </c>
      <c r="P1409" s="54">
        <v>20</v>
      </c>
    </row>
    <row r="1410" spans="1:16" ht="28">
      <c r="A1410" s="54" t="s">
        <v>228</v>
      </c>
      <c r="B1410" s="54" t="s">
        <v>185</v>
      </c>
      <c r="C1410" s="54" t="s">
        <v>1126</v>
      </c>
      <c r="D1410" s="54" t="s">
        <v>92</v>
      </c>
      <c r="E1410" s="54" t="s">
        <v>1126</v>
      </c>
      <c r="F1410" s="54" t="s">
        <v>272</v>
      </c>
      <c r="G1410" s="54" t="s">
        <v>201</v>
      </c>
      <c r="H1410" s="54" t="s">
        <v>204</v>
      </c>
      <c r="I1410" s="54" t="s">
        <v>315</v>
      </c>
      <c r="J1410" s="54" t="s">
        <v>201</v>
      </c>
      <c r="K1410" s="54" t="s">
        <v>316</v>
      </c>
      <c r="L1410" s="87">
        <v>41688</v>
      </c>
      <c r="M1410" s="54"/>
      <c r="N1410" s="54" t="s">
        <v>317</v>
      </c>
      <c r="O1410" s="88">
        <v>3.828233989999999E-2</v>
      </c>
      <c r="P1410" s="54">
        <v>72</v>
      </c>
    </row>
    <row r="1411" spans="1:16" ht="28">
      <c r="A1411" s="54" t="s">
        <v>228</v>
      </c>
      <c r="B1411" s="54" t="s">
        <v>185</v>
      </c>
      <c r="C1411" s="54" t="s">
        <v>1126</v>
      </c>
      <c r="D1411" s="54" t="s">
        <v>92</v>
      </c>
      <c r="E1411" s="54" t="s">
        <v>1126</v>
      </c>
      <c r="F1411" s="54" t="s">
        <v>272</v>
      </c>
      <c r="G1411" s="54" t="s">
        <v>201</v>
      </c>
      <c r="H1411" s="54" t="s">
        <v>204</v>
      </c>
      <c r="I1411" s="54" t="s">
        <v>315</v>
      </c>
      <c r="J1411" s="54" t="s">
        <v>201</v>
      </c>
      <c r="K1411" s="54" t="s">
        <v>967</v>
      </c>
      <c r="L1411" s="87">
        <v>41688</v>
      </c>
      <c r="M1411" s="54"/>
      <c r="N1411" s="54" t="s">
        <v>968</v>
      </c>
      <c r="O1411" s="88">
        <v>1.38241783E-2</v>
      </c>
      <c r="P1411" s="54">
        <v>26</v>
      </c>
    </row>
    <row r="1412" spans="1:16" ht="28">
      <c r="A1412" s="54" t="s">
        <v>228</v>
      </c>
      <c r="B1412" s="54" t="s">
        <v>185</v>
      </c>
      <c r="C1412" s="54" t="s">
        <v>1126</v>
      </c>
      <c r="D1412" s="54" t="s">
        <v>92</v>
      </c>
      <c r="E1412" s="54" t="s">
        <v>1126</v>
      </c>
      <c r="F1412" s="54" t="s">
        <v>272</v>
      </c>
      <c r="G1412" s="54" t="s">
        <v>201</v>
      </c>
      <c r="H1412" s="54" t="s">
        <v>204</v>
      </c>
      <c r="I1412" s="54" t="s">
        <v>315</v>
      </c>
      <c r="J1412" s="54" t="s">
        <v>201</v>
      </c>
      <c r="K1412" s="54" t="s">
        <v>969</v>
      </c>
      <c r="L1412" s="87">
        <v>41688</v>
      </c>
      <c r="M1412" s="54"/>
      <c r="N1412" s="54" t="s">
        <v>970</v>
      </c>
      <c r="O1412" s="88">
        <v>9.0388858000000002E-3</v>
      </c>
      <c r="P1412" s="54">
        <v>17</v>
      </c>
    </row>
    <row r="1413" spans="1:16" ht="28">
      <c r="A1413" s="54" t="s">
        <v>228</v>
      </c>
      <c r="B1413" s="54" t="s">
        <v>185</v>
      </c>
      <c r="C1413" s="54" t="s">
        <v>1126</v>
      </c>
      <c r="D1413" s="54" t="s">
        <v>92</v>
      </c>
      <c r="E1413" s="54" t="s">
        <v>1126</v>
      </c>
      <c r="F1413" s="54" t="s">
        <v>272</v>
      </c>
      <c r="G1413" s="54" t="s">
        <v>201</v>
      </c>
      <c r="H1413" s="54" t="s">
        <v>204</v>
      </c>
      <c r="I1413" s="54" t="s">
        <v>315</v>
      </c>
      <c r="J1413" s="54" t="s">
        <v>201</v>
      </c>
      <c r="K1413" s="54" t="s">
        <v>971</v>
      </c>
      <c r="L1413" s="87">
        <v>41688</v>
      </c>
      <c r="M1413" s="54"/>
      <c r="N1413" s="54" t="s">
        <v>972</v>
      </c>
      <c r="O1413" s="88">
        <v>5.3169916000000012E-3</v>
      </c>
      <c r="P1413" s="54">
        <v>10</v>
      </c>
    </row>
    <row r="1414" spans="1:16" ht="28">
      <c r="A1414" s="54" t="s">
        <v>228</v>
      </c>
      <c r="B1414" s="54" t="s">
        <v>185</v>
      </c>
      <c r="C1414" s="54" t="s">
        <v>1126</v>
      </c>
      <c r="D1414" s="54" t="s">
        <v>92</v>
      </c>
      <c r="E1414" s="54" t="s">
        <v>1126</v>
      </c>
      <c r="F1414" s="54" t="s">
        <v>272</v>
      </c>
      <c r="G1414" s="54" t="s">
        <v>201</v>
      </c>
      <c r="H1414" s="54" t="s">
        <v>204</v>
      </c>
      <c r="I1414" s="54" t="s">
        <v>315</v>
      </c>
      <c r="J1414" s="54" t="s">
        <v>201</v>
      </c>
      <c r="K1414" s="54" t="s">
        <v>318</v>
      </c>
      <c r="L1414" s="87">
        <v>41688</v>
      </c>
      <c r="M1414" s="54"/>
      <c r="N1414" s="54" t="s">
        <v>319</v>
      </c>
      <c r="O1414" s="88">
        <v>6.3803899999999997E-3</v>
      </c>
      <c r="P1414" s="54">
        <v>12</v>
      </c>
    </row>
    <row r="1415" spans="1:16" ht="28">
      <c r="A1415" s="54" t="s">
        <v>228</v>
      </c>
      <c r="B1415" s="54" t="s">
        <v>185</v>
      </c>
      <c r="C1415" s="54" t="s">
        <v>1126</v>
      </c>
      <c r="D1415" s="54" t="s">
        <v>92</v>
      </c>
      <c r="E1415" s="54" t="s">
        <v>1126</v>
      </c>
      <c r="F1415" s="54" t="s">
        <v>272</v>
      </c>
      <c r="G1415" s="54" t="s">
        <v>201</v>
      </c>
      <c r="H1415" s="54" t="s">
        <v>204</v>
      </c>
      <c r="I1415" s="54" t="s">
        <v>315</v>
      </c>
      <c r="J1415" s="54" t="s">
        <v>201</v>
      </c>
      <c r="K1415" s="54" t="s">
        <v>973</v>
      </c>
      <c r="L1415" s="87">
        <v>41688</v>
      </c>
      <c r="M1415" s="54"/>
      <c r="N1415" s="54" t="s">
        <v>974</v>
      </c>
      <c r="O1415" s="88">
        <v>8.5071865999999993E-3</v>
      </c>
      <c r="P1415" s="54">
        <v>16</v>
      </c>
    </row>
    <row r="1416" spans="1:16" ht="28">
      <c r="A1416" s="54" t="s">
        <v>228</v>
      </c>
      <c r="B1416" s="54" t="s">
        <v>185</v>
      </c>
      <c r="C1416" s="54" t="s">
        <v>1126</v>
      </c>
      <c r="D1416" s="54" t="s">
        <v>92</v>
      </c>
      <c r="E1416" s="54" t="s">
        <v>1126</v>
      </c>
      <c r="F1416" s="54" t="s">
        <v>272</v>
      </c>
      <c r="G1416" s="54" t="s">
        <v>201</v>
      </c>
      <c r="H1416" s="54" t="s">
        <v>204</v>
      </c>
      <c r="I1416" s="54" t="s">
        <v>315</v>
      </c>
      <c r="J1416" s="54" t="s">
        <v>201</v>
      </c>
      <c r="K1416" s="54" t="s">
        <v>204</v>
      </c>
      <c r="L1416" s="87">
        <v>41688</v>
      </c>
      <c r="M1416" s="54"/>
      <c r="N1416" s="54" t="s">
        <v>975</v>
      </c>
      <c r="O1416" s="88">
        <v>2.0204568199999998E-2</v>
      </c>
      <c r="P1416" s="54">
        <v>38</v>
      </c>
    </row>
    <row r="1417" spans="1:16" ht="28">
      <c r="A1417" s="54" t="s">
        <v>228</v>
      </c>
      <c r="B1417" s="54" t="s">
        <v>185</v>
      </c>
      <c r="C1417" s="54" t="s">
        <v>1126</v>
      </c>
      <c r="D1417" s="54" t="s">
        <v>92</v>
      </c>
      <c r="E1417" s="54" t="s">
        <v>1126</v>
      </c>
      <c r="F1417" s="54" t="s">
        <v>272</v>
      </c>
      <c r="G1417" s="54" t="s">
        <v>201</v>
      </c>
      <c r="H1417" s="54" t="s">
        <v>204</v>
      </c>
      <c r="I1417" s="54" t="s">
        <v>315</v>
      </c>
      <c r="J1417" s="54" t="s">
        <v>201</v>
      </c>
      <c r="K1417" s="54" t="s">
        <v>320</v>
      </c>
      <c r="L1417" s="87">
        <v>41688</v>
      </c>
      <c r="M1417" s="54"/>
      <c r="N1417" s="54" t="s">
        <v>321</v>
      </c>
      <c r="O1417" s="88">
        <v>3.8282339800000002E-2</v>
      </c>
      <c r="P1417" s="54">
        <v>72</v>
      </c>
    </row>
    <row r="1418" spans="1:16" ht="28">
      <c r="A1418" s="54" t="s">
        <v>228</v>
      </c>
      <c r="B1418" s="54" t="s">
        <v>185</v>
      </c>
      <c r="C1418" s="54" t="s">
        <v>1126</v>
      </c>
      <c r="D1418" s="54" t="s">
        <v>92</v>
      </c>
      <c r="E1418" s="54" t="s">
        <v>1126</v>
      </c>
      <c r="F1418" s="54" t="s">
        <v>272</v>
      </c>
      <c r="G1418" s="54" t="s">
        <v>1541</v>
      </c>
      <c r="H1418" s="54" t="s">
        <v>1542</v>
      </c>
      <c r="I1418" s="54" t="s">
        <v>1543</v>
      </c>
      <c r="J1418" s="54" t="s">
        <v>1541</v>
      </c>
      <c r="K1418" s="54" t="s">
        <v>1544</v>
      </c>
      <c r="L1418" s="87">
        <v>43308</v>
      </c>
      <c r="M1418" s="54"/>
      <c r="N1418" s="54" t="s">
        <v>1545</v>
      </c>
      <c r="O1418" s="88">
        <v>1.0633983E-3</v>
      </c>
      <c r="P1418" s="54">
        <v>2</v>
      </c>
    </row>
    <row r="1419" spans="1:16" ht="28">
      <c r="A1419" s="54" t="s">
        <v>228</v>
      </c>
      <c r="B1419" s="54" t="s">
        <v>185</v>
      </c>
      <c r="C1419" s="54" t="s">
        <v>1126</v>
      </c>
      <c r="D1419" s="54" t="s">
        <v>92</v>
      </c>
      <c r="E1419" s="54" t="s">
        <v>1126</v>
      </c>
      <c r="F1419" s="54" t="s">
        <v>272</v>
      </c>
      <c r="G1419" s="54" t="s">
        <v>1541</v>
      </c>
      <c r="H1419" s="54" t="s">
        <v>1542</v>
      </c>
      <c r="I1419" s="54" t="s">
        <v>1543</v>
      </c>
      <c r="J1419" s="54" t="s">
        <v>1541</v>
      </c>
      <c r="K1419" s="54" t="s">
        <v>1546</v>
      </c>
      <c r="L1419" s="87">
        <v>43308</v>
      </c>
      <c r="M1419" s="54"/>
      <c r="N1419" s="54" t="s">
        <v>1547</v>
      </c>
      <c r="O1419" s="88">
        <v>1.0633983E-3</v>
      </c>
      <c r="P1419" s="54">
        <v>2</v>
      </c>
    </row>
    <row r="1420" spans="1:16" ht="28">
      <c r="A1420" s="54" t="s">
        <v>228</v>
      </c>
      <c r="B1420" s="54" t="s">
        <v>185</v>
      </c>
      <c r="C1420" s="54" t="s">
        <v>1126</v>
      </c>
      <c r="D1420" s="54" t="s">
        <v>92</v>
      </c>
      <c r="E1420" s="54" t="s">
        <v>1126</v>
      </c>
      <c r="F1420" s="54" t="s">
        <v>272</v>
      </c>
      <c r="G1420" s="54" t="s">
        <v>1541</v>
      </c>
      <c r="H1420" s="54" t="s">
        <v>1542</v>
      </c>
      <c r="I1420" s="54" t="s">
        <v>1543</v>
      </c>
      <c r="J1420" s="54" t="s">
        <v>1541</v>
      </c>
      <c r="K1420" s="54" t="s">
        <v>1548</v>
      </c>
      <c r="L1420" s="87">
        <v>43308</v>
      </c>
      <c r="M1420" s="54"/>
      <c r="N1420" s="54" t="s">
        <v>1549</v>
      </c>
      <c r="O1420" s="88">
        <v>1.0633983E-3</v>
      </c>
      <c r="P1420" s="54">
        <v>2</v>
      </c>
    </row>
    <row r="1421" spans="1:16" ht="28">
      <c r="A1421" s="54" t="s">
        <v>228</v>
      </c>
      <c r="B1421" s="54" t="s">
        <v>185</v>
      </c>
      <c r="C1421" s="54" t="s">
        <v>1126</v>
      </c>
      <c r="D1421" s="54" t="s">
        <v>92</v>
      </c>
      <c r="E1421" s="54" t="s">
        <v>1126</v>
      </c>
      <c r="F1421" s="54" t="s">
        <v>272</v>
      </c>
      <c r="G1421" s="54" t="s">
        <v>1541</v>
      </c>
      <c r="H1421" s="54" t="s">
        <v>1542</v>
      </c>
      <c r="I1421" s="54" t="s">
        <v>1543</v>
      </c>
      <c r="J1421" s="54" t="s">
        <v>1541</v>
      </c>
      <c r="K1421" s="54" t="s">
        <v>1550</v>
      </c>
      <c r="L1421" s="87">
        <v>43308</v>
      </c>
      <c r="M1421" s="54"/>
      <c r="N1421" s="54" t="s">
        <v>1551</v>
      </c>
      <c r="O1421" s="88">
        <v>1.0633983E-3</v>
      </c>
      <c r="P1421" s="54">
        <v>2</v>
      </c>
    </row>
    <row r="1422" spans="1:16" ht="28">
      <c r="A1422" s="54" t="s">
        <v>228</v>
      </c>
      <c r="B1422" s="54" t="s">
        <v>185</v>
      </c>
      <c r="C1422" s="54" t="s">
        <v>1126</v>
      </c>
      <c r="D1422" s="54" t="s">
        <v>92</v>
      </c>
      <c r="E1422" s="54" t="s">
        <v>1126</v>
      </c>
      <c r="F1422" s="54" t="s">
        <v>272</v>
      </c>
      <c r="G1422" s="54" t="s">
        <v>1541</v>
      </c>
      <c r="H1422" s="54" t="s">
        <v>1542</v>
      </c>
      <c r="I1422" s="54" t="s">
        <v>1543</v>
      </c>
      <c r="J1422" s="54" t="s">
        <v>1541</v>
      </c>
      <c r="K1422" s="54" t="s">
        <v>1552</v>
      </c>
      <c r="L1422" s="87">
        <v>43308</v>
      </c>
      <c r="M1422" s="54"/>
      <c r="N1422" s="54" t="s">
        <v>1553</v>
      </c>
      <c r="O1422" s="88">
        <v>5.3169920000000013E-4</v>
      </c>
      <c r="P1422" s="54">
        <v>1</v>
      </c>
    </row>
    <row r="1423" spans="1:16" ht="28">
      <c r="A1423" s="54" t="s">
        <v>228</v>
      </c>
      <c r="B1423" s="54" t="s">
        <v>185</v>
      </c>
      <c r="C1423" s="54" t="s">
        <v>1126</v>
      </c>
      <c r="D1423" s="54" t="s">
        <v>92</v>
      </c>
      <c r="E1423" s="54" t="s">
        <v>1126</v>
      </c>
      <c r="F1423" s="54" t="s">
        <v>272</v>
      </c>
      <c r="G1423" s="54" t="s">
        <v>1541</v>
      </c>
      <c r="H1423" s="54" t="s">
        <v>1542</v>
      </c>
      <c r="I1423" s="54" t="s">
        <v>1543</v>
      </c>
      <c r="J1423" s="54" t="s">
        <v>1541</v>
      </c>
      <c r="K1423" s="54" t="s">
        <v>1554</v>
      </c>
      <c r="L1423" s="87">
        <v>43308</v>
      </c>
      <c r="M1423" s="54"/>
      <c r="N1423" s="54" t="s">
        <v>1555</v>
      </c>
      <c r="O1423" s="88">
        <v>1.0633983E-3</v>
      </c>
      <c r="P1423" s="54">
        <v>2</v>
      </c>
    </row>
    <row r="1424" spans="1:16" ht="28">
      <c r="A1424" s="54" t="s">
        <v>228</v>
      </c>
      <c r="B1424" s="54" t="s">
        <v>185</v>
      </c>
      <c r="C1424" s="54" t="s">
        <v>1126</v>
      </c>
      <c r="D1424" s="54" t="s">
        <v>92</v>
      </c>
      <c r="E1424" s="54" t="s">
        <v>1126</v>
      </c>
      <c r="F1424" s="54" t="s">
        <v>272</v>
      </c>
      <c r="G1424" s="54" t="s">
        <v>1541</v>
      </c>
      <c r="H1424" s="54" t="s">
        <v>1542</v>
      </c>
      <c r="I1424" s="54" t="s">
        <v>1543</v>
      </c>
      <c r="J1424" s="54" t="s">
        <v>1541</v>
      </c>
      <c r="K1424" s="54" t="s">
        <v>1556</v>
      </c>
      <c r="L1424" s="87">
        <v>43308</v>
      </c>
      <c r="M1424" s="54"/>
      <c r="N1424" s="54" t="s">
        <v>1557</v>
      </c>
      <c r="O1424" s="88">
        <v>5.3169920000000013E-4</v>
      </c>
      <c r="P1424" s="54">
        <v>1</v>
      </c>
    </row>
    <row r="1425" spans="1:16" ht="28">
      <c r="A1425" s="54" t="s">
        <v>228</v>
      </c>
      <c r="B1425" s="54" t="s">
        <v>185</v>
      </c>
      <c r="C1425" s="54" t="s">
        <v>1126</v>
      </c>
      <c r="D1425" s="54" t="s">
        <v>92</v>
      </c>
      <c r="E1425" s="54" t="s">
        <v>1126</v>
      </c>
      <c r="F1425" s="54" t="s">
        <v>272</v>
      </c>
      <c r="G1425" s="54" t="s">
        <v>205</v>
      </c>
      <c r="H1425" s="54" t="s">
        <v>1446</v>
      </c>
      <c r="I1425" s="54" t="s">
        <v>1447</v>
      </c>
      <c r="J1425" s="54" t="s">
        <v>205</v>
      </c>
      <c r="K1425" s="54" t="s">
        <v>1446</v>
      </c>
      <c r="L1425" s="87">
        <v>43042</v>
      </c>
      <c r="M1425" s="54"/>
      <c r="N1425" s="54" t="s">
        <v>1448</v>
      </c>
      <c r="O1425" s="88">
        <v>6.3803899999999997E-3</v>
      </c>
      <c r="P1425" s="54">
        <v>12</v>
      </c>
    </row>
    <row r="1426" spans="1:16" ht="28">
      <c r="A1426" s="54" t="s">
        <v>228</v>
      </c>
      <c r="B1426" s="54" t="s">
        <v>185</v>
      </c>
      <c r="C1426" s="54" t="s">
        <v>1126</v>
      </c>
      <c r="D1426" s="54" t="s">
        <v>92</v>
      </c>
      <c r="E1426" s="54" t="s">
        <v>1126</v>
      </c>
      <c r="F1426" s="54" t="s">
        <v>272</v>
      </c>
      <c r="G1426" s="54" t="s">
        <v>205</v>
      </c>
      <c r="H1426" s="54" t="s">
        <v>998</v>
      </c>
      <c r="I1426" s="54" t="s">
        <v>999</v>
      </c>
      <c r="J1426" s="54" t="s">
        <v>205</v>
      </c>
      <c r="K1426" s="54" t="s">
        <v>998</v>
      </c>
      <c r="L1426" s="87">
        <v>42052</v>
      </c>
      <c r="M1426" s="54"/>
      <c r="N1426" s="54" t="s">
        <v>1000</v>
      </c>
      <c r="O1426" s="88">
        <v>1.9141169900000001E-2</v>
      </c>
      <c r="P1426" s="54">
        <v>36</v>
      </c>
    </row>
    <row r="1427" spans="1:16" ht="28">
      <c r="A1427" s="54" t="s">
        <v>228</v>
      </c>
      <c r="B1427" s="54" t="s">
        <v>185</v>
      </c>
      <c r="C1427" s="54" t="s">
        <v>1126</v>
      </c>
      <c r="D1427" s="54" t="s">
        <v>92</v>
      </c>
      <c r="E1427" s="54" t="s">
        <v>1126</v>
      </c>
      <c r="F1427" s="54" t="s">
        <v>272</v>
      </c>
      <c r="G1427" s="54" t="s">
        <v>205</v>
      </c>
      <c r="H1427" s="54" t="s">
        <v>206</v>
      </c>
      <c r="I1427" s="54" t="s">
        <v>1001</v>
      </c>
      <c r="J1427" s="54" t="s">
        <v>205</v>
      </c>
      <c r="K1427" s="54" t="s">
        <v>1002</v>
      </c>
      <c r="L1427" s="87">
        <v>42136</v>
      </c>
      <c r="M1427" s="54"/>
      <c r="N1427" s="54" t="s">
        <v>1003</v>
      </c>
      <c r="O1427" s="88">
        <v>9.5705849999999995E-3</v>
      </c>
      <c r="P1427" s="54">
        <v>18</v>
      </c>
    </row>
    <row r="1428" spans="1:16" ht="28">
      <c r="A1428" s="54" t="s">
        <v>228</v>
      </c>
      <c r="B1428" s="54" t="s">
        <v>185</v>
      </c>
      <c r="C1428" s="54" t="s">
        <v>1126</v>
      </c>
      <c r="D1428" s="54" t="s">
        <v>92</v>
      </c>
      <c r="E1428" s="54" t="s">
        <v>1126</v>
      </c>
      <c r="F1428" s="54" t="s">
        <v>272</v>
      </c>
      <c r="G1428" s="54" t="s">
        <v>205</v>
      </c>
      <c r="H1428" s="54" t="s">
        <v>206</v>
      </c>
      <c r="I1428" s="54" t="s">
        <v>1001</v>
      </c>
      <c r="J1428" s="54" t="s">
        <v>205</v>
      </c>
      <c r="K1428" s="54" t="s">
        <v>1004</v>
      </c>
      <c r="L1428" s="87">
        <v>42136</v>
      </c>
      <c r="M1428" s="54"/>
      <c r="N1428" s="54" t="s">
        <v>1005</v>
      </c>
      <c r="O1428" s="88">
        <v>1.7546072499999999E-2</v>
      </c>
      <c r="P1428" s="54">
        <v>33</v>
      </c>
    </row>
    <row r="1429" spans="1:16" ht="28">
      <c r="A1429" s="54" t="s">
        <v>228</v>
      </c>
      <c r="B1429" s="54" t="s">
        <v>185</v>
      </c>
      <c r="C1429" s="54" t="s">
        <v>1126</v>
      </c>
      <c r="D1429" s="54" t="s">
        <v>92</v>
      </c>
      <c r="E1429" s="54" t="s">
        <v>1126</v>
      </c>
      <c r="F1429" s="54" t="s">
        <v>272</v>
      </c>
      <c r="G1429" s="54" t="s">
        <v>205</v>
      </c>
      <c r="H1429" s="54" t="s">
        <v>206</v>
      </c>
      <c r="I1429" s="54" t="s">
        <v>1001</v>
      </c>
      <c r="J1429" s="54" t="s">
        <v>205</v>
      </c>
      <c r="K1429" s="54" t="s">
        <v>1006</v>
      </c>
      <c r="L1429" s="87">
        <v>42136</v>
      </c>
      <c r="M1429" s="54"/>
      <c r="N1429" s="54" t="s">
        <v>1007</v>
      </c>
      <c r="O1429" s="88">
        <v>1.06339833E-2</v>
      </c>
      <c r="P1429" s="54">
        <v>20</v>
      </c>
    </row>
    <row r="1430" spans="1:16" ht="28">
      <c r="A1430" s="54" t="s">
        <v>228</v>
      </c>
      <c r="B1430" s="54" t="s">
        <v>185</v>
      </c>
      <c r="C1430" s="54" t="s">
        <v>1126</v>
      </c>
      <c r="D1430" s="54" t="s">
        <v>92</v>
      </c>
      <c r="E1430" s="54" t="s">
        <v>1126</v>
      </c>
      <c r="F1430" s="54" t="s">
        <v>272</v>
      </c>
      <c r="G1430" s="54" t="s">
        <v>205</v>
      </c>
      <c r="H1430" s="54" t="s">
        <v>206</v>
      </c>
      <c r="I1430" s="54" t="s">
        <v>1001</v>
      </c>
      <c r="J1430" s="54" t="s">
        <v>205</v>
      </c>
      <c r="K1430" s="54" t="s">
        <v>1008</v>
      </c>
      <c r="L1430" s="87">
        <v>42136</v>
      </c>
      <c r="M1430" s="54"/>
      <c r="N1430" s="54" t="s">
        <v>1009</v>
      </c>
      <c r="O1430" s="88">
        <v>1.4355877499999999E-2</v>
      </c>
      <c r="P1430" s="54">
        <v>27</v>
      </c>
    </row>
    <row r="1431" spans="1:16" ht="28">
      <c r="A1431" s="54" t="s">
        <v>228</v>
      </c>
      <c r="B1431" s="54" t="s">
        <v>185</v>
      </c>
      <c r="C1431" s="54" t="s">
        <v>1126</v>
      </c>
      <c r="D1431" s="54" t="s">
        <v>92</v>
      </c>
      <c r="E1431" s="54" t="s">
        <v>1126</v>
      </c>
      <c r="F1431" s="54" t="s">
        <v>272</v>
      </c>
      <c r="G1431" s="54" t="s">
        <v>205</v>
      </c>
      <c r="H1431" s="54" t="s">
        <v>206</v>
      </c>
      <c r="I1431" s="54" t="s">
        <v>1001</v>
      </c>
      <c r="J1431" s="54" t="s">
        <v>205</v>
      </c>
      <c r="K1431" s="54" t="s">
        <v>1010</v>
      </c>
      <c r="L1431" s="87">
        <v>42136</v>
      </c>
      <c r="M1431" s="54"/>
      <c r="N1431" s="54" t="s">
        <v>1011</v>
      </c>
      <c r="O1431" s="88">
        <v>1.06339833E-2</v>
      </c>
      <c r="P1431" s="54">
        <v>20</v>
      </c>
    </row>
    <row r="1432" spans="1:16" ht="28">
      <c r="A1432" s="54" t="s">
        <v>228</v>
      </c>
      <c r="B1432" s="54" t="s">
        <v>185</v>
      </c>
      <c r="C1432" s="54" t="s">
        <v>1126</v>
      </c>
      <c r="D1432" s="54" t="s">
        <v>92</v>
      </c>
      <c r="E1432" s="54" t="s">
        <v>1126</v>
      </c>
      <c r="F1432" s="54" t="s">
        <v>272</v>
      </c>
      <c r="G1432" s="54" t="s">
        <v>205</v>
      </c>
      <c r="H1432" s="54" t="s">
        <v>206</v>
      </c>
      <c r="I1432" s="54" t="s">
        <v>1001</v>
      </c>
      <c r="J1432" s="54" t="s">
        <v>205</v>
      </c>
      <c r="K1432" s="54" t="s">
        <v>1012</v>
      </c>
      <c r="L1432" s="87">
        <v>42136</v>
      </c>
      <c r="M1432" s="54"/>
      <c r="N1432" s="54" t="s">
        <v>1013</v>
      </c>
      <c r="O1432" s="88">
        <v>9.0388858000000002E-3</v>
      </c>
      <c r="P1432" s="54">
        <v>17</v>
      </c>
    </row>
    <row r="1433" spans="1:16" ht="28">
      <c r="A1433" s="54" t="s">
        <v>228</v>
      </c>
      <c r="B1433" s="54" t="s">
        <v>185</v>
      </c>
      <c r="C1433" s="54" t="s">
        <v>1126</v>
      </c>
      <c r="D1433" s="54" t="s">
        <v>92</v>
      </c>
      <c r="E1433" s="54" t="s">
        <v>1126</v>
      </c>
      <c r="F1433" s="54" t="s">
        <v>272</v>
      </c>
      <c r="G1433" s="54" t="s">
        <v>205</v>
      </c>
      <c r="H1433" s="54" t="s">
        <v>206</v>
      </c>
      <c r="I1433" s="54" t="s">
        <v>1001</v>
      </c>
      <c r="J1433" s="54" t="s">
        <v>205</v>
      </c>
      <c r="K1433" s="54" t="s">
        <v>1014</v>
      </c>
      <c r="L1433" s="87">
        <v>42136</v>
      </c>
      <c r="M1433" s="54"/>
      <c r="N1433" s="54" t="s">
        <v>1015</v>
      </c>
      <c r="O1433" s="88">
        <v>9.0388858000000002E-3</v>
      </c>
      <c r="P1433" s="54">
        <v>17</v>
      </c>
    </row>
    <row r="1434" spans="1:16" ht="28">
      <c r="A1434" s="54" t="s">
        <v>228</v>
      </c>
      <c r="B1434" s="54" t="s">
        <v>185</v>
      </c>
      <c r="C1434" s="54" t="s">
        <v>1126</v>
      </c>
      <c r="D1434" s="54" t="s">
        <v>92</v>
      </c>
      <c r="E1434" s="54" t="s">
        <v>1126</v>
      </c>
      <c r="F1434" s="54" t="s">
        <v>272</v>
      </c>
      <c r="G1434" s="54" t="s">
        <v>205</v>
      </c>
      <c r="H1434" s="54" t="s">
        <v>1435</v>
      </c>
      <c r="I1434" s="54" t="s">
        <v>1436</v>
      </c>
      <c r="J1434" s="54" t="s">
        <v>205</v>
      </c>
      <c r="K1434" s="54" t="s">
        <v>1457</v>
      </c>
      <c r="L1434" s="87">
        <v>43154</v>
      </c>
      <c r="M1434" s="54"/>
      <c r="N1434" s="54" t="s">
        <v>1458</v>
      </c>
      <c r="O1434" s="88">
        <v>5.8486908000000004E-3</v>
      </c>
      <c r="P1434" s="54">
        <v>11</v>
      </c>
    </row>
    <row r="1435" spans="1:16" ht="28">
      <c r="A1435" s="54" t="s">
        <v>228</v>
      </c>
      <c r="B1435" s="54" t="s">
        <v>185</v>
      </c>
      <c r="C1435" s="54" t="s">
        <v>1126</v>
      </c>
      <c r="D1435" s="54" t="s">
        <v>92</v>
      </c>
      <c r="E1435" s="54" t="s">
        <v>1126</v>
      </c>
      <c r="F1435" s="54" t="s">
        <v>272</v>
      </c>
      <c r="G1435" s="54" t="s">
        <v>205</v>
      </c>
      <c r="H1435" s="54" t="s">
        <v>1435</v>
      </c>
      <c r="I1435" s="54" t="s">
        <v>1436</v>
      </c>
      <c r="J1435" s="54" t="s">
        <v>205</v>
      </c>
      <c r="K1435" s="54" t="s">
        <v>1459</v>
      </c>
      <c r="L1435" s="87">
        <v>43154</v>
      </c>
      <c r="M1435" s="54"/>
      <c r="N1435" s="54" t="s">
        <v>1460</v>
      </c>
      <c r="O1435" s="88">
        <v>4.2535932999999988E-3</v>
      </c>
      <c r="P1435" s="54">
        <v>8</v>
      </c>
    </row>
    <row r="1436" spans="1:16" ht="28">
      <c r="A1436" s="54" t="s">
        <v>228</v>
      </c>
      <c r="B1436" s="54" t="s">
        <v>185</v>
      </c>
      <c r="C1436" s="54" t="s">
        <v>1126</v>
      </c>
      <c r="D1436" s="54" t="s">
        <v>92</v>
      </c>
      <c r="E1436" s="54" t="s">
        <v>1126</v>
      </c>
      <c r="F1436" s="54" t="s">
        <v>272</v>
      </c>
      <c r="G1436" s="54" t="s">
        <v>205</v>
      </c>
      <c r="H1436" s="54" t="s">
        <v>1435</v>
      </c>
      <c r="I1436" s="54" t="s">
        <v>1436</v>
      </c>
      <c r="J1436" s="54" t="s">
        <v>205</v>
      </c>
      <c r="K1436" s="54" t="s">
        <v>1461</v>
      </c>
      <c r="L1436" s="87">
        <v>43154</v>
      </c>
      <c r="M1436" s="54"/>
      <c r="N1436" s="54" t="s">
        <v>1462</v>
      </c>
      <c r="O1436" s="88">
        <v>5.8486908000000004E-3</v>
      </c>
      <c r="P1436" s="54">
        <v>11</v>
      </c>
    </row>
    <row r="1437" spans="1:16" ht="28">
      <c r="A1437" s="54" t="s">
        <v>228</v>
      </c>
      <c r="B1437" s="54" t="s">
        <v>185</v>
      </c>
      <c r="C1437" s="54" t="s">
        <v>1126</v>
      </c>
      <c r="D1437" s="54" t="s">
        <v>92</v>
      </c>
      <c r="E1437" s="54" t="s">
        <v>1126</v>
      </c>
      <c r="F1437" s="54" t="s">
        <v>272</v>
      </c>
      <c r="G1437" s="54" t="s">
        <v>205</v>
      </c>
      <c r="H1437" s="54" t="s">
        <v>1435</v>
      </c>
      <c r="I1437" s="54" t="s">
        <v>1436</v>
      </c>
      <c r="J1437" s="54" t="s">
        <v>205</v>
      </c>
      <c r="K1437" s="54" t="s">
        <v>1463</v>
      </c>
      <c r="L1437" s="87">
        <v>43154</v>
      </c>
      <c r="M1437" s="54"/>
      <c r="N1437" s="54" t="s">
        <v>1464</v>
      </c>
      <c r="O1437" s="88">
        <v>6.3803899999999997E-3</v>
      </c>
      <c r="P1437" s="54">
        <v>12</v>
      </c>
    </row>
    <row r="1438" spans="1:16" ht="28">
      <c r="A1438" s="54" t="s">
        <v>228</v>
      </c>
      <c r="B1438" s="54" t="s">
        <v>185</v>
      </c>
      <c r="C1438" s="54" t="s">
        <v>1126</v>
      </c>
      <c r="D1438" s="54" t="s">
        <v>92</v>
      </c>
      <c r="E1438" s="54" t="s">
        <v>1126</v>
      </c>
      <c r="F1438" s="54" t="s">
        <v>272</v>
      </c>
      <c r="G1438" s="54" t="s">
        <v>205</v>
      </c>
      <c r="H1438" s="54" t="s">
        <v>1435</v>
      </c>
      <c r="I1438" s="54" t="s">
        <v>1436</v>
      </c>
      <c r="J1438" s="54" t="s">
        <v>205</v>
      </c>
      <c r="K1438" s="54" t="s">
        <v>1465</v>
      </c>
      <c r="L1438" s="87">
        <v>43154</v>
      </c>
      <c r="M1438" s="54"/>
      <c r="N1438" s="54" t="s">
        <v>1466</v>
      </c>
      <c r="O1438" s="88">
        <v>5.3169916000000012E-3</v>
      </c>
      <c r="P1438" s="54">
        <v>10</v>
      </c>
    </row>
    <row r="1439" spans="1:16" ht="28">
      <c r="A1439" s="54" t="s">
        <v>228</v>
      </c>
      <c r="B1439" s="54" t="s">
        <v>185</v>
      </c>
      <c r="C1439" s="54" t="s">
        <v>1126</v>
      </c>
      <c r="D1439" s="54" t="s">
        <v>92</v>
      </c>
      <c r="E1439" s="54" t="s">
        <v>1126</v>
      </c>
      <c r="F1439" s="54" t="s">
        <v>272</v>
      </c>
      <c r="G1439" s="54" t="s">
        <v>205</v>
      </c>
      <c r="H1439" s="54" t="s">
        <v>1435</v>
      </c>
      <c r="I1439" s="54" t="s">
        <v>1436</v>
      </c>
      <c r="J1439" s="54" t="s">
        <v>205</v>
      </c>
      <c r="K1439" s="54" t="s">
        <v>1467</v>
      </c>
      <c r="L1439" s="87">
        <v>43154</v>
      </c>
      <c r="M1439" s="54"/>
      <c r="N1439" s="54" t="s">
        <v>1468</v>
      </c>
      <c r="O1439" s="88">
        <v>4.2535932999999988E-3</v>
      </c>
      <c r="P1439" s="54">
        <v>8</v>
      </c>
    </row>
    <row r="1440" spans="1:16" ht="28">
      <c r="A1440" s="54" t="s">
        <v>228</v>
      </c>
      <c r="B1440" s="54" t="s">
        <v>185</v>
      </c>
      <c r="C1440" s="54" t="s">
        <v>1126</v>
      </c>
      <c r="D1440" s="54" t="s">
        <v>92</v>
      </c>
      <c r="E1440" s="54" t="s">
        <v>1126</v>
      </c>
      <c r="F1440" s="54" t="s">
        <v>272</v>
      </c>
      <c r="G1440" s="54" t="s">
        <v>205</v>
      </c>
      <c r="H1440" s="54" t="s">
        <v>1435</v>
      </c>
      <c r="I1440" s="54" t="s">
        <v>1436</v>
      </c>
      <c r="J1440" s="54" t="s">
        <v>205</v>
      </c>
      <c r="K1440" s="54" t="s">
        <v>1449</v>
      </c>
      <c r="L1440" s="87">
        <v>43154</v>
      </c>
      <c r="M1440" s="54"/>
      <c r="N1440" s="54" t="s">
        <v>1450</v>
      </c>
      <c r="O1440" s="88">
        <v>6.3803899999999997E-3</v>
      </c>
      <c r="P1440" s="54">
        <v>12</v>
      </c>
    </row>
    <row r="1441" spans="1:16" ht="28">
      <c r="A1441" s="54" t="s">
        <v>228</v>
      </c>
      <c r="B1441" s="54" t="s">
        <v>185</v>
      </c>
      <c r="C1441" s="54" t="s">
        <v>1126</v>
      </c>
      <c r="D1441" s="54" t="s">
        <v>92</v>
      </c>
      <c r="E1441" s="54" t="s">
        <v>1126</v>
      </c>
      <c r="F1441" s="54" t="s">
        <v>272</v>
      </c>
      <c r="G1441" s="54" t="s">
        <v>205</v>
      </c>
      <c r="H1441" s="54" t="s">
        <v>1435</v>
      </c>
      <c r="I1441" s="54" t="s">
        <v>1436</v>
      </c>
      <c r="J1441" s="54" t="s">
        <v>205</v>
      </c>
      <c r="K1441" s="54" t="s">
        <v>1469</v>
      </c>
      <c r="L1441" s="87">
        <v>43154</v>
      </c>
      <c r="M1441" s="54"/>
      <c r="N1441" s="54" t="s">
        <v>1470</v>
      </c>
      <c r="O1441" s="88">
        <v>5.3169916000000012E-3</v>
      </c>
      <c r="P1441" s="54">
        <v>10</v>
      </c>
    </row>
    <row r="1442" spans="1:16" ht="28">
      <c r="A1442" s="54" t="s">
        <v>228</v>
      </c>
      <c r="B1442" s="54" t="s">
        <v>185</v>
      </c>
      <c r="C1442" s="54" t="s">
        <v>1126</v>
      </c>
      <c r="D1442" s="54" t="s">
        <v>92</v>
      </c>
      <c r="E1442" s="54" t="s">
        <v>1126</v>
      </c>
      <c r="F1442" s="54" t="s">
        <v>272</v>
      </c>
      <c r="G1442" s="54" t="s">
        <v>205</v>
      </c>
      <c r="H1442" s="54" t="s">
        <v>1435</v>
      </c>
      <c r="I1442" s="54" t="s">
        <v>1436</v>
      </c>
      <c r="J1442" s="54" t="s">
        <v>205</v>
      </c>
      <c r="K1442" s="54" t="s">
        <v>1455</v>
      </c>
      <c r="L1442" s="87">
        <v>43154</v>
      </c>
      <c r="M1442" s="54"/>
      <c r="N1442" s="54" t="s">
        <v>1456</v>
      </c>
      <c r="O1442" s="88">
        <v>4.7852924999999998E-3</v>
      </c>
      <c r="P1442" s="54">
        <v>9</v>
      </c>
    </row>
    <row r="1443" spans="1:16" ht="28">
      <c r="A1443" s="54" t="s">
        <v>228</v>
      </c>
      <c r="B1443" s="54" t="s">
        <v>185</v>
      </c>
      <c r="C1443" s="54" t="s">
        <v>1126</v>
      </c>
      <c r="D1443" s="54" t="s">
        <v>92</v>
      </c>
      <c r="E1443" s="54" t="s">
        <v>1126</v>
      </c>
      <c r="F1443" s="54" t="s">
        <v>272</v>
      </c>
      <c r="G1443" s="54" t="s">
        <v>205</v>
      </c>
      <c r="H1443" s="54" t="s">
        <v>1016</v>
      </c>
      <c r="I1443" s="54" t="s">
        <v>1017</v>
      </c>
      <c r="J1443" s="54" t="s">
        <v>205</v>
      </c>
      <c r="K1443" s="54" t="s">
        <v>1437</v>
      </c>
      <c r="L1443" s="87">
        <v>41982</v>
      </c>
      <c r="M1443" s="54"/>
      <c r="N1443" s="54" t="s">
        <v>1438</v>
      </c>
      <c r="O1443" s="88">
        <v>1.3292479100000001E-2</v>
      </c>
      <c r="P1443" s="54">
        <v>25</v>
      </c>
    </row>
    <row r="1444" spans="1:16" ht="28">
      <c r="A1444" s="54" t="s">
        <v>228</v>
      </c>
      <c r="B1444" s="54" t="s">
        <v>185</v>
      </c>
      <c r="C1444" s="54" t="s">
        <v>1126</v>
      </c>
      <c r="D1444" s="54" t="s">
        <v>92</v>
      </c>
      <c r="E1444" s="54" t="s">
        <v>1126</v>
      </c>
      <c r="F1444" s="54" t="s">
        <v>272</v>
      </c>
      <c r="G1444" s="54" t="s">
        <v>205</v>
      </c>
      <c r="H1444" s="54" t="s">
        <v>1016</v>
      </c>
      <c r="I1444" s="54" t="s">
        <v>1017</v>
      </c>
      <c r="J1444" s="54" t="s">
        <v>205</v>
      </c>
      <c r="K1444" s="54" t="s">
        <v>1018</v>
      </c>
      <c r="L1444" s="87">
        <v>41982</v>
      </c>
      <c r="M1444" s="54"/>
      <c r="N1444" s="54" t="s">
        <v>1019</v>
      </c>
      <c r="O1444" s="88">
        <v>2.0736267400000001E-2</v>
      </c>
      <c r="P1444" s="54">
        <v>39</v>
      </c>
    </row>
    <row r="1445" spans="1:16" ht="28">
      <c r="A1445" s="54" t="s">
        <v>228</v>
      </c>
      <c r="B1445" s="54" t="s">
        <v>185</v>
      </c>
      <c r="C1445" s="54" t="s">
        <v>1126</v>
      </c>
      <c r="D1445" s="54" t="s">
        <v>92</v>
      </c>
      <c r="E1445" s="54" t="s">
        <v>1126</v>
      </c>
      <c r="F1445" s="54" t="s">
        <v>272</v>
      </c>
      <c r="G1445" s="54" t="s">
        <v>205</v>
      </c>
      <c r="H1445" s="54" t="s">
        <v>1016</v>
      </c>
      <c r="I1445" s="54" t="s">
        <v>1017</v>
      </c>
      <c r="J1445" s="54" t="s">
        <v>205</v>
      </c>
      <c r="K1445" s="54" t="s">
        <v>1020</v>
      </c>
      <c r="L1445" s="87">
        <v>41982</v>
      </c>
      <c r="M1445" s="54"/>
      <c r="N1445" s="54" t="s">
        <v>1021</v>
      </c>
      <c r="O1445" s="88">
        <v>2.5521559900000001E-2</v>
      </c>
      <c r="P1445" s="54">
        <v>48</v>
      </c>
    </row>
    <row r="1446" spans="1:16" ht="28">
      <c r="A1446" s="54" t="s">
        <v>228</v>
      </c>
      <c r="B1446" s="54" t="s">
        <v>185</v>
      </c>
      <c r="C1446" s="54" t="s">
        <v>1126</v>
      </c>
      <c r="D1446" s="54" t="s">
        <v>92</v>
      </c>
      <c r="E1446" s="54" t="s">
        <v>1126</v>
      </c>
      <c r="F1446" s="54" t="s">
        <v>272</v>
      </c>
      <c r="G1446" s="54" t="s">
        <v>205</v>
      </c>
      <c r="H1446" s="54" t="s">
        <v>1016</v>
      </c>
      <c r="I1446" s="54" t="s">
        <v>1017</v>
      </c>
      <c r="J1446" s="54" t="s">
        <v>205</v>
      </c>
      <c r="K1446" s="54" t="s">
        <v>1016</v>
      </c>
      <c r="L1446" s="87">
        <v>41982</v>
      </c>
      <c r="M1446" s="54"/>
      <c r="N1446" s="54" t="s">
        <v>1022</v>
      </c>
      <c r="O1446" s="88">
        <v>1.06339833E-2</v>
      </c>
      <c r="P1446" s="54">
        <v>20</v>
      </c>
    </row>
    <row r="1447" spans="1:16" ht="28">
      <c r="A1447" s="54" t="s">
        <v>228</v>
      </c>
      <c r="B1447" s="54" t="s">
        <v>185</v>
      </c>
      <c r="C1447" s="54" t="s">
        <v>1126</v>
      </c>
      <c r="D1447" s="54" t="s">
        <v>92</v>
      </c>
      <c r="E1447" s="54" t="s">
        <v>1126</v>
      </c>
      <c r="F1447" s="54" t="s">
        <v>272</v>
      </c>
      <c r="G1447" s="54" t="s">
        <v>1023</v>
      </c>
      <c r="H1447" s="54" t="s">
        <v>1024</v>
      </c>
      <c r="I1447" s="54" t="s">
        <v>1025</v>
      </c>
      <c r="J1447" s="54" t="s">
        <v>1023</v>
      </c>
      <c r="K1447" s="54" t="s">
        <v>1026</v>
      </c>
      <c r="L1447" s="87">
        <v>41688</v>
      </c>
      <c r="M1447" s="54"/>
      <c r="N1447" s="54" t="s">
        <v>1027</v>
      </c>
      <c r="O1447" s="88">
        <v>5.3169920000000013E-4</v>
      </c>
      <c r="P1447" s="54">
        <v>1</v>
      </c>
    </row>
    <row r="1448" spans="1:16" ht="28">
      <c r="A1448" s="54" t="s">
        <v>228</v>
      </c>
      <c r="B1448" s="54" t="s">
        <v>185</v>
      </c>
      <c r="C1448" s="54" t="s">
        <v>1126</v>
      </c>
      <c r="D1448" s="54" t="s">
        <v>92</v>
      </c>
      <c r="E1448" s="54" t="s">
        <v>1126</v>
      </c>
      <c r="F1448" s="54" t="s">
        <v>272</v>
      </c>
      <c r="G1448" s="54" t="s">
        <v>1023</v>
      </c>
      <c r="H1448" s="54" t="s">
        <v>1024</v>
      </c>
      <c r="I1448" s="54" t="s">
        <v>1025</v>
      </c>
      <c r="J1448" s="54" t="s">
        <v>1023</v>
      </c>
      <c r="K1448" s="54" t="s">
        <v>1028</v>
      </c>
      <c r="L1448" s="87">
        <v>41688</v>
      </c>
      <c r="M1448" s="54"/>
      <c r="N1448" s="54" t="s">
        <v>1029</v>
      </c>
      <c r="O1448" s="88">
        <v>1.3292479100000001E-2</v>
      </c>
      <c r="P1448" s="54">
        <v>25</v>
      </c>
    </row>
    <row r="1449" spans="1:16" ht="28">
      <c r="A1449" s="54" t="s">
        <v>228</v>
      </c>
      <c r="B1449" s="54" t="s">
        <v>185</v>
      </c>
      <c r="C1449" s="54" t="s">
        <v>1126</v>
      </c>
      <c r="D1449" s="54" t="s">
        <v>92</v>
      </c>
      <c r="E1449" s="54" t="s">
        <v>1126</v>
      </c>
      <c r="F1449" s="54" t="s">
        <v>272</v>
      </c>
      <c r="G1449" s="54" t="s">
        <v>1023</v>
      </c>
      <c r="H1449" s="54" t="s">
        <v>1024</v>
      </c>
      <c r="I1449" s="54" t="s">
        <v>1025</v>
      </c>
      <c r="J1449" s="54" t="s">
        <v>1023</v>
      </c>
      <c r="K1449" s="54" t="s">
        <v>1030</v>
      </c>
      <c r="L1449" s="87">
        <v>41688</v>
      </c>
      <c r="M1449" s="54"/>
      <c r="N1449" s="54" t="s">
        <v>1031</v>
      </c>
      <c r="O1449" s="88">
        <v>2.1267967E-3</v>
      </c>
      <c r="P1449" s="54">
        <v>4</v>
      </c>
    </row>
    <row r="1450" spans="1:16" ht="28">
      <c r="A1450" s="54" t="s">
        <v>228</v>
      </c>
      <c r="B1450" s="54" t="s">
        <v>185</v>
      </c>
      <c r="C1450" s="54" t="s">
        <v>1126</v>
      </c>
      <c r="D1450" s="54" t="s">
        <v>92</v>
      </c>
      <c r="E1450" s="54" t="s">
        <v>1126</v>
      </c>
      <c r="F1450" s="54" t="s">
        <v>272</v>
      </c>
      <c r="G1450" s="54" t="s">
        <v>1023</v>
      </c>
      <c r="H1450" s="54" t="s">
        <v>1024</v>
      </c>
      <c r="I1450" s="54" t="s">
        <v>1025</v>
      </c>
      <c r="J1450" s="54" t="s">
        <v>1023</v>
      </c>
      <c r="K1450" s="54" t="s">
        <v>1032</v>
      </c>
      <c r="L1450" s="87">
        <v>41688</v>
      </c>
      <c r="M1450" s="54"/>
      <c r="N1450" s="54" t="s">
        <v>1033</v>
      </c>
      <c r="O1450" s="88">
        <v>1.5950974999999999E-3</v>
      </c>
      <c r="P1450" s="54">
        <v>3</v>
      </c>
    </row>
    <row r="1451" spans="1:16" ht="28">
      <c r="A1451" s="54" t="s">
        <v>228</v>
      </c>
      <c r="B1451" s="54" t="s">
        <v>185</v>
      </c>
      <c r="C1451" s="54" t="s">
        <v>1126</v>
      </c>
      <c r="D1451" s="54" t="s">
        <v>92</v>
      </c>
      <c r="E1451" s="54" t="s">
        <v>1126</v>
      </c>
      <c r="F1451" s="54" t="s">
        <v>272</v>
      </c>
      <c r="G1451" s="54" t="s">
        <v>1023</v>
      </c>
      <c r="H1451" s="54" t="s">
        <v>1024</v>
      </c>
      <c r="I1451" s="54" t="s">
        <v>1025</v>
      </c>
      <c r="J1451" s="54" t="s">
        <v>1023</v>
      </c>
      <c r="K1451" s="54" t="s">
        <v>1034</v>
      </c>
      <c r="L1451" s="87">
        <v>41688</v>
      </c>
      <c r="M1451" s="54"/>
      <c r="N1451" s="54" t="s">
        <v>1035</v>
      </c>
      <c r="O1451" s="88">
        <v>2.6584958000000001E-3</v>
      </c>
      <c r="P1451" s="54">
        <v>5</v>
      </c>
    </row>
    <row r="1452" spans="1:16" ht="28">
      <c r="A1452" s="54" t="s">
        <v>228</v>
      </c>
      <c r="B1452" s="54" t="s">
        <v>185</v>
      </c>
      <c r="C1452" s="54" t="s">
        <v>1126</v>
      </c>
      <c r="D1452" s="54" t="s">
        <v>92</v>
      </c>
      <c r="E1452" s="54" t="s">
        <v>1126</v>
      </c>
      <c r="F1452" s="54" t="s">
        <v>272</v>
      </c>
      <c r="G1452" s="54" t="s">
        <v>1023</v>
      </c>
      <c r="H1452" s="54" t="s">
        <v>1024</v>
      </c>
      <c r="I1452" s="54" t="s">
        <v>1025</v>
      </c>
      <c r="J1452" s="54" t="s">
        <v>1023</v>
      </c>
      <c r="K1452" s="54" t="s">
        <v>1036</v>
      </c>
      <c r="L1452" s="87">
        <v>41688</v>
      </c>
      <c r="M1452" s="54"/>
      <c r="N1452" s="54" t="s">
        <v>1037</v>
      </c>
      <c r="O1452" s="88">
        <v>1.80777716E-2</v>
      </c>
      <c r="P1452" s="54">
        <v>34</v>
      </c>
    </row>
    <row r="1453" spans="1:16" ht="28">
      <c r="A1453" s="54" t="s">
        <v>228</v>
      </c>
      <c r="B1453" s="54" t="s">
        <v>185</v>
      </c>
      <c r="C1453" s="54" t="s">
        <v>1126</v>
      </c>
      <c r="D1453" s="54" t="s">
        <v>92</v>
      </c>
      <c r="E1453" s="54" t="s">
        <v>1126</v>
      </c>
      <c r="F1453" s="54" t="s">
        <v>272</v>
      </c>
      <c r="G1453" s="54" t="s">
        <v>1023</v>
      </c>
      <c r="H1453" s="54" t="s">
        <v>1024</v>
      </c>
      <c r="I1453" s="54" t="s">
        <v>1025</v>
      </c>
      <c r="J1453" s="54" t="s">
        <v>1023</v>
      </c>
      <c r="K1453" s="54" t="s">
        <v>1038</v>
      </c>
      <c r="L1453" s="87">
        <v>41688</v>
      </c>
      <c r="M1453" s="54"/>
      <c r="N1453" s="54" t="s">
        <v>1039</v>
      </c>
      <c r="O1453" s="88">
        <v>1.0102284099999999E-2</v>
      </c>
      <c r="P1453" s="54">
        <v>19</v>
      </c>
    </row>
    <row r="1454" spans="1:16" ht="28">
      <c r="A1454" s="54" t="s">
        <v>228</v>
      </c>
      <c r="B1454" s="54" t="s">
        <v>185</v>
      </c>
      <c r="C1454" s="54" t="s">
        <v>1126</v>
      </c>
      <c r="D1454" s="54" t="s">
        <v>92</v>
      </c>
      <c r="E1454" s="54" t="s">
        <v>1126</v>
      </c>
      <c r="F1454" s="54" t="s">
        <v>272</v>
      </c>
      <c r="G1454" s="54" t="s">
        <v>1023</v>
      </c>
      <c r="H1454" s="54" t="s">
        <v>1024</v>
      </c>
      <c r="I1454" s="54" t="s">
        <v>1025</v>
      </c>
      <c r="J1454" s="54" t="s">
        <v>1023</v>
      </c>
      <c r="K1454" s="54" t="s">
        <v>1040</v>
      </c>
      <c r="L1454" s="87">
        <v>41688</v>
      </c>
      <c r="M1454" s="54"/>
      <c r="N1454" s="54" t="s">
        <v>1041</v>
      </c>
      <c r="O1454" s="88">
        <v>2.6584958000000001E-3</v>
      </c>
      <c r="P1454" s="54">
        <v>5</v>
      </c>
    </row>
    <row r="1455" spans="1:16" ht="28">
      <c r="A1455" s="54" t="s">
        <v>228</v>
      </c>
      <c r="B1455" s="54" t="s">
        <v>185</v>
      </c>
      <c r="C1455" s="54" t="s">
        <v>1126</v>
      </c>
      <c r="D1455" s="54" t="s">
        <v>92</v>
      </c>
      <c r="E1455" s="54" t="s">
        <v>1126</v>
      </c>
      <c r="F1455" s="54" t="s">
        <v>272</v>
      </c>
      <c r="G1455" s="54" t="s">
        <v>1023</v>
      </c>
      <c r="H1455" s="54" t="s">
        <v>1024</v>
      </c>
      <c r="I1455" s="54" t="s">
        <v>1025</v>
      </c>
      <c r="J1455" s="54" t="s">
        <v>1023</v>
      </c>
      <c r="K1455" s="54" t="s">
        <v>1042</v>
      </c>
      <c r="L1455" s="87">
        <v>41688</v>
      </c>
      <c r="M1455" s="54"/>
      <c r="N1455" s="54" t="s">
        <v>1043</v>
      </c>
      <c r="O1455" s="88">
        <v>1.5950974999999999E-3</v>
      </c>
      <c r="P1455" s="54">
        <v>3</v>
      </c>
    </row>
    <row r="1456" spans="1:16" ht="28">
      <c r="A1456" s="54" t="s">
        <v>228</v>
      </c>
      <c r="B1456" s="54" t="s">
        <v>185</v>
      </c>
      <c r="C1456" s="54" t="s">
        <v>1126</v>
      </c>
      <c r="D1456" s="54" t="s">
        <v>92</v>
      </c>
      <c r="E1456" s="54" t="s">
        <v>1126</v>
      </c>
      <c r="F1456" s="54" t="s">
        <v>272</v>
      </c>
      <c r="G1456" s="54" t="s">
        <v>1023</v>
      </c>
      <c r="H1456" s="54" t="s">
        <v>1024</v>
      </c>
      <c r="I1456" s="54" t="s">
        <v>1025</v>
      </c>
      <c r="J1456" s="54" t="s">
        <v>1023</v>
      </c>
      <c r="K1456" s="54" t="s">
        <v>1044</v>
      </c>
      <c r="L1456" s="87">
        <v>41688</v>
      </c>
      <c r="M1456" s="54"/>
      <c r="N1456" s="54" t="s">
        <v>1045</v>
      </c>
      <c r="O1456" s="88">
        <v>1.06339833E-2</v>
      </c>
      <c r="P1456" s="54">
        <v>20</v>
      </c>
    </row>
    <row r="1457" spans="1:16" ht="28">
      <c r="A1457" s="54" t="s">
        <v>228</v>
      </c>
      <c r="B1457" s="54" t="s">
        <v>185</v>
      </c>
      <c r="C1457" s="54" t="s">
        <v>1126</v>
      </c>
      <c r="D1457" s="54" t="s">
        <v>92</v>
      </c>
      <c r="E1457" s="54" t="s">
        <v>1126</v>
      </c>
      <c r="F1457" s="54" t="s">
        <v>272</v>
      </c>
      <c r="G1457" s="54" t="s">
        <v>210</v>
      </c>
      <c r="H1457" s="54" t="s">
        <v>210</v>
      </c>
      <c r="I1457" s="54" t="s">
        <v>322</v>
      </c>
      <c r="J1457" s="54" t="s">
        <v>210</v>
      </c>
      <c r="K1457" s="54" t="s">
        <v>342</v>
      </c>
      <c r="L1457" s="87">
        <v>41674</v>
      </c>
      <c r="M1457" s="54"/>
      <c r="N1457" s="54" t="s">
        <v>1046</v>
      </c>
      <c r="O1457" s="88">
        <v>0.39717927559999999</v>
      </c>
      <c r="P1457" s="54">
        <v>747</v>
      </c>
    </row>
    <row r="1458" spans="1:16" ht="28">
      <c r="A1458" s="54" t="s">
        <v>228</v>
      </c>
      <c r="B1458" s="54" t="s">
        <v>185</v>
      </c>
      <c r="C1458" s="54" t="s">
        <v>1126</v>
      </c>
      <c r="D1458" s="54" t="s">
        <v>92</v>
      </c>
      <c r="E1458" s="54" t="s">
        <v>1126</v>
      </c>
      <c r="F1458" s="54" t="s">
        <v>272</v>
      </c>
      <c r="G1458" s="54" t="s">
        <v>210</v>
      </c>
      <c r="H1458" s="54" t="s">
        <v>210</v>
      </c>
      <c r="I1458" s="54" t="s">
        <v>322</v>
      </c>
      <c r="J1458" s="54" t="s">
        <v>210</v>
      </c>
      <c r="K1458" s="54" t="s">
        <v>1047</v>
      </c>
      <c r="L1458" s="87">
        <v>41674</v>
      </c>
      <c r="M1458" s="54"/>
      <c r="N1458" s="54" t="s">
        <v>1048</v>
      </c>
      <c r="O1458" s="88">
        <v>0.63910239530000001</v>
      </c>
      <c r="P1458" s="54">
        <v>1202</v>
      </c>
    </row>
    <row r="1459" spans="1:16" ht="28">
      <c r="A1459" s="54" t="s">
        <v>228</v>
      </c>
      <c r="B1459" s="54" t="s">
        <v>185</v>
      </c>
      <c r="C1459" s="54" t="s">
        <v>1126</v>
      </c>
      <c r="D1459" s="54" t="s">
        <v>92</v>
      </c>
      <c r="E1459" s="54" t="s">
        <v>1126</v>
      </c>
      <c r="F1459" s="54" t="s">
        <v>272</v>
      </c>
      <c r="G1459" s="54" t="s">
        <v>210</v>
      </c>
      <c r="H1459" s="54" t="s">
        <v>210</v>
      </c>
      <c r="I1459" s="54" t="s">
        <v>322</v>
      </c>
      <c r="J1459" s="54" t="s">
        <v>210</v>
      </c>
      <c r="K1459" s="54" t="s">
        <v>1049</v>
      </c>
      <c r="L1459" s="87">
        <v>41674</v>
      </c>
      <c r="M1459" s="54"/>
      <c r="N1459" s="54" t="s">
        <v>1050</v>
      </c>
      <c r="O1459" s="88">
        <v>0.20842607229999999</v>
      </c>
      <c r="P1459" s="54">
        <v>392</v>
      </c>
    </row>
    <row r="1460" spans="1:16" ht="28">
      <c r="A1460" s="54" t="s">
        <v>228</v>
      </c>
      <c r="B1460" s="54" t="s">
        <v>185</v>
      </c>
      <c r="C1460" s="54" t="s">
        <v>1126</v>
      </c>
      <c r="D1460" s="54" t="s">
        <v>92</v>
      </c>
      <c r="E1460" s="54" t="s">
        <v>1126</v>
      </c>
      <c r="F1460" s="54" t="s">
        <v>272</v>
      </c>
      <c r="G1460" s="54" t="s">
        <v>210</v>
      </c>
      <c r="H1460" s="54" t="s">
        <v>210</v>
      </c>
      <c r="I1460" s="54" t="s">
        <v>322</v>
      </c>
      <c r="J1460" s="54" t="s">
        <v>210</v>
      </c>
      <c r="K1460" s="54" t="s">
        <v>323</v>
      </c>
      <c r="L1460" s="87">
        <v>41674</v>
      </c>
      <c r="M1460" s="54"/>
      <c r="N1460" s="54" t="s">
        <v>324</v>
      </c>
      <c r="O1460" s="88">
        <v>0.20098228409999999</v>
      </c>
      <c r="P1460" s="54">
        <v>378</v>
      </c>
    </row>
    <row r="1461" spans="1:16" ht="28">
      <c r="A1461" s="54" t="s">
        <v>228</v>
      </c>
      <c r="B1461" s="54" t="s">
        <v>185</v>
      </c>
      <c r="C1461" s="54" t="s">
        <v>1126</v>
      </c>
      <c r="D1461" s="54" t="s">
        <v>92</v>
      </c>
      <c r="E1461" s="54" t="s">
        <v>1126</v>
      </c>
      <c r="F1461" s="54" t="s">
        <v>272</v>
      </c>
      <c r="G1461" s="54" t="s">
        <v>210</v>
      </c>
      <c r="H1461" s="54" t="s">
        <v>210</v>
      </c>
      <c r="I1461" s="54" t="s">
        <v>322</v>
      </c>
      <c r="J1461" s="54" t="s">
        <v>210</v>
      </c>
      <c r="K1461" s="54" t="s">
        <v>345</v>
      </c>
      <c r="L1461" s="87">
        <v>41674</v>
      </c>
      <c r="M1461" s="54"/>
      <c r="N1461" s="54" t="s">
        <v>1051</v>
      </c>
      <c r="O1461" s="88">
        <v>0.4067498605</v>
      </c>
      <c r="P1461" s="54">
        <v>765</v>
      </c>
    </row>
    <row r="1462" spans="1:16" ht="28">
      <c r="A1462" s="54" t="s">
        <v>228</v>
      </c>
      <c r="B1462" s="54" t="s">
        <v>185</v>
      </c>
      <c r="C1462" s="54" t="s">
        <v>1126</v>
      </c>
      <c r="D1462" s="54" t="s">
        <v>92</v>
      </c>
      <c r="E1462" s="54" t="s">
        <v>1126</v>
      </c>
      <c r="F1462" s="54" t="s">
        <v>272</v>
      </c>
      <c r="G1462" s="54" t="s">
        <v>210</v>
      </c>
      <c r="H1462" s="54" t="s">
        <v>210</v>
      </c>
      <c r="I1462" s="54" t="s">
        <v>322</v>
      </c>
      <c r="J1462" s="54" t="s">
        <v>210</v>
      </c>
      <c r="K1462" s="54" t="s">
        <v>325</v>
      </c>
      <c r="L1462" s="87">
        <v>41674</v>
      </c>
      <c r="M1462" s="54"/>
      <c r="N1462" s="54" t="s">
        <v>326</v>
      </c>
      <c r="O1462" s="88">
        <v>0.31582930349999999</v>
      </c>
      <c r="P1462" s="54">
        <v>594</v>
      </c>
    </row>
    <row r="1463" spans="1:16" ht="28">
      <c r="A1463" s="54" t="s">
        <v>228</v>
      </c>
      <c r="B1463" s="54" t="s">
        <v>185</v>
      </c>
      <c r="C1463" s="54" t="s">
        <v>1126</v>
      </c>
      <c r="D1463" s="54" t="s">
        <v>92</v>
      </c>
      <c r="E1463" s="54" t="s">
        <v>1126</v>
      </c>
      <c r="F1463" s="54" t="s">
        <v>272</v>
      </c>
      <c r="G1463" s="54" t="s">
        <v>210</v>
      </c>
      <c r="H1463" s="54" t="s">
        <v>210</v>
      </c>
      <c r="I1463" s="54" t="s">
        <v>322</v>
      </c>
      <c r="J1463" s="54" t="s">
        <v>210</v>
      </c>
      <c r="K1463" s="54" t="s">
        <v>1052</v>
      </c>
      <c r="L1463" s="87">
        <v>41674</v>
      </c>
      <c r="M1463" s="54"/>
      <c r="N1463" s="54" t="s">
        <v>1053</v>
      </c>
      <c r="O1463" s="88">
        <v>0.21002116979999999</v>
      </c>
      <c r="P1463" s="54">
        <v>395</v>
      </c>
    </row>
    <row r="1464" spans="1:16" ht="28">
      <c r="A1464" s="54" t="s">
        <v>228</v>
      </c>
      <c r="B1464" s="54" t="s">
        <v>185</v>
      </c>
      <c r="C1464" s="54" t="s">
        <v>1126</v>
      </c>
      <c r="D1464" s="54" t="s">
        <v>92</v>
      </c>
      <c r="E1464" s="54" t="s">
        <v>1126</v>
      </c>
      <c r="F1464" s="54" t="s">
        <v>272</v>
      </c>
      <c r="G1464" s="54" t="s">
        <v>210</v>
      </c>
      <c r="H1464" s="54" t="s">
        <v>210</v>
      </c>
      <c r="I1464" s="54" t="s">
        <v>322</v>
      </c>
      <c r="J1464" s="54" t="s">
        <v>210</v>
      </c>
      <c r="K1464" s="54" t="s">
        <v>1054</v>
      </c>
      <c r="L1464" s="87">
        <v>41674</v>
      </c>
      <c r="M1464" s="54"/>
      <c r="N1464" s="54" t="s">
        <v>1055</v>
      </c>
      <c r="O1464" s="88">
        <v>0.36740412239999998</v>
      </c>
      <c r="P1464" s="54">
        <v>691</v>
      </c>
    </row>
    <row r="1465" spans="1:16" ht="28">
      <c r="A1465" s="54" t="s">
        <v>228</v>
      </c>
      <c r="B1465" s="54" t="s">
        <v>185</v>
      </c>
      <c r="C1465" s="54" t="s">
        <v>1126</v>
      </c>
      <c r="D1465" s="54" t="s">
        <v>92</v>
      </c>
      <c r="E1465" s="54" t="s">
        <v>1126</v>
      </c>
      <c r="F1465" s="54" t="s">
        <v>272</v>
      </c>
      <c r="G1465" s="54" t="s">
        <v>210</v>
      </c>
      <c r="H1465" s="54" t="s">
        <v>210</v>
      </c>
      <c r="I1465" s="54" t="s">
        <v>322</v>
      </c>
      <c r="J1465" s="54" t="s">
        <v>210</v>
      </c>
      <c r="K1465" s="54" t="s">
        <v>1056</v>
      </c>
      <c r="L1465" s="87">
        <v>41674</v>
      </c>
      <c r="M1465" s="54"/>
      <c r="N1465" s="54" t="s">
        <v>1057</v>
      </c>
      <c r="O1465" s="88">
        <v>0.388672089</v>
      </c>
      <c r="P1465" s="54">
        <v>731</v>
      </c>
    </row>
    <row r="1466" spans="1:16" ht="28">
      <c r="A1466" s="54" t="s">
        <v>228</v>
      </c>
      <c r="B1466" s="54" t="s">
        <v>185</v>
      </c>
      <c r="C1466" s="54" t="s">
        <v>1126</v>
      </c>
      <c r="D1466" s="54" t="s">
        <v>92</v>
      </c>
      <c r="E1466" s="54" t="s">
        <v>1126</v>
      </c>
      <c r="F1466" s="54" t="s">
        <v>272</v>
      </c>
      <c r="G1466" s="54" t="s">
        <v>210</v>
      </c>
      <c r="H1466" s="54" t="s">
        <v>210</v>
      </c>
      <c r="I1466" s="54" t="s">
        <v>322</v>
      </c>
      <c r="J1466" s="54" t="s">
        <v>210</v>
      </c>
      <c r="K1466" s="54" t="s">
        <v>1058</v>
      </c>
      <c r="L1466" s="87">
        <v>41674</v>
      </c>
      <c r="M1466" s="54"/>
      <c r="N1466" s="54" t="s">
        <v>1059</v>
      </c>
      <c r="O1466" s="88">
        <v>0.3105123118</v>
      </c>
      <c r="P1466" s="54">
        <v>584</v>
      </c>
    </row>
    <row r="1467" spans="1:16" ht="28">
      <c r="A1467" s="54" t="s">
        <v>228</v>
      </c>
      <c r="B1467" s="54" t="s">
        <v>185</v>
      </c>
      <c r="C1467" s="54" t="s">
        <v>1126</v>
      </c>
      <c r="D1467" s="54" t="s">
        <v>92</v>
      </c>
      <c r="E1467" s="54" t="s">
        <v>1126</v>
      </c>
      <c r="F1467" s="54" t="s">
        <v>272</v>
      </c>
      <c r="G1467" s="54" t="s">
        <v>210</v>
      </c>
      <c r="H1467" s="54" t="s">
        <v>210</v>
      </c>
      <c r="I1467" s="54" t="s">
        <v>322</v>
      </c>
      <c r="J1467" s="54" t="s">
        <v>210</v>
      </c>
      <c r="K1467" s="54" t="s">
        <v>1060</v>
      </c>
      <c r="L1467" s="87">
        <v>41674</v>
      </c>
      <c r="M1467" s="54"/>
      <c r="N1467" s="54" t="s">
        <v>1061</v>
      </c>
      <c r="O1467" s="88">
        <v>0.46204657370000002</v>
      </c>
      <c r="P1467" s="54">
        <v>869</v>
      </c>
    </row>
    <row r="1468" spans="1:16" ht="28">
      <c r="A1468" s="54" t="s">
        <v>228</v>
      </c>
      <c r="B1468" s="54" t="s">
        <v>185</v>
      </c>
      <c r="C1468" s="54" t="s">
        <v>1126</v>
      </c>
      <c r="D1468" s="54" t="s">
        <v>92</v>
      </c>
      <c r="E1468" s="54" t="s">
        <v>1126</v>
      </c>
      <c r="F1468" s="54" t="s">
        <v>272</v>
      </c>
      <c r="G1468" s="54" t="s">
        <v>210</v>
      </c>
      <c r="H1468" s="54" t="s">
        <v>210</v>
      </c>
      <c r="I1468" s="54" t="s">
        <v>322</v>
      </c>
      <c r="J1468" s="54" t="s">
        <v>210</v>
      </c>
      <c r="K1468" s="54" t="s">
        <v>327</v>
      </c>
      <c r="L1468" s="87">
        <v>41674</v>
      </c>
      <c r="M1468" s="54"/>
      <c r="N1468" s="54" t="s">
        <v>328</v>
      </c>
      <c r="O1468" s="88">
        <v>0.30838551520000002</v>
      </c>
      <c r="P1468" s="54">
        <v>580</v>
      </c>
    </row>
    <row r="1469" spans="1:16" ht="28">
      <c r="A1469" s="54" t="s">
        <v>228</v>
      </c>
      <c r="B1469" s="54" t="s">
        <v>185</v>
      </c>
      <c r="C1469" s="54" t="s">
        <v>1126</v>
      </c>
      <c r="D1469" s="54" t="s">
        <v>92</v>
      </c>
      <c r="E1469" s="54" t="s">
        <v>1126</v>
      </c>
      <c r="F1469" s="54" t="s">
        <v>272</v>
      </c>
      <c r="G1469" s="54" t="s">
        <v>207</v>
      </c>
      <c r="H1469" s="54" t="s">
        <v>208</v>
      </c>
      <c r="I1469" s="54" t="s">
        <v>329</v>
      </c>
      <c r="J1469" s="54" t="s">
        <v>207</v>
      </c>
      <c r="K1469" s="54" t="s">
        <v>330</v>
      </c>
      <c r="L1469" s="87">
        <v>42171</v>
      </c>
      <c r="M1469" s="54"/>
      <c r="N1469" s="54" t="s">
        <v>331</v>
      </c>
      <c r="O1469" s="88">
        <v>4.5194429000000008E-2</v>
      </c>
      <c r="P1469" s="54">
        <v>85</v>
      </c>
    </row>
    <row r="1470" spans="1:16" ht="28">
      <c r="A1470" s="54" t="s">
        <v>228</v>
      </c>
      <c r="B1470" s="54" t="s">
        <v>185</v>
      </c>
      <c r="C1470" s="54" t="s">
        <v>1126</v>
      </c>
      <c r="D1470" s="54" t="s">
        <v>92</v>
      </c>
      <c r="E1470" s="54" t="s">
        <v>1126</v>
      </c>
      <c r="F1470" s="54" t="s">
        <v>272</v>
      </c>
      <c r="G1470" s="54" t="s">
        <v>207</v>
      </c>
      <c r="H1470" s="54" t="s">
        <v>208</v>
      </c>
      <c r="I1470" s="54" t="s">
        <v>329</v>
      </c>
      <c r="J1470" s="54" t="s">
        <v>207</v>
      </c>
      <c r="K1470" s="54" t="s">
        <v>1062</v>
      </c>
      <c r="L1470" s="87">
        <v>42171</v>
      </c>
      <c r="M1470" s="54"/>
      <c r="N1470" s="54" t="s">
        <v>1063</v>
      </c>
      <c r="O1470" s="88">
        <v>3.4028746499999991E-2</v>
      </c>
      <c r="P1470" s="54">
        <v>64</v>
      </c>
    </row>
    <row r="1471" spans="1:16" ht="28">
      <c r="A1471" s="54" t="s">
        <v>228</v>
      </c>
      <c r="B1471" s="54" t="s">
        <v>185</v>
      </c>
      <c r="C1471" s="54" t="s">
        <v>1126</v>
      </c>
      <c r="D1471" s="54" t="s">
        <v>92</v>
      </c>
      <c r="E1471" s="54" t="s">
        <v>1126</v>
      </c>
      <c r="F1471" s="54" t="s">
        <v>272</v>
      </c>
      <c r="G1471" s="54" t="s">
        <v>207</v>
      </c>
      <c r="H1471" s="54" t="s">
        <v>208</v>
      </c>
      <c r="I1471" s="54" t="s">
        <v>329</v>
      </c>
      <c r="J1471" s="54" t="s">
        <v>207</v>
      </c>
      <c r="K1471" s="54" t="s">
        <v>1064</v>
      </c>
      <c r="L1471" s="87">
        <v>42171</v>
      </c>
      <c r="M1471" s="54"/>
      <c r="N1471" s="54" t="s">
        <v>1065</v>
      </c>
      <c r="O1471" s="88">
        <v>3.4560445600000003E-2</v>
      </c>
      <c r="P1471" s="54">
        <v>65</v>
      </c>
    </row>
    <row r="1472" spans="1:16" ht="28">
      <c r="A1472" s="54" t="s">
        <v>228</v>
      </c>
      <c r="B1472" s="54" t="s">
        <v>185</v>
      </c>
      <c r="C1472" s="54" t="s">
        <v>1126</v>
      </c>
      <c r="D1472" s="54" t="s">
        <v>92</v>
      </c>
      <c r="E1472" s="54" t="s">
        <v>1126</v>
      </c>
      <c r="F1472" s="54" t="s">
        <v>272</v>
      </c>
      <c r="G1472" s="54" t="s">
        <v>207</v>
      </c>
      <c r="H1472" s="54" t="s">
        <v>208</v>
      </c>
      <c r="I1472" s="54" t="s">
        <v>329</v>
      </c>
      <c r="J1472" s="54" t="s">
        <v>207</v>
      </c>
      <c r="K1472" s="54" t="s">
        <v>1066</v>
      </c>
      <c r="L1472" s="87">
        <v>42171</v>
      </c>
      <c r="M1472" s="54"/>
      <c r="N1472" s="54" t="s">
        <v>1067</v>
      </c>
      <c r="O1472" s="88">
        <v>3.1901949899999997E-2</v>
      </c>
      <c r="P1472" s="54">
        <v>60</v>
      </c>
    </row>
    <row r="1473" spans="1:16" ht="28">
      <c r="A1473" s="54" t="s">
        <v>228</v>
      </c>
      <c r="B1473" s="54" t="s">
        <v>185</v>
      </c>
      <c r="C1473" s="54" t="s">
        <v>1126</v>
      </c>
      <c r="D1473" s="54" t="s">
        <v>92</v>
      </c>
      <c r="E1473" s="54" t="s">
        <v>1126</v>
      </c>
      <c r="F1473" s="54" t="s">
        <v>272</v>
      </c>
      <c r="G1473" s="54" t="s">
        <v>207</v>
      </c>
      <c r="H1473" s="54" t="s">
        <v>208</v>
      </c>
      <c r="I1473" s="54" t="s">
        <v>329</v>
      </c>
      <c r="J1473" s="54" t="s">
        <v>207</v>
      </c>
      <c r="K1473" s="54" t="s">
        <v>1068</v>
      </c>
      <c r="L1473" s="87">
        <v>42171</v>
      </c>
      <c r="M1473" s="54"/>
      <c r="N1473" s="54" t="s">
        <v>1069</v>
      </c>
      <c r="O1473" s="88">
        <v>3.5623844000000002E-2</v>
      </c>
      <c r="P1473" s="54">
        <v>67</v>
      </c>
    </row>
    <row r="1474" spans="1:16" ht="28">
      <c r="A1474" s="54" t="s">
        <v>228</v>
      </c>
      <c r="B1474" s="54" t="s">
        <v>185</v>
      </c>
      <c r="C1474" s="54" t="s">
        <v>1126</v>
      </c>
      <c r="D1474" s="54" t="s">
        <v>92</v>
      </c>
      <c r="E1474" s="54" t="s">
        <v>1126</v>
      </c>
      <c r="F1474" s="54" t="s">
        <v>272</v>
      </c>
      <c r="G1474" s="54" t="s">
        <v>207</v>
      </c>
      <c r="H1474" s="54" t="s">
        <v>208</v>
      </c>
      <c r="I1474" s="54" t="s">
        <v>329</v>
      </c>
      <c r="J1474" s="54" t="s">
        <v>207</v>
      </c>
      <c r="K1474" s="54" t="s">
        <v>332</v>
      </c>
      <c r="L1474" s="87">
        <v>42171</v>
      </c>
      <c r="M1474" s="54"/>
      <c r="N1474" s="54" t="s">
        <v>333</v>
      </c>
      <c r="O1474" s="88">
        <v>5.9550306400000003E-2</v>
      </c>
      <c r="P1474" s="54">
        <v>112</v>
      </c>
    </row>
    <row r="1475" spans="1:16" ht="28">
      <c r="A1475" s="54" t="s">
        <v>228</v>
      </c>
      <c r="B1475" s="54" t="s">
        <v>185</v>
      </c>
      <c r="C1475" s="54" t="s">
        <v>1126</v>
      </c>
      <c r="D1475" s="54" t="s">
        <v>92</v>
      </c>
      <c r="E1475" s="54" t="s">
        <v>1126</v>
      </c>
      <c r="F1475" s="54" t="s">
        <v>272</v>
      </c>
      <c r="G1475" s="54" t="s">
        <v>207</v>
      </c>
      <c r="H1475" s="54" t="s">
        <v>208</v>
      </c>
      <c r="I1475" s="54" t="s">
        <v>329</v>
      </c>
      <c r="J1475" s="54" t="s">
        <v>207</v>
      </c>
      <c r="K1475" s="54" t="s">
        <v>334</v>
      </c>
      <c r="L1475" s="87">
        <v>42171</v>
      </c>
      <c r="M1475" s="54"/>
      <c r="N1475" s="54" t="s">
        <v>335</v>
      </c>
      <c r="O1475" s="88">
        <v>7.2842785500000007E-2</v>
      </c>
      <c r="P1475" s="54">
        <v>137</v>
      </c>
    </row>
    <row r="1476" spans="1:16" ht="28">
      <c r="A1476" s="54" t="s">
        <v>228</v>
      </c>
      <c r="B1476" s="54" t="s">
        <v>185</v>
      </c>
      <c r="C1476" s="54" t="s">
        <v>1126</v>
      </c>
      <c r="D1476" s="54" t="s">
        <v>92</v>
      </c>
      <c r="E1476" s="54" t="s">
        <v>1126</v>
      </c>
      <c r="F1476" s="54" t="s">
        <v>272</v>
      </c>
      <c r="G1476" s="54" t="s">
        <v>207</v>
      </c>
      <c r="H1476" s="54" t="s">
        <v>208</v>
      </c>
      <c r="I1476" s="54" t="s">
        <v>329</v>
      </c>
      <c r="J1476" s="54" t="s">
        <v>207</v>
      </c>
      <c r="K1476" s="54" t="s">
        <v>1070</v>
      </c>
      <c r="L1476" s="87">
        <v>42171</v>
      </c>
      <c r="M1476" s="54"/>
      <c r="N1476" s="54" t="s">
        <v>1071</v>
      </c>
      <c r="O1476" s="88">
        <v>4.1472534800000009E-2</v>
      </c>
      <c r="P1476" s="54">
        <v>78</v>
      </c>
    </row>
    <row r="1477" spans="1:16" ht="28">
      <c r="A1477" s="54" t="s">
        <v>228</v>
      </c>
      <c r="B1477" s="54" t="s">
        <v>185</v>
      </c>
      <c r="C1477" s="54" t="s">
        <v>1126</v>
      </c>
      <c r="D1477" s="54" t="s">
        <v>92</v>
      </c>
      <c r="E1477" s="54" t="s">
        <v>1126</v>
      </c>
      <c r="F1477" s="54" t="s">
        <v>272</v>
      </c>
      <c r="G1477" s="54" t="s">
        <v>207</v>
      </c>
      <c r="H1477" s="54" t="s">
        <v>208</v>
      </c>
      <c r="I1477" s="54" t="s">
        <v>329</v>
      </c>
      <c r="J1477" s="54" t="s">
        <v>207</v>
      </c>
      <c r="K1477" s="54" t="s">
        <v>1072</v>
      </c>
      <c r="L1477" s="87">
        <v>42171</v>
      </c>
      <c r="M1477" s="54"/>
      <c r="N1477" s="54" t="s">
        <v>1073</v>
      </c>
      <c r="O1477" s="88">
        <v>3.9877437299999999E-2</v>
      </c>
      <c r="P1477" s="54">
        <v>75</v>
      </c>
    </row>
    <row r="1478" spans="1:16" ht="28">
      <c r="A1478" s="54" t="s">
        <v>228</v>
      </c>
      <c r="B1478" s="54" t="s">
        <v>185</v>
      </c>
      <c r="C1478" s="54" t="s">
        <v>1126</v>
      </c>
      <c r="D1478" s="54" t="s">
        <v>92</v>
      </c>
      <c r="E1478" s="54" t="s">
        <v>1126</v>
      </c>
      <c r="F1478" s="54" t="s">
        <v>272</v>
      </c>
      <c r="G1478" s="54" t="s">
        <v>207</v>
      </c>
      <c r="H1478" s="54" t="s">
        <v>336</v>
      </c>
      <c r="I1478" s="54" t="s">
        <v>337</v>
      </c>
      <c r="J1478" s="54" t="s">
        <v>207</v>
      </c>
      <c r="K1478" s="54" t="s">
        <v>336</v>
      </c>
      <c r="L1478" s="87">
        <v>42101</v>
      </c>
      <c r="M1478" s="54"/>
      <c r="N1478" s="54" t="s">
        <v>338</v>
      </c>
      <c r="O1478" s="88">
        <v>0.19460189410000001</v>
      </c>
      <c r="P1478" s="54">
        <v>366</v>
      </c>
    </row>
    <row r="1479" spans="1:16" ht="28">
      <c r="A1479" s="54" t="s">
        <v>228</v>
      </c>
      <c r="B1479" s="54" t="s">
        <v>185</v>
      </c>
      <c r="C1479" s="54" t="s">
        <v>1126</v>
      </c>
      <c r="D1479" s="54" t="s">
        <v>92</v>
      </c>
      <c r="E1479" s="54" t="s">
        <v>1126</v>
      </c>
      <c r="F1479" s="54" t="s">
        <v>272</v>
      </c>
      <c r="G1479" s="54" t="s">
        <v>207</v>
      </c>
      <c r="H1479" s="54" t="s">
        <v>209</v>
      </c>
      <c r="I1479" s="54" t="s">
        <v>1074</v>
      </c>
      <c r="J1479" s="54" t="s">
        <v>207</v>
      </c>
      <c r="K1479" s="54" t="s">
        <v>1075</v>
      </c>
      <c r="L1479" s="87">
        <v>41688</v>
      </c>
      <c r="M1479" s="54"/>
      <c r="N1479" s="54" t="s">
        <v>1076</v>
      </c>
      <c r="O1479" s="88">
        <v>8.2945069600000004E-2</v>
      </c>
      <c r="P1479" s="54">
        <v>156</v>
      </c>
    </row>
    <row r="1480" spans="1:16" ht="28">
      <c r="A1480" s="54" t="s">
        <v>228</v>
      </c>
      <c r="B1480" s="54" t="s">
        <v>185</v>
      </c>
      <c r="C1480" s="54" t="s">
        <v>1126</v>
      </c>
      <c r="D1480" s="54" t="s">
        <v>92</v>
      </c>
      <c r="E1480" s="54" t="s">
        <v>1126</v>
      </c>
      <c r="F1480" s="54" t="s">
        <v>272</v>
      </c>
      <c r="G1480" s="54" t="s">
        <v>207</v>
      </c>
      <c r="H1480" s="54" t="s">
        <v>209</v>
      </c>
      <c r="I1480" s="54" t="s">
        <v>1074</v>
      </c>
      <c r="J1480" s="54" t="s">
        <v>207</v>
      </c>
      <c r="K1480" s="54" t="s">
        <v>1077</v>
      </c>
      <c r="L1480" s="87">
        <v>41688</v>
      </c>
      <c r="M1480" s="54"/>
      <c r="N1480" s="54" t="s">
        <v>1078</v>
      </c>
      <c r="O1480" s="88">
        <v>2.9775153200000001E-2</v>
      </c>
      <c r="P1480" s="54">
        <v>56</v>
      </c>
    </row>
    <row r="1481" spans="1:16" ht="28">
      <c r="A1481" s="54" t="s">
        <v>228</v>
      </c>
      <c r="B1481" s="54" t="s">
        <v>185</v>
      </c>
      <c r="C1481" s="54" t="s">
        <v>1126</v>
      </c>
      <c r="D1481" s="54" t="s">
        <v>92</v>
      </c>
      <c r="E1481" s="54" t="s">
        <v>1126</v>
      </c>
      <c r="F1481" s="54" t="s">
        <v>272</v>
      </c>
      <c r="G1481" s="54" t="s">
        <v>207</v>
      </c>
      <c r="H1481" s="54" t="s">
        <v>209</v>
      </c>
      <c r="I1481" s="54" t="s">
        <v>1074</v>
      </c>
      <c r="J1481" s="54" t="s">
        <v>207</v>
      </c>
      <c r="K1481" s="54" t="s">
        <v>1079</v>
      </c>
      <c r="L1481" s="87">
        <v>41688</v>
      </c>
      <c r="M1481" s="54"/>
      <c r="N1481" s="54" t="s">
        <v>1080</v>
      </c>
      <c r="O1481" s="88">
        <v>3.66872424E-2</v>
      </c>
      <c r="P1481" s="54">
        <v>69</v>
      </c>
    </row>
    <row r="1482" spans="1:16" ht="28">
      <c r="A1482" s="54" t="s">
        <v>228</v>
      </c>
      <c r="B1482" s="54" t="s">
        <v>185</v>
      </c>
      <c r="C1482" s="54" t="s">
        <v>1126</v>
      </c>
      <c r="D1482" s="54" t="s">
        <v>92</v>
      </c>
      <c r="E1482" s="54" t="s">
        <v>1126</v>
      </c>
      <c r="F1482" s="54" t="s">
        <v>272</v>
      </c>
      <c r="G1482" s="54" t="s">
        <v>207</v>
      </c>
      <c r="H1482" s="54" t="s">
        <v>209</v>
      </c>
      <c r="I1482" s="54" t="s">
        <v>1074</v>
      </c>
      <c r="J1482" s="54" t="s">
        <v>207</v>
      </c>
      <c r="K1482" s="54" t="s">
        <v>1081</v>
      </c>
      <c r="L1482" s="87">
        <v>41688</v>
      </c>
      <c r="M1482" s="54"/>
      <c r="N1482" s="54" t="s">
        <v>1082</v>
      </c>
      <c r="O1482" s="88">
        <v>4.6789526499999998E-2</v>
      </c>
      <c r="P1482" s="54">
        <v>88</v>
      </c>
    </row>
    <row r="1483" spans="1:16" ht="28">
      <c r="A1483" s="54" t="s">
        <v>228</v>
      </c>
      <c r="B1483" s="54" t="s">
        <v>185</v>
      </c>
      <c r="C1483" s="54" t="s">
        <v>1126</v>
      </c>
      <c r="D1483" s="54" t="s">
        <v>92</v>
      </c>
      <c r="E1483" s="54" t="s">
        <v>1126</v>
      </c>
      <c r="F1483" s="54" t="s">
        <v>272</v>
      </c>
      <c r="G1483" s="54" t="s">
        <v>207</v>
      </c>
      <c r="H1483" s="54" t="s">
        <v>209</v>
      </c>
      <c r="I1483" s="54" t="s">
        <v>1074</v>
      </c>
      <c r="J1483" s="54" t="s">
        <v>207</v>
      </c>
      <c r="K1483" s="54" t="s">
        <v>1083</v>
      </c>
      <c r="L1483" s="87">
        <v>41688</v>
      </c>
      <c r="M1483" s="54"/>
      <c r="N1483" s="54" t="s">
        <v>1084</v>
      </c>
      <c r="O1483" s="88">
        <v>5.7955208899999999E-2</v>
      </c>
      <c r="P1483" s="54">
        <v>109</v>
      </c>
    </row>
    <row r="1484" spans="1:16" ht="28">
      <c r="A1484" s="54" t="s">
        <v>228</v>
      </c>
      <c r="B1484" s="54" t="s">
        <v>185</v>
      </c>
      <c r="C1484" s="54" t="s">
        <v>1126</v>
      </c>
      <c r="D1484" s="54" t="s">
        <v>92</v>
      </c>
      <c r="E1484" s="54" t="s">
        <v>1126</v>
      </c>
      <c r="F1484" s="54" t="s">
        <v>272</v>
      </c>
      <c r="G1484" s="54" t="s">
        <v>207</v>
      </c>
      <c r="H1484" s="54" t="s">
        <v>209</v>
      </c>
      <c r="I1484" s="54" t="s">
        <v>1074</v>
      </c>
      <c r="J1484" s="54" t="s">
        <v>207</v>
      </c>
      <c r="K1484" s="54" t="s">
        <v>1085</v>
      </c>
      <c r="L1484" s="87">
        <v>41688</v>
      </c>
      <c r="M1484" s="54"/>
      <c r="N1484" s="54" t="s">
        <v>1086</v>
      </c>
      <c r="O1484" s="88">
        <v>3.5623844000000002E-2</v>
      </c>
      <c r="P1484" s="54">
        <v>67</v>
      </c>
    </row>
    <row r="1485" spans="1:16" ht="28">
      <c r="A1485" s="54" t="s">
        <v>228</v>
      </c>
      <c r="B1485" s="54" t="s">
        <v>185</v>
      </c>
      <c r="C1485" s="54" t="s">
        <v>1126</v>
      </c>
      <c r="D1485" s="54" t="s">
        <v>92</v>
      </c>
      <c r="E1485" s="54" t="s">
        <v>1126</v>
      </c>
      <c r="F1485" s="54" t="s">
        <v>272</v>
      </c>
      <c r="G1485" s="54" t="s">
        <v>207</v>
      </c>
      <c r="H1485" s="54" t="s">
        <v>209</v>
      </c>
      <c r="I1485" s="54" t="s">
        <v>1074</v>
      </c>
      <c r="J1485" s="54" t="s">
        <v>207</v>
      </c>
      <c r="K1485" s="54" t="s">
        <v>1087</v>
      </c>
      <c r="L1485" s="87">
        <v>41688</v>
      </c>
      <c r="M1485" s="54"/>
      <c r="N1485" s="54" t="s">
        <v>1088</v>
      </c>
      <c r="O1485" s="88">
        <v>4.4662729800000002E-2</v>
      </c>
      <c r="P1485" s="54">
        <v>84</v>
      </c>
    </row>
    <row r="1486" spans="1:16" ht="28">
      <c r="A1486" s="54" t="s">
        <v>228</v>
      </c>
      <c r="B1486" s="54" t="s">
        <v>185</v>
      </c>
      <c r="C1486" s="54" t="s">
        <v>1126</v>
      </c>
      <c r="D1486" s="54" t="s">
        <v>92</v>
      </c>
      <c r="E1486" s="54" t="s">
        <v>1126</v>
      </c>
      <c r="F1486" s="54" t="s">
        <v>272</v>
      </c>
      <c r="G1486" s="54" t="s">
        <v>207</v>
      </c>
      <c r="H1486" s="54" t="s">
        <v>209</v>
      </c>
      <c r="I1486" s="54" t="s">
        <v>1074</v>
      </c>
      <c r="J1486" s="54" t="s">
        <v>207</v>
      </c>
      <c r="K1486" s="54" t="s">
        <v>1089</v>
      </c>
      <c r="L1486" s="87">
        <v>41688</v>
      </c>
      <c r="M1486" s="54"/>
      <c r="N1486" s="54" t="s">
        <v>1090</v>
      </c>
      <c r="O1486" s="88">
        <v>3.6155543200000001E-2</v>
      </c>
      <c r="P1486" s="54">
        <v>68</v>
      </c>
    </row>
    <row r="1487" spans="1:16" ht="28">
      <c r="A1487" s="54" t="s">
        <v>228</v>
      </c>
      <c r="B1487" s="54" t="s">
        <v>185</v>
      </c>
      <c r="C1487" s="54" t="s">
        <v>1126</v>
      </c>
      <c r="D1487" s="54" t="s">
        <v>92</v>
      </c>
      <c r="E1487" s="54" t="s">
        <v>1126</v>
      </c>
      <c r="F1487" s="54" t="s">
        <v>272</v>
      </c>
      <c r="G1487" s="54" t="s">
        <v>207</v>
      </c>
      <c r="H1487" s="54" t="s">
        <v>209</v>
      </c>
      <c r="I1487" s="54" t="s">
        <v>1074</v>
      </c>
      <c r="J1487" s="54" t="s">
        <v>207</v>
      </c>
      <c r="K1487" s="54" t="s">
        <v>1091</v>
      </c>
      <c r="L1487" s="87">
        <v>41688</v>
      </c>
      <c r="M1487" s="54"/>
      <c r="N1487" s="54" t="s">
        <v>1092</v>
      </c>
      <c r="O1487" s="88">
        <v>4.094083560000001E-2</v>
      </c>
      <c r="P1487" s="54">
        <v>77</v>
      </c>
    </row>
    <row r="1488" spans="1:16" ht="28">
      <c r="A1488" s="54" t="s">
        <v>228</v>
      </c>
      <c r="B1488" s="54" t="s">
        <v>185</v>
      </c>
      <c r="C1488" s="54" t="s">
        <v>1126</v>
      </c>
      <c r="D1488" s="54" t="s">
        <v>92</v>
      </c>
      <c r="E1488" s="54" t="s">
        <v>1126</v>
      </c>
      <c r="F1488" s="54" t="s">
        <v>272</v>
      </c>
      <c r="G1488" s="54" t="s">
        <v>207</v>
      </c>
      <c r="H1488" s="54" t="s">
        <v>209</v>
      </c>
      <c r="I1488" s="54" t="s">
        <v>1074</v>
      </c>
      <c r="J1488" s="54" t="s">
        <v>207</v>
      </c>
      <c r="K1488" s="54" t="s">
        <v>1093</v>
      </c>
      <c r="L1488" s="87">
        <v>41688</v>
      </c>
      <c r="M1488" s="54"/>
      <c r="N1488" s="54" t="s">
        <v>1094</v>
      </c>
      <c r="O1488" s="88">
        <v>0.1334564902</v>
      </c>
      <c r="P1488" s="54">
        <v>251</v>
      </c>
    </row>
    <row r="1489" spans="1:16" ht="28">
      <c r="A1489" s="54" t="s">
        <v>228</v>
      </c>
      <c r="B1489" s="54" t="s">
        <v>185</v>
      </c>
      <c r="C1489" s="54" t="s">
        <v>1126</v>
      </c>
      <c r="D1489" s="54" t="s">
        <v>92</v>
      </c>
      <c r="E1489" s="54" t="s">
        <v>1126</v>
      </c>
      <c r="F1489" s="54" t="s">
        <v>272</v>
      </c>
      <c r="G1489" s="54" t="s">
        <v>207</v>
      </c>
      <c r="H1489" s="54" t="s">
        <v>209</v>
      </c>
      <c r="I1489" s="54" t="s">
        <v>1074</v>
      </c>
      <c r="J1489" s="54" t="s">
        <v>207</v>
      </c>
      <c r="K1489" s="54" t="s">
        <v>1095</v>
      </c>
      <c r="L1489" s="87">
        <v>41688</v>
      </c>
      <c r="M1489" s="54"/>
      <c r="N1489" s="54" t="s">
        <v>1096</v>
      </c>
      <c r="O1489" s="88">
        <v>0.37963320319999999</v>
      </c>
      <c r="P1489" s="54">
        <v>714</v>
      </c>
    </row>
    <row r="1490" spans="1:16" ht="28">
      <c r="A1490" s="54" t="s">
        <v>228</v>
      </c>
      <c r="B1490" s="54" t="s">
        <v>185</v>
      </c>
      <c r="C1490" s="54" t="s">
        <v>1126</v>
      </c>
      <c r="D1490" s="54" t="s">
        <v>92</v>
      </c>
      <c r="E1490" s="54" t="s">
        <v>1126</v>
      </c>
      <c r="F1490" s="54" t="s">
        <v>272</v>
      </c>
      <c r="G1490" s="54" t="s">
        <v>207</v>
      </c>
      <c r="H1490" s="54" t="s">
        <v>209</v>
      </c>
      <c r="I1490" s="54" t="s">
        <v>1074</v>
      </c>
      <c r="J1490" s="54" t="s">
        <v>207</v>
      </c>
      <c r="K1490" s="54" t="s">
        <v>1097</v>
      </c>
      <c r="L1490" s="87">
        <v>41688</v>
      </c>
      <c r="M1490" s="54"/>
      <c r="N1490" s="54" t="s">
        <v>1098</v>
      </c>
      <c r="O1490" s="88">
        <v>6.1677102999999997E-2</v>
      </c>
      <c r="P1490" s="54">
        <v>116</v>
      </c>
    </row>
    <row r="1491" spans="1:16" ht="28">
      <c r="A1491" s="54" t="s">
        <v>228</v>
      </c>
      <c r="B1491" s="54" t="s">
        <v>185</v>
      </c>
      <c r="C1491" s="54" t="s">
        <v>1126</v>
      </c>
      <c r="D1491" s="54" t="s">
        <v>92</v>
      </c>
      <c r="E1491" s="54" t="s">
        <v>1126</v>
      </c>
      <c r="F1491" s="54" t="s">
        <v>272</v>
      </c>
      <c r="G1491" s="54" t="s">
        <v>365</v>
      </c>
      <c r="H1491" s="54" t="s">
        <v>1099</v>
      </c>
      <c r="I1491" s="54" t="s">
        <v>1100</v>
      </c>
      <c r="J1491" s="54" t="s">
        <v>365</v>
      </c>
      <c r="K1491" s="54" t="s">
        <v>1101</v>
      </c>
      <c r="L1491" s="87">
        <v>42671</v>
      </c>
      <c r="M1491" s="54"/>
      <c r="N1491" s="54" t="s">
        <v>1102</v>
      </c>
      <c r="O1491" s="88">
        <v>4.2535932999999988E-3</v>
      </c>
      <c r="P1491" s="54">
        <v>8</v>
      </c>
    </row>
    <row r="1492" spans="1:16" ht="28">
      <c r="A1492" s="54" t="s">
        <v>228</v>
      </c>
      <c r="B1492" s="54" t="s">
        <v>185</v>
      </c>
      <c r="C1492" s="54" t="s">
        <v>1126</v>
      </c>
      <c r="D1492" s="54" t="s">
        <v>92</v>
      </c>
      <c r="E1492" s="54" t="s">
        <v>1126</v>
      </c>
      <c r="F1492" s="54" t="s">
        <v>272</v>
      </c>
      <c r="G1492" s="54" t="s">
        <v>365</v>
      </c>
      <c r="H1492" s="54" t="s">
        <v>1099</v>
      </c>
      <c r="I1492" s="54" t="s">
        <v>1100</v>
      </c>
      <c r="J1492" s="54" t="s">
        <v>365</v>
      </c>
      <c r="K1492" s="54" t="s">
        <v>1103</v>
      </c>
      <c r="L1492" s="87">
        <v>42671</v>
      </c>
      <c r="M1492" s="54"/>
      <c r="N1492" s="54" t="s">
        <v>1104</v>
      </c>
      <c r="O1492" s="88">
        <v>2.6584959000000002E-3</v>
      </c>
      <c r="P1492" s="54">
        <v>5</v>
      </c>
    </row>
    <row r="1493" spans="1:16" ht="28">
      <c r="A1493" s="54" t="s">
        <v>228</v>
      </c>
      <c r="B1493" s="54" t="s">
        <v>185</v>
      </c>
      <c r="C1493" s="54" t="s">
        <v>1126</v>
      </c>
      <c r="D1493" s="54" t="s">
        <v>92</v>
      </c>
      <c r="E1493" s="54" t="s">
        <v>1126</v>
      </c>
      <c r="F1493" s="54" t="s">
        <v>272</v>
      </c>
      <c r="G1493" s="54" t="s">
        <v>365</v>
      </c>
      <c r="H1493" s="54" t="s">
        <v>1099</v>
      </c>
      <c r="I1493" s="54" t="s">
        <v>1100</v>
      </c>
      <c r="J1493" s="54" t="s">
        <v>365</v>
      </c>
      <c r="K1493" s="54" t="s">
        <v>1105</v>
      </c>
      <c r="L1493" s="87">
        <v>42671</v>
      </c>
      <c r="M1493" s="54"/>
      <c r="N1493" s="54" t="s">
        <v>1106</v>
      </c>
      <c r="O1493" s="88">
        <v>3.1901949999999998E-3</v>
      </c>
      <c r="P1493" s="54">
        <v>6</v>
      </c>
    </row>
    <row r="1494" spans="1:16" ht="28">
      <c r="A1494" s="54" t="s">
        <v>228</v>
      </c>
      <c r="B1494" s="54" t="s">
        <v>185</v>
      </c>
      <c r="C1494" s="54" t="s">
        <v>1126</v>
      </c>
      <c r="D1494" s="54" t="s">
        <v>92</v>
      </c>
      <c r="E1494" s="54" t="s">
        <v>1126</v>
      </c>
      <c r="F1494" s="54" t="s">
        <v>272</v>
      </c>
      <c r="G1494" s="54" t="s">
        <v>365</v>
      </c>
      <c r="H1494" s="54" t="s">
        <v>1099</v>
      </c>
      <c r="I1494" s="54" t="s">
        <v>1100</v>
      </c>
      <c r="J1494" s="54" t="s">
        <v>365</v>
      </c>
      <c r="K1494" s="54" t="s">
        <v>1107</v>
      </c>
      <c r="L1494" s="87">
        <v>42671</v>
      </c>
      <c r="M1494" s="54"/>
      <c r="N1494" s="54" t="s">
        <v>1108</v>
      </c>
      <c r="O1494" s="88">
        <v>3.1901949999999998E-3</v>
      </c>
      <c r="P1494" s="54">
        <v>6</v>
      </c>
    </row>
    <row r="1495" spans="1:16" ht="28">
      <c r="A1495" s="54" t="s">
        <v>228</v>
      </c>
      <c r="B1495" s="54" t="s">
        <v>185</v>
      </c>
      <c r="C1495" s="54" t="s">
        <v>1126</v>
      </c>
      <c r="D1495" s="54" t="s">
        <v>92</v>
      </c>
      <c r="E1495" s="54" t="s">
        <v>1126</v>
      </c>
      <c r="F1495" s="54" t="s">
        <v>272</v>
      </c>
      <c r="G1495" s="54" t="s">
        <v>365</v>
      </c>
      <c r="H1495" s="54" t="s">
        <v>1099</v>
      </c>
      <c r="I1495" s="54" t="s">
        <v>1100</v>
      </c>
      <c r="J1495" s="54" t="s">
        <v>365</v>
      </c>
      <c r="K1495" s="54" t="s">
        <v>366</v>
      </c>
      <c r="L1495" s="87">
        <v>42671</v>
      </c>
      <c r="M1495" s="54"/>
      <c r="N1495" s="54" t="s">
        <v>1109</v>
      </c>
      <c r="O1495" s="88">
        <v>3.7218942E-3</v>
      </c>
      <c r="P1495" s="54">
        <v>7</v>
      </c>
    </row>
    <row r="1496" spans="1:16" ht="28">
      <c r="A1496" s="54" t="s">
        <v>228</v>
      </c>
      <c r="B1496" s="54" t="s">
        <v>185</v>
      </c>
      <c r="C1496" s="54" t="s">
        <v>1126</v>
      </c>
      <c r="D1496" s="54" t="s">
        <v>92</v>
      </c>
      <c r="E1496" s="54" t="s">
        <v>1126</v>
      </c>
      <c r="F1496" s="54" t="s">
        <v>272</v>
      </c>
      <c r="G1496" s="54" t="s">
        <v>365</v>
      </c>
      <c r="H1496" s="54" t="s">
        <v>1099</v>
      </c>
      <c r="I1496" s="54" t="s">
        <v>1100</v>
      </c>
      <c r="J1496" s="54" t="s">
        <v>365</v>
      </c>
      <c r="K1496" s="54" t="s">
        <v>1110</v>
      </c>
      <c r="L1496" s="87">
        <v>42671</v>
      </c>
      <c r="M1496" s="54"/>
      <c r="N1496" s="54" t="s">
        <v>1111</v>
      </c>
      <c r="O1496" s="88">
        <v>3.7218942E-3</v>
      </c>
      <c r="P1496" s="54">
        <v>7</v>
      </c>
    </row>
    <row r="1497" spans="1:16" ht="28">
      <c r="A1497" s="54" t="s">
        <v>228</v>
      </c>
      <c r="B1497" s="54" t="s">
        <v>185</v>
      </c>
      <c r="C1497" s="54" t="s">
        <v>1126</v>
      </c>
      <c r="D1497" s="54" t="s">
        <v>92</v>
      </c>
      <c r="E1497" s="54" t="s">
        <v>1126</v>
      </c>
      <c r="F1497" s="54" t="s">
        <v>272</v>
      </c>
      <c r="G1497" s="54" t="s">
        <v>365</v>
      </c>
      <c r="H1497" s="54" t="s">
        <v>1099</v>
      </c>
      <c r="I1497" s="54" t="s">
        <v>1100</v>
      </c>
      <c r="J1497" s="54" t="s">
        <v>365</v>
      </c>
      <c r="K1497" s="54" t="s">
        <v>1112</v>
      </c>
      <c r="L1497" s="87">
        <v>42671</v>
      </c>
      <c r="M1497" s="54"/>
      <c r="N1497" s="54" t="s">
        <v>1113</v>
      </c>
      <c r="O1497" s="88">
        <v>6.3803899999999997E-3</v>
      </c>
      <c r="P1497" s="54">
        <v>12</v>
      </c>
    </row>
    <row r="1498" spans="1:16" ht="28">
      <c r="A1498" s="54" t="s">
        <v>228</v>
      </c>
      <c r="B1498" s="54" t="s">
        <v>185</v>
      </c>
      <c r="C1498" s="54" t="s">
        <v>1126</v>
      </c>
      <c r="D1498" s="54" t="s">
        <v>92</v>
      </c>
      <c r="E1498" s="54" t="s">
        <v>1126</v>
      </c>
      <c r="F1498" s="54" t="s">
        <v>272</v>
      </c>
      <c r="G1498" s="54" t="s">
        <v>365</v>
      </c>
      <c r="H1498" s="54" t="s">
        <v>1099</v>
      </c>
      <c r="I1498" s="54" t="s">
        <v>1100</v>
      </c>
      <c r="J1498" s="54" t="s">
        <v>365</v>
      </c>
      <c r="K1498" s="54" t="s">
        <v>1114</v>
      </c>
      <c r="L1498" s="87">
        <v>42671</v>
      </c>
      <c r="M1498" s="54"/>
      <c r="N1498" s="54" t="s">
        <v>1115</v>
      </c>
      <c r="O1498" s="88">
        <v>3.7218942E-3</v>
      </c>
      <c r="P1498" s="54">
        <v>7</v>
      </c>
    </row>
    <row r="1499" spans="1:16" ht="28">
      <c r="A1499" s="54" t="s">
        <v>228</v>
      </c>
      <c r="B1499" s="54" t="s">
        <v>185</v>
      </c>
      <c r="C1499" s="54" t="s">
        <v>1126</v>
      </c>
      <c r="D1499" s="54" t="s">
        <v>92</v>
      </c>
      <c r="E1499" s="54" t="s">
        <v>1126</v>
      </c>
      <c r="F1499" s="54" t="s">
        <v>272</v>
      </c>
      <c r="G1499" s="54" t="s">
        <v>365</v>
      </c>
      <c r="H1499" s="54" t="s">
        <v>1099</v>
      </c>
      <c r="I1499" s="54" t="s">
        <v>1100</v>
      </c>
      <c r="J1499" s="54" t="s">
        <v>365</v>
      </c>
      <c r="K1499" s="54" t="s">
        <v>1116</v>
      </c>
      <c r="L1499" s="87">
        <v>42671</v>
      </c>
      <c r="M1499" s="54"/>
      <c r="N1499" s="54" t="s">
        <v>1117</v>
      </c>
      <c r="O1499" s="88">
        <v>3.1901949999999998E-3</v>
      </c>
      <c r="P1499" s="54">
        <v>6</v>
      </c>
    </row>
    <row r="1500" spans="1:16" ht="28">
      <c r="A1500" s="54" t="s">
        <v>228</v>
      </c>
      <c r="B1500" s="54" t="s">
        <v>185</v>
      </c>
      <c r="C1500" s="54" t="s">
        <v>1126</v>
      </c>
      <c r="D1500" s="54" t="s">
        <v>92</v>
      </c>
      <c r="E1500" s="54" t="s">
        <v>1126</v>
      </c>
      <c r="F1500" s="54" t="s">
        <v>272</v>
      </c>
      <c r="G1500" s="54" t="s">
        <v>365</v>
      </c>
      <c r="H1500" s="54" t="s">
        <v>1118</v>
      </c>
      <c r="I1500" s="54" t="s">
        <v>1119</v>
      </c>
      <c r="J1500" s="54" t="s">
        <v>365</v>
      </c>
      <c r="K1500" s="54" t="s">
        <v>1118</v>
      </c>
      <c r="L1500" s="87">
        <v>42965</v>
      </c>
      <c r="M1500" s="54"/>
      <c r="N1500" s="54" t="s">
        <v>1120</v>
      </c>
      <c r="O1500" s="88">
        <v>1.0633983E-3</v>
      </c>
      <c r="P1500" s="54">
        <v>2</v>
      </c>
    </row>
    <row r="1501" spans="1:16" ht="28">
      <c r="A1501" s="54" t="s">
        <v>228</v>
      </c>
      <c r="B1501" s="54" t="s">
        <v>185</v>
      </c>
      <c r="C1501" s="54" t="s">
        <v>341</v>
      </c>
      <c r="D1501" s="54" t="s">
        <v>92</v>
      </c>
      <c r="E1501" s="54" t="s">
        <v>341</v>
      </c>
      <c r="F1501" s="54" t="s">
        <v>272</v>
      </c>
      <c r="G1501" s="54" t="s">
        <v>210</v>
      </c>
      <c r="H1501" s="54" t="s">
        <v>342</v>
      </c>
      <c r="I1501" s="54" t="s">
        <v>343</v>
      </c>
      <c r="J1501" s="54" t="s">
        <v>210</v>
      </c>
      <c r="K1501" s="54" t="s">
        <v>342</v>
      </c>
      <c r="L1501" s="87">
        <v>41870</v>
      </c>
      <c r="M1501" s="54"/>
      <c r="N1501" s="54" t="s">
        <v>344</v>
      </c>
      <c r="O1501" s="88">
        <v>1.0633983E-3</v>
      </c>
      <c r="P1501" s="54">
        <v>2</v>
      </c>
    </row>
    <row r="1502" spans="1:16" ht="28">
      <c r="A1502" s="54" t="s">
        <v>228</v>
      </c>
      <c r="B1502" s="54" t="s">
        <v>185</v>
      </c>
      <c r="C1502" s="54" t="s">
        <v>341</v>
      </c>
      <c r="D1502" s="54" t="s">
        <v>92</v>
      </c>
      <c r="E1502" s="54" t="s">
        <v>341</v>
      </c>
      <c r="F1502" s="54" t="s">
        <v>272</v>
      </c>
      <c r="G1502" s="54" t="s">
        <v>210</v>
      </c>
      <c r="H1502" s="54" t="s">
        <v>345</v>
      </c>
      <c r="I1502" s="54" t="s">
        <v>346</v>
      </c>
      <c r="J1502" s="54" t="s">
        <v>210</v>
      </c>
      <c r="K1502" s="54" t="s">
        <v>345</v>
      </c>
      <c r="L1502" s="87">
        <v>41761</v>
      </c>
      <c r="M1502" s="54"/>
      <c r="N1502" s="54" t="s">
        <v>347</v>
      </c>
      <c r="O1502" s="88">
        <v>1.5950974999999999E-3</v>
      </c>
      <c r="P1502" s="54">
        <v>3</v>
      </c>
    </row>
    <row r="1503" spans="1:16" ht="28">
      <c r="A1503" s="54" t="s">
        <v>228</v>
      </c>
      <c r="B1503" s="54" t="s">
        <v>185</v>
      </c>
      <c r="C1503" s="54" t="s">
        <v>341</v>
      </c>
      <c r="D1503" s="54" t="s">
        <v>92</v>
      </c>
      <c r="E1503" s="54" t="s">
        <v>341</v>
      </c>
      <c r="F1503" s="54" t="s">
        <v>272</v>
      </c>
      <c r="G1503" s="54" t="s">
        <v>210</v>
      </c>
      <c r="H1503" s="54" t="s">
        <v>327</v>
      </c>
      <c r="I1503" s="54" t="s">
        <v>348</v>
      </c>
      <c r="J1503" s="54" t="s">
        <v>210</v>
      </c>
      <c r="K1503" s="54" t="s">
        <v>327</v>
      </c>
      <c r="L1503" s="87">
        <v>41761</v>
      </c>
      <c r="M1503" s="54"/>
      <c r="N1503" s="54" t="s">
        <v>349</v>
      </c>
      <c r="O1503" s="88">
        <v>2.1267967E-3</v>
      </c>
      <c r="P1503" s="54">
        <v>4</v>
      </c>
    </row>
    <row r="1504" spans="1:16" ht="28">
      <c r="A1504" s="54" t="s">
        <v>228</v>
      </c>
      <c r="B1504" s="54" t="s">
        <v>185</v>
      </c>
      <c r="C1504" s="54" t="s">
        <v>350</v>
      </c>
      <c r="D1504" s="54" t="s">
        <v>92</v>
      </c>
      <c r="E1504" s="54" t="s">
        <v>340</v>
      </c>
      <c r="F1504" s="54" t="s">
        <v>272</v>
      </c>
      <c r="G1504" s="54" t="s">
        <v>196</v>
      </c>
      <c r="H1504" s="54" t="s">
        <v>351</v>
      </c>
      <c r="I1504" s="54" t="s">
        <v>352</v>
      </c>
      <c r="J1504" s="54" t="s">
        <v>196</v>
      </c>
      <c r="K1504" s="54" t="s">
        <v>351</v>
      </c>
      <c r="L1504" s="87">
        <v>41767</v>
      </c>
      <c r="M1504" s="54"/>
      <c r="N1504" s="54" t="s">
        <v>353</v>
      </c>
      <c r="O1504" s="88">
        <v>1.6815E-2</v>
      </c>
      <c r="P1504" s="54">
        <v>3</v>
      </c>
    </row>
    <row r="1505" spans="1:16" ht="28">
      <c r="A1505" s="54" t="s">
        <v>228</v>
      </c>
      <c r="B1505" s="54" t="s">
        <v>185</v>
      </c>
      <c r="C1505" s="54" t="s">
        <v>350</v>
      </c>
      <c r="D1505" s="54" t="s">
        <v>92</v>
      </c>
      <c r="E1505" s="54" t="s">
        <v>340</v>
      </c>
      <c r="F1505" s="54" t="s">
        <v>272</v>
      </c>
      <c r="G1505" s="54" t="s">
        <v>210</v>
      </c>
      <c r="H1505" s="54" t="s">
        <v>342</v>
      </c>
      <c r="I1505" s="54" t="s">
        <v>343</v>
      </c>
      <c r="J1505" s="54" t="s">
        <v>210</v>
      </c>
      <c r="K1505" s="54" t="s">
        <v>342</v>
      </c>
      <c r="L1505" s="87">
        <v>41870</v>
      </c>
      <c r="M1505" s="54"/>
      <c r="N1505" s="54" t="s">
        <v>344</v>
      </c>
      <c r="O1505" s="88">
        <v>2.9246999999999999E-2</v>
      </c>
      <c r="P1505" s="54">
        <v>4</v>
      </c>
    </row>
    <row r="1506" spans="1:16" ht="28">
      <c r="A1506" s="54" t="s">
        <v>228</v>
      </c>
      <c r="B1506" s="54" t="s">
        <v>185</v>
      </c>
      <c r="C1506" s="54" t="s">
        <v>350</v>
      </c>
      <c r="D1506" s="54" t="s">
        <v>92</v>
      </c>
      <c r="E1506" s="54" t="s">
        <v>340</v>
      </c>
      <c r="F1506" s="54" t="s">
        <v>272</v>
      </c>
      <c r="G1506" s="54" t="s">
        <v>210</v>
      </c>
      <c r="H1506" s="54" t="s">
        <v>345</v>
      </c>
      <c r="I1506" s="54" t="s">
        <v>346</v>
      </c>
      <c r="J1506" s="54" t="s">
        <v>210</v>
      </c>
      <c r="K1506" s="54" t="s">
        <v>345</v>
      </c>
      <c r="L1506" s="87">
        <v>41761</v>
      </c>
      <c r="M1506" s="54"/>
      <c r="N1506" s="54" t="s">
        <v>347</v>
      </c>
      <c r="O1506" s="88">
        <v>1.0097999999999999E-2</v>
      </c>
      <c r="P1506" s="54">
        <v>1</v>
      </c>
    </row>
    <row r="1507" spans="1:16" ht="28">
      <c r="A1507" s="54" t="s">
        <v>228</v>
      </c>
      <c r="B1507" s="54" t="s">
        <v>185</v>
      </c>
      <c r="C1507" s="54" t="s">
        <v>350</v>
      </c>
      <c r="D1507" s="54" t="s">
        <v>92</v>
      </c>
      <c r="E1507" s="54" t="s">
        <v>340</v>
      </c>
      <c r="F1507" s="54" t="s">
        <v>272</v>
      </c>
      <c r="G1507" s="54" t="s">
        <v>210</v>
      </c>
      <c r="H1507" s="54" t="s">
        <v>327</v>
      </c>
      <c r="I1507" s="54" t="s">
        <v>348</v>
      </c>
      <c r="J1507" s="54" t="s">
        <v>210</v>
      </c>
      <c r="K1507" s="54" t="s">
        <v>327</v>
      </c>
      <c r="L1507" s="87">
        <v>41761</v>
      </c>
      <c r="M1507" s="54"/>
      <c r="N1507" s="54" t="s">
        <v>349</v>
      </c>
      <c r="O1507" s="88">
        <v>7.0750999999999994E-2</v>
      </c>
      <c r="P1507" s="54">
        <v>9</v>
      </c>
    </row>
    <row r="1508" spans="1:16" ht="28">
      <c r="A1508" s="54" t="s">
        <v>228</v>
      </c>
      <c r="B1508" s="54" t="s">
        <v>185</v>
      </c>
      <c r="C1508" s="54" t="s">
        <v>1130</v>
      </c>
      <c r="D1508" s="54" t="s">
        <v>92</v>
      </c>
      <c r="E1508" s="54" t="s">
        <v>370</v>
      </c>
      <c r="F1508" s="54" t="s">
        <v>272</v>
      </c>
      <c r="G1508" s="54" t="s">
        <v>186</v>
      </c>
      <c r="H1508" s="54" t="s">
        <v>371</v>
      </c>
      <c r="I1508" s="54" t="s">
        <v>372</v>
      </c>
      <c r="J1508" s="54" t="s">
        <v>186</v>
      </c>
      <c r="K1508" s="54" t="s">
        <v>373</v>
      </c>
      <c r="L1508" s="87">
        <v>41695</v>
      </c>
      <c r="M1508" s="54"/>
      <c r="N1508" s="54" t="s">
        <v>374</v>
      </c>
      <c r="O1508" s="88">
        <v>0.21052399999999999</v>
      </c>
      <c r="P1508" s="54">
        <v>33</v>
      </c>
    </row>
    <row r="1509" spans="1:16" ht="28">
      <c r="A1509" s="54" t="s">
        <v>228</v>
      </c>
      <c r="B1509" s="54" t="s">
        <v>185</v>
      </c>
      <c r="C1509" s="54" t="s">
        <v>1130</v>
      </c>
      <c r="D1509" s="54" t="s">
        <v>92</v>
      </c>
      <c r="E1509" s="54" t="s">
        <v>370</v>
      </c>
      <c r="F1509" s="54" t="s">
        <v>272</v>
      </c>
      <c r="G1509" s="54" t="s">
        <v>186</v>
      </c>
      <c r="H1509" s="54" t="s">
        <v>371</v>
      </c>
      <c r="I1509" s="54" t="s">
        <v>372</v>
      </c>
      <c r="J1509" s="54" t="s">
        <v>186</v>
      </c>
      <c r="K1509" s="54" t="s">
        <v>373</v>
      </c>
      <c r="L1509" s="87">
        <v>41695</v>
      </c>
      <c r="M1509" s="54"/>
      <c r="N1509" s="54" t="s">
        <v>375</v>
      </c>
      <c r="O1509" s="88">
        <v>2.187989</v>
      </c>
      <c r="P1509" s="54">
        <v>350</v>
      </c>
    </row>
    <row r="1510" spans="1:16" ht="28">
      <c r="A1510" s="54" t="s">
        <v>228</v>
      </c>
      <c r="B1510" s="54" t="s">
        <v>185</v>
      </c>
      <c r="C1510" s="54" t="s">
        <v>1130</v>
      </c>
      <c r="D1510" s="54" t="s">
        <v>92</v>
      </c>
      <c r="E1510" s="54" t="s">
        <v>370</v>
      </c>
      <c r="F1510" s="54" t="s">
        <v>272</v>
      </c>
      <c r="G1510" s="54" t="s">
        <v>186</v>
      </c>
      <c r="H1510" s="54" t="s">
        <v>371</v>
      </c>
      <c r="I1510" s="54" t="s">
        <v>372</v>
      </c>
      <c r="J1510" s="54" t="s">
        <v>186</v>
      </c>
      <c r="K1510" s="54" t="s">
        <v>376</v>
      </c>
      <c r="L1510" s="87">
        <v>41695</v>
      </c>
      <c r="M1510" s="54"/>
      <c r="N1510" s="54" t="s">
        <v>377</v>
      </c>
      <c r="O1510" s="88">
        <v>0.16594800000000001</v>
      </c>
      <c r="P1510" s="54">
        <v>23</v>
      </c>
    </row>
    <row r="1511" spans="1:16" ht="28">
      <c r="A1511" s="54" t="s">
        <v>228</v>
      </c>
      <c r="B1511" s="54" t="s">
        <v>185</v>
      </c>
      <c r="C1511" s="54" t="s">
        <v>1130</v>
      </c>
      <c r="D1511" s="54" t="s">
        <v>92</v>
      </c>
      <c r="E1511" s="54" t="s">
        <v>370</v>
      </c>
      <c r="F1511" s="54" t="s">
        <v>272</v>
      </c>
      <c r="G1511" s="54" t="s">
        <v>186</v>
      </c>
      <c r="H1511" s="54" t="s">
        <v>371</v>
      </c>
      <c r="I1511" s="54" t="s">
        <v>372</v>
      </c>
      <c r="J1511" s="54" t="s">
        <v>186</v>
      </c>
      <c r="K1511" s="54" t="s">
        <v>376</v>
      </c>
      <c r="L1511" s="87">
        <v>41695</v>
      </c>
      <c r="M1511" s="54"/>
      <c r="N1511" s="54" t="s">
        <v>378</v>
      </c>
      <c r="O1511" s="88">
        <v>0.91584500000000002</v>
      </c>
      <c r="P1511" s="54">
        <v>129</v>
      </c>
    </row>
    <row r="1512" spans="1:16" ht="28">
      <c r="A1512" s="54" t="s">
        <v>228</v>
      </c>
      <c r="B1512" s="54" t="s">
        <v>185</v>
      </c>
      <c r="C1512" s="54" t="s">
        <v>1130</v>
      </c>
      <c r="D1512" s="54" t="s">
        <v>92</v>
      </c>
      <c r="E1512" s="54" t="s">
        <v>370</v>
      </c>
      <c r="F1512" s="54" t="s">
        <v>272</v>
      </c>
      <c r="G1512" s="54" t="s">
        <v>186</v>
      </c>
      <c r="H1512" s="54" t="s">
        <v>371</v>
      </c>
      <c r="I1512" s="54" t="s">
        <v>372</v>
      </c>
      <c r="J1512" s="54" t="s">
        <v>186</v>
      </c>
      <c r="K1512" s="54" t="s">
        <v>379</v>
      </c>
      <c r="L1512" s="87">
        <v>41695</v>
      </c>
      <c r="M1512" s="54"/>
      <c r="N1512" s="54" t="s">
        <v>380</v>
      </c>
      <c r="O1512" s="88">
        <v>7.3975799999999996</v>
      </c>
      <c r="P1512" s="54">
        <v>1158</v>
      </c>
    </row>
    <row r="1513" spans="1:16" ht="28">
      <c r="A1513" s="54" t="s">
        <v>228</v>
      </c>
      <c r="B1513" s="54" t="s">
        <v>185</v>
      </c>
      <c r="C1513" s="54" t="s">
        <v>1130</v>
      </c>
      <c r="D1513" s="54" t="s">
        <v>92</v>
      </c>
      <c r="E1513" s="54" t="s">
        <v>370</v>
      </c>
      <c r="F1513" s="54" t="s">
        <v>272</v>
      </c>
      <c r="G1513" s="54" t="s">
        <v>186</v>
      </c>
      <c r="H1513" s="54" t="s">
        <v>371</v>
      </c>
      <c r="I1513" s="54" t="s">
        <v>372</v>
      </c>
      <c r="J1513" s="54" t="s">
        <v>186</v>
      </c>
      <c r="K1513" s="54" t="s">
        <v>381</v>
      </c>
      <c r="L1513" s="87">
        <v>41695</v>
      </c>
      <c r="M1513" s="54"/>
      <c r="N1513" s="54" t="s">
        <v>382</v>
      </c>
      <c r="O1513" s="88">
        <v>2.2636910000000001</v>
      </c>
      <c r="P1513" s="54">
        <v>292</v>
      </c>
    </row>
    <row r="1514" spans="1:16" ht="28">
      <c r="A1514" s="54" t="s">
        <v>228</v>
      </c>
      <c r="B1514" s="54" t="s">
        <v>185</v>
      </c>
      <c r="C1514" s="54" t="s">
        <v>1130</v>
      </c>
      <c r="D1514" s="54" t="s">
        <v>92</v>
      </c>
      <c r="E1514" s="54" t="s">
        <v>370</v>
      </c>
      <c r="F1514" s="54" t="s">
        <v>272</v>
      </c>
      <c r="G1514" s="54" t="s">
        <v>186</v>
      </c>
      <c r="H1514" s="54" t="s">
        <v>371</v>
      </c>
      <c r="I1514" s="54" t="s">
        <v>372</v>
      </c>
      <c r="J1514" s="54" t="s">
        <v>186</v>
      </c>
      <c r="K1514" s="54" t="s">
        <v>383</v>
      </c>
      <c r="L1514" s="87">
        <v>41695</v>
      </c>
      <c r="M1514" s="54"/>
      <c r="N1514" s="54" t="s">
        <v>384</v>
      </c>
      <c r="O1514" s="88">
        <v>2.256243</v>
      </c>
      <c r="P1514" s="54">
        <v>309</v>
      </c>
    </row>
    <row r="1515" spans="1:16" ht="28">
      <c r="A1515" s="54" t="s">
        <v>228</v>
      </c>
      <c r="B1515" s="54" t="s">
        <v>185</v>
      </c>
      <c r="C1515" s="54" t="s">
        <v>1130</v>
      </c>
      <c r="D1515" s="54" t="s">
        <v>92</v>
      </c>
      <c r="E1515" s="54" t="s">
        <v>370</v>
      </c>
      <c r="F1515" s="54" t="s">
        <v>272</v>
      </c>
      <c r="G1515" s="54" t="s">
        <v>186</v>
      </c>
      <c r="H1515" s="54" t="s">
        <v>371</v>
      </c>
      <c r="I1515" s="54" t="s">
        <v>372</v>
      </c>
      <c r="J1515" s="54" t="s">
        <v>186</v>
      </c>
      <c r="K1515" s="54" t="s">
        <v>385</v>
      </c>
      <c r="L1515" s="87">
        <v>41695</v>
      </c>
      <c r="M1515" s="54"/>
      <c r="N1515" s="54" t="s">
        <v>386</v>
      </c>
      <c r="O1515" s="88">
        <v>0.35073900000000002</v>
      </c>
      <c r="P1515" s="54">
        <v>52</v>
      </c>
    </row>
    <row r="1516" spans="1:16" ht="28">
      <c r="A1516" s="54" t="s">
        <v>228</v>
      </c>
      <c r="B1516" s="54" t="s">
        <v>185</v>
      </c>
      <c r="C1516" s="54" t="s">
        <v>1130</v>
      </c>
      <c r="D1516" s="54" t="s">
        <v>92</v>
      </c>
      <c r="E1516" s="54" t="s">
        <v>370</v>
      </c>
      <c r="F1516" s="54" t="s">
        <v>272</v>
      </c>
      <c r="G1516" s="54" t="s">
        <v>192</v>
      </c>
      <c r="H1516" s="54" t="s">
        <v>280</v>
      </c>
      <c r="I1516" s="54" t="s">
        <v>281</v>
      </c>
      <c r="J1516" s="54" t="s">
        <v>192</v>
      </c>
      <c r="K1516" s="54" t="s">
        <v>465</v>
      </c>
      <c r="L1516" s="87">
        <v>41898</v>
      </c>
      <c r="M1516" s="54"/>
      <c r="N1516" s="54" t="s">
        <v>466</v>
      </c>
      <c r="O1516" s="88">
        <v>2.5418980000000002</v>
      </c>
      <c r="P1516" s="54">
        <v>379</v>
      </c>
    </row>
    <row r="1517" spans="1:16" ht="28">
      <c r="A1517" s="54" t="s">
        <v>228</v>
      </c>
      <c r="B1517" s="54" t="s">
        <v>185</v>
      </c>
      <c r="C1517" s="54" t="s">
        <v>1130</v>
      </c>
      <c r="D1517" s="54" t="s">
        <v>92</v>
      </c>
      <c r="E1517" s="54" t="s">
        <v>370</v>
      </c>
      <c r="F1517" s="54" t="s">
        <v>272</v>
      </c>
      <c r="G1517" s="54" t="s">
        <v>192</v>
      </c>
      <c r="H1517" s="54" t="s">
        <v>280</v>
      </c>
      <c r="I1517" s="54" t="s">
        <v>281</v>
      </c>
      <c r="J1517" s="54" t="s">
        <v>192</v>
      </c>
      <c r="K1517" s="54" t="s">
        <v>282</v>
      </c>
      <c r="L1517" s="87">
        <v>41898</v>
      </c>
      <c r="M1517" s="54"/>
      <c r="N1517" s="54" t="s">
        <v>283</v>
      </c>
      <c r="O1517" s="88">
        <v>2.3178380000000001</v>
      </c>
      <c r="P1517" s="54">
        <v>316</v>
      </c>
    </row>
    <row r="1518" spans="1:16" ht="28">
      <c r="A1518" s="54" t="s">
        <v>228</v>
      </c>
      <c r="B1518" s="54" t="s">
        <v>185</v>
      </c>
      <c r="C1518" s="54" t="s">
        <v>1130</v>
      </c>
      <c r="D1518" s="54" t="s">
        <v>92</v>
      </c>
      <c r="E1518" s="54" t="s">
        <v>370</v>
      </c>
      <c r="F1518" s="54" t="s">
        <v>272</v>
      </c>
      <c r="G1518" s="54" t="s">
        <v>192</v>
      </c>
      <c r="H1518" s="54" t="s">
        <v>280</v>
      </c>
      <c r="I1518" s="54" t="s">
        <v>281</v>
      </c>
      <c r="J1518" s="54" t="s">
        <v>192</v>
      </c>
      <c r="K1518" s="54" t="s">
        <v>284</v>
      </c>
      <c r="L1518" s="87">
        <v>41898</v>
      </c>
      <c r="M1518" s="54"/>
      <c r="N1518" s="54" t="s">
        <v>285</v>
      </c>
      <c r="O1518" s="88">
        <v>2.1351260000000001</v>
      </c>
      <c r="P1518" s="54">
        <v>317</v>
      </c>
    </row>
    <row r="1519" spans="1:16" ht="28">
      <c r="A1519" s="54" t="s">
        <v>228</v>
      </c>
      <c r="B1519" s="54" t="s">
        <v>185</v>
      </c>
      <c r="C1519" s="54" t="s">
        <v>1130</v>
      </c>
      <c r="D1519" s="54" t="s">
        <v>92</v>
      </c>
      <c r="E1519" s="54" t="s">
        <v>370</v>
      </c>
      <c r="F1519" s="54" t="s">
        <v>272</v>
      </c>
      <c r="G1519" s="54" t="s">
        <v>192</v>
      </c>
      <c r="H1519" s="54" t="s">
        <v>280</v>
      </c>
      <c r="I1519" s="54" t="s">
        <v>281</v>
      </c>
      <c r="J1519" s="54" t="s">
        <v>192</v>
      </c>
      <c r="K1519" s="54" t="s">
        <v>286</v>
      </c>
      <c r="L1519" s="87">
        <v>41898</v>
      </c>
      <c r="M1519" s="54"/>
      <c r="N1519" s="54" t="s">
        <v>287</v>
      </c>
      <c r="O1519" s="88">
        <v>0.58277900000000005</v>
      </c>
      <c r="P1519" s="54">
        <v>96</v>
      </c>
    </row>
    <row r="1520" spans="1:16" ht="28">
      <c r="A1520" s="54" t="s">
        <v>228</v>
      </c>
      <c r="B1520" s="54" t="s">
        <v>185</v>
      </c>
      <c r="C1520" s="54" t="s">
        <v>1130</v>
      </c>
      <c r="D1520" s="54" t="s">
        <v>92</v>
      </c>
      <c r="E1520" s="54" t="s">
        <v>370</v>
      </c>
      <c r="F1520" s="54" t="s">
        <v>272</v>
      </c>
      <c r="G1520" s="54" t="s">
        <v>192</v>
      </c>
      <c r="H1520" s="54" t="s">
        <v>280</v>
      </c>
      <c r="I1520" s="54" t="s">
        <v>281</v>
      </c>
      <c r="J1520" s="54" t="s">
        <v>192</v>
      </c>
      <c r="K1520" s="54" t="s">
        <v>467</v>
      </c>
      <c r="L1520" s="87">
        <v>41898</v>
      </c>
      <c r="M1520" s="54"/>
      <c r="N1520" s="54" t="s">
        <v>468</v>
      </c>
      <c r="O1520" s="88">
        <v>0.42094999999999999</v>
      </c>
      <c r="P1520" s="54">
        <v>52</v>
      </c>
    </row>
    <row r="1521" spans="1:16" ht="28">
      <c r="A1521" s="54" t="s">
        <v>228</v>
      </c>
      <c r="B1521" s="54" t="s">
        <v>185</v>
      </c>
      <c r="C1521" s="54" t="s">
        <v>1130</v>
      </c>
      <c r="D1521" s="54" t="s">
        <v>92</v>
      </c>
      <c r="E1521" s="54" t="s">
        <v>370</v>
      </c>
      <c r="F1521" s="54" t="s">
        <v>272</v>
      </c>
      <c r="G1521" s="54" t="s">
        <v>192</v>
      </c>
      <c r="H1521" s="54" t="s">
        <v>280</v>
      </c>
      <c r="I1521" s="54" t="s">
        <v>281</v>
      </c>
      <c r="J1521" s="54" t="s">
        <v>192</v>
      </c>
      <c r="K1521" s="54" t="s">
        <v>469</v>
      </c>
      <c r="L1521" s="87">
        <v>41898</v>
      </c>
      <c r="M1521" s="54"/>
      <c r="N1521" s="54" t="s">
        <v>470</v>
      </c>
      <c r="O1521" s="88">
        <v>0.38538699999999998</v>
      </c>
      <c r="P1521" s="54">
        <v>58</v>
      </c>
    </row>
    <row r="1522" spans="1:16" ht="28">
      <c r="A1522" s="54" t="s">
        <v>228</v>
      </c>
      <c r="B1522" s="54" t="s">
        <v>185</v>
      </c>
      <c r="C1522" s="54" t="s">
        <v>1130</v>
      </c>
      <c r="D1522" s="54" t="s">
        <v>92</v>
      </c>
      <c r="E1522" s="54" t="s">
        <v>370</v>
      </c>
      <c r="F1522" s="54" t="s">
        <v>272</v>
      </c>
      <c r="G1522" s="54" t="s">
        <v>192</v>
      </c>
      <c r="H1522" s="54" t="s">
        <v>280</v>
      </c>
      <c r="I1522" s="54" t="s">
        <v>281</v>
      </c>
      <c r="J1522" s="54" t="s">
        <v>192</v>
      </c>
      <c r="K1522" s="54" t="s">
        <v>471</v>
      </c>
      <c r="L1522" s="87">
        <v>41898</v>
      </c>
      <c r="M1522" s="54"/>
      <c r="N1522" s="54" t="s">
        <v>472</v>
      </c>
      <c r="O1522" s="88">
        <v>0.31476500000000002</v>
      </c>
      <c r="P1522" s="54">
        <v>44</v>
      </c>
    </row>
    <row r="1523" spans="1:16" ht="28">
      <c r="A1523" s="54" t="s">
        <v>228</v>
      </c>
      <c r="B1523" s="54" t="s">
        <v>185</v>
      </c>
      <c r="C1523" s="54" t="s">
        <v>1130</v>
      </c>
      <c r="D1523" s="54" t="s">
        <v>92</v>
      </c>
      <c r="E1523" s="54" t="s">
        <v>370</v>
      </c>
      <c r="F1523" s="54" t="s">
        <v>272</v>
      </c>
      <c r="G1523" s="54" t="s">
        <v>192</v>
      </c>
      <c r="H1523" s="54" t="s">
        <v>280</v>
      </c>
      <c r="I1523" s="54" t="s">
        <v>281</v>
      </c>
      <c r="J1523" s="54" t="s">
        <v>192</v>
      </c>
      <c r="K1523" s="54" t="s">
        <v>473</v>
      </c>
      <c r="L1523" s="87">
        <v>41898</v>
      </c>
      <c r="M1523" s="54"/>
      <c r="N1523" s="54" t="s">
        <v>474</v>
      </c>
      <c r="O1523" s="88">
        <v>0.76634199999999997</v>
      </c>
      <c r="P1523" s="54">
        <v>115</v>
      </c>
    </row>
    <row r="1524" spans="1:16" ht="28">
      <c r="A1524" s="54" t="s">
        <v>228</v>
      </c>
      <c r="B1524" s="54" t="s">
        <v>185</v>
      </c>
      <c r="C1524" s="54" t="s">
        <v>1130</v>
      </c>
      <c r="D1524" s="54" t="s">
        <v>92</v>
      </c>
      <c r="E1524" s="54" t="s">
        <v>370</v>
      </c>
      <c r="F1524" s="54" t="s">
        <v>272</v>
      </c>
      <c r="G1524" s="54" t="s">
        <v>192</v>
      </c>
      <c r="H1524" s="54" t="s">
        <v>478</v>
      </c>
      <c r="I1524" s="54" t="s">
        <v>479</v>
      </c>
      <c r="J1524" s="54" t="s">
        <v>192</v>
      </c>
      <c r="K1524" s="54" t="s">
        <v>480</v>
      </c>
      <c r="L1524" s="87">
        <v>41695</v>
      </c>
      <c r="M1524" s="54"/>
      <c r="N1524" s="54" t="s">
        <v>481</v>
      </c>
      <c r="O1524" s="88">
        <v>0.88278100000000004</v>
      </c>
      <c r="P1524" s="54">
        <v>127</v>
      </c>
    </row>
    <row r="1525" spans="1:16" ht="28">
      <c r="A1525" s="54" t="s">
        <v>228</v>
      </c>
      <c r="B1525" s="54" t="s">
        <v>185</v>
      </c>
      <c r="C1525" s="54" t="s">
        <v>1130</v>
      </c>
      <c r="D1525" s="54" t="s">
        <v>92</v>
      </c>
      <c r="E1525" s="54" t="s">
        <v>370</v>
      </c>
      <c r="F1525" s="54" t="s">
        <v>272</v>
      </c>
      <c r="G1525" s="54" t="s">
        <v>192</v>
      </c>
      <c r="H1525" s="54" t="s">
        <v>478</v>
      </c>
      <c r="I1525" s="54" t="s">
        <v>479</v>
      </c>
      <c r="J1525" s="54" t="s">
        <v>192</v>
      </c>
      <c r="K1525" s="54" t="s">
        <v>482</v>
      </c>
      <c r="L1525" s="87">
        <v>41695</v>
      </c>
      <c r="M1525" s="54"/>
      <c r="N1525" s="54" t="s">
        <v>483</v>
      </c>
      <c r="O1525" s="88">
        <v>0.47128999999999999</v>
      </c>
      <c r="P1525" s="54">
        <v>68</v>
      </c>
    </row>
    <row r="1526" spans="1:16" ht="28">
      <c r="A1526" s="54" t="s">
        <v>228</v>
      </c>
      <c r="B1526" s="54" t="s">
        <v>185</v>
      </c>
      <c r="C1526" s="54" t="s">
        <v>1130</v>
      </c>
      <c r="D1526" s="54" t="s">
        <v>92</v>
      </c>
      <c r="E1526" s="54" t="s">
        <v>370</v>
      </c>
      <c r="F1526" s="54" t="s">
        <v>272</v>
      </c>
      <c r="G1526" s="54" t="s">
        <v>192</v>
      </c>
      <c r="H1526" s="54" t="s">
        <v>478</v>
      </c>
      <c r="I1526" s="54" t="s">
        <v>479</v>
      </c>
      <c r="J1526" s="54" t="s">
        <v>192</v>
      </c>
      <c r="K1526" s="54" t="s">
        <v>484</v>
      </c>
      <c r="L1526" s="87">
        <v>41695</v>
      </c>
      <c r="M1526" s="54"/>
      <c r="N1526" s="54" t="s">
        <v>485</v>
      </c>
      <c r="O1526" s="88">
        <v>0.66371199999999997</v>
      </c>
      <c r="P1526" s="54">
        <v>90</v>
      </c>
    </row>
    <row r="1527" spans="1:16" ht="28">
      <c r="A1527" s="54" t="s">
        <v>228</v>
      </c>
      <c r="B1527" s="54" t="s">
        <v>185</v>
      </c>
      <c r="C1527" s="54" t="s">
        <v>1130</v>
      </c>
      <c r="D1527" s="54" t="s">
        <v>92</v>
      </c>
      <c r="E1527" s="54" t="s">
        <v>370</v>
      </c>
      <c r="F1527" s="54" t="s">
        <v>272</v>
      </c>
      <c r="G1527" s="54" t="s">
        <v>192</v>
      </c>
      <c r="H1527" s="54" t="s">
        <v>478</v>
      </c>
      <c r="I1527" s="54" t="s">
        <v>479</v>
      </c>
      <c r="J1527" s="54" t="s">
        <v>192</v>
      </c>
      <c r="K1527" s="54" t="s">
        <v>486</v>
      </c>
      <c r="L1527" s="87">
        <v>41695</v>
      </c>
      <c r="M1527" s="54"/>
      <c r="N1527" s="54" t="s">
        <v>487</v>
      </c>
      <c r="O1527" s="88">
        <v>0.46502500000000002</v>
      </c>
      <c r="P1527" s="54">
        <v>64</v>
      </c>
    </row>
    <row r="1528" spans="1:16" ht="28">
      <c r="A1528" s="54" t="s">
        <v>228</v>
      </c>
      <c r="B1528" s="54" t="s">
        <v>185</v>
      </c>
      <c r="C1528" s="54" t="s">
        <v>1130</v>
      </c>
      <c r="D1528" s="54" t="s">
        <v>92</v>
      </c>
      <c r="E1528" s="54" t="s">
        <v>370</v>
      </c>
      <c r="F1528" s="54" t="s">
        <v>272</v>
      </c>
      <c r="G1528" s="54" t="s">
        <v>192</v>
      </c>
      <c r="H1528" s="54" t="s">
        <v>478</v>
      </c>
      <c r="I1528" s="54" t="s">
        <v>479</v>
      </c>
      <c r="J1528" s="54" t="s">
        <v>192</v>
      </c>
      <c r="K1528" s="54" t="s">
        <v>488</v>
      </c>
      <c r="L1528" s="87">
        <v>41695</v>
      </c>
      <c r="M1528" s="54"/>
      <c r="N1528" s="54" t="s">
        <v>489</v>
      </c>
      <c r="O1528" s="88">
        <v>1.5896330000000001</v>
      </c>
      <c r="P1528" s="54">
        <v>247</v>
      </c>
    </row>
    <row r="1529" spans="1:16" ht="28">
      <c r="A1529" s="54" t="s">
        <v>228</v>
      </c>
      <c r="B1529" s="54" t="s">
        <v>185</v>
      </c>
      <c r="C1529" s="54" t="s">
        <v>1130</v>
      </c>
      <c r="D1529" s="54" t="s">
        <v>92</v>
      </c>
      <c r="E1529" s="54" t="s">
        <v>370</v>
      </c>
      <c r="F1529" s="54" t="s">
        <v>272</v>
      </c>
      <c r="G1529" s="54" t="s">
        <v>192</v>
      </c>
      <c r="H1529" s="54" t="s">
        <v>478</v>
      </c>
      <c r="I1529" s="54" t="s">
        <v>479</v>
      </c>
      <c r="J1529" s="54" t="s">
        <v>192</v>
      </c>
      <c r="K1529" s="54" t="s">
        <v>490</v>
      </c>
      <c r="L1529" s="87">
        <v>41695</v>
      </c>
      <c r="M1529" s="54"/>
      <c r="N1529" s="54" t="s">
        <v>491</v>
      </c>
      <c r="O1529" s="88">
        <v>0.56001500000000004</v>
      </c>
      <c r="P1529" s="54">
        <v>82</v>
      </c>
    </row>
    <row r="1530" spans="1:16" ht="28">
      <c r="A1530" s="54" t="s">
        <v>228</v>
      </c>
      <c r="B1530" s="54" t="s">
        <v>185</v>
      </c>
      <c r="C1530" s="54" t="s">
        <v>1130</v>
      </c>
      <c r="D1530" s="54" t="s">
        <v>92</v>
      </c>
      <c r="E1530" s="54" t="s">
        <v>370</v>
      </c>
      <c r="F1530" s="54" t="s">
        <v>272</v>
      </c>
      <c r="G1530" s="54" t="s">
        <v>192</v>
      </c>
      <c r="H1530" s="54" t="s">
        <v>478</v>
      </c>
      <c r="I1530" s="54" t="s">
        <v>479</v>
      </c>
      <c r="J1530" s="54" t="s">
        <v>192</v>
      </c>
      <c r="K1530" s="54" t="s">
        <v>492</v>
      </c>
      <c r="L1530" s="87">
        <v>41695</v>
      </c>
      <c r="M1530" s="54"/>
      <c r="N1530" s="54" t="s">
        <v>493</v>
      </c>
      <c r="O1530" s="88">
        <v>0.50805199999999995</v>
      </c>
      <c r="P1530" s="54">
        <v>73</v>
      </c>
    </row>
    <row r="1531" spans="1:16" ht="28">
      <c r="A1531" s="54" t="s">
        <v>228</v>
      </c>
      <c r="B1531" s="54" t="s">
        <v>185</v>
      </c>
      <c r="C1531" s="54" t="s">
        <v>1130</v>
      </c>
      <c r="D1531" s="54" t="s">
        <v>92</v>
      </c>
      <c r="E1531" s="54" t="s">
        <v>370</v>
      </c>
      <c r="F1531" s="54" t="s">
        <v>272</v>
      </c>
      <c r="G1531" s="54" t="s">
        <v>192</v>
      </c>
      <c r="H1531" s="54" t="s">
        <v>478</v>
      </c>
      <c r="I1531" s="54" t="s">
        <v>479</v>
      </c>
      <c r="J1531" s="54" t="s">
        <v>192</v>
      </c>
      <c r="K1531" s="54" t="s">
        <v>494</v>
      </c>
      <c r="L1531" s="87">
        <v>41695</v>
      </c>
      <c r="M1531" s="54"/>
      <c r="N1531" s="54" t="s">
        <v>495</v>
      </c>
      <c r="O1531" s="88">
        <v>2.6376010000000001</v>
      </c>
      <c r="P1531" s="54">
        <v>379</v>
      </c>
    </row>
    <row r="1532" spans="1:16" ht="28">
      <c r="A1532" s="54" t="s">
        <v>228</v>
      </c>
      <c r="B1532" s="54" t="s">
        <v>185</v>
      </c>
      <c r="C1532" s="54" t="s">
        <v>1130</v>
      </c>
      <c r="D1532" s="54" t="s">
        <v>92</v>
      </c>
      <c r="E1532" s="54" t="s">
        <v>370</v>
      </c>
      <c r="F1532" s="54" t="s">
        <v>272</v>
      </c>
      <c r="G1532" s="54" t="s">
        <v>192</v>
      </c>
      <c r="H1532" s="54" t="s">
        <v>478</v>
      </c>
      <c r="I1532" s="54" t="s">
        <v>479</v>
      </c>
      <c r="J1532" s="54" t="s">
        <v>192</v>
      </c>
      <c r="K1532" s="54" t="s">
        <v>496</v>
      </c>
      <c r="L1532" s="87">
        <v>41695</v>
      </c>
      <c r="M1532" s="54"/>
      <c r="N1532" s="54" t="s">
        <v>497</v>
      </c>
      <c r="O1532" s="88">
        <v>0.85813399999999995</v>
      </c>
      <c r="P1532" s="54">
        <v>114</v>
      </c>
    </row>
    <row r="1533" spans="1:16" ht="28">
      <c r="A1533" s="54" t="s">
        <v>228</v>
      </c>
      <c r="B1533" s="54" t="s">
        <v>185</v>
      </c>
      <c r="C1533" s="54" t="s">
        <v>1130</v>
      </c>
      <c r="D1533" s="54" t="s">
        <v>92</v>
      </c>
      <c r="E1533" s="54" t="s">
        <v>370</v>
      </c>
      <c r="F1533" s="54" t="s">
        <v>272</v>
      </c>
      <c r="G1533" s="54" t="s">
        <v>192</v>
      </c>
      <c r="H1533" s="54" t="s">
        <v>478</v>
      </c>
      <c r="I1533" s="54" t="s">
        <v>479</v>
      </c>
      <c r="J1533" s="54" t="s">
        <v>192</v>
      </c>
      <c r="K1533" s="54" t="s">
        <v>498</v>
      </c>
      <c r="L1533" s="87">
        <v>41695</v>
      </c>
      <c r="M1533" s="54"/>
      <c r="N1533" s="54" t="s">
        <v>499</v>
      </c>
      <c r="O1533" s="88">
        <v>9.4154239999999998</v>
      </c>
      <c r="P1533" s="54">
        <v>1293</v>
      </c>
    </row>
    <row r="1534" spans="1:16" ht="28">
      <c r="A1534" s="54" t="s">
        <v>228</v>
      </c>
      <c r="B1534" s="54" t="s">
        <v>185</v>
      </c>
      <c r="C1534" s="54" t="s">
        <v>1130</v>
      </c>
      <c r="D1534" s="54" t="s">
        <v>92</v>
      </c>
      <c r="E1534" s="54" t="s">
        <v>370</v>
      </c>
      <c r="F1534" s="54" t="s">
        <v>272</v>
      </c>
      <c r="G1534" s="54" t="s">
        <v>288</v>
      </c>
      <c r="H1534" s="54" t="s">
        <v>600</v>
      </c>
      <c r="I1534" s="54" t="s">
        <v>601</v>
      </c>
      <c r="J1534" s="54" t="s">
        <v>288</v>
      </c>
      <c r="K1534" s="54" t="s">
        <v>602</v>
      </c>
      <c r="L1534" s="87">
        <v>41695</v>
      </c>
      <c r="M1534" s="54"/>
      <c r="N1534" s="54" t="s">
        <v>603</v>
      </c>
      <c r="O1534" s="88">
        <v>0.27287</v>
      </c>
      <c r="P1534" s="54">
        <v>40</v>
      </c>
    </row>
    <row r="1535" spans="1:16" ht="28">
      <c r="A1535" s="54" t="s">
        <v>228</v>
      </c>
      <c r="B1535" s="54" t="s">
        <v>185</v>
      </c>
      <c r="C1535" s="54" t="s">
        <v>1130</v>
      </c>
      <c r="D1535" s="54" t="s">
        <v>92</v>
      </c>
      <c r="E1535" s="54" t="s">
        <v>370</v>
      </c>
      <c r="F1535" s="54" t="s">
        <v>272</v>
      </c>
      <c r="G1535" s="54" t="s">
        <v>288</v>
      </c>
      <c r="H1535" s="54" t="s">
        <v>600</v>
      </c>
      <c r="I1535" s="54" t="s">
        <v>601</v>
      </c>
      <c r="J1535" s="54" t="s">
        <v>288</v>
      </c>
      <c r="K1535" s="54" t="s">
        <v>604</v>
      </c>
      <c r="L1535" s="87">
        <v>41695</v>
      </c>
      <c r="M1535" s="54"/>
      <c r="N1535" s="54" t="s">
        <v>605</v>
      </c>
      <c r="O1535" s="88">
        <v>0.339895</v>
      </c>
      <c r="P1535" s="54">
        <v>48</v>
      </c>
    </row>
    <row r="1536" spans="1:16" ht="28">
      <c r="A1536" s="54" t="s">
        <v>228</v>
      </c>
      <c r="B1536" s="54" t="s">
        <v>185</v>
      </c>
      <c r="C1536" s="54" t="s">
        <v>1130</v>
      </c>
      <c r="D1536" s="54" t="s">
        <v>92</v>
      </c>
      <c r="E1536" s="54" t="s">
        <v>370</v>
      </c>
      <c r="F1536" s="54" t="s">
        <v>272</v>
      </c>
      <c r="G1536" s="54" t="s">
        <v>288</v>
      </c>
      <c r="H1536" s="54" t="s">
        <v>600</v>
      </c>
      <c r="I1536" s="54" t="s">
        <v>601</v>
      </c>
      <c r="J1536" s="54" t="s">
        <v>288</v>
      </c>
      <c r="K1536" s="54" t="s">
        <v>606</v>
      </c>
      <c r="L1536" s="87">
        <v>41695</v>
      </c>
      <c r="M1536" s="54"/>
      <c r="N1536" s="54" t="s">
        <v>607</v>
      </c>
      <c r="O1536" s="88">
        <v>0.847298</v>
      </c>
      <c r="P1536" s="54">
        <v>125</v>
      </c>
    </row>
    <row r="1537" spans="1:16" ht="28">
      <c r="A1537" s="54" t="s">
        <v>228</v>
      </c>
      <c r="B1537" s="54" t="s">
        <v>185</v>
      </c>
      <c r="C1537" s="54" t="s">
        <v>1130</v>
      </c>
      <c r="D1537" s="54" t="s">
        <v>92</v>
      </c>
      <c r="E1537" s="54" t="s">
        <v>370</v>
      </c>
      <c r="F1537" s="54" t="s">
        <v>272</v>
      </c>
      <c r="G1537" s="54" t="s">
        <v>288</v>
      </c>
      <c r="H1537" s="54" t="s">
        <v>600</v>
      </c>
      <c r="I1537" s="54" t="s">
        <v>601</v>
      </c>
      <c r="J1537" s="54" t="s">
        <v>288</v>
      </c>
      <c r="K1537" s="54" t="s">
        <v>608</v>
      </c>
      <c r="L1537" s="87">
        <v>41695</v>
      </c>
      <c r="M1537" s="54"/>
      <c r="N1537" s="54" t="s">
        <v>609</v>
      </c>
      <c r="O1537" s="88">
        <v>3.2038980000000001</v>
      </c>
      <c r="P1537" s="54">
        <v>453</v>
      </c>
    </row>
    <row r="1538" spans="1:16" ht="28">
      <c r="A1538" s="54" t="s">
        <v>228</v>
      </c>
      <c r="B1538" s="54" t="s">
        <v>185</v>
      </c>
      <c r="C1538" s="54" t="s">
        <v>1130</v>
      </c>
      <c r="D1538" s="54" t="s">
        <v>92</v>
      </c>
      <c r="E1538" s="54" t="s">
        <v>370</v>
      </c>
      <c r="F1538" s="54" t="s">
        <v>272</v>
      </c>
      <c r="G1538" s="54" t="s">
        <v>288</v>
      </c>
      <c r="H1538" s="54" t="s">
        <v>600</v>
      </c>
      <c r="I1538" s="54" t="s">
        <v>601</v>
      </c>
      <c r="J1538" s="54" t="s">
        <v>288</v>
      </c>
      <c r="K1538" s="54" t="s">
        <v>610</v>
      </c>
      <c r="L1538" s="87">
        <v>41695</v>
      </c>
      <c r="M1538" s="54"/>
      <c r="N1538" s="54" t="s">
        <v>611</v>
      </c>
      <c r="O1538" s="88">
        <v>0.23221700000000001</v>
      </c>
      <c r="P1538" s="54">
        <v>31</v>
      </c>
    </row>
    <row r="1539" spans="1:16" ht="28">
      <c r="A1539" s="54" t="s">
        <v>228</v>
      </c>
      <c r="B1539" s="54" t="s">
        <v>185</v>
      </c>
      <c r="C1539" s="54" t="s">
        <v>1130</v>
      </c>
      <c r="D1539" s="54" t="s">
        <v>92</v>
      </c>
      <c r="E1539" s="54" t="s">
        <v>370</v>
      </c>
      <c r="F1539" s="54" t="s">
        <v>272</v>
      </c>
      <c r="G1539" s="54" t="s">
        <v>288</v>
      </c>
      <c r="H1539" s="54" t="s">
        <v>600</v>
      </c>
      <c r="I1539" s="54" t="s">
        <v>601</v>
      </c>
      <c r="J1539" s="54" t="s">
        <v>288</v>
      </c>
      <c r="K1539" s="54" t="s">
        <v>612</v>
      </c>
      <c r="L1539" s="87">
        <v>41695</v>
      </c>
      <c r="M1539" s="54"/>
      <c r="N1539" s="54" t="s">
        <v>613</v>
      </c>
      <c r="O1539" s="88">
        <v>0.33965699999999999</v>
      </c>
      <c r="P1539" s="54">
        <v>50</v>
      </c>
    </row>
    <row r="1540" spans="1:16" ht="28">
      <c r="A1540" s="54" t="s">
        <v>228</v>
      </c>
      <c r="B1540" s="54" t="s">
        <v>185</v>
      </c>
      <c r="C1540" s="54" t="s">
        <v>1130</v>
      </c>
      <c r="D1540" s="54" t="s">
        <v>92</v>
      </c>
      <c r="E1540" s="54" t="s">
        <v>370</v>
      </c>
      <c r="F1540" s="54" t="s">
        <v>272</v>
      </c>
      <c r="G1540" s="54" t="s">
        <v>288</v>
      </c>
      <c r="H1540" s="54" t="s">
        <v>600</v>
      </c>
      <c r="I1540" s="54" t="s">
        <v>601</v>
      </c>
      <c r="J1540" s="54" t="s">
        <v>288</v>
      </c>
      <c r="K1540" s="54" t="s">
        <v>614</v>
      </c>
      <c r="L1540" s="87">
        <v>41695</v>
      </c>
      <c r="M1540" s="54"/>
      <c r="N1540" s="54" t="s">
        <v>615</v>
      </c>
      <c r="O1540" s="88">
        <v>0.26822099999999999</v>
      </c>
      <c r="P1540" s="54">
        <v>35</v>
      </c>
    </row>
    <row r="1541" spans="1:16" ht="28">
      <c r="A1541" s="54" t="s">
        <v>228</v>
      </c>
      <c r="B1541" s="54" t="s">
        <v>185</v>
      </c>
      <c r="C1541" s="54" t="s">
        <v>1130</v>
      </c>
      <c r="D1541" s="54" t="s">
        <v>92</v>
      </c>
      <c r="E1541" s="54" t="s">
        <v>370</v>
      </c>
      <c r="F1541" s="54" t="s">
        <v>272</v>
      </c>
      <c r="G1541" s="54" t="s">
        <v>288</v>
      </c>
      <c r="H1541" s="54" t="s">
        <v>600</v>
      </c>
      <c r="I1541" s="54" t="s">
        <v>601</v>
      </c>
      <c r="J1541" s="54" t="s">
        <v>288</v>
      </c>
      <c r="K1541" s="54" t="s">
        <v>616</v>
      </c>
      <c r="L1541" s="87">
        <v>41695</v>
      </c>
      <c r="M1541" s="54"/>
      <c r="N1541" s="54" t="s">
        <v>617</v>
      </c>
      <c r="O1541" s="88">
        <v>0.30587999999999999</v>
      </c>
      <c r="P1541" s="54">
        <v>36</v>
      </c>
    </row>
    <row r="1542" spans="1:16" ht="28">
      <c r="A1542" s="54" t="s">
        <v>228</v>
      </c>
      <c r="B1542" s="54" t="s">
        <v>185</v>
      </c>
      <c r="C1542" s="54" t="s">
        <v>1130</v>
      </c>
      <c r="D1542" s="54" t="s">
        <v>92</v>
      </c>
      <c r="E1542" s="54" t="s">
        <v>370</v>
      </c>
      <c r="F1542" s="54" t="s">
        <v>272</v>
      </c>
      <c r="G1542" s="54" t="s">
        <v>288</v>
      </c>
      <c r="H1542" s="54" t="s">
        <v>600</v>
      </c>
      <c r="I1542" s="54" t="s">
        <v>601</v>
      </c>
      <c r="J1542" s="54" t="s">
        <v>288</v>
      </c>
      <c r="K1542" s="54" t="s">
        <v>618</v>
      </c>
      <c r="L1542" s="87">
        <v>41695</v>
      </c>
      <c r="M1542" s="54"/>
      <c r="N1542" s="54" t="s">
        <v>619</v>
      </c>
      <c r="O1542" s="88">
        <v>0.61713600000000002</v>
      </c>
      <c r="P1542" s="54">
        <v>86</v>
      </c>
    </row>
    <row r="1543" spans="1:16" ht="28">
      <c r="A1543" s="54" t="s">
        <v>228</v>
      </c>
      <c r="B1543" s="54" t="s">
        <v>185</v>
      </c>
      <c r="C1543" s="54" t="s">
        <v>1130</v>
      </c>
      <c r="D1543" s="54" t="s">
        <v>92</v>
      </c>
      <c r="E1543" s="54" t="s">
        <v>370</v>
      </c>
      <c r="F1543" s="54" t="s">
        <v>272</v>
      </c>
      <c r="G1543" s="54" t="s">
        <v>288</v>
      </c>
      <c r="H1543" s="54" t="s">
        <v>600</v>
      </c>
      <c r="I1543" s="54" t="s">
        <v>601</v>
      </c>
      <c r="J1543" s="54" t="s">
        <v>288</v>
      </c>
      <c r="K1543" s="54" t="s">
        <v>600</v>
      </c>
      <c r="L1543" s="87">
        <v>41695</v>
      </c>
      <c r="M1543" s="54"/>
      <c r="N1543" s="54" t="s">
        <v>620</v>
      </c>
      <c r="O1543" s="88">
        <v>0.32952500000000001</v>
      </c>
      <c r="P1543" s="54">
        <v>45</v>
      </c>
    </row>
    <row r="1544" spans="1:16" ht="28">
      <c r="A1544" s="54" t="s">
        <v>228</v>
      </c>
      <c r="B1544" s="54" t="s">
        <v>185</v>
      </c>
      <c r="C1544" s="54" t="s">
        <v>1130</v>
      </c>
      <c r="D1544" s="54" t="s">
        <v>92</v>
      </c>
      <c r="E1544" s="54" t="s">
        <v>370</v>
      </c>
      <c r="F1544" s="54" t="s">
        <v>272</v>
      </c>
      <c r="G1544" s="54" t="s">
        <v>288</v>
      </c>
      <c r="H1544" s="54" t="s">
        <v>600</v>
      </c>
      <c r="I1544" s="54" t="s">
        <v>601</v>
      </c>
      <c r="J1544" s="54" t="s">
        <v>288</v>
      </c>
      <c r="K1544" s="54" t="s">
        <v>621</v>
      </c>
      <c r="L1544" s="87">
        <v>41695</v>
      </c>
      <c r="M1544" s="54"/>
      <c r="N1544" s="54" t="s">
        <v>622</v>
      </c>
      <c r="O1544" s="88">
        <v>0.35721399999999998</v>
      </c>
      <c r="P1544" s="54">
        <v>47</v>
      </c>
    </row>
    <row r="1545" spans="1:16" ht="28">
      <c r="A1545" s="54" t="s">
        <v>228</v>
      </c>
      <c r="B1545" s="54" t="s">
        <v>185</v>
      </c>
      <c r="C1545" s="54" t="s">
        <v>1130</v>
      </c>
      <c r="D1545" s="54" t="s">
        <v>92</v>
      </c>
      <c r="E1545" s="54" t="s">
        <v>370</v>
      </c>
      <c r="F1545" s="54" t="s">
        <v>272</v>
      </c>
      <c r="G1545" s="54" t="s">
        <v>196</v>
      </c>
      <c r="H1545" s="54" t="s">
        <v>197</v>
      </c>
      <c r="I1545" s="54" t="s">
        <v>678</v>
      </c>
      <c r="J1545" s="54" t="s">
        <v>196</v>
      </c>
      <c r="K1545" s="54" t="s">
        <v>679</v>
      </c>
      <c r="L1545" s="87">
        <v>41814</v>
      </c>
      <c r="M1545" s="54"/>
      <c r="N1545" s="54" t="s">
        <v>680</v>
      </c>
      <c r="O1545" s="88">
        <v>0.19831499999999999</v>
      </c>
      <c r="P1545" s="54">
        <v>23</v>
      </c>
    </row>
    <row r="1546" spans="1:16" ht="28">
      <c r="A1546" s="54" t="s">
        <v>228</v>
      </c>
      <c r="B1546" s="54" t="s">
        <v>185</v>
      </c>
      <c r="C1546" s="54" t="s">
        <v>1130</v>
      </c>
      <c r="D1546" s="54" t="s">
        <v>92</v>
      </c>
      <c r="E1546" s="54" t="s">
        <v>370</v>
      </c>
      <c r="F1546" s="54" t="s">
        <v>272</v>
      </c>
      <c r="G1546" s="54" t="s">
        <v>196</v>
      </c>
      <c r="H1546" s="54" t="s">
        <v>197</v>
      </c>
      <c r="I1546" s="54" t="s">
        <v>678</v>
      </c>
      <c r="J1546" s="54" t="s">
        <v>196</v>
      </c>
      <c r="K1546" s="54" t="s">
        <v>197</v>
      </c>
      <c r="L1546" s="87">
        <v>41814</v>
      </c>
      <c r="M1546" s="54"/>
      <c r="N1546" s="54" t="s">
        <v>681</v>
      </c>
      <c r="O1546" s="88">
        <v>0.188217</v>
      </c>
      <c r="P1546" s="54">
        <v>22</v>
      </c>
    </row>
    <row r="1547" spans="1:16" ht="28">
      <c r="A1547" s="54" t="s">
        <v>228</v>
      </c>
      <c r="B1547" s="54" t="s">
        <v>185</v>
      </c>
      <c r="C1547" s="54" t="s">
        <v>1130</v>
      </c>
      <c r="D1547" s="54" t="s">
        <v>92</v>
      </c>
      <c r="E1547" s="54" t="s">
        <v>370</v>
      </c>
      <c r="F1547" s="54" t="s">
        <v>272</v>
      </c>
      <c r="G1547" s="54" t="s">
        <v>196</v>
      </c>
      <c r="H1547" s="54" t="s">
        <v>197</v>
      </c>
      <c r="I1547" s="54" t="s">
        <v>678</v>
      </c>
      <c r="J1547" s="54" t="s">
        <v>196</v>
      </c>
      <c r="K1547" s="54" t="s">
        <v>682</v>
      </c>
      <c r="L1547" s="87">
        <v>41814</v>
      </c>
      <c r="M1547" s="54"/>
      <c r="N1547" s="54" t="s">
        <v>683</v>
      </c>
      <c r="O1547" s="88">
        <v>0.13782800000000001</v>
      </c>
      <c r="P1547" s="54">
        <v>22</v>
      </c>
    </row>
    <row r="1548" spans="1:16" ht="28">
      <c r="A1548" s="54" t="s">
        <v>228</v>
      </c>
      <c r="B1548" s="54" t="s">
        <v>185</v>
      </c>
      <c r="C1548" s="54" t="s">
        <v>1130</v>
      </c>
      <c r="D1548" s="54" t="s">
        <v>92</v>
      </c>
      <c r="E1548" s="54" t="s">
        <v>370</v>
      </c>
      <c r="F1548" s="54" t="s">
        <v>272</v>
      </c>
      <c r="G1548" s="54" t="s">
        <v>196</v>
      </c>
      <c r="H1548" s="54" t="s">
        <v>197</v>
      </c>
      <c r="I1548" s="54" t="s">
        <v>678</v>
      </c>
      <c r="J1548" s="54" t="s">
        <v>196</v>
      </c>
      <c r="K1548" s="54" t="s">
        <v>684</v>
      </c>
      <c r="L1548" s="87">
        <v>41814</v>
      </c>
      <c r="M1548" s="54"/>
      <c r="N1548" s="54" t="s">
        <v>685</v>
      </c>
      <c r="O1548" s="88">
        <v>0.217889</v>
      </c>
      <c r="P1548" s="54">
        <v>30</v>
      </c>
    </row>
    <row r="1549" spans="1:16" ht="28">
      <c r="A1549" s="54" t="s">
        <v>228</v>
      </c>
      <c r="B1549" s="54" t="s">
        <v>185</v>
      </c>
      <c r="C1549" s="54" t="s">
        <v>1130</v>
      </c>
      <c r="D1549" s="54" t="s">
        <v>92</v>
      </c>
      <c r="E1549" s="54" t="s">
        <v>370</v>
      </c>
      <c r="F1549" s="54" t="s">
        <v>272</v>
      </c>
      <c r="G1549" s="54" t="s">
        <v>196</v>
      </c>
      <c r="H1549" s="54" t="s">
        <v>197</v>
      </c>
      <c r="I1549" s="54" t="s">
        <v>678</v>
      </c>
      <c r="J1549" s="54" t="s">
        <v>196</v>
      </c>
      <c r="K1549" s="54" t="s">
        <v>686</v>
      </c>
      <c r="L1549" s="87">
        <v>41814</v>
      </c>
      <c r="M1549" s="54"/>
      <c r="N1549" s="54" t="s">
        <v>687</v>
      </c>
      <c r="O1549" s="88">
        <v>0.156724</v>
      </c>
      <c r="P1549" s="54">
        <v>25</v>
      </c>
    </row>
    <row r="1550" spans="1:16" ht="28">
      <c r="A1550" s="54" t="s">
        <v>228</v>
      </c>
      <c r="B1550" s="54" t="s">
        <v>185</v>
      </c>
      <c r="C1550" s="54" t="s">
        <v>1130</v>
      </c>
      <c r="D1550" s="54" t="s">
        <v>92</v>
      </c>
      <c r="E1550" s="54" t="s">
        <v>370</v>
      </c>
      <c r="F1550" s="54" t="s">
        <v>272</v>
      </c>
      <c r="G1550" s="54" t="s">
        <v>196</v>
      </c>
      <c r="H1550" s="54" t="s">
        <v>197</v>
      </c>
      <c r="I1550" s="54" t="s">
        <v>678</v>
      </c>
      <c r="J1550" s="54" t="s">
        <v>196</v>
      </c>
      <c r="K1550" s="54" t="s">
        <v>688</v>
      </c>
      <c r="L1550" s="87">
        <v>41814</v>
      </c>
      <c r="M1550" s="54"/>
      <c r="N1550" s="54" t="s">
        <v>689</v>
      </c>
      <c r="O1550" s="88">
        <v>0.17932200000000001</v>
      </c>
      <c r="P1550" s="54">
        <v>25</v>
      </c>
    </row>
    <row r="1551" spans="1:16" ht="28">
      <c r="A1551" s="54" t="s">
        <v>228</v>
      </c>
      <c r="B1551" s="54" t="s">
        <v>185</v>
      </c>
      <c r="C1551" s="54" t="s">
        <v>1130</v>
      </c>
      <c r="D1551" s="54" t="s">
        <v>92</v>
      </c>
      <c r="E1551" s="54" t="s">
        <v>370</v>
      </c>
      <c r="F1551" s="54" t="s">
        <v>272</v>
      </c>
      <c r="G1551" s="54" t="s">
        <v>196</v>
      </c>
      <c r="H1551" s="54" t="s">
        <v>197</v>
      </c>
      <c r="I1551" s="54" t="s">
        <v>678</v>
      </c>
      <c r="J1551" s="54" t="s">
        <v>196</v>
      </c>
      <c r="K1551" s="54" t="s">
        <v>690</v>
      </c>
      <c r="L1551" s="87">
        <v>41814</v>
      </c>
      <c r="M1551" s="54"/>
      <c r="N1551" s="54" t="s">
        <v>691</v>
      </c>
      <c r="O1551" s="88">
        <v>0.15970200000000001</v>
      </c>
      <c r="P1551" s="54">
        <v>21</v>
      </c>
    </row>
    <row r="1552" spans="1:16" ht="28">
      <c r="A1552" s="54" t="s">
        <v>228</v>
      </c>
      <c r="B1552" s="54" t="s">
        <v>185</v>
      </c>
      <c r="C1552" s="54" t="s">
        <v>1130</v>
      </c>
      <c r="D1552" s="54" t="s">
        <v>92</v>
      </c>
      <c r="E1552" s="54" t="s">
        <v>370</v>
      </c>
      <c r="F1552" s="54" t="s">
        <v>272</v>
      </c>
      <c r="G1552" s="54" t="s">
        <v>196</v>
      </c>
      <c r="H1552" s="54" t="s">
        <v>197</v>
      </c>
      <c r="I1552" s="54" t="s">
        <v>678</v>
      </c>
      <c r="J1552" s="54" t="s">
        <v>196</v>
      </c>
      <c r="K1552" s="54" t="s">
        <v>692</v>
      </c>
      <c r="L1552" s="87">
        <v>41814</v>
      </c>
      <c r="M1552" s="54"/>
      <c r="N1552" s="54" t="s">
        <v>693</v>
      </c>
      <c r="O1552" s="88">
        <v>0.120977</v>
      </c>
      <c r="P1552" s="54">
        <v>16</v>
      </c>
    </row>
    <row r="1553" spans="1:16" ht="28">
      <c r="A1553" s="54" t="s">
        <v>228</v>
      </c>
      <c r="B1553" s="54" t="s">
        <v>185</v>
      </c>
      <c r="C1553" s="54" t="s">
        <v>1130</v>
      </c>
      <c r="D1553" s="54" t="s">
        <v>92</v>
      </c>
      <c r="E1553" s="54" t="s">
        <v>370</v>
      </c>
      <c r="F1553" s="54" t="s">
        <v>272</v>
      </c>
      <c r="G1553" s="54" t="s">
        <v>196</v>
      </c>
      <c r="H1553" s="54" t="s">
        <v>197</v>
      </c>
      <c r="I1553" s="54" t="s">
        <v>678</v>
      </c>
      <c r="J1553" s="54" t="s">
        <v>196</v>
      </c>
      <c r="K1553" s="54" t="s">
        <v>694</v>
      </c>
      <c r="L1553" s="87">
        <v>41814</v>
      </c>
      <c r="M1553" s="54"/>
      <c r="N1553" s="54" t="s">
        <v>695</v>
      </c>
      <c r="O1553" s="88">
        <v>0.55988700000000002</v>
      </c>
      <c r="P1553" s="54">
        <v>90</v>
      </c>
    </row>
    <row r="1554" spans="1:16" ht="28">
      <c r="A1554" s="54" t="s">
        <v>228</v>
      </c>
      <c r="B1554" s="54" t="s">
        <v>185</v>
      </c>
      <c r="C1554" s="54" t="s">
        <v>1130</v>
      </c>
      <c r="D1554" s="54" t="s">
        <v>92</v>
      </c>
      <c r="E1554" s="54" t="s">
        <v>370</v>
      </c>
      <c r="F1554" s="54" t="s">
        <v>272</v>
      </c>
      <c r="G1554" s="54" t="s">
        <v>196</v>
      </c>
      <c r="H1554" s="54" t="s">
        <v>197</v>
      </c>
      <c r="I1554" s="54" t="s">
        <v>678</v>
      </c>
      <c r="J1554" s="54" t="s">
        <v>196</v>
      </c>
      <c r="K1554" s="54" t="s">
        <v>696</v>
      </c>
      <c r="L1554" s="87">
        <v>41814</v>
      </c>
      <c r="M1554" s="54"/>
      <c r="N1554" s="54" t="s">
        <v>697</v>
      </c>
      <c r="O1554" s="88">
        <v>1.209927</v>
      </c>
      <c r="P1554" s="54">
        <v>169</v>
      </c>
    </row>
    <row r="1555" spans="1:16" ht="28">
      <c r="A1555" s="54" t="s">
        <v>228</v>
      </c>
      <c r="B1555" s="54" t="s">
        <v>185</v>
      </c>
      <c r="C1555" s="54" t="s">
        <v>1130</v>
      </c>
      <c r="D1555" s="54" t="s">
        <v>92</v>
      </c>
      <c r="E1555" s="54" t="s">
        <v>370</v>
      </c>
      <c r="F1555" s="54" t="s">
        <v>272</v>
      </c>
      <c r="G1555" s="54" t="s">
        <v>196</v>
      </c>
      <c r="H1555" s="54" t="s">
        <v>197</v>
      </c>
      <c r="I1555" s="54" t="s">
        <v>678</v>
      </c>
      <c r="J1555" s="54" t="s">
        <v>196</v>
      </c>
      <c r="K1555" s="54" t="s">
        <v>698</v>
      </c>
      <c r="L1555" s="87">
        <v>41814</v>
      </c>
      <c r="M1555" s="54"/>
      <c r="N1555" s="54" t="s">
        <v>699</v>
      </c>
      <c r="O1555" s="88">
        <v>0.106321</v>
      </c>
      <c r="P1555" s="54">
        <v>13</v>
      </c>
    </row>
    <row r="1556" spans="1:16" ht="28">
      <c r="A1556" s="54" t="s">
        <v>228</v>
      </c>
      <c r="B1556" s="54" t="s">
        <v>185</v>
      </c>
      <c r="C1556" s="54" t="s">
        <v>1130</v>
      </c>
      <c r="D1556" s="54" t="s">
        <v>92</v>
      </c>
      <c r="E1556" s="54" t="s">
        <v>370</v>
      </c>
      <c r="F1556" s="54" t="s">
        <v>272</v>
      </c>
      <c r="G1556" s="54" t="s">
        <v>307</v>
      </c>
      <c r="H1556" s="54" t="s">
        <v>308</v>
      </c>
      <c r="I1556" s="54" t="s">
        <v>309</v>
      </c>
      <c r="J1556" s="54" t="s">
        <v>307</v>
      </c>
      <c r="K1556" s="54" t="s">
        <v>806</v>
      </c>
      <c r="L1556" s="87">
        <v>41695</v>
      </c>
      <c r="M1556" s="54"/>
      <c r="N1556" s="54" t="s">
        <v>807</v>
      </c>
      <c r="O1556" s="88">
        <v>0.59295699999999996</v>
      </c>
      <c r="P1556" s="54">
        <v>85</v>
      </c>
    </row>
    <row r="1557" spans="1:16" ht="28">
      <c r="A1557" s="54" t="s">
        <v>228</v>
      </c>
      <c r="B1557" s="54" t="s">
        <v>185</v>
      </c>
      <c r="C1557" s="54" t="s">
        <v>1130</v>
      </c>
      <c r="D1557" s="54" t="s">
        <v>92</v>
      </c>
      <c r="E1557" s="54" t="s">
        <v>370</v>
      </c>
      <c r="F1557" s="54" t="s">
        <v>272</v>
      </c>
      <c r="G1557" s="54" t="s">
        <v>307</v>
      </c>
      <c r="H1557" s="54" t="s">
        <v>308</v>
      </c>
      <c r="I1557" s="54" t="s">
        <v>309</v>
      </c>
      <c r="J1557" s="54" t="s">
        <v>307</v>
      </c>
      <c r="K1557" s="54" t="s">
        <v>808</v>
      </c>
      <c r="L1557" s="87">
        <v>41695</v>
      </c>
      <c r="M1557" s="54"/>
      <c r="N1557" s="54" t="s">
        <v>809</v>
      </c>
      <c r="O1557" s="88">
        <v>8.2272999999999999E-2</v>
      </c>
      <c r="P1557" s="54">
        <v>12</v>
      </c>
    </row>
    <row r="1558" spans="1:16" ht="28">
      <c r="A1558" s="54" t="s">
        <v>228</v>
      </c>
      <c r="B1558" s="54" t="s">
        <v>185</v>
      </c>
      <c r="C1558" s="54" t="s">
        <v>1130</v>
      </c>
      <c r="D1558" s="54" t="s">
        <v>92</v>
      </c>
      <c r="E1558" s="54" t="s">
        <v>370</v>
      </c>
      <c r="F1558" s="54" t="s">
        <v>272</v>
      </c>
      <c r="G1558" s="54" t="s">
        <v>307</v>
      </c>
      <c r="H1558" s="54" t="s">
        <v>308</v>
      </c>
      <c r="I1558" s="54" t="s">
        <v>309</v>
      </c>
      <c r="J1558" s="54" t="s">
        <v>307</v>
      </c>
      <c r="K1558" s="54" t="s">
        <v>308</v>
      </c>
      <c r="L1558" s="87">
        <v>41695</v>
      </c>
      <c r="M1558" s="54"/>
      <c r="N1558" s="54" t="s">
        <v>810</v>
      </c>
      <c r="O1558" s="88">
        <v>0.109296</v>
      </c>
      <c r="P1558" s="54">
        <v>14</v>
      </c>
    </row>
    <row r="1559" spans="1:16" ht="28">
      <c r="A1559" s="54" t="s">
        <v>228</v>
      </c>
      <c r="B1559" s="54" t="s">
        <v>185</v>
      </c>
      <c r="C1559" s="54" t="s">
        <v>1130</v>
      </c>
      <c r="D1559" s="54" t="s">
        <v>92</v>
      </c>
      <c r="E1559" s="54" t="s">
        <v>370</v>
      </c>
      <c r="F1559" s="54" t="s">
        <v>272</v>
      </c>
      <c r="G1559" s="54" t="s">
        <v>307</v>
      </c>
      <c r="H1559" s="54" t="s">
        <v>308</v>
      </c>
      <c r="I1559" s="54" t="s">
        <v>309</v>
      </c>
      <c r="J1559" s="54" t="s">
        <v>307</v>
      </c>
      <c r="K1559" s="54" t="s">
        <v>308</v>
      </c>
      <c r="L1559" s="87">
        <v>41695</v>
      </c>
      <c r="M1559" s="54"/>
      <c r="N1559" s="54" t="s">
        <v>310</v>
      </c>
      <c r="O1559" s="88">
        <v>0.24010300000000001</v>
      </c>
      <c r="P1559" s="54">
        <v>35</v>
      </c>
    </row>
    <row r="1560" spans="1:16" ht="28">
      <c r="A1560" s="54" t="s">
        <v>228</v>
      </c>
      <c r="B1560" s="54" t="s">
        <v>185</v>
      </c>
      <c r="C1560" s="54" t="s">
        <v>1130</v>
      </c>
      <c r="D1560" s="54" t="s">
        <v>92</v>
      </c>
      <c r="E1560" s="54" t="s">
        <v>370</v>
      </c>
      <c r="F1560" s="54" t="s">
        <v>272</v>
      </c>
      <c r="G1560" s="54" t="s">
        <v>307</v>
      </c>
      <c r="H1560" s="54" t="s">
        <v>308</v>
      </c>
      <c r="I1560" s="54" t="s">
        <v>309</v>
      </c>
      <c r="J1560" s="54" t="s">
        <v>307</v>
      </c>
      <c r="K1560" s="54" t="s">
        <v>311</v>
      </c>
      <c r="L1560" s="87">
        <v>41695</v>
      </c>
      <c r="M1560" s="54"/>
      <c r="N1560" s="54" t="s">
        <v>312</v>
      </c>
      <c r="O1560" s="88">
        <v>0.24077000000000001</v>
      </c>
      <c r="P1560" s="54">
        <v>35</v>
      </c>
    </row>
    <row r="1561" spans="1:16" ht="28">
      <c r="A1561" s="54" t="s">
        <v>228</v>
      </c>
      <c r="B1561" s="54" t="s">
        <v>185</v>
      </c>
      <c r="C1561" s="54" t="s">
        <v>1130</v>
      </c>
      <c r="D1561" s="54" t="s">
        <v>92</v>
      </c>
      <c r="E1561" s="54" t="s">
        <v>370</v>
      </c>
      <c r="F1561" s="54" t="s">
        <v>272</v>
      </c>
      <c r="G1561" s="54" t="s">
        <v>307</v>
      </c>
      <c r="H1561" s="54" t="s">
        <v>308</v>
      </c>
      <c r="I1561" s="54" t="s">
        <v>309</v>
      </c>
      <c r="J1561" s="54" t="s">
        <v>307</v>
      </c>
      <c r="K1561" s="54" t="s">
        <v>313</v>
      </c>
      <c r="L1561" s="87">
        <v>41695</v>
      </c>
      <c r="M1561" s="54"/>
      <c r="N1561" s="54" t="s">
        <v>314</v>
      </c>
      <c r="O1561" s="88">
        <v>3.6768890000000001</v>
      </c>
      <c r="P1561" s="54">
        <v>507</v>
      </c>
    </row>
    <row r="1562" spans="1:16" ht="28">
      <c r="A1562" s="54" t="s">
        <v>228</v>
      </c>
      <c r="B1562" s="54" t="s">
        <v>185</v>
      </c>
      <c r="C1562" s="54" t="s">
        <v>1130</v>
      </c>
      <c r="D1562" s="54" t="s">
        <v>92</v>
      </c>
      <c r="E1562" s="54" t="s">
        <v>370</v>
      </c>
      <c r="F1562" s="54" t="s">
        <v>272</v>
      </c>
      <c r="G1562" s="54" t="s">
        <v>307</v>
      </c>
      <c r="H1562" s="54" t="s">
        <v>308</v>
      </c>
      <c r="I1562" s="54" t="s">
        <v>309</v>
      </c>
      <c r="J1562" s="54" t="s">
        <v>307</v>
      </c>
      <c r="K1562" s="54" t="s">
        <v>811</v>
      </c>
      <c r="L1562" s="87">
        <v>41695</v>
      </c>
      <c r="M1562" s="54"/>
      <c r="N1562" s="54" t="s">
        <v>812</v>
      </c>
      <c r="O1562" s="88">
        <v>0.13098099999999999</v>
      </c>
      <c r="P1562" s="54">
        <v>20</v>
      </c>
    </row>
    <row r="1563" spans="1:16" ht="28">
      <c r="A1563" s="54" t="s">
        <v>228</v>
      </c>
      <c r="B1563" s="54" t="s">
        <v>185</v>
      </c>
      <c r="C1563" s="54" t="s">
        <v>1130</v>
      </c>
      <c r="D1563" s="54" t="s">
        <v>92</v>
      </c>
      <c r="E1563" s="54" t="s">
        <v>370</v>
      </c>
      <c r="F1563" s="54" t="s">
        <v>272</v>
      </c>
      <c r="G1563" s="54" t="s">
        <v>307</v>
      </c>
      <c r="H1563" s="54" t="s">
        <v>308</v>
      </c>
      <c r="I1563" s="54" t="s">
        <v>309</v>
      </c>
      <c r="J1563" s="54" t="s">
        <v>307</v>
      </c>
      <c r="K1563" s="54" t="s">
        <v>813</v>
      </c>
      <c r="L1563" s="87">
        <v>41695</v>
      </c>
      <c r="M1563" s="54"/>
      <c r="N1563" s="54" t="s">
        <v>814</v>
      </c>
      <c r="O1563" s="88">
        <v>0.216838</v>
      </c>
      <c r="P1563" s="54">
        <v>32</v>
      </c>
    </row>
    <row r="1564" spans="1:16" ht="28">
      <c r="A1564" s="54" t="s">
        <v>228</v>
      </c>
      <c r="B1564" s="54" t="s">
        <v>185</v>
      </c>
      <c r="C1564" s="54" t="s">
        <v>1130</v>
      </c>
      <c r="D1564" s="54" t="s">
        <v>92</v>
      </c>
      <c r="E1564" s="54" t="s">
        <v>370</v>
      </c>
      <c r="F1564" s="54" t="s">
        <v>272</v>
      </c>
      <c r="G1564" s="54" t="s">
        <v>307</v>
      </c>
      <c r="H1564" s="54" t="s">
        <v>308</v>
      </c>
      <c r="I1564" s="54" t="s">
        <v>309</v>
      </c>
      <c r="J1564" s="54" t="s">
        <v>307</v>
      </c>
      <c r="K1564" s="54" t="s">
        <v>815</v>
      </c>
      <c r="L1564" s="87">
        <v>41695</v>
      </c>
      <c r="M1564" s="54"/>
      <c r="N1564" s="54" t="s">
        <v>816</v>
      </c>
      <c r="O1564" s="88">
        <v>0.14021500000000001</v>
      </c>
      <c r="P1564" s="54">
        <v>19</v>
      </c>
    </row>
    <row r="1565" spans="1:16" ht="28">
      <c r="A1565" s="54" t="s">
        <v>228</v>
      </c>
      <c r="B1565" s="54" t="s">
        <v>185</v>
      </c>
      <c r="C1565" s="54" t="s">
        <v>1130</v>
      </c>
      <c r="D1565" s="54" t="s">
        <v>92</v>
      </c>
      <c r="E1565" s="54" t="s">
        <v>370</v>
      </c>
      <c r="F1565" s="54" t="s">
        <v>272</v>
      </c>
      <c r="G1565" s="54" t="s">
        <v>307</v>
      </c>
      <c r="H1565" s="54" t="s">
        <v>308</v>
      </c>
      <c r="I1565" s="54" t="s">
        <v>309</v>
      </c>
      <c r="J1565" s="54" t="s">
        <v>307</v>
      </c>
      <c r="K1565" s="54" t="s">
        <v>817</v>
      </c>
      <c r="L1565" s="87">
        <v>41695</v>
      </c>
      <c r="M1565" s="54"/>
      <c r="N1565" s="54" t="s">
        <v>818</v>
      </c>
      <c r="O1565" s="88">
        <v>0.62940499999999999</v>
      </c>
      <c r="P1565" s="54">
        <v>82</v>
      </c>
    </row>
    <row r="1566" spans="1:16" ht="28">
      <c r="A1566" s="54" t="s">
        <v>228</v>
      </c>
      <c r="B1566" s="54" t="s">
        <v>185</v>
      </c>
      <c r="C1566" s="54" t="s">
        <v>1130</v>
      </c>
      <c r="D1566" s="54" t="s">
        <v>92</v>
      </c>
      <c r="E1566" s="54" t="s">
        <v>370</v>
      </c>
      <c r="F1566" s="54" t="s">
        <v>272</v>
      </c>
      <c r="G1566" s="54" t="s">
        <v>307</v>
      </c>
      <c r="H1566" s="54" t="s">
        <v>308</v>
      </c>
      <c r="I1566" s="54" t="s">
        <v>309</v>
      </c>
      <c r="J1566" s="54" t="s">
        <v>307</v>
      </c>
      <c r="K1566" s="54" t="s">
        <v>819</v>
      </c>
      <c r="L1566" s="87">
        <v>41695</v>
      </c>
      <c r="M1566" s="54"/>
      <c r="N1566" s="54" t="s">
        <v>820</v>
      </c>
      <c r="O1566" s="88">
        <v>0.154806</v>
      </c>
      <c r="P1566" s="54">
        <v>21</v>
      </c>
    </row>
    <row r="1567" spans="1:16" ht="28">
      <c r="A1567" s="54" t="s">
        <v>228</v>
      </c>
      <c r="B1567" s="54" t="s">
        <v>185</v>
      </c>
      <c r="C1567" s="54" t="s">
        <v>1130</v>
      </c>
      <c r="D1567" s="54" t="s">
        <v>92</v>
      </c>
      <c r="E1567" s="54" t="s">
        <v>370</v>
      </c>
      <c r="F1567" s="54" t="s">
        <v>272</v>
      </c>
      <c r="G1567" s="54" t="s">
        <v>307</v>
      </c>
      <c r="H1567" s="54" t="s">
        <v>308</v>
      </c>
      <c r="I1567" s="54" t="s">
        <v>309</v>
      </c>
      <c r="J1567" s="54" t="s">
        <v>307</v>
      </c>
      <c r="K1567" s="54" t="s">
        <v>821</v>
      </c>
      <c r="L1567" s="87">
        <v>41695</v>
      </c>
      <c r="M1567" s="54"/>
      <c r="N1567" s="54" t="s">
        <v>822</v>
      </c>
      <c r="O1567" s="88">
        <v>0.18062600000000001</v>
      </c>
      <c r="P1567" s="54">
        <v>27</v>
      </c>
    </row>
    <row r="1568" spans="1:16" ht="28">
      <c r="A1568" s="54" t="s">
        <v>228</v>
      </c>
      <c r="B1568" s="54" t="s">
        <v>185</v>
      </c>
      <c r="C1568" s="54" t="s">
        <v>1130</v>
      </c>
      <c r="D1568" s="54" t="s">
        <v>92</v>
      </c>
      <c r="E1568" s="54" t="s">
        <v>370</v>
      </c>
      <c r="F1568" s="54" t="s">
        <v>272</v>
      </c>
      <c r="G1568" s="54" t="s">
        <v>307</v>
      </c>
      <c r="H1568" s="54" t="s">
        <v>308</v>
      </c>
      <c r="I1568" s="54" t="s">
        <v>309</v>
      </c>
      <c r="J1568" s="54" t="s">
        <v>307</v>
      </c>
      <c r="K1568" s="54" t="s">
        <v>823</v>
      </c>
      <c r="L1568" s="87">
        <v>41695</v>
      </c>
      <c r="M1568" s="54"/>
      <c r="N1568" s="54" t="s">
        <v>824</v>
      </c>
      <c r="O1568" s="88">
        <v>0.39127899999999999</v>
      </c>
      <c r="P1568" s="54">
        <v>53</v>
      </c>
    </row>
    <row r="1569" spans="1:16" ht="28">
      <c r="A1569" s="54" t="s">
        <v>228</v>
      </c>
      <c r="B1569" s="54" t="s">
        <v>185</v>
      </c>
      <c r="C1569" s="54" t="s">
        <v>1130</v>
      </c>
      <c r="D1569" s="54" t="s">
        <v>92</v>
      </c>
      <c r="E1569" s="54" t="s">
        <v>370</v>
      </c>
      <c r="F1569" s="54" t="s">
        <v>272</v>
      </c>
      <c r="G1569" s="54" t="s">
        <v>201</v>
      </c>
      <c r="H1569" s="54" t="s">
        <v>976</v>
      </c>
      <c r="I1569" s="54" t="s">
        <v>977</v>
      </c>
      <c r="J1569" s="54" t="s">
        <v>201</v>
      </c>
      <c r="K1569" s="54" t="s">
        <v>978</v>
      </c>
      <c r="L1569" s="87">
        <v>41695</v>
      </c>
      <c r="M1569" s="54"/>
      <c r="N1569" s="54" t="s">
        <v>979</v>
      </c>
      <c r="O1569" s="88">
        <v>0.53921300000000016</v>
      </c>
      <c r="P1569" s="54">
        <v>73</v>
      </c>
    </row>
    <row r="1570" spans="1:16" ht="28">
      <c r="A1570" s="54" t="s">
        <v>228</v>
      </c>
      <c r="B1570" s="54" t="s">
        <v>185</v>
      </c>
      <c r="C1570" s="54" t="s">
        <v>1130</v>
      </c>
      <c r="D1570" s="54" t="s">
        <v>92</v>
      </c>
      <c r="E1570" s="54" t="s">
        <v>370</v>
      </c>
      <c r="F1570" s="54" t="s">
        <v>272</v>
      </c>
      <c r="G1570" s="54" t="s">
        <v>201</v>
      </c>
      <c r="H1570" s="54" t="s">
        <v>976</v>
      </c>
      <c r="I1570" s="54" t="s">
        <v>977</v>
      </c>
      <c r="J1570" s="54" t="s">
        <v>201</v>
      </c>
      <c r="K1570" s="54" t="s">
        <v>980</v>
      </c>
      <c r="L1570" s="87">
        <v>41695</v>
      </c>
      <c r="M1570" s="54"/>
      <c r="N1570" s="54" t="s">
        <v>981</v>
      </c>
      <c r="O1570" s="88">
        <v>1.270168</v>
      </c>
      <c r="P1570" s="54">
        <v>190</v>
      </c>
    </row>
    <row r="1571" spans="1:16" ht="28">
      <c r="A1571" s="54" t="s">
        <v>228</v>
      </c>
      <c r="B1571" s="54" t="s">
        <v>185</v>
      </c>
      <c r="C1571" s="54" t="s">
        <v>1130</v>
      </c>
      <c r="D1571" s="54" t="s">
        <v>92</v>
      </c>
      <c r="E1571" s="54" t="s">
        <v>370</v>
      </c>
      <c r="F1571" s="54" t="s">
        <v>272</v>
      </c>
      <c r="G1571" s="54" t="s">
        <v>201</v>
      </c>
      <c r="H1571" s="54" t="s">
        <v>976</v>
      </c>
      <c r="I1571" s="54" t="s">
        <v>977</v>
      </c>
      <c r="J1571" s="54" t="s">
        <v>201</v>
      </c>
      <c r="K1571" s="54" t="s">
        <v>982</v>
      </c>
      <c r="L1571" s="87">
        <v>41695</v>
      </c>
      <c r="M1571" s="54"/>
      <c r="N1571" s="54" t="s">
        <v>983</v>
      </c>
      <c r="O1571" s="88">
        <v>0.354184</v>
      </c>
      <c r="P1571" s="54">
        <v>57</v>
      </c>
    </row>
    <row r="1572" spans="1:16" ht="28">
      <c r="A1572" s="54" t="s">
        <v>228</v>
      </c>
      <c r="B1572" s="54" t="s">
        <v>185</v>
      </c>
      <c r="C1572" s="54" t="s">
        <v>1130</v>
      </c>
      <c r="D1572" s="54" t="s">
        <v>92</v>
      </c>
      <c r="E1572" s="54" t="s">
        <v>370</v>
      </c>
      <c r="F1572" s="54" t="s">
        <v>272</v>
      </c>
      <c r="G1572" s="54" t="s">
        <v>201</v>
      </c>
      <c r="H1572" s="54" t="s">
        <v>976</v>
      </c>
      <c r="I1572" s="54" t="s">
        <v>977</v>
      </c>
      <c r="J1572" s="54" t="s">
        <v>201</v>
      </c>
      <c r="K1572" s="54" t="s">
        <v>984</v>
      </c>
      <c r="L1572" s="87">
        <v>41695</v>
      </c>
      <c r="M1572" s="54"/>
      <c r="N1572" s="54" t="s">
        <v>985</v>
      </c>
      <c r="O1572" s="88">
        <v>2.067847</v>
      </c>
      <c r="P1572" s="54">
        <v>287</v>
      </c>
    </row>
    <row r="1573" spans="1:16" ht="28">
      <c r="A1573" s="54" t="s">
        <v>228</v>
      </c>
      <c r="B1573" s="54" t="s">
        <v>185</v>
      </c>
      <c r="C1573" s="54" t="s">
        <v>1130</v>
      </c>
      <c r="D1573" s="54" t="s">
        <v>92</v>
      </c>
      <c r="E1573" s="54" t="s">
        <v>370</v>
      </c>
      <c r="F1573" s="54" t="s">
        <v>272</v>
      </c>
      <c r="G1573" s="54" t="s">
        <v>201</v>
      </c>
      <c r="H1573" s="54" t="s">
        <v>976</v>
      </c>
      <c r="I1573" s="54" t="s">
        <v>977</v>
      </c>
      <c r="J1573" s="54" t="s">
        <v>201</v>
      </c>
      <c r="K1573" s="54" t="s">
        <v>986</v>
      </c>
      <c r="L1573" s="87">
        <v>41695</v>
      </c>
      <c r="M1573" s="54"/>
      <c r="N1573" s="54" t="s">
        <v>987</v>
      </c>
      <c r="O1573" s="88">
        <v>0.47272999999999998</v>
      </c>
      <c r="P1573" s="54">
        <v>60</v>
      </c>
    </row>
    <row r="1574" spans="1:16" ht="28">
      <c r="A1574" s="54" t="s">
        <v>228</v>
      </c>
      <c r="B1574" s="54" t="s">
        <v>185</v>
      </c>
      <c r="C1574" s="54" t="s">
        <v>1130</v>
      </c>
      <c r="D1574" s="54" t="s">
        <v>92</v>
      </c>
      <c r="E1574" s="54" t="s">
        <v>370</v>
      </c>
      <c r="F1574" s="54" t="s">
        <v>272</v>
      </c>
      <c r="G1574" s="54" t="s">
        <v>201</v>
      </c>
      <c r="H1574" s="54" t="s">
        <v>976</v>
      </c>
      <c r="I1574" s="54" t="s">
        <v>977</v>
      </c>
      <c r="J1574" s="54" t="s">
        <v>201</v>
      </c>
      <c r="K1574" s="54" t="s">
        <v>988</v>
      </c>
      <c r="L1574" s="87">
        <v>41695</v>
      </c>
      <c r="M1574" s="54"/>
      <c r="N1574" s="54" t="s">
        <v>989</v>
      </c>
      <c r="O1574" s="88">
        <v>7.4146859999999997</v>
      </c>
      <c r="P1574" s="54">
        <v>1062</v>
      </c>
    </row>
    <row r="1575" spans="1:16" ht="28">
      <c r="A1575" s="54" t="s">
        <v>228</v>
      </c>
      <c r="B1575" s="54" t="s">
        <v>185</v>
      </c>
      <c r="C1575" s="54" t="s">
        <v>1130</v>
      </c>
      <c r="D1575" s="54" t="s">
        <v>92</v>
      </c>
      <c r="E1575" s="54" t="s">
        <v>370</v>
      </c>
      <c r="F1575" s="54" t="s">
        <v>272</v>
      </c>
      <c r="G1575" s="54" t="s">
        <v>201</v>
      </c>
      <c r="H1575" s="54" t="s">
        <v>976</v>
      </c>
      <c r="I1575" s="54" t="s">
        <v>977</v>
      </c>
      <c r="J1575" s="54" t="s">
        <v>201</v>
      </c>
      <c r="K1575" s="54" t="s">
        <v>990</v>
      </c>
      <c r="L1575" s="87">
        <v>41695</v>
      </c>
      <c r="M1575" s="54"/>
      <c r="N1575" s="54" t="s">
        <v>991</v>
      </c>
      <c r="O1575" s="88">
        <v>0.25463599999999997</v>
      </c>
      <c r="P1575" s="54">
        <v>36</v>
      </c>
    </row>
    <row r="1576" spans="1:16" ht="28">
      <c r="A1576" s="54" t="s">
        <v>228</v>
      </c>
      <c r="B1576" s="54" t="s">
        <v>185</v>
      </c>
      <c r="C1576" s="54" t="s">
        <v>1130</v>
      </c>
      <c r="D1576" s="54" t="s">
        <v>92</v>
      </c>
      <c r="E1576" s="54" t="s">
        <v>370</v>
      </c>
      <c r="F1576" s="54" t="s">
        <v>272</v>
      </c>
      <c r="G1576" s="54" t="s">
        <v>201</v>
      </c>
      <c r="H1576" s="54" t="s">
        <v>976</v>
      </c>
      <c r="I1576" s="54" t="s">
        <v>977</v>
      </c>
      <c r="J1576" s="54" t="s">
        <v>201</v>
      </c>
      <c r="K1576" s="54" t="s">
        <v>992</v>
      </c>
      <c r="L1576" s="87">
        <v>41695</v>
      </c>
      <c r="M1576" s="54"/>
      <c r="N1576" s="54" t="s">
        <v>993</v>
      </c>
      <c r="O1576" s="88">
        <v>1.5684689999999999</v>
      </c>
      <c r="P1576" s="54">
        <v>212</v>
      </c>
    </row>
    <row r="1577" spans="1:16" ht="28">
      <c r="A1577" s="54" t="s">
        <v>228</v>
      </c>
      <c r="B1577" s="54" t="s">
        <v>185</v>
      </c>
      <c r="C1577" s="54" t="s">
        <v>1130</v>
      </c>
      <c r="D1577" s="54" t="s">
        <v>92</v>
      </c>
      <c r="E1577" s="54" t="s">
        <v>370</v>
      </c>
      <c r="F1577" s="54" t="s">
        <v>272</v>
      </c>
      <c r="G1577" s="54" t="s">
        <v>201</v>
      </c>
      <c r="H1577" s="54" t="s">
        <v>976</v>
      </c>
      <c r="I1577" s="54" t="s">
        <v>977</v>
      </c>
      <c r="J1577" s="54" t="s">
        <v>201</v>
      </c>
      <c r="K1577" s="54" t="s">
        <v>994</v>
      </c>
      <c r="L1577" s="87">
        <v>41695</v>
      </c>
      <c r="M1577" s="54"/>
      <c r="N1577" s="54" t="s">
        <v>995</v>
      </c>
      <c r="O1577" s="88">
        <v>0.39674700000000002</v>
      </c>
      <c r="P1577" s="54">
        <v>55</v>
      </c>
    </row>
    <row r="1578" spans="1:16" ht="28">
      <c r="A1578" s="54" t="s">
        <v>228</v>
      </c>
      <c r="B1578" s="54" t="s">
        <v>185</v>
      </c>
      <c r="C1578" s="54" t="s">
        <v>1130</v>
      </c>
      <c r="D1578" s="54" t="s">
        <v>92</v>
      </c>
      <c r="E1578" s="54" t="s">
        <v>370</v>
      </c>
      <c r="F1578" s="54" t="s">
        <v>272</v>
      </c>
      <c r="G1578" s="54" t="s">
        <v>201</v>
      </c>
      <c r="H1578" s="54" t="s">
        <v>976</v>
      </c>
      <c r="I1578" s="54" t="s">
        <v>977</v>
      </c>
      <c r="J1578" s="54" t="s">
        <v>201</v>
      </c>
      <c r="K1578" s="54" t="s">
        <v>996</v>
      </c>
      <c r="L1578" s="87">
        <v>41695</v>
      </c>
      <c r="M1578" s="54"/>
      <c r="N1578" s="54" t="s">
        <v>997</v>
      </c>
      <c r="O1578" s="88">
        <v>0.556562</v>
      </c>
      <c r="P1578" s="54">
        <v>82</v>
      </c>
    </row>
    <row r="1579" spans="1:16" ht="28">
      <c r="A1579" s="54" t="s">
        <v>228</v>
      </c>
      <c r="B1579" s="54" t="s">
        <v>185</v>
      </c>
      <c r="C1579" s="54" t="s">
        <v>369</v>
      </c>
      <c r="D1579" s="54" t="s">
        <v>92</v>
      </c>
      <c r="E1579" s="54" t="s">
        <v>370</v>
      </c>
      <c r="F1579" s="54" t="s">
        <v>272</v>
      </c>
      <c r="G1579" s="54" t="s">
        <v>186</v>
      </c>
      <c r="H1579" s="54" t="s">
        <v>371</v>
      </c>
      <c r="I1579" s="54" t="s">
        <v>372</v>
      </c>
      <c r="J1579" s="54" t="s">
        <v>186</v>
      </c>
      <c r="K1579" s="54" t="s">
        <v>373</v>
      </c>
      <c r="L1579" s="87">
        <v>41695</v>
      </c>
      <c r="M1579" s="54"/>
      <c r="N1579" s="54" t="s">
        <v>375</v>
      </c>
      <c r="O1579" s="88">
        <v>1.8886E-2</v>
      </c>
      <c r="P1579" s="54">
        <v>2</v>
      </c>
    </row>
    <row r="1580" spans="1:16" ht="28">
      <c r="A1580" s="54" t="s">
        <v>228</v>
      </c>
      <c r="B1580" s="54" t="s">
        <v>185</v>
      </c>
      <c r="C1580" s="54" t="s">
        <v>369</v>
      </c>
      <c r="D1580" s="54" t="s">
        <v>92</v>
      </c>
      <c r="E1580" s="54" t="s">
        <v>370</v>
      </c>
      <c r="F1580" s="54" t="s">
        <v>272</v>
      </c>
      <c r="G1580" s="54" t="s">
        <v>186</v>
      </c>
      <c r="H1580" s="54" t="s">
        <v>371</v>
      </c>
      <c r="I1580" s="54" t="s">
        <v>372</v>
      </c>
      <c r="J1580" s="54" t="s">
        <v>186</v>
      </c>
      <c r="K1580" s="54" t="s">
        <v>376</v>
      </c>
      <c r="L1580" s="87">
        <v>41695</v>
      </c>
      <c r="M1580" s="54"/>
      <c r="N1580" s="54" t="s">
        <v>378</v>
      </c>
      <c r="O1580" s="88">
        <v>1.8886E-2</v>
      </c>
      <c r="P1580" s="54">
        <v>2</v>
      </c>
    </row>
    <row r="1581" spans="1:16" ht="28">
      <c r="A1581" s="54" t="s">
        <v>228</v>
      </c>
      <c r="B1581" s="54" t="s">
        <v>185</v>
      </c>
      <c r="C1581" s="54" t="s">
        <v>369</v>
      </c>
      <c r="D1581" s="54" t="s">
        <v>92</v>
      </c>
      <c r="E1581" s="54" t="s">
        <v>370</v>
      </c>
      <c r="F1581" s="54" t="s">
        <v>272</v>
      </c>
      <c r="G1581" s="54" t="s">
        <v>186</v>
      </c>
      <c r="H1581" s="54" t="s">
        <v>371</v>
      </c>
      <c r="I1581" s="54" t="s">
        <v>372</v>
      </c>
      <c r="J1581" s="54" t="s">
        <v>186</v>
      </c>
      <c r="K1581" s="54" t="s">
        <v>379</v>
      </c>
      <c r="L1581" s="87">
        <v>41695</v>
      </c>
      <c r="M1581" s="54"/>
      <c r="N1581" s="54" t="s">
        <v>380</v>
      </c>
      <c r="O1581" s="88">
        <v>2.8329E-2</v>
      </c>
      <c r="P1581" s="54">
        <v>3</v>
      </c>
    </row>
    <row r="1582" spans="1:16" ht="28">
      <c r="A1582" s="54" t="s">
        <v>228</v>
      </c>
      <c r="B1582" s="54" t="s">
        <v>185</v>
      </c>
      <c r="C1582" s="54" t="s">
        <v>369</v>
      </c>
      <c r="D1582" s="54" t="s">
        <v>92</v>
      </c>
      <c r="E1582" s="54" t="s">
        <v>370</v>
      </c>
      <c r="F1582" s="54" t="s">
        <v>272</v>
      </c>
      <c r="G1582" s="54" t="s">
        <v>186</v>
      </c>
      <c r="H1582" s="54" t="s">
        <v>371</v>
      </c>
      <c r="I1582" s="54" t="s">
        <v>372</v>
      </c>
      <c r="J1582" s="54" t="s">
        <v>186</v>
      </c>
      <c r="K1582" s="54" t="s">
        <v>381</v>
      </c>
      <c r="L1582" s="87">
        <v>41695</v>
      </c>
      <c r="M1582" s="54"/>
      <c r="N1582" s="54" t="s">
        <v>382</v>
      </c>
      <c r="O1582" s="88">
        <v>1.8886E-2</v>
      </c>
      <c r="P1582" s="54">
        <v>2</v>
      </c>
    </row>
    <row r="1583" spans="1:16" ht="28">
      <c r="A1583" s="54" t="s">
        <v>228</v>
      </c>
      <c r="B1583" s="54" t="s">
        <v>185</v>
      </c>
      <c r="C1583" s="54" t="s">
        <v>369</v>
      </c>
      <c r="D1583" s="54" t="s">
        <v>92</v>
      </c>
      <c r="E1583" s="54" t="s">
        <v>370</v>
      </c>
      <c r="F1583" s="54" t="s">
        <v>272</v>
      </c>
      <c r="G1583" s="54" t="s">
        <v>186</v>
      </c>
      <c r="H1583" s="54" t="s">
        <v>371</v>
      </c>
      <c r="I1583" s="54" t="s">
        <v>372</v>
      </c>
      <c r="J1583" s="54" t="s">
        <v>186</v>
      </c>
      <c r="K1583" s="54" t="s">
        <v>383</v>
      </c>
      <c r="L1583" s="87">
        <v>41695</v>
      </c>
      <c r="M1583" s="54"/>
      <c r="N1583" s="54" t="s">
        <v>384</v>
      </c>
      <c r="O1583" s="88">
        <v>2.8329E-2</v>
      </c>
      <c r="P1583" s="54">
        <v>3</v>
      </c>
    </row>
    <row r="1584" spans="1:16" ht="28">
      <c r="A1584" s="54" t="s">
        <v>228</v>
      </c>
      <c r="B1584" s="54" t="s">
        <v>185</v>
      </c>
      <c r="C1584" s="54" t="s">
        <v>369</v>
      </c>
      <c r="D1584" s="54" t="s">
        <v>92</v>
      </c>
      <c r="E1584" s="54" t="s">
        <v>370</v>
      </c>
      <c r="F1584" s="54" t="s">
        <v>272</v>
      </c>
      <c r="G1584" s="54" t="s">
        <v>186</v>
      </c>
      <c r="H1584" s="54" t="s">
        <v>371</v>
      </c>
      <c r="I1584" s="54" t="s">
        <v>372</v>
      </c>
      <c r="J1584" s="54" t="s">
        <v>186</v>
      </c>
      <c r="K1584" s="54" t="s">
        <v>385</v>
      </c>
      <c r="L1584" s="87">
        <v>41695</v>
      </c>
      <c r="M1584" s="54"/>
      <c r="N1584" s="54" t="s">
        <v>386</v>
      </c>
      <c r="O1584" s="88">
        <v>9.443E-3</v>
      </c>
      <c r="P1584" s="54">
        <v>1</v>
      </c>
    </row>
    <row r="1585" spans="1:16" ht="28">
      <c r="A1585" s="54" t="s">
        <v>228</v>
      </c>
      <c r="B1585" s="54" t="s">
        <v>185</v>
      </c>
      <c r="C1585" s="54" t="s">
        <v>369</v>
      </c>
      <c r="D1585" s="54" t="s">
        <v>92</v>
      </c>
      <c r="E1585" s="54" t="s">
        <v>370</v>
      </c>
      <c r="F1585" s="54" t="s">
        <v>272</v>
      </c>
      <c r="G1585" s="54" t="s">
        <v>192</v>
      </c>
      <c r="H1585" s="54" t="s">
        <v>280</v>
      </c>
      <c r="I1585" s="54" t="s">
        <v>281</v>
      </c>
      <c r="J1585" s="54" t="s">
        <v>192</v>
      </c>
      <c r="K1585" s="54" t="s">
        <v>465</v>
      </c>
      <c r="L1585" s="87">
        <v>41898</v>
      </c>
      <c r="M1585" s="54"/>
      <c r="N1585" s="54" t="s">
        <v>466</v>
      </c>
      <c r="O1585" s="88">
        <v>9.443E-3</v>
      </c>
      <c r="P1585" s="54">
        <v>1</v>
      </c>
    </row>
    <row r="1586" spans="1:16" ht="28">
      <c r="A1586" s="54" t="s">
        <v>228</v>
      </c>
      <c r="B1586" s="54" t="s">
        <v>185</v>
      </c>
      <c r="C1586" s="54" t="s">
        <v>369</v>
      </c>
      <c r="D1586" s="54" t="s">
        <v>92</v>
      </c>
      <c r="E1586" s="54" t="s">
        <v>370</v>
      </c>
      <c r="F1586" s="54" t="s">
        <v>272</v>
      </c>
      <c r="G1586" s="54" t="s">
        <v>192</v>
      </c>
      <c r="H1586" s="54" t="s">
        <v>280</v>
      </c>
      <c r="I1586" s="54" t="s">
        <v>281</v>
      </c>
      <c r="J1586" s="54" t="s">
        <v>192</v>
      </c>
      <c r="K1586" s="54" t="s">
        <v>286</v>
      </c>
      <c r="L1586" s="87">
        <v>41898</v>
      </c>
      <c r="M1586" s="54"/>
      <c r="N1586" s="54" t="s">
        <v>287</v>
      </c>
      <c r="O1586" s="88">
        <v>9.443E-3</v>
      </c>
      <c r="P1586" s="54">
        <v>1</v>
      </c>
    </row>
    <row r="1587" spans="1:16" ht="28">
      <c r="A1587" s="54" t="s">
        <v>228</v>
      </c>
      <c r="B1587" s="54" t="s">
        <v>185</v>
      </c>
      <c r="C1587" s="54" t="s">
        <v>369</v>
      </c>
      <c r="D1587" s="54" t="s">
        <v>92</v>
      </c>
      <c r="E1587" s="54" t="s">
        <v>370</v>
      </c>
      <c r="F1587" s="54" t="s">
        <v>272</v>
      </c>
      <c r="G1587" s="54" t="s">
        <v>192</v>
      </c>
      <c r="H1587" s="54" t="s">
        <v>478</v>
      </c>
      <c r="I1587" s="54" t="s">
        <v>479</v>
      </c>
      <c r="J1587" s="54" t="s">
        <v>192</v>
      </c>
      <c r="K1587" s="54" t="s">
        <v>486</v>
      </c>
      <c r="L1587" s="87">
        <v>41695</v>
      </c>
      <c r="M1587" s="54"/>
      <c r="N1587" s="54" t="s">
        <v>487</v>
      </c>
      <c r="O1587" s="88">
        <v>9.443E-3</v>
      </c>
      <c r="P1587" s="54">
        <v>1</v>
      </c>
    </row>
    <row r="1588" spans="1:16" ht="28">
      <c r="A1588" s="54" t="s">
        <v>228</v>
      </c>
      <c r="B1588" s="54" t="s">
        <v>185</v>
      </c>
      <c r="C1588" s="54" t="s">
        <v>369</v>
      </c>
      <c r="D1588" s="54" t="s">
        <v>92</v>
      </c>
      <c r="E1588" s="54" t="s">
        <v>370</v>
      </c>
      <c r="F1588" s="54" t="s">
        <v>272</v>
      </c>
      <c r="G1588" s="54" t="s">
        <v>288</v>
      </c>
      <c r="H1588" s="54" t="s">
        <v>600</v>
      </c>
      <c r="I1588" s="54" t="s">
        <v>601</v>
      </c>
      <c r="J1588" s="54" t="s">
        <v>288</v>
      </c>
      <c r="K1588" s="54" t="s">
        <v>602</v>
      </c>
      <c r="L1588" s="87">
        <v>41695</v>
      </c>
      <c r="M1588" s="54"/>
      <c r="N1588" s="54" t="s">
        <v>603</v>
      </c>
      <c r="O1588" s="88">
        <v>9.443E-3</v>
      </c>
      <c r="P1588" s="54">
        <v>1</v>
      </c>
    </row>
    <row r="1589" spans="1:16" ht="28">
      <c r="A1589" s="54" t="s">
        <v>228</v>
      </c>
      <c r="B1589" s="54" t="s">
        <v>185</v>
      </c>
      <c r="C1589" s="54" t="s">
        <v>369</v>
      </c>
      <c r="D1589" s="54" t="s">
        <v>92</v>
      </c>
      <c r="E1589" s="54" t="s">
        <v>370</v>
      </c>
      <c r="F1589" s="54" t="s">
        <v>272</v>
      </c>
      <c r="G1589" s="54" t="s">
        <v>288</v>
      </c>
      <c r="H1589" s="54" t="s">
        <v>600</v>
      </c>
      <c r="I1589" s="54" t="s">
        <v>601</v>
      </c>
      <c r="J1589" s="54" t="s">
        <v>288</v>
      </c>
      <c r="K1589" s="54" t="s">
        <v>608</v>
      </c>
      <c r="L1589" s="87">
        <v>41695</v>
      </c>
      <c r="M1589" s="54"/>
      <c r="N1589" s="54" t="s">
        <v>609</v>
      </c>
      <c r="O1589" s="88">
        <v>1.8886E-2</v>
      </c>
      <c r="P1589" s="54">
        <v>2</v>
      </c>
    </row>
    <row r="1590" spans="1:16" ht="28">
      <c r="A1590" s="54" t="s">
        <v>228</v>
      </c>
      <c r="B1590" s="54" t="s">
        <v>185</v>
      </c>
      <c r="C1590" s="54" t="s">
        <v>369</v>
      </c>
      <c r="D1590" s="54" t="s">
        <v>92</v>
      </c>
      <c r="E1590" s="54" t="s">
        <v>370</v>
      </c>
      <c r="F1590" s="54" t="s">
        <v>272</v>
      </c>
      <c r="G1590" s="54" t="s">
        <v>196</v>
      </c>
      <c r="H1590" s="54" t="s">
        <v>197</v>
      </c>
      <c r="I1590" s="54" t="s">
        <v>678</v>
      </c>
      <c r="J1590" s="54" t="s">
        <v>196</v>
      </c>
      <c r="K1590" s="54" t="s">
        <v>684</v>
      </c>
      <c r="L1590" s="87">
        <v>41814</v>
      </c>
      <c r="M1590" s="54"/>
      <c r="N1590" s="54" t="s">
        <v>685</v>
      </c>
      <c r="O1590" s="88">
        <v>8.4986999999999993E-2</v>
      </c>
      <c r="P1590" s="54">
        <v>9</v>
      </c>
    </row>
    <row r="1591" spans="1:16" ht="28">
      <c r="A1591" s="54" t="s">
        <v>228</v>
      </c>
      <c r="B1591" s="54" t="s">
        <v>185</v>
      </c>
      <c r="C1591" s="54" t="s">
        <v>369</v>
      </c>
      <c r="D1591" s="54" t="s">
        <v>92</v>
      </c>
      <c r="E1591" s="54" t="s">
        <v>370</v>
      </c>
      <c r="F1591" s="54" t="s">
        <v>272</v>
      </c>
      <c r="G1591" s="54" t="s">
        <v>196</v>
      </c>
      <c r="H1591" s="54" t="s">
        <v>197</v>
      </c>
      <c r="I1591" s="54" t="s">
        <v>678</v>
      </c>
      <c r="J1591" s="54" t="s">
        <v>196</v>
      </c>
      <c r="K1591" s="54" t="s">
        <v>694</v>
      </c>
      <c r="L1591" s="87">
        <v>41814</v>
      </c>
      <c r="M1591" s="54"/>
      <c r="N1591" s="54" t="s">
        <v>695</v>
      </c>
      <c r="O1591" s="88">
        <v>9.443E-3</v>
      </c>
      <c r="P1591" s="54">
        <v>1</v>
      </c>
    </row>
    <row r="1592" spans="1:16" ht="28">
      <c r="A1592" s="54" t="s">
        <v>228</v>
      </c>
      <c r="B1592" s="54" t="s">
        <v>185</v>
      </c>
      <c r="C1592" s="54" t="s">
        <v>369</v>
      </c>
      <c r="D1592" s="54" t="s">
        <v>92</v>
      </c>
      <c r="E1592" s="54" t="s">
        <v>370</v>
      </c>
      <c r="F1592" s="54" t="s">
        <v>272</v>
      </c>
      <c r="G1592" s="54" t="s">
        <v>196</v>
      </c>
      <c r="H1592" s="54" t="s">
        <v>197</v>
      </c>
      <c r="I1592" s="54" t="s">
        <v>678</v>
      </c>
      <c r="J1592" s="54" t="s">
        <v>196</v>
      </c>
      <c r="K1592" s="54" t="s">
        <v>696</v>
      </c>
      <c r="L1592" s="87">
        <v>41814</v>
      </c>
      <c r="M1592" s="54"/>
      <c r="N1592" s="54" t="s">
        <v>697</v>
      </c>
      <c r="O1592" s="88">
        <v>9.443E-3</v>
      </c>
      <c r="P1592" s="54">
        <v>1</v>
      </c>
    </row>
    <row r="1593" spans="1:16" ht="28">
      <c r="A1593" s="54" t="s">
        <v>228</v>
      </c>
      <c r="B1593" s="54" t="s">
        <v>185</v>
      </c>
      <c r="C1593" s="54" t="s">
        <v>369</v>
      </c>
      <c r="D1593" s="54" t="s">
        <v>92</v>
      </c>
      <c r="E1593" s="54" t="s">
        <v>370</v>
      </c>
      <c r="F1593" s="54" t="s">
        <v>272</v>
      </c>
      <c r="G1593" s="54" t="s">
        <v>307</v>
      </c>
      <c r="H1593" s="54" t="s">
        <v>308</v>
      </c>
      <c r="I1593" s="54" t="s">
        <v>309</v>
      </c>
      <c r="J1593" s="54" t="s">
        <v>307</v>
      </c>
      <c r="K1593" s="54" t="s">
        <v>313</v>
      </c>
      <c r="L1593" s="87">
        <v>41695</v>
      </c>
      <c r="M1593" s="54"/>
      <c r="N1593" s="54" t="s">
        <v>314</v>
      </c>
      <c r="O1593" s="88">
        <v>1.8886E-2</v>
      </c>
      <c r="P1593" s="54">
        <v>2</v>
      </c>
    </row>
    <row r="1594" spans="1:16" ht="28">
      <c r="A1594" s="54" t="s">
        <v>228</v>
      </c>
      <c r="B1594" s="54" t="s">
        <v>185</v>
      </c>
      <c r="C1594" s="54" t="s">
        <v>369</v>
      </c>
      <c r="D1594" s="54" t="s">
        <v>92</v>
      </c>
      <c r="E1594" s="54" t="s">
        <v>370</v>
      </c>
      <c r="F1594" s="54" t="s">
        <v>272</v>
      </c>
      <c r="G1594" s="54" t="s">
        <v>201</v>
      </c>
      <c r="H1594" s="54" t="s">
        <v>976</v>
      </c>
      <c r="I1594" s="54" t="s">
        <v>977</v>
      </c>
      <c r="J1594" s="54" t="s">
        <v>201</v>
      </c>
      <c r="K1594" s="54" t="s">
        <v>978</v>
      </c>
      <c r="L1594" s="87">
        <v>41695</v>
      </c>
      <c r="M1594" s="54"/>
      <c r="N1594" s="54" t="s">
        <v>979</v>
      </c>
      <c r="O1594" s="88">
        <v>1.8886E-2</v>
      </c>
      <c r="P1594" s="54">
        <v>2</v>
      </c>
    </row>
    <row r="1595" spans="1:16" ht="28">
      <c r="A1595" s="54" t="s">
        <v>228</v>
      </c>
      <c r="B1595" s="54" t="s">
        <v>185</v>
      </c>
      <c r="C1595" s="54" t="s">
        <v>369</v>
      </c>
      <c r="D1595" s="54" t="s">
        <v>92</v>
      </c>
      <c r="E1595" s="54" t="s">
        <v>370</v>
      </c>
      <c r="F1595" s="54" t="s">
        <v>272</v>
      </c>
      <c r="G1595" s="54" t="s">
        <v>201</v>
      </c>
      <c r="H1595" s="54" t="s">
        <v>976</v>
      </c>
      <c r="I1595" s="54" t="s">
        <v>977</v>
      </c>
      <c r="J1595" s="54" t="s">
        <v>201</v>
      </c>
      <c r="K1595" s="54" t="s">
        <v>980</v>
      </c>
      <c r="L1595" s="87">
        <v>41695</v>
      </c>
      <c r="M1595" s="54"/>
      <c r="N1595" s="54" t="s">
        <v>981</v>
      </c>
      <c r="O1595" s="88">
        <v>9.443E-3</v>
      </c>
      <c r="P1595" s="54">
        <v>1</v>
      </c>
    </row>
    <row r="1596" spans="1:16" ht="28">
      <c r="A1596" s="54" t="s">
        <v>228</v>
      </c>
      <c r="B1596" s="54" t="s">
        <v>185</v>
      </c>
      <c r="C1596" s="54" t="s">
        <v>369</v>
      </c>
      <c r="D1596" s="54" t="s">
        <v>92</v>
      </c>
      <c r="E1596" s="54" t="s">
        <v>370</v>
      </c>
      <c r="F1596" s="54" t="s">
        <v>272</v>
      </c>
      <c r="G1596" s="54" t="s">
        <v>201</v>
      </c>
      <c r="H1596" s="54" t="s">
        <v>976</v>
      </c>
      <c r="I1596" s="54" t="s">
        <v>977</v>
      </c>
      <c r="J1596" s="54" t="s">
        <v>201</v>
      </c>
      <c r="K1596" s="54" t="s">
        <v>986</v>
      </c>
      <c r="L1596" s="87">
        <v>41695</v>
      </c>
      <c r="M1596" s="54"/>
      <c r="N1596" s="54" t="s">
        <v>987</v>
      </c>
      <c r="O1596" s="88">
        <v>9.443E-3</v>
      </c>
      <c r="P1596" s="54">
        <v>1</v>
      </c>
    </row>
    <row r="1597" spans="1:16" ht="28">
      <c r="A1597" s="54" t="s">
        <v>228</v>
      </c>
      <c r="B1597" s="54" t="s">
        <v>185</v>
      </c>
      <c r="C1597" s="54" t="s">
        <v>369</v>
      </c>
      <c r="D1597" s="54" t="s">
        <v>92</v>
      </c>
      <c r="E1597" s="54" t="s">
        <v>370</v>
      </c>
      <c r="F1597" s="54" t="s">
        <v>272</v>
      </c>
      <c r="G1597" s="54" t="s">
        <v>201</v>
      </c>
      <c r="H1597" s="54" t="s">
        <v>976</v>
      </c>
      <c r="I1597" s="54" t="s">
        <v>977</v>
      </c>
      <c r="J1597" s="54" t="s">
        <v>201</v>
      </c>
      <c r="K1597" s="54" t="s">
        <v>992</v>
      </c>
      <c r="L1597" s="87">
        <v>41695</v>
      </c>
      <c r="M1597" s="54"/>
      <c r="N1597" s="54" t="s">
        <v>993</v>
      </c>
      <c r="O1597" s="88">
        <v>9.443E-3</v>
      </c>
      <c r="P1597" s="54">
        <v>1</v>
      </c>
    </row>
    <row r="1598" spans="1:16" ht="28">
      <c r="A1598" s="54" t="s">
        <v>228</v>
      </c>
      <c r="B1598" s="54" t="s">
        <v>185</v>
      </c>
      <c r="C1598" s="54" t="s">
        <v>369</v>
      </c>
      <c r="D1598" s="54" t="s">
        <v>92</v>
      </c>
      <c r="E1598" s="54" t="s">
        <v>370</v>
      </c>
      <c r="F1598" s="54" t="s">
        <v>272</v>
      </c>
      <c r="G1598" s="54" t="s">
        <v>201</v>
      </c>
      <c r="H1598" s="54" t="s">
        <v>976</v>
      </c>
      <c r="I1598" s="54" t="s">
        <v>977</v>
      </c>
      <c r="J1598" s="54" t="s">
        <v>201</v>
      </c>
      <c r="K1598" s="54" t="s">
        <v>994</v>
      </c>
      <c r="L1598" s="87">
        <v>41695</v>
      </c>
      <c r="M1598" s="54"/>
      <c r="N1598" s="54" t="s">
        <v>995</v>
      </c>
      <c r="O1598" s="88">
        <v>9.443E-3</v>
      </c>
      <c r="P1598" s="54">
        <v>1</v>
      </c>
    </row>
    <row r="1599" spans="1:16" ht="28">
      <c r="A1599" s="54" t="s">
        <v>228</v>
      </c>
      <c r="B1599" s="54" t="s">
        <v>185</v>
      </c>
      <c r="C1599" s="54" t="s">
        <v>369</v>
      </c>
      <c r="D1599" s="54" t="s">
        <v>92</v>
      </c>
      <c r="E1599" s="54" t="s">
        <v>370</v>
      </c>
      <c r="F1599" s="54" t="s">
        <v>272</v>
      </c>
      <c r="G1599" s="54" t="s">
        <v>201</v>
      </c>
      <c r="H1599" s="54" t="s">
        <v>976</v>
      </c>
      <c r="I1599" s="54" t="s">
        <v>977</v>
      </c>
      <c r="J1599" s="54" t="s">
        <v>201</v>
      </c>
      <c r="K1599" s="54" t="s">
        <v>996</v>
      </c>
      <c r="L1599" s="87">
        <v>41695</v>
      </c>
      <c r="M1599" s="54"/>
      <c r="N1599" s="54" t="s">
        <v>997</v>
      </c>
      <c r="O1599" s="88">
        <v>9.443E-3</v>
      </c>
      <c r="P1599" s="54">
        <v>1</v>
      </c>
    </row>
    <row r="1600" spans="1:16" ht="28">
      <c r="A1600" s="54" t="s">
        <v>228</v>
      </c>
      <c r="B1600" s="54" t="s">
        <v>185</v>
      </c>
      <c r="C1600" s="54" t="s">
        <v>1121</v>
      </c>
      <c r="D1600" s="54" t="s">
        <v>92</v>
      </c>
      <c r="E1600" s="54" t="s">
        <v>1122</v>
      </c>
      <c r="F1600" s="54" t="s">
        <v>272</v>
      </c>
      <c r="G1600" s="54" t="s">
        <v>186</v>
      </c>
      <c r="H1600" s="54" t="s">
        <v>371</v>
      </c>
      <c r="I1600" s="54" t="s">
        <v>372</v>
      </c>
      <c r="J1600" s="54" t="s">
        <v>186</v>
      </c>
      <c r="K1600" s="54" t="s">
        <v>373</v>
      </c>
      <c r="L1600" s="87">
        <v>41695</v>
      </c>
      <c r="M1600" s="54"/>
      <c r="N1600" s="54" t="s">
        <v>375</v>
      </c>
      <c r="O1600" s="88">
        <v>0.91</v>
      </c>
      <c r="P1600" s="54">
        <v>1</v>
      </c>
    </row>
    <row r="1601" spans="1:16" ht="28">
      <c r="A1601" s="54" t="s">
        <v>228</v>
      </c>
      <c r="B1601" s="54" t="s">
        <v>185</v>
      </c>
      <c r="C1601" s="54" t="s">
        <v>1121</v>
      </c>
      <c r="D1601" s="54" t="s">
        <v>92</v>
      </c>
      <c r="E1601" s="54" t="s">
        <v>1122</v>
      </c>
      <c r="F1601" s="54" t="s">
        <v>272</v>
      </c>
      <c r="G1601" s="54" t="s">
        <v>186</v>
      </c>
      <c r="H1601" s="54" t="s">
        <v>371</v>
      </c>
      <c r="I1601" s="54" t="s">
        <v>372</v>
      </c>
      <c r="J1601" s="54" t="s">
        <v>186</v>
      </c>
      <c r="K1601" s="54" t="s">
        <v>379</v>
      </c>
      <c r="L1601" s="87">
        <v>41695</v>
      </c>
      <c r="M1601" s="54"/>
      <c r="N1601" s="54" t="s">
        <v>380</v>
      </c>
      <c r="O1601" s="88">
        <v>0.91</v>
      </c>
      <c r="P1601" s="54">
        <v>1</v>
      </c>
    </row>
    <row r="1602" spans="1:16" ht="28">
      <c r="A1602" s="54" t="s">
        <v>228</v>
      </c>
      <c r="B1602" s="54" t="s">
        <v>185</v>
      </c>
      <c r="C1602" s="54" t="s">
        <v>1121</v>
      </c>
      <c r="D1602" s="54" t="s">
        <v>92</v>
      </c>
      <c r="E1602" s="54" t="s">
        <v>1122</v>
      </c>
      <c r="F1602" s="54" t="s">
        <v>272</v>
      </c>
      <c r="G1602" s="54" t="s">
        <v>186</v>
      </c>
      <c r="H1602" s="54" t="s">
        <v>371</v>
      </c>
      <c r="I1602" s="54" t="s">
        <v>372</v>
      </c>
      <c r="J1602" s="54" t="s">
        <v>186</v>
      </c>
      <c r="K1602" s="54" t="s">
        <v>381</v>
      </c>
      <c r="L1602" s="87">
        <v>41695</v>
      </c>
      <c r="M1602" s="54"/>
      <c r="N1602" s="54" t="s">
        <v>382</v>
      </c>
      <c r="O1602" s="88">
        <v>0.91</v>
      </c>
      <c r="P1602" s="54">
        <v>1</v>
      </c>
    </row>
    <row r="1603" spans="1:16" ht="28">
      <c r="A1603" s="54" t="s">
        <v>228</v>
      </c>
      <c r="B1603" s="54" t="s">
        <v>185</v>
      </c>
      <c r="C1603" s="54" t="s">
        <v>1121</v>
      </c>
      <c r="D1603" s="54" t="s">
        <v>92</v>
      </c>
      <c r="E1603" s="54" t="s">
        <v>1122</v>
      </c>
      <c r="F1603" s="54" t="s">
        <v>272</v>
      </c>
      <c r="G1603" s="54" t="s">
        <v>186</v>
      </c>
      <c r="H1603" s="54" t="s">
        <v>371</v>
      </c>
      <c r="I1603" s="54" t="s">
        <v>372</v>
      </c>
      <c r="J1603" s="54" t="s">
        <v>186</v>
      </c>
      <c r="K1603" s="54" t="s">
        <v>383</v>
      </c>
      <c r="L1603" s="87">
        <v>41695</v>
      </c>
      <c r="M1603" s="54"/>
      <c r="N1603" s="54" t="s">
        <v>384</v>
      </c>
      <c r="O1603" s="88">
        <v>0.91</v>
      </c>
      <c r="P1603" s="54">
        <v>1</v>
      </c>
    </row>
    <row r="1604" spans="1:16" ht="28">
      <c r="A1604" s="54" t="s">
        <v>228</v>
      </c>
      <c r="B1604" s="54" t="s">
        <v>185</v>
      </c>
      <c r="C1604" s="54" t="s">
        <v>1121</v>
      </c>
      <c r="D1604" s="54" t="s">
        <v>92</v>
      </c>
      <c r="E1604" s="54" t="s">
        <v>1122</v>
      </c>
      <c r="F1604" s="54" t="s">
        <v>272</v>
      </c>
      <c r="G1604" s="54" t="s">
        <v>192</v>
      </c>
      <c r="H1604" s="54" t="s">
        <v>280</v>
      </c>
      <c r="I1604" s="54" t="s">
        <v>281</v>
      </c>
      <c r="J1604" s="54" t="s">
        <v>192</v>
      </c>
      <c r="K1604" s="54" t="s">
        <v>284</v>
      </c>
      <c r="L1604" s="87">
        <v>41898</v>
      </c>
      <c r="M1604" s="54"/>
      <c r="N1604" s="54" t="s">
        <v>285</v>
      </c>
      <c r="O1604" s="88">
        <v>0.91</v>
      </c>
      <c r="P1604" s="54">
        <v>1</v>
      </c>
    </row>
    <row r="1605" spans="1:16" ht="28">
      <c r="A1605" s="54" t="s">
        <v>228</v>
      </c>
      <c r="B1605" s="54" t="s">
        <v>185</v>
      </c>
      <c r="C1605" s="54" t="s">
        <v>1121</v>
      </c>
      <c r="D1605" s="54" t="s">
        <v>92</v>
      </c>
      <c r="E1605" s="54" t="s">
        <v>1122</v>
      </c>
      <c r="F1605" s="54" t="s">
        <v>272</v>
      </c>
      <c r="G1605" s="54" t="s">
        <v>192</v>
      </c>
      <c r="H1605" s="54" t="s">
        <v>478</v>
      </c>
      <c r="I1605" s="54" t="s">
        <v>479</v>
      </c>
      <c r="J1605" s="54" t="s">
        <v>192</v>
      </c>
      <c r="K1605" s="54" t="s">
        <v>498</v>
      </c>
      <c r="L1605" s="87">
        <v>41695</v>
      </c>
      <c r="M1605" s="54"/>
      <c r="N1605" s="54" t="s">
        <v>499</v>
      </c>
      <c r="O1605" s="88">
        <v>3.64</v>
      </c>
      <c r="P1605" s="54">
        <v>4</v>
      </c>
    </row>
    <row r="1606" spans="1:16" ht="28">
      <c r="A1606" s="54" t="s">
        <v>228</v>
      </c>
      <c r="B1606" s="54" t="s">
        <v>185</v>
      </c>
      <c r="C1606" s="54" t="s">
        <v>1121</v>
      </c>
      <c r="D1606" s="54" t="s">
        <v>92</v>
      </c>
      <c r="E1606" s="54" t="s">
        <v>1122</v>
      </c>
      <c r="F1606" s="54" t="s">
        <v>272</v>
      </c>
      <c r="G1606" s="54" t="s">
        <v>288</v>
      </c>
      <c r="H1606" s="54" t="s">
        <v>600</v>
      </c>
      <c r="I1606" s="54" t="s">
        <v>601</v>
      </c>
      <c r="J1606" s="54" t="s">
        <v>288</v>
      </c>
      <c r="K1606" s="54" t="s">
        <v>606</v>
      </c>
      <c r="L1606" s="87">
        <v>41695</v>
      </c>
      <c r="M1606" s="54"/>
      <c r="N1606" s="54" t="s">
        <v>607</v>
      </c>
      <c r="O1606" s="88">
        <v>0.91</v>
      </c>
      <c r="P1606" s="54">
        <v>1</v>
      </c>
    </row>
    <row r="1607" spans="1:16" ht="28">
      <c r="A1607" s="54" t="s">
        <v>228</v>
      </c>
      <c r="B1607" s="54" t="s">
        <v>185</v>
      </c>
      <c r="C1607" s="54" t="s">
        <v>1121</v>
      </c>
      <c r="D1607" s="54" t="s">
        <v>92</v>
      </c>
      <c r="E1607" s="54" t="s">
        <v>1122</v>
      </c>
      <c r="F1607" s="54" t="s">
        <v>272</v>
      </c>
      <c r="G1607" s="54" t="s">
        <v>288</v>
      </c>
      <c r="H1607" s="54" t="s">
        <v>600</v>
      </c>
      <c r="I1607" s="54" t="s">
        <v>601</v>
      </c>
      <c r="J1607" s="54" t="s">
        <v>288</v>
      </c>
      <c r="K1607" s="54" t="s">
        <v>608</v>
      </c>
      <c r="L1607" s="87">
        <v>41695</v>
      </c>
      <c r="M1607" s="54"/>
      <c r="N1607" s="54" t="s">
        <v>609</v>
      </c>
      <c r="O1607" s="88">
        <v>0.91</v>
      </c>
      <c r="P1607" s="54">
        <v>1</v>
      </c>
    </row>
    <row r="1608" spans="1:16" ht="28">
      <c r="A1608" s="54" t="s">
        <v>228</v>
      </c>
      <c r="B1608" s="54" t="s">
        <v>185</v>
      </c>
      <c r="C1608" s="54" t="s">
        <v>1121</v>
      </c>
      <c r="D1608" s="54" t="s">
        <v>92</v>
      </c>
      <c r="E1608" s="54" t="s">
        <v>1122</v>
      </c>
      <c r="F1608" s="54" t="s">
        <v>272</v>
      </c>
      <c r="G1608" s="54" t="s">
        <v>307</v>
      </c>
      <c r="H1608" s="54" t="s">
        <v>308</v>
      </c>
      <c r="I1608" s="54" t="s">
        <v>309</v>
      </c>
      <c r="J1608" s="54" t="s">
        <v>307</v>
      </c>
      <c r="K1608" s="54" t="s">
        <v>806</v>
      </c>
      <c r="L1608" s="87">
        <v>41695</v>
      </c>
      <c r="M1608" s="54"/>
      <c r="N1608" s="54" t="s">
        <v>807</v>
      </c>
      <c r="O1608" s="88">
        <v>0.91</v>
      </c>
      <c r="P1608" s="54">
        <v>1</v>
      </c>
    </row>
    <row r="1609" spans="1:16" ht="28">
      <c r="A1609" s="54" t="s">
        <v>228</v>
      </c>
      <c r="B1609" s="54" t="s">
        <v>185</v>
      </c>
      <c r="C1609" s="54" t="s">
        <v>1121</v>
      </c>
      <c r="D1609" s="54" t="s">
        <v>92</v>
      </c>
      <c r="E1609" s="54" t="s">
        <v>1122</v>
      </c>
      <c r="F1609" s="54" t="s">
        <v>272</v>
      </c>
      <c r="G1609" s="54" t="s">
        <v>307</v>
      </c>
      <c r="H1609" s="54" t="s">
        <v>308</v>
      </c>
      <c r="I1609" s="54" t="s">
        <v>309</v>
      </c>
      <c r="J1609" s="54" t="s">
        <v>307</v>
      </c>
      <c r="K1609" s="54" t="s">
        <v>313</v>
      </c>
      <c r="L1609" s="87">
        <v>41695</v>
      </c>
      <c r="M1609" s="54"/>
      <c r="N1609" s="54" t="s">
        <v>314</v>
      </c>
      <c r="O1609" s="88">
        <v>2.73</v>
      </c>
      <c r="P1609" s="54">
        <v>3</v>
      </c>
    </row>
    <row r="1610" spans="1:16" ht="28">
      <c r="A1610" s="54" t="s">
        <v>228</v>
      </c>
      <c r="B1610" s="54" t="s">
        <v>185</v>
      </c>
      <c r="C1610" s="54" t="s">
        <v>1121</v>
      </c>
      <c r="D1610" s="54" t="s">
        <v>92</v>
      </c>
      <c r="E1610" s="54" t="s">
        <v>1122</v>
      </c>
      <c r="F1610" s="54" t="s">
        <v>272</v>
      </c>
      <c r="G1610" s="54" t="s">
        <v>307</v>
      </c>
      <c r="H1610" s="54" t="s">
        <v>308</v>
      </c>
      <c r="I1610" s="54" t="s">
        <v>309</v>
      </c>
      <c r="J1610" s="54" t="s">
        <v>307</v>
      </c>
      <c r="K1610" s="54" t="s">
        <v>813</v>
      </c>
      <c r="L1610" s="87">
        <v>41695</v>
      </c>
      <c r="M1610" s="54"/>
      <c r="N1610" s="54" t="s">
        <v>814</v>
      </c>
      <c r="O1610" s="88">
        <v>0.91</v>
      </c>
      <c r="P1610" s="54">
        <v>1</v>
      </c>
    </row>
    <row r="1611" spans="1:16" ht="28">
      <c r="A1611" s="54" t="s">
        <v>228</v>
      </c>
      <c r="B1611" s="54" t="s">
        <v>185</v>
      </c>
      <c r="C1611" s="54" t="s">
        <v>1121</v>
      </c>
      <c r="D1611" s="54" t="s">
        <v>92</v>
      </c>
      <c r="E1611" s="54" t="s">
        <v>1122</v>
      </c>
      <c r="F1611" s="54" t="s">
        <v>272</v>
      </c>
      <c r="G1611" s="54" t="s">
        <v>201</v>
      </c>
      <c r="H1611" s="54" t="s">
        <v>976</v>
      </c>
      <c r="I1611" s="54" t="s">
        <v>977</v>
      </c>
      <c r="J1611" s="54" t="s">
        <v>201</v>
      </c>
      <c r="K1611" s="54" t="s">
        <v>980</v>
      </c>
      <c r="L1611" s="87">
        <v>41695</v>
      </c>
      <c r="M1611" s="54"/>
      <c r="N1611" s="54" t="s">
        <v>981</v>
      </c>
      <c r="O1611" s="88">
        <v>1.82</v>
      </c>
      <c r="P1611" s="54">
        <v>2</v>
      </c>
    </row>
    <row r="1612" spans="1:16" ht="28">
      <c r="A1612" s="54" t="s">
        <v>228</v>
      </c>
      <c r="B1612" s="54" t="s">
        <v>185</v>
      </c>
      <c r="C1612" s="54" t="s">
        <v>1121</v>
      </c>
      <c r="D1612" s="54" t="s">
        <v>92</v>
      </c>
      <c r="E1612" s="54" t="s">
        <v>1122</v>
      </c>
      <c r="F1612" s="54" t="s">
        <v>272</v>
      </c>
      <c r="G1612" s="54" t="s">
        <v>201</v>
      </c>
      <c r="H1612" s="54" t="s">
        <v>976</v>
      </c>
      <c r="I1612" s="54" t="s">
        <v>977</v>
      </c>
      <c r="J1612" s="54" t="s">
        <v>201</v>
      </c>
      <c r="K1612" s="54" t="s">
        <v>988</v>
      </c>
      <c r="L1612" s="87">
        <v>41695</v>
      </c>
      <c r="M1612" s="54"/>
      <c r="N1612" s="54" t="s">
        <v>989</v>
      </c>
      <c r="O1612" s="88">
        <v>3.64</v>
      </c>
      <c r="P1612" s="54">
        <v>4</v>
      </c>
    </row>
    <row r="1613" spans="1:16" ht="28">
      <c r="A1613" s="54" t="s">
        <v>228</v>
      </c>
      <c r="B1613" s="54" t="s">
        <v>185</v>
      </c>
      <c r="C1613" s="54" t="s">
        <v>1121</v>
      </c>
      <c r="D1613" s="54" t="s">
        <v>92</v>
      </c>
      <c r="E1613" s="54" t="s">
        <v>1122</v>
      </c>
      <c r="F1613" s="54" t="s">
        <v>272</v>
      </c>
      <c r="G1613" s="54" t="s">
        <v>201</v>
      </c>
      <c r="H1613" s="54" t="s">
        <v>976</v>
      </c>
      <c r="I1613" s="54" t="s">
        <v>977</v>
      </c>
      <c r="J1613" s="54" t="s">
        <v>201</v>
      </c>
      <c r="K1613" s="54" t="s">
        <v>994</v>
      </c>
      <c r="L1613" s="87">
        <v>41695</v>
      </c>
      <c r="M1613" s="54"/>
      <c r="N1613" s="54" t="s">
        <v>995</v>
      </c>
      <c r="O1613" s="88">
        <v>0.91</v>
      </c>
      <c r="P1613" s="54">
        <v>1</v>
      </c>
    </row>
    <row r="1614" spans="1:16" ht="42">
      <c r="A1614" s="54" t="s">
        <v>228</v>
      </c>
      <c r="B1614" s="54" t="s">
        <v>185</v>
      </c>
      <c r="C1614" s="54" t="s">
        <v>1121</v>
      </c>
      <c r="D1614" s="54" t="s">
        <v>92</v>
      </c>
      <c r="E1614" s="54" t="s">
        <v>1122</v>
      </c>
      <c r="F1614" s="54" t="s">
        <v>1123</v>
      </c>
      <c r="G1614" s="54" t="s">
        <v>288</v>
      </c>
      <c r="H1614" s="54" t="s">
        <v>600</v>
      </c>
      <c r="I1614" s="54" t="s">
        <v>601</v>
      </c>
      <c r="J1614" s="54" t="s">
        <v>259</v>
      </c>
      <c r="K1614" s="54" t="s">
        <v>1124</v>
      </c>
      <c r="L1614" s="87">
        <v>41695</v>
      </c>
      <c r="M1614" s="54"/>
      <c r="N1614" s="54" t="s">
        <v>259</v>
      </c>
      <c r="O1614" s="88">
        <v>7</v>
      </c>
      <c r="P1614" s="54">
        <v>1</v>
      </c>
    </row>
    <row r="1615" spans="1:16" ht="42">
      <c r="A1615" s="54" t="s">
        <v>228</v>
      </c>
      <c r="B1615" s="54" t="s">
        <v>185</v>
      </c>
      <c r="C1615" s="54" t="s">
        <v>1121</v>
      </c>
      <c r="D1615" s="54" t="s">
        <v>92</v>
      </c>
      <c r="E1615" s="54" t="s">
        <v>1122</v>
      </c>
      <c r="F1615" s="54" t="s">
        <v>1123</v>
      </c>
      <c r="G1615" s="54" t="s">
        <v>196</v>
      </c>
      <c r="H1615" s="54" t="s">
        <v>197</v>
      </c>
      <c r="I1615" s="54" t="s">
        <v>1785</v>
      </c>
      <c r="J1615" s="54" t="s">
        <v>259</v>
      </c>
      <c r="K1615" s="54" t="s">
        <v>1124</v>
      </c>
      <c r="L1615" s="87">
        <v>41814</v>
      </c>
      <c r="M1615" s="54"/>
      <c r="N1615" s="54" t="s">
        <v>259</v>
      </c>
      <c r="O1615" s="88">
        <v>7</v>
      </c>
      <c r="P1615" s="54">
        <v>1</v>
      </c>
    </row>
    <row r="1616" spans="1:16" ht="42">
      <c r="A1616" s="54" t="s">
        <v>228</v>
      </c>
      <c r="B1616" s="54" t="s">
        <v>185</v>
      </c>
      <c r="C1616" s="54" t="s">
        <v>1121</v>
      </c>
      <c r="D1616" s="54" t="s">
        <v>92</v>
      </c>
      <c r="E1616" s="54" t="s">
        <v>1122</v>
      </c>
      <c r="F1616" s="54" t="s">
        <v>1123</v>
      </c>
      <c r="G1616" s="54" t="s">
        <v>307</v>
      </c>
      <c r="H1616" s="54" t="s">
        <v>308</v>
      </c>
      <c r="I1616" s="54" t="s">
        <v>309</v>
      </c>
      <c r="J1616" s="54" t="s">
        <v>259</v>
      </c>
      <c r="K1616" s="54" t="s">
        <v>1124</v>
      </c>
      <c r="L1616" s="87">
        <v>41695</v>
      </c>
      <c r="M1616" s="54"/>
      <c r="N1616" s="54" t="s">
        <v>259</v>
      </c>
      <c r="O1616" s="88">
        <v>7</v>
      </c>
      <c r="P1616" s="54">
        <v>1</v>
      </c>
    </row>
    <row r="1617" spans="1:16" ht="28">
      <c r="A1617" s="54" t="s">
        <v>228</v>
      </c>
      <c r="B1617" s="54" t="s">
        <v>185</v>
      </c>
      <c r="C1617" s="54" t="s">
        <v>1126</v>
      </c>
      <c r="D1617" s="54" t="s">
        <v>92</v>
      </c>
      <c r="E1617" s="54" t="s">
        <v>1126</v>
      </c>
      <c r="F1617" s="54" t="s">
        <v>272</v>
      </c>
      <c r="G1617" s="54" t="s">
        <v>186</v>
      </c>
      <c r="H1617" s="54" t="s">
        <v>371</v>
      </c>
      <c r="I1617" s="54" t="s">
        <v>372</v>
      </c>
      <c r="J1617" s="54" t="s">
        <v>186</v>
      </c>
      <c r="K1617" s="54" t="s">
        <v>373</v>
      </c>
      <c r="L1617" s="87">
        <v>41695</v>
      </c>
      <c r="M1617" s="54"/>
      <c r="N1617" s="54" t="s">
        <v>374</v>
      </c>
      <c r="O1617" s="88">
        <v>1.80777716E-2</v>
      </c>
      <c r="P1617" s="54">
        <v>34</v>
      </c>
    </row>
    <row r="1618" spans="1:16" ht="28">
      <c r="A1618" s="54" t="s">
        <v>228</v>
      </c>
      <c r="B1618" s="54" t="s">
        <v>185</v>
      </c>
      <c r="C1618" s="54" t="s">
        <v>1126</v>
      </c>
      <c r="D1618" s="54" t="s">
        <v>92</v>
      </c>
      <c r="E1618" s="54" t="s">
        <v>1126</v>
      </c>
      <c r="F1618" s="54" t="s">
        <v>272</v>
      </c>
      <c r="G1618" s="54" t="s">
        <v>186</v>
      </c>
      <c r="H1618" s="54" t="s">
        <v>371</v>
      </c>
      <c r="I1618" s="54" t="s">
        <v>372</v>
      </c>
      <c r="J1618" s="54" t="s">
        <v>186</v>
      </c>
      <c r="K1618" s="54" t="s">
        <v>373</v>
      </c>
      <c r="L1618" s="87">
        <v>41695</v>
      </c>
      <c r="M1618" s="54"/>
      <c r="N1618" s="54" t="s">
        <v>375</v>
      </c>
      <c r="O1618" s="88">
        <v>9.46424513E-2</v>
      </c>
      <c r="P1618" s="54">
        <v>178</v>
      </c>
    </row>
    <row r="1619" spans="1:16" ht="28">
      <c r="A1619" s="54" t="s">
        <v>228</v>
      </c>
      <c r="B1619" s="54" t="s">
        <v>185</v>
      </c>
      <c r="C1619" s="54" t="s">
        <v>1126</v>
      </c>
      <c r="D1619" s="54" t="s">
        <v>92</v>
      </c>
      <c r="E1619" s="54" t="s">
        <v>1126</v>
      </c>
      <c r="F1619" s="54" t="s">
        <v>272</v>
      </c>
      <c r="G1619" s="54" t="s">
        <v>186</v>
      </c>
      <c r="H1619" s="54" t="s">
        <v>371</v>
      </c>
      <c r="I1619" s="54" t="s">
        <v>372</v>
      </c>
      <c r="J1619" s="54" t="s">
        <v>186</v>
      </c>
      <c r="K1619" s="54" t="s">
        <v>376</v>
      </c>
      <c r="L1619" s="87">
        <v>41695</v>
      </c>
      <c r="M1619" s="54"/>
      <c r="N1619" s="54" t="s">
        <v>377</v>
      </c>
      <c r="O1619" s="88">
        <v>4.3599331499999998E-2</v>
      </c>
      <c r="P1619" s="54">
        <v>82</v>
      </c>
    </row>
    <row r="1620" spans="1:16" ht="28">
      <c r="A1620" s="54" t="s">
        <v>228</v>
      </c>
      <c r="B1620" s="54" t="s">
        <v>185</v>
      </c>
      <c r="C1620" s="54" t="s">
        <v>1126</v>
      </c>
      <c r="D1620" s="54" t="s">
        <v>92</v>
      </c>
      <c r="E1620" s="54" t="s">
        <v>1126</v>
      </c>
      <c r="F1620" s="54" t="s">
        <v>272</v>
      </c>
      <c r="G1620" s="54" t="s">
        <v>186</v>
      </c>
      <c r="H1620" s="54" t="s">
        <v>371</v>
      </c>
      <c r="I1620" s="54" t="s">
        <v>372</v>
      </c>
      <c r="J1620" s="54" t="s">
        <v>186</v>
      </c>
      <c r="K1620" s="54" t="s">
        <v>376</v>
      </c>
      <c r="L1620" s="87">
        <v>41695</v>
      </c>
      <c r="M1620" s="54"/>
      <c r="N1620" s="54" t="s">
        <v>378</v>
      </c>
      <c r="O1620" s="88">
        <v>5.9550306400000003E-2</v>
      </c>
      <c r="P1620" s="54">
        <v>112</v>
      </c>
    </row>
    <row r="1621" spans="1:16" ht="28">
      <c r="A1621" s="54" t="s">
        <v>228</v>
      </c>
      <c r="B1621" s="54" t="s">
        <v>185</v>
      </c>
      <c r="C1621" s="54" t="s">
        <v>1126</v>
      </c>
      <c r="D1621" s="54" t="s">
        <v>92</v>
      </c>
      <c r="E1621" s="54" t="s">
        <v>1126</v>
      </c>
      <c r="F1621" s="54" t="s">
        <v>272</v>
      </c>
      <c r="G1621" s="54" t="s">
        <v>186</v>
      </c>
      <c r="H1621" s="54" t="s">
        <v>371</v>
      </c>
      <c r="I1621" s="54" t="s">
        <v>372</v>
      </c>
      <c r="J1621" s="54" t="s">
        <v>186</v>
      </c>
      <c r="K1621" s="54" t="s">
        <v>379</v>
      </c>
      <c r="L1621" s="87">
        <v>41695</v>
      </c>
      <c r="M1621" s="54"/>
      <c r="N1621" s="54" t="s">
        <v>380</v>
      </c>
      <c r="O1621" s="88">
        <v>9.9427743700000001E-2</v>
      </c>
      <c r="P1621" s="54">
        <v>187</v>
      </c>
    </row>
    <row r="1622" spans="1:16" ht="28">
      <c r="A1622" s="54" t="s">
        <v>228</v>
      </c>
      <c r="B1622" s="54" t="s">
        <v>185</v>
      </c>
      <c r="C1622" s="54" t="s">
        <v>1126</v>
      </c>
      <c r="D1622" s="54" t="s">
        <v>92</v>
      </c>
      <c r="E1622" s="54" t="s">
        <v>1126</v>
      </c>
      <c r="F1622" s="54" t="s">
        <v>272</v>
      </c>
      <c r="G1622" s="54" t="s">
        <v>186</v>
      </c>
      <c r="H1622" s="54" t="s">
        <v>371</v>
      </c>
      <c r="I1622" s="54" t="s">
        <v>372</v>
      </c>
      <c r="J1622" s="54" t="s">
        <v>186</v>
      </c>
      <c r="K1622" s="54" t="s">
        <v>381</v>
      </c>
      <c r="L1622" s="87">
        <v>41695</v>
      </c>
      <c r="M1622" s="54"/>
      <c r="N1622" s="54" t="s">
        <v>382</v>
      </c>
      <c r="O1622" s="88">
        <v>5.5296713099999992E-2</v>
      </c>
      <c r="P1622" s="54">
        <v>104</v>
      </c>
    </row>
    <row r="1623" spans="1:16" ht="28">
      <c r="A1623" s="54" t="s">
        <v>228</v>
      </c>
      <c r="B1623" s="54" t="s">
        <v>185</v>
      </c>
      <c r="C1623" s="54" t="s">
        <v>1126</v>
      </c>
      <c r="D1623" s="54" t="s">
        <v>92</v>
      </c>
      <c r="E1623" s="54" t="s">
        <v>1126</v>
      </c>
      <c r="F1623" s="54" t="s">
        <v>272</v>
      </c>
      <c r="G1623" s="54" t="s">
        <v>186</v>
      </c>
      <c r="H1623" s="54" t="s">
        <v>371</v>
      </c>
      <c r="I1623" s="54" t="s">
        <v>372</v>
      </c>
      <c r="J1623" s="54" t="s">
        <v>186</v>
      </c>
      <c r="K1623" s="54" t="s">
        <v>383</v>
      </c>
      <c r="L1623" s="87">
        <v>41695</v>
      </c>
      <c r="M1623" s="54"/>
      <c r="N1623" s="54" t="s">
        <v>384</v>
      </c>
      <c r="O1623" s="88">
        <v>4.4662729800000002E-2</v>
      </c>
      <c r="P1623" s="54">
        <v>84</v>
      </c>
    </row>
    <row r="1624" spans="1:16" ht="28">
      <c r="A1624" s="54" t="s">
        <v>228</v>
      </c>
      <c r="B1624" s="54" t="s">
        <v>185</v>
      </c>
      <c r="C1624" s="54" t="s">
        <v>1126</v>
      </c>
      <c r="D1624" s="54" t="s">
        <v>92</v>
      </c>
      <c r="E1624" s="54" t="s">
        <v>1126</v>
      </c>
      <c r="F1624" s="54" t="s">
        <v>272</v>
      </c>
      <c r="G1624" s="54" t="s">
        <v>186</v>
      </c>
      <c r="H1624" s="54" t="s">
        <v>371</v>
      </c>
      <c r="I1624" s="54" t="s">
        <v>372</v>
      </c>
      <c r="J1624" s="54" t="s">
        <v>186</v>
      </c>
      <c r="K1624" s="54" t="s">
        <v>385</v>
      </c>
      <c r="L1624" s="87">
        <v>41695</v>
      </c>
      <c r="M1624" s="54"/>
      <c r="N1624" s="54" t="s">
        <v>386</v>
      </c>
      <c r="O1624" s="88">
        <v>4.3599331400000003E-2</v>
      </c>
      <c r="P1624" s="54">
        <v>82</v>
      </c>
    </row>
    <row r="1625" spans="1:16" ht="28">
      <c r="A1625" s="54" t="s">
        <v>228</v>
      </c>
      <c r="B1625" s="54" t="s">
        <v>185</v>
      </c>
      <c r="C1625" s="54" t="s">
        <v>1126</v>
      </c>
      <c r="D1625" s="54" t="s">
        <v>92</v>
      </c>
      <c r="E1625" s="54" t="s">
        <v>1126</v>
      </c>
      <c r="F1625" s="54" t="s">
        <v>272</v>
      </c>
      <c r="G1625" s="54" t="s">
        <v>192</v>
      </c>
      <c r="H1625" s="54" t="s">
        <v>280</v>
      </c>
      <c r="I1625" s="54" t="s">
        <v>281</v>
      </c>
      <c r="J1625" s="54" t="s">
        <v>192</v>
      </c>
      <c r="K1625" s="54" t="s">
        <v>465</v>
      </c>
      <c r="L1625" s="87">
        <v>41898</v>
      </c>
      <c r="M1625" s="54"/>
      <c r="N1625" s="54" t="s">
        <v>466</v>
      </c>
      <c r="O1625" s="88">
        <v>2.17996658E-2</v>
      </c>
      <c r="P1625" s="54">
        <v>41</v>
      </c>
    </row>
    <row r="1626" spans="1:16" ht="28">
      <c r="A1626" s="54" t="s">
        <v>228</v>
      </c>
      <c r="B1626" s="54" t="s">
        <v>185</v>
      </c>
      <c r="C1626" s="54" t="s">
        <v>1126</v>
      </c>
      <c r="D1626" s="54" t="s">
        <v>92</v>
      </c>
      <c r="E1626" s="54" t="s">
        <v>1126</v>
      </c>
      <c r="F1626" s="54" t="s">
        <v>272</v>
      </c>
      <c r="G1626" s="54" t="s">
        <v>192</v>
      </c>
      <c r="H1626" s="54" t="s">
        <v>280</v>
      </c>
      <c r="I1626" s="54" t="s">
        <v>281</v>
      </c>
      <c r="J1626" s="54" t="s">
        <v>192</v>
      </c>
      <c r="K1626" s="54" t="s">
        <v>282</v>
      </c>
      <c r="L1626" s="87">
        <v>41898</v>
      </c>
      <c r="M1626" s="54"/>
      <c r="N1626" s="54" t="s">
        <v>283</v>
      </c>
      <c r="O1626" s="88">
        <v>3.9345738099999999E-2</v>
      </c>
      <c r="P1626" s="54">
        <v>74</v>
      </c>
    </row>
    <row r="1627" spans="1:16" ht="28">
      <c r="A1627" s="54" t="s">
        <v>228</v>
      </c>
      <c r="B1627" s="54" t="s">
        <v>185</v>
      </c>
      <c r="C1627" s="54" t="s">
        <v>1126</v>
      </c>
      <c r="D1627" s="54" t="s">
        <v>92</v>
      </c>
      <c r="E1627" s="54" t="s">
        <v>1126</v>
      </c>
      <c r="F1627" s="54" t="s">
        <v>272</v>
      </c>
      <c r="G1627" s="54" t="s">
        <v>192</v>
      </c>
      <c r="H1627" s="54" t="s">
        <v>280</v>
      </c>
      <c r="I1627" s="54" t="s">
        <v>281</v>
      </c>
      <c r="J1627" s="54" t="s">
        <v>192</v>
      </c>
      <c r="K1627" s="54" t="s">
        <v>284</v>
      </c>
      <c r="L1627" s="87">
        <v>41898</v>
      </c>
      <c r="M1627" s="54"/>
      <c r="N1627" s="54" t="s">
        <v>285</v>
      </c>
      <c r="O1627" s="88">
        <v>2.02045683E-2</v>
      </c>
      <c r="P1627" s="54">
        <v>38</v>
      </c>
    </row>
    <row r="1628" spans="1:16" ht="28">
      <c r="A1628" s="54" t="s">
        <v>228</v>
      </c>
      <c r="B1628" s="54" t="s">
        <v>185</v>
      </c>
      <c r="C1628" s="54" t="s">
        <v>1126</v>
      </c>
      <c r="D1628" s="54" t="s">
        <v>92</v>
      </c>
      <c r="E1628" s="54" t="s">
        <v>1126</v>
      </c>
      <c r="F1628" s="54" t="s">
        <v>272</v>
      </c>
      <c r="G1628" s="54" t="s">
        <v>192</v>
      </c>
      <c r="H1628" s="54" t="s">
        <v>280</v>
      </c>
      <c r="I1628" s="54" t="s">
        <v>281</v>
      </c>
      <c r="J1628" s="54" t="s">
        <v>192</v>
      </c>
      <c r="K1628" s="54" t="s">
        <v>286</v>
      </c>
      <c r="L1628" s="87">
        <v>41898</v>
      </c>
      <c r="M1628" s="54"/>
      <c r="N1628" s="54" t="s">
        <v>287</v>
      </c>
      <c r="O1628" s="88">
        <v>2.44581616E-2</v>
      </c>
      <c r="P1628" s="54">
        <v>46</v>
      </c>
    </row>
    <row r="1629" spans="1:16" ht="28">
      <c r="A1629" s="54" t="s">
        <v>228</v>
      </c>
      <c r="B1629" s="54" t="s">
        <v>185</v>
      </c>
      <c r="C1629" s="54" t="s">
        <v>1126</v>
      </c>
      <c r="D1629" s="54" t="s">
        <v>92</v>
      </c>
      <c r="E1629" s="54" t="s">
        <v>1126</v>
      </c>
      <c r="F1629" s="54" t="s">
        <v>272</v>
      </c>
      <c r="G1629" s="54" t="s">
        <v>192</v>
      </c>
      <c r="H1629" s="54" t="s">
        <v>280</v>
      </c>
      <c r="I1629" s="54" t="s">
        <v>281</v>
      </c>
      <c r="J1629" s="54" t="s">
        <v>192</v>
      </c>
      <c r="K1629" s="54" t="s">
        <v>467</v>
      </c>
      <c r="L1629" s="87">
        <v>41898</v>
      </c>
      <c r="M1629" s="54"/>
      <c r="N1629" s="54" t="s">
        <v>468</v>
      </c>
      <c r="O1629" s="88">
        <v>1.6482674100000001E-2</v>
      </c>
      <c r="P1629" s="54">
        <v>31</v>
      </c>
    </row>
    <row r="1630" spans="1:16" ht="28">
      <c r="A1630" s="54" t="s">
        <v>228</v>
      </c>
      <c r="B1630" s="54" t="s">
        <v>185</v>
      </c>
      <c r="C1630" s="54" t="s">
        <v>1126</v>
      </c>
      <c r="D1630" s="54" t="s">
        <v>92</v>
      </c>
      <c r="E1630" s="54" t="s">
        <v>1126</v>
      </c>
      <c r="F1630" s="54" t="s">
        <v>272</v>
      </c>
      <c r="G1630" s="54" t="s">
        <v>192</v>
      </c>
      <c r="H1630" s="54" t="s">
        <v>280</v>
      </c>
      <c r="I1630" s="54" t="s">
        <v>281</v>
      </c>
      <c r="J1630" s="54" t="s">
        <v>192</v>
      </c>
      <c r="K1630" s="54" t="s">
        <v>469</v>
      </c>
      <c r="L1630" s="87">
        <v>41898</v>
      </c>
      <c r="M1630" s="54"/>
      <c r="N1630" s="54" t="s">
        <v>470</v>
      </c>
      <c r="O1630" s="88">
        <v>1.54192758E-2</v>
      </c>
      <c r="P1630" s="54">
        <v>29</v>
      </c>
    </row>
    <row r="1631" spans="1:16" ht="28">
      <c r="A1631" s="54" t="s">
        <v>228</v>
      </c>
      <c r="B1631" s="54" t="s">
        <v>185</v>
      </c>
      <c r="C1631" s="54" t="s">
        <v>1126</v>
      </c>
      <c r="D1631" s="54" t="s">
        <v>92</v>
      </c>
      <c r="E1631" s="54" t="s">
        <v>1126</v>
      </c>
      <c r="F1631" s="54" t="s">
        <v>272</v>
      </c>
      <c r="G1631" s="54" t="s">
        <v>192</v>
      </c>
      <c r="H1631" s="54" t="s">
        <v>280</v>
      </c>
      <c r="I1631" s="54" t="s">
        <v>281</v>
      </c>
      <c r="J1631" s="54" t="s">
        <v>192</v>
      </c>
      <c r="K1631" s="54" t="s">
        <v>471</v>
      </c>
      <c r="L1631" s="87">
        <v>41898</v>
      </c>
      <c r="M1631" s="54"/>
      <c r="N1631" s="54" t="s">
        <v>472</v>
      </c>
      <c r="O1631" s="88">
        <v>2.2331364900000001E-2</v>
      </c>
      <c r="P1631" s="54">
        <v>42</v>
      </c>
    </row>
    <row r="1632" spans="1:16" ht="28">
      <c r="A1632" s="54" t="s">
        <v>228</v>
      </c>
      <c r="B1632" s="54" t="s">
        <v>185</v>
      </c>
      <c r="C1632" s="54" t="s">
        <v>1126</v>
      </c>
      <c r="D1632" s="54" t="s">
        <v>92</v>
      </c>
      <c r="E1632" s="54" t="s">
        <v>1126</v>
      </c>
      <c r="F1632" s="54" t="s">
        <v>272</v>
      </c>
      <c r="G1632" s="54" t="s">
        <v>192</v>
      </c>
      <c r="H1632" s="54" t="s">
        <v>280</v>
      </c>
      <c r="I1632" s="54" t="s">
        <v>281</v>
      </c>
      <c r="J1632" s="54" t="s">
        <v>192</v>
      </c>
      <c r="K1632" s="54" t="s">
        <v>473</v>
      </c>
      <c r="L1632" s="87">
        <v>41898</v>
      </c>
      <c r="M1632" s="54"/>
      <c r="N1632" s="54" t="s">
        <v>474</v>
      </c>
      <c r="O1632" s="88">
        <v>2.0736267400000001E-2</v>
      </c>
      <c r="P1632" s="54">
        <v>39</v>
      </c>
    </row>
    <row r="1633" spans="1:16" ht="28">
      <c r="A1633" s="54" t="s">
        <v>228</v>
      </c>
      <c r="B1633" s="54" t="s">
        <v>185</v>
      </c>
      <c r="C1633" s="54" t="s">
        <v>1126</v>
      </c>
      <c r="D1633" s="54" t="s">
        <v>92</v>
      </c>
      <c r="E1633" s="54" t="s">
        <v>1126</v>
      </c>
      <c r="F1633" s="54" t="s">
        <v>272</v>
      </c>
      <c r="G1633" s="54" t="s">
        <v>192</v>
      </c>
      <c r="H1633" s="54" t="s">
        <v>478</v>
      </c>
      <c r="I1633" s="54" t="s">
        <v>479</v>
      </c>
      <c r="J1633" s="54" t="s">
        <v>192</v>
      </c>
      <c r="K1633" s="54" t="s">
        <v>480</v>
      </c>
      <c r="L1633" s="87">
        <v>41695</v>
      </c>
      <c r="M1633" s="54"/>
      <c r="N1633" s="54" t="s">
        <v>481</v>
      </c>
      <c r="O1633" s="88">
        <v>1.4887576600000001E-2</v>
      </c>
      <c r="P1633" s="54">
        <v>28</v>
      </c>
    </row>
    <row r="1634" spans="1:16" ht="28">
      <c r="A1634" s="54" t="s">
        <v>228</v>
      </c>
      <c r="B1634" s="54" t="s">
        <v>185</v>
      </c>
      <c r="C1634" s="54" t="s">
        <v>1126</v>
      </c>
      <c r="D1634" s="54" t="s">
        <v>92</v>
      </c>
      <c r="E1634" s="54" t="s">
        <v>1126</v>
      </c>
      <c r="F1634" s="54" t="s">
        <v>272</v>
      </c>
      <c r="G1634" s="54" t="s">
        <v>192</v>
      </c>
      <c r="H1634" s="54" t="s">
        <v>478</v>
      </c>
      <c r="I1634" s="54" t="s">
        <v>479</v>
      </c>
      <c r="J1634" s="54" t="s">
        <v>192</v>
      </c>
      <c r="K1634" s="54" t="s">
        <v>482</v>
      </c>
      <c r="L1634" s="87">
        <v>41695</v>
      </c>
      <c r="M1634" s="54"/>
      <c r="N1634" s="54" t="s">
        <v>483</v>
      </c>
      <c r="O1634" s="88">
        <v>1.1165682499999999E-2</v>
      </c>
      <c r="P1634" s="54">
        <v>21</v>
      </c>
    </row>
    <row r="1635" spans="1:16" ht="28">
      <c r="A1635" s="54" t="s">
        <v>228</v>
      </c>
      <c r="B1635" s="54" t="s">
        <v>185</v>
      </c>
      <c r="C1635" s="54" t="s">
        <v>1126</v>
      </c>
      <c r="D1635" s="54" t="s">
        <v>92</v>
      </c>
      <c r="E1635" s="54" t="s">
        <v>1126</v>
      </c>
      <c r="F1635" s="54" t="s">
        <v>272</v>
      </c>
      <c r="G1635" s="54" t="s">
        <v>192</v>
      </c>
      <c r="H1635" s="54" t="s">
        <v>478</v>
      </c>
      <c r="I1635" s="54" t="s">
        <v>479</v>
      </c>
      <c r="J1635" s="54" t="s">
        <v>192</v>
      </c>
      <c r="K1635" s="54" t="s">
        <v>484</v>
      </c>
      <c r="L1635" s="87">
        <v>41695</v>
      </c>
      <c r="M1635" s="54"/>
      <c r="N1635" s="54" t="s">
        <v>485</v>
      </c>
      <c r="O1635" s="88">
        <v>1.4887576600000001E-2</v>
      </c>
      <c r="P1635" s="54">
        <v>28</v>
      </c>
    </row>
    <row r="1636" spans="1:16" ht="28">
      <c r="A1636" s="54" t="s">
        <v>228</v>
      </c>
      <c r="B1636" s="54" t="s">
        <v>185</v>
      </c>
      <c r="C1636" s="54" t="s">
        <v>1126</v>
      </c>
      <c r="D1636" s="54" t="s">
        <v>92</v>
      </c>
      <c r="E1636" s="54" t="s">
        <v>1126</v>
      </c>
      <c r="F1636" s="54" t="s">
        <v>272</v>
      </c>
      <c r="G1636" s="54" t="s">
        <v>192</v>
      </c>
      <c r="H1636" s="54" t="s">
        <v>478</v>
      </c>
      <c r="I1636" s="54" t="s">
        <v>479</v>
      </c>
      <c r="J1636" s="54" t="s">
        <v>192</v>
      </c>
      <c r="K1636" s="54" t="s">
        <v>486</v>
      </c>
      <c r="L1636" s="87">
        <v>41695</v>
      </c>
      <c r="M1636" s="54"/>
      <c r="N1636" s="54" t="s">
        <v>487</v>
      </c>
      <c r="O1636" s="88">
        <v>9.5705849999999995E-3</v>
      </c>
      <c r="P1636" s="54">
        <v>18</v>
      </c>
    </row>
    <row r="1637" spans="1:16" ht="28">
      <c r="A1637" s="54" t="s">
        <v>228</v>
      </c>
      <c r="B1637" s="54" t="s">
        <v>185</v>
      </c>
      <c r="C1637" s="54" t="s">
        <v>1126</v>
      </c>
      <c r="D1637" s="54" t="s">
        <v>92</v>
      </c>
      <c r="E1637" s="54" t="s">
        <v>1126</v>
      </c>
      <c r="F1637" s="54" t="s">
        <v>272</v>
      </c>
      <c r="G1637" s="54" t="s">
        <v>192</v>
      </c>
      <c r="H1637" s="54" t="s">
        <v>478</v>
      </c>
      <c r="I1637" s="54" t="s">
        <v>479</v>
      </c>
      <c r="J1637" s="54" t="s">
        <v>192</v>
      </c>
      <c r="K1637" s="54" t="s">
        <v>488</v>
      </c>
      <c r="L1637" s="87">
        <v>41695</v>
      </c>
      <c r="M1637" s="54"/>
      <c r="N1637" s="54" t="s">
        <v>489</v>
      </c>
      <c r="O1637" s="88">
        <v>3.2433649000000002E-2</v>
      </c>
      <c r="P1637" s="54">
        <v>61</v>
      </c>
    </row>
    <row r="1638" spans="1:16" ht="28">
      <c r="A1638" s="54" t="s">
        <v>228</v>
      </c>
      <c r="B1638" s="54" t="s">
        <v>185</v>
      </c>
      <c r="C1638" s="54" t="s">
        <v>1126</v>
      </c>
      <c r="D1638" s="54" t="s">
        <v>92</v>
      </c>
      <c r="E1638" s="54" t="s">
        <v>1126</v>
      </c>
      <c r="F1638" s="54" t="s">
        <v>272</v>
      </c>
      <c r="G1638" s="54" t="s">
        <v>192</v>
      </c>
      <c r="H1638" s="54" t="s">
        <v>478</v>
      </c>
      <c r="I1638" s="54" t="s">
        <v>479</v>
      </c>
      <c r="J1638" s="54" t="s">
        <v>192</v>
      </c>
      <c r="K1638" s="54" t="s">
        <v>490</v>
      </c>
      <c r="L1638" s="87">
        <v>41695</v>
      </c>
      <c r="M1638" s="54"/>
      <c r="N1638" s="54" t="s">
        <v>491</v>
      </c>
      <c r="O1638" s="88">
        <v>1.54192758E-2</v>
      </c>
      <c r="P1638" s="54">
        <v>29</v>
      </c>
    </row>
    <row r="1639" spans="1:16" ht="28">
      <c r="A1639" s="54" t="s">
        <v>228</v>
      </c>
      <c r="B1639" s="54" t="s">
        <v>185</v>
      </c>
      <c r="C1639" s="54" t="s">
        <v>1126</v>
      </c>
      <c r="D1639" s="54" t="s">
        <v>92</v>
      </c>
      <c r="E1639" s="54" t="s">
        <v>1126</v>
      </c>
      <c r="F1639" s="54" t="s">
        <v>272</v>
      </c>
      <c r="G1639" s="54" t="s">
        <v>192</v>
      </c>
      <c r="H1639" s="54" t="s">
        <v>478</v>
      </c>
      <c r="I1639" s="54" t="s">
        <v>479</v>
      </c>
      <c r="J1639" s="54" t="s">
        <v>192</v>
      </c>
      <c r="K1639" s="54" t="s">
        <v>492</v>
      </c>
      <c r="L1639" s="87">
        <v>41695</v>
      </c>
      <c r="M1639" s="54"/>
      <c r="N1639" s="54" t="s">
        <v>493</v>
      </c>
      <c r="O1639" s="88">
        <v>1.1697381600000001E-2</v>
      </c>
      <c r="P1639" s="54">
        <v>22</v>
      </c>
    </row>
    <row r="1640" spans="1:16" ht="28">
      <c r="A1640" s="54" t="s">
        <v>228</v>
      </c>
      <c r="B1640" s="54" t="s">
        <v>185</v>
      </c>
      <c r="C1640" s="54" t="s">
        <v>1126</v>
      </c>
      <c r="D1640" s="54" t="s">
        <v>92</v>
      </c>
      <c r="E1640" s="54" t="s">
        <v>1126</v>
      </c>
      <c r="F1640" s="54" t="s">
        <v>272</v>
      </c>
      <c r="G1640" s="54" t="s">
        <v>192</v>
      </c>
      <c r="H1640" s="54" t="s">
        <v>478</v>
      </c>
      <c r="I1640" s="54" t="s">
        <v>479</v>
      </c>
      <c r="J1640" s="54" t="s">
        <v>192</v>
      </c>
      <c r="K1640" s="54" t="s">
        <v>494</v>
      </c>
      <c r="L1640" s="87">
        <v>41695</v>
      </c>
      <c r="M1640" s="54"/>
      <c r="N1640" s="54" t="s">
        <v>495</v>
      </c>
      <c r="O1640" s="88">
        <v>6.8589192100000015E-2</v>
      </c>
      <c r="P1640" s="54">
        <v>129</v>
      </c>
    </row>
    <row r="1641" spans="1:16" ht="28">
      <c r="A1641" s="54" t="s">
        <v>228</v>
      </c>
      <c r="B1641" s="54" t="s">
        <v>185</v>
      </c>
      <c r="C1641" s="54" t="s">
        <v>1126</v>
      </c>
      <c r="D1641" s="54" t="s">
        <v>92</v>
      </c>
      <c r="E1641" s="54" t="s">
        <v>1126</v>
      </c>
      <c r="F1641" s="54" t="s">
        <v>272</v>
      </c>
      <c r="G1641" s="54" t="s">
        <v>192</v>
      </c>
      <c r="H1641" s="54" t="s">
        <v>478</v>
      </c>
      <c r="I1641" s="54" t="s">
        <v>479</v>
      </c>
      <c r="J1641" s="54" t="s">
        <v>192</v>
      </c>
      <c r="K1641" s="54" t="s">
        <v>496</v>
      </c>
      <c r="L1641" s="87">
        <v>41695</v>
      </c>
      <c r="M1641" s="54"/>
      <c r="N1641" s="54" t="s">
        <v>497</v>
      </c>
      <c r="O1641" s="88">
        <v>4.51944289E-2</v>
      </c>
      <c r="P1641" s="54">
        <v>85</v>
      </c>
    </row>
    <row r="1642" spans="1:16" ht="28">
      <c r="A1642" s="54" t="s">
        <v>228</v>
      </c>
      <c r="B1642" s="54" t="s">
        <v>185</v>
      </c>
      <c r="C1642" s="54" t="s">
        <v>1126</v>
      </c>
      <c r="D1642" s="54" t="s">
        <v>92</v>
      </c>
      <c r="E1642" s="54" t="s">
        <v>1126</v>
      </c>
      <c r="F1642" s="54" t="s">
        <v>272</v>
      </c>
      <c r="G1642" s="54" t="s">
        <v>192</v>
      </c>
      <c r="H1642" s="54" t="s">
        <v>478</v>
      </c>
      <c r="I1642" s="54" t="s">
        <v>479</v>
      </c>
      <c r="J1642" s="54" t="s">
        <v>192</v>
      </c>
      <c r="K1642" s="54" t="s">
        <v>498</v>
      </c>
      <c r="L1642" s="87">
        <v>41695</v>
      </c>
      <c r="M1642" s="54"/>
      <c r="N1642" s="54" t="s">
        <v>499</v>
      </c>
      <c r="O1642" s="88">
        <v>5.9018607200000003E-2</v>
      </c>
      <c r="P1642" s="54">
        <v>111</v>
      </c>
    </row>
    <row r="1643" spans="1:16" ht="28">
      <c r="A1643" s="54" t="s">
        <v>228</v>
      </c>
      <c r="B1643" s="54" t="s">
        <v>185</v>
      </c>
      <c r="C1643" s="54" t="s">
        <v>1126</v>
      </c>
      <c r="D1643" s="54" t="s">
        <v>92</v>
      </c>
      <c r="E1643" s="54" t="s">
        <v>1126</v>
      </c>
      <c r="F1643" s="54" t="s">
        <v>272</v>
      </c>
      <c r="G1643" s="54" t="s">
        <v>288</v>
      </c>
      <c r="H1643" s="54" t="s">
        <v>600</v>
      </c>
      <c r="I1643" s="54" t="s">
        <v>601</v>
      </c>
      <c r="J1643" s="54" t="s">
        <v>288</v>
      </c>
      <c r="K1643" s="54" t="s">
        <v>602</v>
      </c>
      <c r="L1643" s="87">
        <v>41695</v>
      </c>
      <c r="M1643" s="54"/>
      <c r="N1643" s="54" t="s">
        <v>603</v>
      </c>
      <c r="O1643" s="88">
        <v>1.38241783E-2</v>
      </c>
      <c r="P1643" s="54">
        <v>26</v>
      </c>
    </row>
    <row r="1644" spans="1:16" ht="28">
      <c r="A1644" s="54" t="s">
        <v>228</v>
      </c>
      <c r="B1644" s="54" t="s">
        <v>185</v>
      </c>
      <c r="C1644" s="54" t="s">
        <v>1126</v>
      </c>
      <c r="D1644" s="54" t="s">
        <v>92</v>
      </c>
      <c r="E1644" s="54" t="s">
        <v>1126</v>
      </c>
      <c r="F1644" s="54" t="s">
        <v>272</v>
      </c>
      <c r="G1644" s="54" t="s">
        <v>288</v>
      </c>
      <c r="H1644" s="54" t="s">
        <v>600</v>
      </c>
      <c r="I1644" s="54" t="s">
        <v>601</v>
      </c>
      <c r="J1644" s="54" t="s">
        <v>288</v>
      </c>
      <c r="K1644" s="54" t="s">
        <v>604</v>
      </c>
      <c r="L1644" s="87">
        <v>41695</v>
      </c>
      <c r="M1644" s="54"/>
      <c r="N1644" s="54" t="s">
        <v>605</v>
      </c>
      <c r="O1644" s="88">
        <v>1.27607799E-2</v>
      </c>
      <c r="P1644" s="54">
        <v>24</v>
      </c>
    </row>
    <row r="1645" spans="1:16" ht="28">
      <c r="A1645" s="54" t="s">
        <v>228</v>
      </c>
      <c r="B1645" s="54" t="s">
        <v>185</v>
      </c>
      <c r="C1645" s="54" t="s">
        <v>1126</v>
      </c>
      <c r="D1645" s="54" t="s">
        <v>92</v>
      </c>
      <c r="E1645" s="54" t="s">
        <v>1126</v>
      </c>
      <c r="F1645" s="54" t="s">
        <v>272</v>
      </c>
      <c r="G1645" s="54" t="s">
        <v>288</v>
      </c>
      <c r="H1645" s="54" t="s">
        <v>600</v>
      </c>
      <c r="I1645" s="54" t="s">
        <v>601</v>
      </c>
      <c r="J1645" s="54" t="s">
        <v>288</v>
      </c>
      <c r="K1645" s="54" t="s">
        <v>606</v>
      </c>
      <c r="L1645" s="87">
        <v>41695</v>
      </c>
      <c r="M1645" s="54"/>
      <c r="N1645" s="54" t="s">
        <v>607</v>
      </c>
      <c r="O1645" s="88">
        <v>1.8609470699999998E-2</v>
      </c>
      <c r="P1645" s="54">
        <v>35</v>
      </c>
    </row>
    <row r="1646" spans="1:16" ht="28">
      <c r="A1646" s="54" t="s">
        <v>228</v>
      </c>
      <c r="B1646" s="54" t="s">
        <v>185</v>
      </c>
      <c r="C1646" s="54" t="s">
        <v>1126</v>
      </c>
      <c r="D1646" s="54" t="s">
        <v>92</v>
      </c>
      <c r="E1646" s="54" t="s">
        <v>1126</v>
      </c>
      <c r="F1646" s="54" t="s">
        <v>272</v>
      </c>
      <c r="G1646" s="54" t="s">
        <v>288</v>
      </c>
      <c r="H1646" s="54" t="s">
        <v>600</v>
      </c>
      <c r="I1646" s="54" t="s">
        <v>601</v>
      </c>
      <c r="J1646" s="54" t="s">
        <v>288</v>
      </c>
      <c r="K1646" s="54" t="s">
        <v>608</v>
      </c>
      <c r="L1646" s="87">
        <v>41695</v>
      </c>
      <c r="M1646" s="54"/>
      <c r="N1646" s="54" t="s">
        <v>609</v>
      </c>
      <c r="O1646" s="88">
        <v>4.9448022299999998E-2</v>
      </c>
      <c r="P1646" s="54">
        <v>93</v>
      </c>
    </row>
    <row r="1647" spans="1:16" ht="28">
      <c r="A1647" s="54" t="s">
        <v>228</v>
      </c>
      <c r="B1647" s="54" t="s">
        <v>185</v>
      </c>
      <c r="C1647" s="54" t="s">
        <v>1126</v>
      </c>
      <c r="D1647" s="54" t="s">
        <v>92</v>
      </c>
      <c r="E1647" s="54" t="s">
        <v>1126</v>
      </c>
      <c r="F1647" s="54" t="s">
        <v>272</v>
      </c>
      <c r="G1647" s="54" t="s">
        <v>288</v>
      </c>
      <c r="H1647" s="54" t="s">
        <v>600</v>
      </c>
      <c r="I1647" s="54" t="s">
        <v>601</v>
      </c>
      <c r="J1647" s="54" t="s">
        <v>288</v>
      </c>
      <c r="K1647" s="54" t="s">
        <v>610</v>
      </c>
      <c r="L1647" s="87">
        <v>41695</v>
      </c>
      <c r="M1647" s="54"/>
      <c r="N1647" s="54" t="s">
        <v>611</v>
      </c>
      <c r="O1647" s="88">
        <v>1.80777716E-2</v>
      </c>
      <c r="P1647" s="54">
        <v>34</v>
      </c>
    </row>
    <row r="1648" spans="1:16" ht="28">
      <c r="A1648" s="54" t="s">
        <v>228</v>
      </c>
      <c r="B1648" s="54" t="s">
        <v>185</v>
      </c>
      <c r="C1648" s="54" t="s">
        <v>1126</v>
      </c>
      <c r="D1648" s="54" t="s">
        <v>92</v>
      </c>
      <c r="E1648" s="54" t="s">
        <v>1126</v>
      </c>
      <c r="F1648" s="54" t="s">
        <v>272</v>
      </c>
      <c r="G1648" s="54" t="s">
        <v>288</v>
      </c>
      <c r="H1648" s="54" t="s">
        <v>600</v>
      </c>
      <c r="I1648" s="54" t="s">
        <v>601</v>
      </c>
      <c r="J1648" s="54" t="s">
        <v>288</v>
      </c>
      <c r="K1648" s="54" t="s">
        <v>612</v>
      </c>
      <c r="L1648" s="87">
        <v>41695</v>
      </c>
      <c r="M1648" s="54"/>
      <c r="N1648" s="54" t="s">
        <v>613</v>
      </c>
      <c r="O1648" s="88">
        <v>1.22290808E-2</v>
      </c>
      <c r="P1648" s="54">
        <v>23</v>
      </c>
    </row>
    <row r="1649" spans="1:16" ht="28">
      <c r="A1649" s="54" t="s">
        <v>228</v>
      </c>
      <c r="B1649" s="54" t="s">
        <v>185</v>
      </c>
      <c r="C1649" s="54" t="s">
        <v>1126</v>
      </c>
      <c r="D1649" s="54" t="s">
        <v>92</v>
      </c>
      <c r="E1649" s="54" t="s">
        <v>1126</v>
      </c>
      <c r="F1649" s="54" t="s">
        <v>272</v>
      </c>
      <c r="G1649" s="54" t="s">
        <v>288</v>
      </c>
      <c r="H1649" s="54" t="s">
        <v>600</v>
      </c>
      <c r="I1649" s="54" t="s">
        <v>601</v>
      </c>
      <c r="J1649" s="54" t="s">
        <v>288</v>
      </c>
      <c r="K1649" s="54" t="s">
        <v>614</v>
      </c>
      <c r="L1649" s="87">
        <v>41695</v>
      </c>
      <c r="M1649" s="54"/>
      <c r="N1649" s="54" t="s">
        <v>615</v>
      </c>
      <c r="O1649" s="88">
        <v>8.5071865999999993E-3</v>
      </c>
      <c r="P1649" s="54">
        <v>16</v>
      </c>
    </row>
    <row r="1650" spans="1:16" ht="28">
      <c r="A1650" s="54" t="s">
        <v>228</v>
      </c>
      <c r="B1650" s="54" t="s">
        <v>185</v>
      </c>
      <c r="C1650" s="54" t="s">
        <v>1126</v>
      </c>
      <c r="D1650" s="54" t="s">
        <v>92</v>
      </c>
      <c r="E1650" s="54" t="s">
        <v>1126</v>
      </c>
      <c r="F1650" s="54" t="s">
        <v>272</v>
      </c>
      <c r="G1650" s="54" t="s">
        <v>288</v>
      </c>
      <c r="H1650" s="54" t="s">
        <v>600</v>
      </c>
      <c r="I1650" s="54" t="s">
        <v>601</v>
      </c>
      <c r="J1650" s="54" t="s">
        <v>288</v>
      </c>
      <c r="K1650" s="54" t="s">
        <v>616</v>
      </c>
      <c r="L1650" s="87">
        <v>41695</v>
      </c>
      <c r="M1650" s="54"/>
      <c r="N1650" s="54" t="s">
        <v>617</v>
      </c>
      <c r="O1650" s="88">
        <v>1.11656824E-2</v>
      </c>
      <c r="P1650" s="54">
        <v>21</v>
      </c>
    </row>
    <row r="1651" spans="1:16" ht="28">
      <c r="A1651" s="54" t="s">
        <v>228</v>
      </c>
      <c r="B1651" s="54" t="s">
        <v>185</v>
      </c>
      <c r="C1651" s="54" t="s">
        <v>1126</v>
      </c>
      <c r="D1651" s="54" t="s">
        <v>92</v>
      </c>
      <c r="E1651" s="54" t="s">
        <v>1126</v>
      </c>
      <c r="F1651" s="54" t="s">
        <v>272</v>
      </c>
      <c r="G1651" s="54" t="s">
        <v>288</v>
      </c>
      <c r="H1651" s="54" t="s">
        <v>600</v>
      </c>
      <c r="I1651" s="54" t="s">
        <v>601</v>
      </c>
      <c r="J1651" s="54" t="s">
        <v>288</v>
      </c>
      <c r="K1651" s="54" t="s">
        <v>618</v>
      </c>
      <c r="L1651" s="87">
        <v>41695</v>
      </c>
      <c r="M1651" s="54"/>
      <c r="N1651" s="54" t="s">
        <v>619</v>
      </c>
      <c r="O1651" s="88">
        <v>1.6482674100000001E-2</v>
      </c>
      <c r="P1651" s="54">
        <v>31</v>
      </c>
    </row>
    <row r="1652" spans="1:16" ht="28">
      <c r="A1652" s="54" t="s">
        <v>228</v>
      </c>
      <c r="B1652" s="54" t="s">
        <v>185</v>
      </c>
      <c r="C1652" s="54" t="s">
        <v>1126</v>
      </c>
      <c r="D1652" s="54" t="s">
        <v>92</v>
      </c>
      <c r="E1652" s="54" t="s">
        <v>1126</v>
      </c>
      <c r="F1652" s="54" t="s">
        <v>272</v>
      </c>
      <c r="G1652" s="54" t="s">
        <v>288</v>
      </c>
      <c r="H1652" s="54" t="s">
        <v>600</v>
      </c>
      <c r="I1652" s="54" t="s">
        <v>601</v>
      </c>
      <c r="J1652" s="54" t="s">
        <v>288</v>
      </c>
      <c r="K1652" s="54" t="s">
        <v>600</v>
      </c>
      <c r="L1652" s="87">
        <v>41695</v>
      </c>
      <c r="M1652" s="54"/>
      <c r="N1652" s="54" t="s">
        <v>620</v>
      </c>
      <c r="O1652" s="88">
        <v>1.5950974900000001E-2</v>
      </c>
      <c r="P1652" s="54">
        <v>30</v>
      </c>
    </row>
    <row r="1653" spans="1:16" ht="28">
      <c r="A1653" s="54" t="s">
        <v>228</v>
      </c>
      <c r="B1653" s="54" t="s">
        <v>185</v>
      </c>
      <c r="C1653" s="54" t="s">
        <v>1126</v>
      </c>
      <c r="D1653" s="54" t="s">
        <v>92</v>
      </c>
      <c r="E1653" s="54" t="s">
        <v>1126</v>
      </c>
      <c r="F1653" s="54" t="s">
        <v>272</v>
      </c>
      <c r="G1653" s="54" t="s">
        <v>288</v>
      </c>
      <c r="H1653" s="54" t="s">
        <v>600</v>
      </c>
      <c r="I1653" s="54" t="s">
        <v>601</v>
      </c>
      <c r="J1653" s="54" t="s">
        <v>288</v>
      </c>
      <c r="K1653" s="54" t="s">
        <v>621</v>
      </c>
      <c r="L1653" s="87">
        <v>41695</v>
      </c>
      <c r="M1653" s="54"/>
      <c r="N1653" s="54" t="s">
        <v>622</v>
      </c>
      <c r="O1653" s="88">
        <v>1.3292479100000001E-2</v>
      </c>
      <c r="P1653" s="54">
        <v>25</v>
      </c>
    </row>
    <row r="1654" spans="1:16" ht="28">
      <c r="A1654" s="54" t="s">
        <v>228</v>
      </c>
      <c r="B1654" s="54" t="s">
        <v>185</v>
      </c>
      <c r="C1654" s="54" t="s">
        <v>1126</v>
      </c>
      <c r="D1654" s="54" t="s">
        <v>92</v>
      </c>
      <c r="E1654" s="54" t="s">
        <v>1126</v>
      </c>
      <c r="F1654" s="54" t="s">
        <v>272</v>
      </c>
      <c r="G1654" s="54" t="s">
        <v>196</v>
      </c>
      <c r="H1654" s="54" t="s">
        <v>197</v>
      </c>
      <c r="I1654" s="54" t="s">
        <v>678</v>
      </c>
      <c r="J1654" s="54" t="s">
        <v>196</v>
      </c>
      <c r="K1654" s="54" t="s">
        <v>679</v>
      </c>
      <c r="L1654" s="87">
        <v>41814</v>
      </c>
      <c r="M1654" s="54"/>
      <c r="N1654" s="54" t="s">
        <v>680</v>
      </c>
      <c r="O1654" s="88">
        <v>1.5950974900000001E-2</v>
      </c>
      <c r="P1654" s="54">
        <v>30</v>
      </c>
    </row>
    <row r="1655" spans="1:16" ht="28">
      <c r="A1655" s="54" t="s">
        <v>228</v>
      </c>
      <c r="B1655" s="54" t="s">
        <v>185</v>
      </c>
      <c r="C1655" s="54" t="s">
        <v>1126</v>
      </c>
      <c r="D1655" s="54" t="s">
        <v>92</v>
      </c>
      <c r="E1655" s="54" t="s">
        <v>1126</v>
      </c>
      <c r="F1655" s="54" t="s">
        <v>272</v>
      </c>
      <c r="G1655" s="54" t="s">
        <v>196</v>
      </c>
      <c r="H1655" s="54" t="s">
        <v>197</v>
      </c>
      <c r="I1655" s="54" t="s">
        <v>678</v>
      </c>
      <c r="J1655" s="54" t="s">
        <v>196</v>
      </c>
      <c r="K1655" s="54" t="s">
        <v>197</v>
      </c>
      <c r="L1655" s="87">
        <v>41814</v>
      </c>
      <c r="M1655" s="54"/>
      <c r="N1655" s="54" t="s">
        <v>681</v>
      </c>
      <c r="O1655" s="88">
        <v>9.5705849999999995E-3</v>
      </c>
      <c r="P1655" s="54">
        <v>18</v>
      </c>
    </row>
    <row r="1656" spans="1:16" ht="28">
      <c r="A1656" s="54" t="s">
        <v>228</v>
      </c>
      <c r="B1656" s="54" t="s">
        <v>185</v>
      </c>
      <c r="C1656" s="54" t="s">
        <v>1126</v>
      </c>
      <c r="D1656" s="54" t="s">
        <v>92</v>
      </c>
      <c r="E1656" s="54" t="s">
        <v>1126</v>
      </c>
      <c r="F1656" s="54" t="s">
        <v>272</v>
      </c>
      <c r="G1656" s="54" t="s">
        <v>196</v>
      </c>
      <c r="H1656" s="54" t="s">
        <v>197</v>
      </c>
      <c r="I1656" s="54" t="s">
        <v>678</v>
      </c>
      <c r="J1656" s="54" t="s">
        <v>196</v>
      </c>
      <c r="K1656" s="54" t="s">
        <v>682</v>
      </c>
      <c r="L1656" s="87">
        <v>41814</v>
      </c>
      <c r="M1656" s="54"/>
      <c r="N1656" s="54" t="s">
        <v>683</v>
      </c>
      <c r="O1656" s="88">
        <v>1.06339833E-2</v>
      </c>
      <c r="P1656" s="54">
        <v>20</v>
      </c>
    </row>
    <row r="1657" spans="1:16" ht="28">
      <c r="A1657" s="54" t="s">
        <v>228</v>
      </c>
      <c r="B1657" s="54" t="s">
        <v>185</v>
      </c>
      <c r="C1657" s="54" t="s">
        <v>1126</v>
      </c>
      <c r="D1657" s="54" t="s">
        <v>92</v>
      </c>
      <c r="E1657" s="54" t="s">
        <v>1126</v>
      </c>
      <c r="F1657" s="54" t="s">
        <v>272</v>
      </c>
      <c r="G1657" s="54" t="s">
        <v>196</v>
      </c>
      <c r="H1657" s="54" t="s">
        <v>197</v>
      </c>
      <c r="I1657" s="54" t="s">
        <v>678</v>
      </c>
      <c r="J1657" s="54" t="s">
        <v>196</v>
      </c>
      <c r="K1657" s="54" t="s">
        <v>684</v>
      </c>
      <c r="L1657" s="87">
        <v>41814</v>
      </c>
      <c r="M1657" s="54"/>
      <c r="N1657" s="54" t="s">
        <v>685</v>
      </c>
      <c r="O1657" s="88">
        <v>8.5071867000000023E-3</v>
      </c>
      <c r="P1657" s="54">
        <v>16</v>
      </c>
    </row>
    <row r="1658" spans="1:16" ht="28">
      <c r="A1658" s="54" t="s">
        <v>228</v>
      </c>
      <c r="B1658" s="54" t="s">
        <v>185</v>
      </c>
      <c r="C1658" s="54" t="s">
        <v>1126</v>
      </c>
      <c r="D1658" s="54" t="s">
        <v>92</v>
      </c>
      <c r="E1658" s="54" t="s">
        <v>1126</v>
      </c>
      <c r="F1658" s="54" t="s">
        <v>272</v>
      </c>
      <c r="G1658" s="54" t="s">
        <v>196</v>
      </c>
      <c r="H1658" s="54" t="s">
        <v>197</v>
      </c>
      <c r="I1658" s="54" t="s">
        <v>678</v>
      </c>
      <c r="J1658" s="54" t="s">
        <v>196</v>
      </c>
      <c r="K1658" s="54" t="s">
        <v>686</v>
      </c>
      <c r="L1658" s="87">
        <v>41814</v>
      </c>
      <c r="M1658" s="54"/>
      <c r="N1658" s="54" t="s">
        <v>687</v>
      </c>
      <c r="O1658" s="88">
        <v>9.5705849999999995E-3</v>
      </c>
      <c r="P1658" s="54">
        <v>18</v>
      </c>
    </row>
    <row r="1659" spans="1:16" ht="28">
      <c r="A1659" s="54" t="s">
        <v>228</v>
      </c>
      <c r="B1659" s="54" t="s">
        <v>185</v>
      </c>
      <c r="C1659" s="54" t="s">
        <v>1126</v>
      </c>
      <c r="D1659" s="54" t="s">
        <v>92</v>
      </c>
      <c r="E1659" s="54" t="s">
        <v>1126</v>
      </c>
      <c r="F1659" s="54" t="s">
        <v>272</v>
      </c>
      <c r="G1659" s="54" t="s">
        <v>196</v>
      </c>
      <c r="H1659" s="54" t="s">
        <v>197</v>
      </c>
      <c r="I1659" s="54" t="s">
        <v>678</v>
      </c>
      <c r="J1659" s="54" t="s">
        <v>196</v>
      </c>
      <c r="K1659" s="54" t="s">
        <v>688</v>
      </c>
      <c r="L1659" s="87">
        <v>41814</v>
      </c>
      <c r="M1659" s="54"/>
      <c r="N1659" s="54" t="s">
        <v>689</v>
      </c>
      <c r="O1659" s="88">
        <v>6.3803899999999997E-3</v>
      </c>
      <c r="P1659" s="54">
        <v>12</v>
      </c>
    </row>
    <row r="1660" spans="1:16" ht="28">
      <c r="A1660" s="54" t="s">
        <v>228</v>
      </c>
      <c r="B1660" s="54" t="s">
        <v>185</v>
      </c>
      <c r="C1660" s="54" t="s">
        <v>1126</v>
      </c>
      <c r="D1660" s="54" t="s">
        <v>92</v>
      </c>
      <c r="E1660" s="54" t="s">
        <v>1126</v>
      </c>
      <c r="F1660" s="54" t="s">
        <v>272</v>
      </c>
      <c r="G1660" s="54" t="s">
        <v>196</v>
      </c>
      <c r="H1660" s="54" t="s">
        <v>197</v>
      </c>
      <c r="I1660" s="54" t="s">
        <v>678</v>
      </c>
      <c r="J1660" s="54" t="s">
        <v>196</v>
      </c>
      <c r="K1660" s="54" t="s">
        <v>690</v>
      </c>
      <c r="L1660" s="87">
        <v>41814</v>
      </c>
      <c r="M1660" s="54"/>
      <c r="N1660" s="54" t="s">
        <v>691</v>
      </c>
      <c r="O1660" s="88">
        <v>9.5705849999999995E-3</v>
      </c>
      <c r="P1660" s="54">
        <v>18</v>
      </c>
    </row>
    <row r="1661" spans="1:16" ht="28">
      <c r="A1661" s="54" t="s">
        <v>228</v>
      </c>
      <c r="B1661" s="54" t="s">
        <v>185</v>
      </c>
      <c r="C1661" s="54" t="s">
        <v>1126</v>
      </c>
      <c r="D1661" s="54" t="s">
        <v>92</v>
      </c>
      <c r="E1661" s="54" t="s">
        <v>1126</v>
      </c>
      <c r="F1661" s="54" t="s">
        <v>272</v>
      </c>
      <c r="G1661" s="54" t="s">
        <v>196</v>
      </c>
      <c r="H1661" s="54" t="s">
        <v>197</v>
      </c>
      <c r="I1661" s="54" t="s">
        <v>678</v>
      </c>
      <c r="J1661" s="54" t="s">
        <v>196</v>
      </c>
      <c r="K1661" s="54" t="s">
        <v>692</v>
      </c>
      <c r="L1661" s="87">
        <v>41814</v>
      </c>
      <c r="M1661" s="54"/>
      <c r="N1661" s="54" t="s">
        <v>693</v>
      </c>
      <c r="O1661" s="88">
        <v>1.22290808E-2</v>
      </c>
      <c r="P1661" s="54">
        <v>23</v>
      </c>
    </row>
    <row r="1662" spans="1:16" ht="28">
      <c r="A1662" s="54" t="s">
        <v>228</v>
      </c>
      <c r="B1662" s="54" t="s">
        <v>185</v>
      </c>
      <c r="C1662" s="54" t="s">
        <v>1126</v>
      </c>
      <c r="D1662" s="54" t="s">
        <v>92</v>
      </c>
      <c r="E1662" s="54" t="s">
        <v>1126</v>
      </c>
      <c r="F1662" s="54" t="s">
        <v>272</v>
      </c>
      <c r="G1662" s="54" t="s">
        <v>196</v>
      </c>
      <c r="H1662" s="54" t="s">
        <v>197</v>
      </c>
      <c r="I1662" s="54" t="s">
        <v>678</v>
      </c>
      <c r="J1662" s="54" t="s">
        <v>196</v>
      </c>
      <c r="K1662" s="54" t="s">
        <v>694</v>
      </c>
      <c r="L1662" s="87">
        <v>41814</v>
      </c>
      <c r="M1662" s="54"/>
      <c r="N1662" s="54" t="s">
        <v>695</v>
      </c>
      <c r="O1662" s="88">
        <v>8.5071867000000023E-3</v>
      </c>
      <c r="P1662" s="54">
        <v>16</v>
      </c>
    </row>
    <row r="1663" spans="1:16" ht="28">
      <c r="A1663" s="54" t="s">
        <v>228</v>
      </c>
      <c r="B1663" s="54" t="s">
        <v>185</v>
      </c>
      <c r="C1663" s="54" t="s">
        <v>1126</v>
      </c>
      <c r="D1663" s="54" t="s">
        <v>92</v>
      </c>
      <c r="E1663" s="54" t="s">
        <v>1126</v>
      </c>
      <c r="F1663" s="54" t="s">
        <v>272</v>
      </c>
      <c r="G1663" s="54" t="s">
        <v>196</v>
      </c>
      <c r="H1663" s="54" t="s">
        <v>197</v>
      </c>
      <c r="I1663" s="54" t="s">
        <v>678</v>
      </c>
      <c r="J1663" s="54" t="s">
        <v>196</v>
      </c>
      <c r="K1663" s="54" t="s">
        <v>696</v>
      </c>
      <c r="L1663" s="87">
        <v>41814</v>
      </c>
      <c r="M1663" s="54"/>
      <c r="N1663" s="54" t="s">
        <v>697</v>
      </c>
      <c r="O1663" s="88">
        <v>4.3599331499999998E-2</v>
      </c>
      <c r="P1663" s="54">
        <v>82</v>
      </c>
    </row>
    <row r="1664" spans="1:16" ht="28">
      <c r="A1664" s="54" t="s">
        <v>228</v>
      </c>
      <c r="B1664" s="54" t="s">
        <v>185</v>
      </c>
      <c r="C1664" s="54" t="s">
        <v>1126</v>
      </c>
      <c r="D1664" s="54" t="s">
        <v>92</v>
      </c>
      <c r="E1664" s="54" t="s">
        <v>1126</v>
      </c>
      <c r="F1664" s="54" t="s">
        <v>272</v>
      </c>
      <c r="G1664" s="54" t="s">
        <v>196</v>
      </c>
      <c r="H1664" s="54" t="s">
        <v>197</v>
      </c>
      <c r="I1664" s="54" t="s">
        <v>678</v>
      </c>
      <c r="J1664" s="54" t="s">
        <v>196</v>
      </c>
      <c r="K1664" s="54" t="s">
        <v>698</v>
      </c>
      <c r="L1664" s="87">
        <v>41814</v>
      </c>
      <c r="M1664" s="54"/>
      <c r="N1664" s="54" t="s">
        <v>699</v>
      </c>
      <c r="O1664" s="88">
        <v>1.0102284200000001E-2</v>
      </c>
      <c r="P1664" s="54">
        <v>19</v>
      </c>
    </row>
    <row r="1665" spans="1:16" ht="28">
      <c r="A1665" s="54" t="s">
        <v>228</v>
      </c>
      <c r="B1665" s="54" t="s">
        <v>185</v>
      </c>
      <c r="C1665" s="54" t="s">
        <v>1126</v>
      </c>
      <c r="D1665" s="54" t="s">
        <v>92</v>
      </c>
      <c r="E1665" s="54" t="s">
        <v>1126</v>
      </c>
      <c r="F1665" s="54" t="s">
        <v>272</v>
      </c>
      <c r="G1665" s="54" t="s">
        <v>307</v>
      </c>
      <c r="H1665" s="54" t="s">
        <v>308</v>
      </c>
      <c r="I1665" s="54" t="s">
        <v>309</v>
      </c>
      <c r="J1665" s="54" t="s">
        <v>307</v>
      </c>
      <c r="K1665" s="54" t="s">
        <v>806</v>
      </c>
      <c r="L1665" s="87">
        <v>41695</v>
      </c>
      <c r="M1665" s="54"/>
      <c r="N1665" s="54" t="s">
        <v>807</v>
      </c>
      <c r="O1665" s="88">
        <v>2.28630641E-2</v>
      </c>
      <c r="P1665" s="54">
        <v>43</v>
      </c>
    </row>
    <row r="1666" spans="1:16" ht="28">
      <c r="A1666" s="54" t="s">
        <v>228</v>
      </c>
      <c r="B1666" s="54" t="s">
        <v>185</v>
      </c>
      <c r="C1666" s="54" t="s">
        <v>1126</v>
      </c>
      <c r="D1666" s="54" t="s">
        <v>92</v>
      </c>
      <c r="E1666" s="54" t="s">
        <v>1126</v>
      </c>
      <c r="F1666" s="54" t="s">
        <v>272</v>
      </c>
      <c r="G1666" s="54" t="s">
        <v>307</v>
      </c>
      <c r="H1666" s="54" t="s">
        <v>308</v>
      </c>
      <c r="I1666" s="54" t="s">
        <v>309</v>
      </c>
      <c r="J1666" s="54" t="s">
        <v>307</v>
      </c>
      <c r="K1666" s="54" t="s">
        <v>808</v>
      </c>
      <c r="L1666" s="87">
        <v>41695</v>
      </c>
      <c r="M1666" s="54"/>
      <c r="N1666" s="54" t="s">
        <v>809</v>
      </c>
      <c r="O1666" s="88">
        <v>5.8486908000000004E-3</v>
      </c>
      <c r="P1666" s="54">
        <v>11</v>
      </c>
    </row>
    <row r="1667" spans="1:16" ht="28">
      <c r="A1667" s="54" t="s">
        <v>228</v>
      </c>
      <c r="B1667" s="54" t="s">
        <v>185</v>
      </c>
      <c r="C1667" s="54" t="s">
        <v>1126</v>
      </c>
      <c r="D1667" s="54" t="s">
        <v>92</v>
      </c>
      <c r="E1667" s="54" t="s">
        <v>1126</v>
      </c>
      <c r="F1667" s="54" t="s">
        <v>272</v>
      </c>
      <c r="G1667" s="54" t="s">
        <v>307</v>
      </c>
      <c r="H1667" s="54" t="s">
        <v>308</v>
      </c>
      <c r="I1667" s="54" t="s">
        <v>309</v>
      </c>
      <c r="J1667" s="54" t="s">
        <v>307</v>
      </c>
      <c r="K1667" s="54" t="s">
        <v>308</v>
      </c>
      <c r="L1667" s="87">
        <v>41695</v>
      </c>
      <c r="M1667" s="54"/>
      <c r="N1667" s="54" t="s">
        <v>810</v>
      </c>
      <c r="O1667" s="88">
        <v>9.5705849999999995E-3</v>
      </c>
      <c r="P1667" s="54">
        <v>18</v>
      </c>
    </row>
    <row r="1668" spans="1:16" ht="28">
      <c r="A1668" s="54" t="s">
        <v>228</v>
      </c>
      <c r="B1668" s="54" t="s">
        <v>185</v>
      </c>
      <c r="C1668" s="54" t="s">
        <v>1126</v>
      </c>
      <c r="D1668" s="54" t="s">
        <v>92</v>
      </c>
      <c r="E1668" s="54" t="s">
        <v>1126</v>
      </c>
      <c r="F1668" s="54" t="s">
        <v>272</v>
      </c>
      <c r="G1668" s="54" t="s">
        <v>307</v>
      </c>
      <c r="H1668" s="54" t="s">
        <v>308</v>
      </c>
      <c r="I1668" s="54" t="s">
        <v>309</v>
      </c>
      <c r="J1668" s="54" t="s">
        <v>307</v>
      </c>
      <c r="K1668" s="54" t="s">
        <v>308</v>
      </c>
      <c r="L1668" s="87">
        <v>41695</v>
      </c>
      <c r="M1668" s="54"/>
      <c r="N1668" s="54" t="s">
        <v>310</v>
      </c>
      <c r="O1668" s="88">
        <v>6.9120891000000011E-3</v>
      </c>
      <c r="P1668" s="54">
        <v>13</v>
      </c>
    </row>
    <row r="1669" spans="1:16" ht="28">
      <c r="A1669" s="54" t="s">
        <v>228</v>
      </c>
      <c r="B1669" s="54" t="s">
        <v>185</v>
      </c>
      <c r="C1669" s="54" t="s">
        <v>1126</v>
      </c>
      <c r="D1669" s="54" t="s">
        <v>92</v>
      </c>
      <c r="E1669" s="54" t="s">
        <v>1126</v>
      </c>
      <c r="F1669" s="54" t="s">
        <v>272</v>
      </c>
      <c r="G1669" s="54" t="s">
        <v>307</v>
      </c>
      <c r="H1669" s="54" t="s">
        <v>308</v>
      </c>
      <c r="I1669" s="54" t="s">
        <v>309</v>
      </c>
      <c r="J1669" s="54" t="s">
        <v>307</v>
      </c>
      <c r="K1669" s="54" t="s">
        <v>311</v>
      </c>
      <c r="L1669" s="87">
        <v>41695</v>
      </c>
      <c r="M1669" s="54"/>
      <c r="N1669" s="54" t="s">
        <v>312</v>
      </c>
      <c r="O1669" s="88">
        <v>1.0102284200000001E-2</v>
      </c>
      <c r="P1669" s="54">
        <v>19</v>
      </c>
    </row>
    <row r="1670" spans="1:16" ht="28">
      <c r="A1670" s="54" t="s">
        <v>228</v>
      </c>
      <c r="B1670" s="54" t="s">
        <v>185</v>
      </c>
      <c r="C1670" s="54" t="s">
        <v>1126</v>
      </c>
      <c r="D1670" s="54" t="s">
        <v>92</v>
      </c>
      <c r="E1670" s="54" t="s">
        <v>1126</v>
      </c>
      <c r="F1670" s="54" t="s">
        <v>272</v>
      </c>
      <c r="G1670" s="54" t="s">
        <v>307</v>
      </c>
      <c r="H1670" s="54" t="s">
        <v>308</v>
      </c>
      <c r="I1670" s="54" t="s">
        <v>309</v>
      </c>
      <c r="J1670" s="54" t="s">
        <v>307</v>
      </c>
      <c r="K1670" s="54" t="s">
        <v>313</v>
      </c>
      <c r="L1670" s="87">
        <v>41695</v>
      </c>
      <c r="M1670" s="54"/>
      <c r="N1670" s="54" t="s">
        <v>314</v>
      </c>
      <c r="O1670" s="88">
        <v>0.1855630083</v>
      </c>
      <c r="P1670" s="54">
        <v>349</v>
      </c>
    </row>
    <row r="1671" spans="1:16" ht="28">
      <c r="A1671" s="54" t="s">
        <v>228</v>
      </c>
      <c r="B1671" s="54" t="s">
        <v>185</v>
      </c>
      <c r="C1671" s="54" t="s">
        <v>1126</v>
      </c>
      <c r="D1671" s="54" t="s">
        <v>92</v>
      </c>
      <c r="E1671" s="54" t="s">
        <v>1126</v>
      </c>
      <c r="F1671" s="54" t="s">
        <v>272</v>
      </c>
      <c r="G1671" s="54" t="s">
        <v>307</v>
      </c>
      <c r="H1671" s="54" t="s">
        <v>308</v>
      </c>
      <c r="I1671" s="54" t="s">
        <v>309</v>
      </c>
      <c r="J1671" s="54" t="s">
        <v>307</v>
      </c>
      <c r="K1671" s="54" t="s">
        <v>811</v>
      </c>
      <c r="L1671" s="87">
        <v>41695</v>
      </c>
      <c r="M1671" s="54"/>
      <c r="N1671" s="54" t="s">
        <v>812</v>
      </c>
      <c r="O1671" s="88">
        <v>8.5071865999999993E-3</v>
      </c>
      <c r="P1671" s="54">
        <v>16</v>
      </c>
    </row>
    <row r="1672" spans="1:16" ht="28">
      <c r="A1672" s="54" t="s">
        <v>228</v>
      </c>
      <c r="B1672" s="54" t="s">
        <v>185</v>
      </c>
      <c r="C1672" s="54" t="s">
        <v>1126</v>
      </c>
      <c r="D1672" s="54" t="s">
        <v>92</v>
      </c>
      <c r="E1672" s="54" t="s">
        <v>1126</v>
      </c>
      <c r="F1672" s="54" t="s">
        <v>272</v>
      </c>
      <c r="G1672" s="54" t="s">
        <v>307</v>
      </c>
      <c r="H1672" s="54" t="s">
        <v>308</v>
      </c>
      <c r="I1672" s="54" t="s">
        <v>309</v>
      </c>
      <c r="J1672" s="54" t="s">
        <v>307</v>
      </c>
      <c r="K1672" s="54" t="s">
        <v>813</v>
      </c>
      <c r="L1672" s="87">
        <v>41695</v>
      </c>
      <c r="M1672" s="54"/>
      <c r="N1672" s="54" t="s">
        <v>814</v>
      </c>
      <c r="O1672" s="88">
        <v>1.3292479100000001E-2</v>
      </c>
      <c r="P1672" s="54">
        <v>25</v>
      </c>
    </row>
    <row r="1673" spans="1:16" ht="28">
      <c r="A1673" s="54" t="s">
        <v>228</v>
      </c>
      <c r="B1673" s="54" t="s">
        <v>185</v>
      </c>
      <c r="C1673" s="54" t="s">
        <v>1126</v>
      </c>
      <c r="D1673" s="54" t="s">
        <v>92</v>
      </c>
      <c r="E1673" s="54" t="s">
        <v>1126</v>
      </c>
      <c r="F1673" s="54" t="s">
        <v>272</v>
      </c>
      <c r="G1673" s="54" t="s">
        <v>307</v>
      </c>
      <c r="H1673" s="54" t="s">
        <v>308</v>
      </c>
      <c r="I1673" s="54" t="s">
        <v>309</v>
      </c>
      <c r="J1673" s="54" t="s">
        <v>307</v>
      </c>
      <c r="K1673" s="54" t="s">
        <v>815</v>
      </c>
      <c r="L1673" s="87">
        <v>41695</v>
      </c>
      <c r="M1673" s="54"/>
      <c r="N1673" s="54" t="s">
        <v>816</v>
      </c>
      <c r="O1673" s="88">
        <v>6.3803899999999997E-3</v>
      </c>
      <c r="P1673" s="54">
        <v>12</v>
      </c>
    </row>
    <row r="1674" spans="1:16" ht="28">
      <c r="A1674" s="54" t="s">
        <v>228</v>
      </c>
      <c r="B1674" s="54" t="s">
        <v>185</v>
      </c>
      <c r="C1674" s="54" t="s">
        <v>1126</v>
      </c>
      <c r="D1674" s="54" t="s">
        <v>92</v>
      </c>
      <c r="E1674" s="54" t="s">
        <v>1126</v>
      </c>
      <c r="F1674" s="54" t="s">
        <v>272</v>
      </c>
      <c r="G1674" s="54" t="s">
        <v>307</v>
      </c>
      <c r="H1674" s="54" t="s">
        <v>308</v>
      </c>
      <c r="I1674" s="54" t="s">
        <v>309</v>
      </c>
      <c r="J1674" s="54" t="s">
        <v>307</v>
      </c>
      <c r="K1674" s="54" t="s">
        <v>817</v>
      </c>
      <c r="L1674" s="87">
        <v>41695</v>
      </c>
      <c r="M1674" s="54"/>
      <c r="N1674" s="54" t="s">
        <v>818</v>
      </c>
      <c r="O1674" s="88">
        <v>3.0306852400000001E-2</v>
      </c>
      <c r="P1674" s="54">
        <v>57</v>
      </c>
    </row>
    <row r="1675" spans="1:16" ht="28">
      <c r="A1675" s="54" t="s">
        <v>228</v>
      </c>
      <c r="B1675" s="54" t="s">
        <v>185</v>
      </c>
      <c r="C1675" s="54" t="s">
        <v>1126</v>
      </c>
      <c r="D1675" s="54" t="s">
        <v>92</v>
      </c>
      <c r="E1675" s="54" t="s">
        <v>1126</v>
      </c>
      <c r="F1675" s="54" t="s">
        <v>272</v>
      </c>
      <c r="G1675" s="54" t="s">
        <v>307</v>
      </c>
      <c r="H1675" s="54" t="s">
        <v>308</v>
      </c>
      <c r="I1675" s="54" t="s">
        <v>309</v>
      </c>
      <c r="J1675" s="54" t="s">
        <v>307</v>
      </c>
      <c r="K1675" s="54" t="s">
        <v>819</v>
      </c>
      <c r="L1675" s="87">
        <v>41695</v>
      </c>
      <c r="M1675" s="54"/>
      <c r="N1675" s="54" t="s">
        <v>820</v>
      </c>
      <c r="O1675" s="88">
        <v>1.3292479100000001E-2</v>
      </c>
      <c r="P1675" s="54">
        <v>25</v>
      </c>
    </row>
    <row r="1676" spans="1:16" ht="28">
      <c r="A1676" s="54" t="s">
        <v>228</v>
      </c>
      <c r="B1676" s="54" t="s">
        <v>185</v>
      </c>
      <c r="C1676" s="54" t="s">
        <v>1126</v>
      </c>
      <c r="D1676" s="54" t="s">
        <v>92</v>
      </c>
      <c r="E1676" s="54" t="s">
        <v>1126</v>
      </c>
      <c r="F1676" s="54" t="s">
        <v>272</v>
      </c>
      <c r="G1676" s="54" t="s">
        <v>307</v>
      </c>
      <c r="H1676" s="54" t="s">
        <v>308</v>
      </c>
      <c r="I1676" s="54" t="s">
        <v>309</v>
      </c>
      <c r="J1676" s="54" t="s">
        <v>307</v>
      </c>
      <c r="K1676" s="54" t="s">
        <v>821</v>
      </c>
      <c r="L1676" s="87">
        <v>41695</v>
      </c>
      <c r="M1676" s="54"/>
      <c r="N1676" s="54" t="s">
        <v>822</v>
      </c>
      <c r="O1676" s="88">
        <v>1.0102284099999999E-2</v>
      </c>
      <c r="P1676" s="54">
        <v>19</v>
      </c>
    </row>
    <row r="1677" spans="1:16" ht="28">
      <c r="A1677" s="54" t="s">
        <v>228</v>
      </c>
      <c r="B1677" s="54" t="s">
        <v>185</v>
      </c>
      <c r="C1677" s="54" t="s">
        <v>1126</v>
      </c>
      <c r="D1677" s="54" t="s">
        <v>92</v>
      </c>
      <c r="E1677" s="54" t="s">
        <v>1126</v>
      </c>
      <c r="F1677" s="54" t="s">
        <v>272</v>
      </c>
      <c r="G1677" s="54" t="s">
        <v>307</v>
      </c>
      <c r="H1677" s="54" t="s">
        <v>308</v>
      </c>
      <c r="I1677" s="54" t="s">
        <v>309</v>
      </c>
      <c r="J1677" s="54" t="s">
        <v>307</v>
      </c>
      <c r="K1677" s="54" t="s">
        <v>823</v>
      </c>
      <c r="L1677" s="87">
        <v>41695</v>
      </c>
      <c r="M1677" s="54"/>
      <c r="N1677" s="54" t="s">
        <v>824</v>
      </c>
      <c r="O1677" s="88">
        <v>1.7546072400000001E-2</v>
      </c>
      <c r="P1677" s="54">
        <v>33</v>
      </c>
    </row>
    <row r="1678" spans="1:16" ht="28">
      <c r="A1678" s="54" t="s">
        <v>228</v>
      </c>
      <c r="B1678" s="54" t="s">
        <v>185</v>
      </c>
      <c r="C1678" s="54" t="s">
        <v>1126</v>
      </c>
      <c r="D1678" s="54" t="s">
        <v>92</v>
      </c>
      <c r="E1678" s="54" t="s">
        <v>1126</v>
      </c>
      <c r="F1678" s="54" t="s">
        <v>272</v>
      </c>
      <c r="G1678" s="54" t="s">
        <v>201</v>
      </c>
      <c r="H1678" s="54" t="s">
        <v>976</v>
      </c>
      <c r="I1678" s="54" t="s">
        <v>977</v>
      </c>
      <c r="J1678" s="54" t="s">
        <v>201</v>
      </c>
      <c r="K1678" s="54" t="s">
        <v>978</v>
      </c>
      <c r="L1678" s="87">
        <v>41695</v>
      </c>
      <c r="M1678" s="54"/>
      <c r="N1678" s="54" t="s">
        <v>979</v>
      </c>
      <c r="O1678" s="88">
        <v>1.38241783E-2</v>
      </c>
      <c r="P1678" s="54">
        <v>26</v>
      </c>
    </row>
    <row r="1679" spans="1:16" ht="28">
      <c r="A1679" s="54" t="s">
        <v>228</v>
      </c>
      <c r="B1679" s="54" t="s">
        <v>185</v>
      </c>
      <c r="C1679" s="54" t="s">
        <v>1126</v>
      </c>
      <c r="D1679" s="54" t="s">
        <v>92</v>
      </c>
      <c r="E1679" s="54" t="s">
        <v>1126</v>
      </c>
      <c r="F1679" s="54" t="s">
        <v>272</v>
      </c>
      <c r="G1679" s="54" t="s">
        <v>201</v>
      </c>
      <c r="H1679" s="54" t="s">
        <v>976</v>
      </c>
      <c r="I1679" s="54" t="s">
        <v>977</v>
      </c>
      <c r="J1679" s="54" t="s">
        <v>201</v>
      </c>
      <c r="K1679" s="54" t="s">
        <v>980</v>
      </c>
      <c r="L1679" s="87">
        <v>41695</v>
      </c>
      <c r="M1679" s="54"/>
      <c r="N1679" s="54" t="s">
        <v>981</v>
      </c>
      <c r="O1679" s="88">
        <v>3.08385516E-2</v>
      </c>
      <c r="P1679" s="54">
        <v>58</v>
      </c>
    </row>
    <row r="1680" spans="1:16" ht="28">
      <c r="A1680" s="54" t="s">
        <v>228</v>
      </c>
      <c r="B1680" s="54" t="s">
        <v>185</v>
      </c>
      <c r="C1680" s="54" t="s">
        <v>1126</v>
      </c>
      <c r="D1680" s="54" t="s">
        <v>92</v>
      </c>
      <c r="E1680" s="54" t="s">
        <v>1126</v>
      </c>
      <c r="F1680" s="54" t="s">
        <v>272</v>
      </c>
      <c r="G1680" s="54" t="s">
        <v>201</v>
      </c>
      <c r="H1680" s="54" t="s">
        <v>976</v>
      </c>
      <c r="I1680" s="54" t="s">
        <v>977</v>
      </c>
      <c r="J1680" s="54" t="s">
        <v>201</v>
      </c>
      <c r="K1680" s="54" t="s">
        <v>982</v>
      </c>
      <c r="L1680" s="87">
        <v>41695</v>
      </c>
      <c r="M1680" s="54"/>
      <c r="N1680" s="54" t="s">
        <v>983</v>
      </c>
      <c r="O1680" s="88">
        <v>1.9141169900000001E-2</v>
      </c>
      <c r="P1680" s="54">
        <v>36</v>
      </c>
    </row>
    <row r="1681" spans="1:16" ht="28">
      <c r="A1681" s="54" t="s">
        <v>228</v>
      </c>
      <c r="B1681" s="54" t="s">
        <v>185</v>
      </c>
      <c r="C1681" s="54" t="s">
        <v>1126</v>
      </c>
      <c r="D1681" s="54" t="s">
        <v>92</v>
      </c>
      <c r="E1681" s="54" t="s">
        <v>1126</v>
      </c>
      <c r="F1681" s="54" t="s">
        <v>272</v>
      </c>
      <c r="G1681" s="54" t="s">
        <v>201</v>
      </c>
      <c r="H1681" s="54" t="s">
        <v>976</v>
      </c>
      <c r="I1681" s="54" t="s">
        <v>977</v>
      </c>
      <c r="J1681" s="54" t="s">
        <v>201</v>
      </c>
      <c r="K1681" s="54" t="s">
        <v>984</v>
      </c>
      <c r="L1681" s="87">
        <v>41695</v>
      </c>
      <c r="M1681" s="54"/>
      <c r="N1681" s="54" t="s">
        <v>985</v>
      </c>
      <c r="O1681" s="88">
        <v>1.38241783E-2</v>
      </c>
      <c r="P1681" s="54">
        <v>26</v>
      </c>
    </row>
    <row r="1682" spans="1:16" ht="28">
      <c r="A1682" s="54" t="s">
        <v>228</v>
      </c>
      <c r="B1682" s="54" t="s">
        <v>185</v>
      </c>
      <c r="C1682" s="54" t="s">
        <v>1126</v>
      </c>
      <c r="D1682" s="54" t="s">
        <v>92</v>
      </c>
      <c r="E1682" s="54" t="s">
        <v>1126</v>
      </c>
      <c r="F1682" s="54" t="s">
        <v>272</v>
      </c>
      <c r="G1682" s="54" t="s">
        <v>201</v>
      </c>
      <c r="H1682" s="54" t="s">
        <v>976</v>
      </c>
      <c r="I1682" s="54" t="s">
        <v>977</v>
      </c>
      <c r="J1682" s="54" t="s">
        <v>201</v>
      </c>
      <c r="K1682" s="54" t="s">
        <v>986</v>
      </c>
      <c r="L1682" s="87">
        <v>41695</v>
      </c>
      <c r="M1682" s="54"/>
      <c r="N1682" s="54" t="s">
        <v>987</v>
      </c>
      <c r="O1682" s="88">
        <v>1.22290808E-2</v>
      </c>
      <c r="P1682" s="54">
        <v>23</v>
      </c>
    </row>
    <row r="1683" spans="1:16" ht="28">
      <c r="A1683" s="54" t="s">
        <v>228</v>
      </c>
      <c r="B1683" s="54" t="s">
        <v>185</v>
      </c>
      <c r="C1683" s="54" t="s">
        <v>1126</v>
      </c>
      <c r="D1683" s="54" t="s">
        <v>92</v>
      </c>
      <c r="E1683" s="54" t="s">
        <v>1126</v>
      </c>
      <c r="F1683" s="54" t="s">
        <v>272</v>
      </c>
      <c r="G1683" s="54" t="s">
        <v>201</v>
      </c>
      <c r="H1683" s="54" t="s">
        <v>976</v>
      </c>
      <c r="I1683" s="54" t="s">
        <v>977</v>
      </c>
      <c r="J1683" s="54" t="s">
        <v>201</v>
      </c>
      <c r="K1683" s="54" t="s">
        <v>988</v>
      </c>
      <c r="L1683" s="87">
        <v>41695</v>
      </c>
      <c r="M1683" s="54"/>
      <c r="N1683" s="54" t="s">
        <v>989</v>
      </c>
      <c r="O1683" s="88">
        <v>0.1105934261</v>
      </c>
      <c r="P1683" s="54">
        <v>208</v>
      </c>
    </row>
    <row r="1684" spans="1:16" ht="28">
      <c r="A1684" s="54" t="s">
        <v>228</v>
      </c>
      <c r="B1684" s="54" t="s">
        <v>185</v>
      </c>
      <c r="C1684" s="54" t="s">
        <v>1126</v>
      </c>
      <c r="D1684" s="54" t="s">
        <v>92</v>
      </c>
      <c r="E1684" s="54" t="s">
        <v>1126</v>
      </c>
      <c r="F1684" s="54" t="s">
        <v>272</v>
      </c>
      <c r="G1684" s="54" t="s">
        <v>201</v>
      </c>
      <c r="H1684" s="54" t="s">
        <v>976</v>
      </c>
      <c r="I1684" s="54" t="s">
        <v>977</v>
      </c>
      <c r="J1684" s="54" t="s">
        <v>201</v>
      </c>
      <c r="K1684" s="54" t="s">
        <v>990</v>
      </c>
      <c r="L1684" s="87">
        <v>41695</v>
      </c>
      <c r="M1684" s="54"/>
      <c r="N1684" s="54" t="s">
        <v>991</v>
      </c>
      <c r="O1684" s="88">
        <v>1.06339833E-2</v>
      </c>
      <c r="P1684" s="54">
        <v>20</v>
      </c>
    </row>
    <row r="1685" spans="1:16" ht="28">
      <c r="A1685" s="54" t="s">
        <v>228</v>
      </c>
      <c r="B1685" s="54" t="s">
        <v>185</v>
      </c>
      <c r="C1685" s="54" t="s">
        <v>1126</v>
      </c>
      <c r="D1685" s="54" t="s">
        <v>92</v>
      </c>
      <c r="E1685" s="54" t="s">
        <v>1126</v>
      </c>
      <c r="F1685" s="54" t="s">
        <v>272</v>
      </c>
      <c r="G1685" s="54" t="s">
        <v>201</v>
      </c>
      <c r="H1685" s="54" t="s">
        <v>976</v>
      </c>
      <c r="I1685" s="54" t="s">
        <v>977</v>
      </c>
      <c r="J1685" s="54" t="s">
        <v>201</v>
      </c>
      <c r="K1685" s="54" t="s">
        <v>992</v>
      </c>
      <c r="L1685" s="87">
        <v>41695</v>
      </c>
      <c r="M1685" s="54"/>
      <c r="N1685" s="54" t="s">
        <v>993</v>
      </c>
      <c r="O1685" s="88">
        <v>2.4989860700000002E-2</v>
      </c>
      <c r="P1685" s="54">
        <v>47</v>
      </c>
    </row>
    <row r="1686" spans="1:16" ht="28">
      <c r="A1686" s="54" t="s">
        <v>228</v>
      </c>
      <c r="B1686" s="54" t="s">
        <v>185</v>
      </c>
      <c r="C1686" s="54" t="s">
        <v>1126</v>
      </c>
      <c r="D1686" s="54" t="s">
        <v>92</v>
      </c>
      <c r="E1686" s="54" t="s">
        <v>1126</v>
      </c>
      <c r="F1686" s="54" t="s">
        <v>272</v>
      </c>
      <c r="G1686" s="54" t="s">
        <v>201</v>
      </c>
      <c r="H1686" s="54" t="s">
        <v>976</v>
      </c>
      <c r="I1686" s="54" t="s">
        <v>977</v>
      </c>
      <c r="J1686" s="54" t="s">
        <v>201</v>
      </c>
      <c r="K1686" s="54" t="s">
        <v>994</v>
      </c>
      <c r="L1686" s="87">
        <v>41695</v>
      </c>
      <c r="M1686" s="54"/>
      <c r="N1686" s="54" t="s">
        <v>995</v>
      </c>
      <c r="O1686" s="88">
        <v>1.5950974900000001E-2</v>
      </c>
      <c r="P1686" s="54">
        <v>30</v>
      </c>
    </row>
    <row r="1687" spans="1:16" ht="28">
      <c r="A1687" s="54" t="s">
        <v>228</v>
      </c>
      <c r="B1687" s="54" t="s">
        <v>185</v>
      </c>
      <c r="C1687" s="54" t="s">
        <v>1126</v>
      </c>
      <c r="D1687" s="54" t="s">
        <v>92</v>
      </c>
      <c r="E1687" s="54" t="s">
        <v>1126</v>
      </c>
      <c r="F1687" s="54" t="s">
        <v>272</v>
      </c>
      <c r="G1687" s="54" t="s">
        <v>201</v>
      </c>
      <c r="H1687" s="54" t="s">
        <v>976</v>
      </c>
      <c r="I1687" s="54" t="s">
        <v>977</v>
      </c>
      <c r="J1687" s="54" t="s">
        <v>201</v>
      </c>
      <c r="K1687" s="54" t="s">
        <v>996</v>
      </c>
      <c r="L1687" s="87">
        <v>41695</v>
      </c>
      <c r="M1687" s="54"/>
      <c r="N1687" s="54" t="s">
        <v>997</v>
      </c>
      <c r="O1687" s="88">
        <v>1.96728691E-2</v>
      </c>
      <c r="P1687" s="54">
        <v>37</v>
      </c>
    </row>
    <row r="1688" spans="1:16" ht="28">
      <c r="A1688" s="54" t="s">
        <v>228</v>
      </c>
      <c r="B1688" s="54" t="s">
        <v>185</v>
      </c>
      <c r="C1688" s="54" t="s">
        <v>1424</v>
      </c>
      <c r="D1688" s="54" t="s">
        <v>1425</v>
      </c>
      <c r="E1688" s="54" t="s">
        <v>370</v>
      </c>
      <c r="F1688" s="54" t="s">
        <v>272</v>
      </c>
      <c r="G1688" s="54" t="s">
        <v>186</v>
      </c>
      <c r="H1688" s="54" t="s">
        <v>387</v>
      </c>
      <c r="I1688" s="54" t="s">
        <v>388</v>
      </c>
      <c r="J1688" s="54" t="s">
        <v>186</v>
      </c>
      <c r="K1688" s="54" t="s">
        <v>387</v>
      </c>
      <c r="L1688" s="87">
        <v>42230</v>
      </c>
      <c r="M1688" s="54"/>
      <c r="N1688" s="54" t="s">
        <v>389</v>
      </c>
      <c r="O1688" s="88">
        <v>1.1230835999999999E-2</v>
      </c>
      <c r="P1688" s="54">
        <v>1</v>
      </c>
    </row>
    <row r="1689" spans="1:16" ht="28">
      <c r="A1689" s="54" t="s">
        <v>228</v>
      </c>
      <c r="B1689" s="54" t="s">
        <v>185</v>
      </c>
      <c r="C1689" s="54" t="s">
        <v>1424</v>
      </c>
      <c r="D1689" s="54" t="s">
        <v>1425</v>
      </c>
      <c r="E1689" s="54" t="s">
        <v>370</v>
      </c>
      <c r="F1689" s="54" t="s">
        <v>272</v>
      </c>
      <c r="G1689" s="54" t="s">
        <v>186</v>
      </c>
      <c r="H1689" s="54" t="s">
        <v>276</v>
      </c>
      <c r="I1689" s="54" t="s">
        <v>407</v>
      </c>
      <c r="J1689" s="54" t="s">
        <v>186</v>
      </c>
      <c r="K1689" s="54" t="s">
        <v>276</v>
      </c>
      <c r="L1689" s="87">
        <v>42475</v>
      </c>
      <c r="M1689" s="54"/>
      <c r="N1689" s="54" t="s">
        <v>408</v>
      </c>
      <c r="O1689" s="88">
        <v>0.57277263769999998</v>
      </c>
      <c r="P1689" s="54">
        <v>51</v>
      </c>
    </row>
    <row r="1690" spans="1:16" ht="28">
      <c r="A1690" s="54" t="s">
        <v>228</v>
      </c>
      <c r="B1690" s="54" t="s">
        <v>185</v>
      </c>
      <c r="C1690" s="54" t="s">
        <v>1424</v>
      </c>
      <c r="D1690" s="54" t="s">
        <v>1425</v>
      </c>
      <c r="E1690" s="54" t="s">
        <v>370</v>
      </c>
      <c r="F1690" s="54" t="s">
        <v>272</v>
      </c>
      <c r="G1690" s="54" t="s">
        <v>500</v>
      </c>
      <c r="H1690" s="54" t="s">
        <v>501</v>
      </c>
      <c r="I1690" s="54" t="s">
        <v>502</v>
      </c>
      <c r="J1690" s="54" t="s">
        <v>500</v>
      </c>
      <c r="K1690" s="54" t="s">
        <v>503</v>
      </c>
      <c r="L1690" s="87">
        <v>41688</v>
      </c>
      <c r="M1690" s="54"/>
      <c r="N1690" s="54" t="s">
        <v>504</v>
      </c>
      <c r="O1690" s="88">
        <v>2.24616721E-2</v>
      </c>
      <c r="P1690" s="54">
        <v>2</v>
      </c>
    </row>
    <row r="1691" spans="1:16" ht="28">
      <c r="A1691" s="54" t="s">
        <v>228</v>
      </c>
      <c r="B1691" s="54" t="s">
        <v>185</v>
      </c>
      <c r="C1691" s="54" t="s">
        <v>1424</v>
      </c>
      <c r="D1691" s="54" t="s">
        <v>1425</v>
      </c>
      <c r="E1691" s="54" t="s">
        <v>370</v>
      </c>
      <c r="F1691" s="54" t="s">
        <v>272</v>
      </c>
      <c r="G1691" s="54" t="s">
        <v>500</v>
      </c>
      <c r="H1691" s="54" t="s">
        <v>501</v>
      </c>
      <c r="I1691" s="54" t="s">
        <v>502</v>
      </c>
      <c r="J1691" s="54" t="s">
        <v>500</v>
      </c>
      <c r="K1691" s="54" t="s">
        <v>507</v>
      </c>
      <c r="L1691" s="87">
        <v>41688</v>
      </c>
      <c r="M1691" s="54"/>
      <c r="N1691" s="54" t="s">
        <v>508</v>
      </c>
      <c r="O1691" s="88">
        <v>1.1230835999999999E-2</v>
      </c>
      <c r="P1691" s="54">
        <v>1</v>
      </c>
    </row>
    <row r="1692" spans="1:16" ht="28">
      <c r="A1692" s="54" t="s">
        <v>228</v>
      </c>
      <c r="B1692" s="54" t="s">
        <v>185</v>
      </c>
      <c r="C1692" s="54" t="s">
        <v>1424</v>
      </c>
      <c r="D1692" s="54" t="s">
        <v>1425</v>
      </c>
      <c r="E1692" s="54" t="s">
        <v>370</v>
      </c>
      <c r="F1692" s="54" t="s">
        <v>272</v>
      </c>
      <c r="G1692" s="54" t="s">
        <v>500</v>
      </c>
      <c r="H1692" s="54" t="s">
        <v>501</v>
      </c>
      <c r="I1692" s="54" t="s">
        <v>502</v>
      </c>
      <c r="J1692" s="54" t="s">
        <v>500</v>
      </c>
      <c r="K1692" s="54" t="s">
        <v>511</v>
      </c>
      <c r="L1692" s="87">
        <v>41688</v>
      </c>
      <c r="M1692" s="54"/>
      <c r="N1692" s="54" t="s">
        <v>512</v>
      </c>
      <c r="O1692" s="88">
        <v>2.24616721E-2</v>
      </c>
      <c r="P1692" s="54">
        <v>2</v>
      </c>
    </row>
    <row r="1693" spans="1:16" ht="28">
      <c r="A1693" s="54" t="s">
        <v>228</v>
      </c>
      <c r="B1693" s="54" t="s">
        <v>185</v>
      </c>
      <c r="C1693" s="54" t="s">
        <v>1424</v>
      </c>
      <c r="D1693" s="54" t="s">
        <v>1425</v>
      </c>
      <c r="E1693" s="54" t="s">
        <v>370</v>
      </c>
      <c r="F1693" s="54" t="s">
        <v>272</v>
      </c>
      <c r="G1693" s="54" t="s">
        <v>500</v>
      </c>
      <c r="H1693" s="54" t="s">
        <v>501</v>
      </c>
      <c r="I1693" s="54" t="s">
        <v>502</v>
      </c>
      <c r="J1693" s="54" t="s">
        <v>500</v>
      </c>
      <c r="K1693" s="54" t="s">
        <v>513</v>
      </c>
      <c r="L1693" s="87">
        <v>41688</v>
      </c>
      <c r="M1693" s="54"/>
      <c r="N1693" s="54" t="s">
        <v>514</v>
      </c>
      <c r="O1693" s="88">
        <v>2.24616721E-2</v>
      </c>
      <c r="P1693" s="54">
        <v>2</v>
      </c>
    </row>
    <row r="1694" spans="1:16" ht="28">
      <c r="A1694" s="54" t="s">
        <v>228</v>
      </c>
      <c r="B1694" s="54" t="s">
        <v>185</v>
      </c>
      <c r="C1694" s="54" t="s">
        <v>1424</v>
      </c>
      <c r="D1694" s="54" t="s">
        <v>1425</v>
      </c>
      <c r="E1694" s="54" t="s">
        <v>370</v>
      </c>
      <c r="F1694" s="54" t="s">
        <v>272</v>
      </c>
      <c r="G1694" s="54" t="s">
        <v>500</v>
      </c>
      <c r="H1694" s="54" t="s">
        <v>501</v>
      </c>
      <c r="I1694" s="54" t="s">
        <v>502</v>
      </c>
      <c r="J1694" s="54" t="s">
        <v>500</v>
      </c>
      <c r="K1694" s="54" t="s">
        <v>515</v>
      </c>
      <c r="L1694" s="87">
        <v>41688</v>
      </c>
      <c r="M1694" s="54"/>
      <c r="N1694" s="54" t="s">
        <v>516</v>
      </c>
      <c r="O1694" s="88">
        <v>1.1567761114999999</v>
      </c>
      <c r="P1694" s="54">
        <v>103</v>
      </c>
    </row>
    <row r="1695" spans="1:16" ht="28">
      <c r="A1695" s="54" t="s">
        <v>228</v>
      </c>
      <c r="B1695" s="54" t="s">
        <v>185</v>
      </c>
      <c r="C1695" s="54" t="s">
        <v>1424</v>
      </c>
      <c r="D1695" s="54" t="s">
        <v>1425</v>
      </c>
      <c r="E1695" s="54" t="s">
        <v>370</v>
      </c>
      <c r="F1695" s="54" t="s">
        <v>272</v>
      </c>
      <c r="G1695" s="54" t="s">
        <v>500</v>
      </c>
      <c r="H1695" s="54" t="s">
        <v>501</v>
      </c>
      <c r="I1695" s="54" t="s">
        <v>502</v>
      </c>
      <c r="J1695" s="54" t="s">
        <v>500</v>
      </c>
      <c r="K1695" s="54" t="s">
        <v>521</v>
      </c>
      <c r="L1695" s="87">
        <v>41688</v>
      </c>
      <c r="M1695" s="54"/>
      <c r="N1695" s="54" t="s">
        <v>522</v>
      </c>
      <c r="O1695" s="88">
        <v>2.0889355023</v>
      </c>
      <c r="P1695" s="54">
        <v>186</v>
      </c>
    </row>
    <row r="1696" spans="1:16" ht="28">
      <c r="A1696" s="54" t="s">
        <v>228</v>
      </c>
      <c r="B1696" s="54" t="s">
        <v>185</v>
      </c>
      <c r="C1696" s="54" t="s">
        <v>1424</v>
      </c>
      <c r="D1696" s="54" t="s">
        <v>1425</v>
      </c>
      <c r="E1696" s="54" t="s">
        <v>370</v>
      </c>
      <c r="F1696" s="54" t="s">
        <v>272</v>
      </c>
      <c r="G1696" s="54" t="s">
        <v>500</v>
      </c>
      <c r="H1696" s="54" t="s">
        <v>501</v>
      </c>
      <c r="I1696" s="54" t="s">
        <v>502</v>
      </c>
      <c r="J1696" s="54" t="s">
        <v>500</v>
      </c>
      <c r="K1696" s="54" t="s">
        <v>523</v>
      </c>
      <c r="L1696" s="87">
        <v>41688</v>
      </c>
      <c r="M1696" s="54"/>
      <c r="N1696" s="54" t="s">
        <v>524</v>
      </c>
      <c r="O1696" s="88">
        <v>2.24616721E-2</v>
      </c>
      <c r="P1696" s="54">
        <v>2</v>
      </c>
    </row>
    <row r="1697" spans="1:16" ht="28">
      <c r="A1697" s="54" t="s">
        <v>228</v>
      </c>
      <c r="B1697" s="54" t="s">
        <v>185</v>
      </c>
      <c r="C1697" s="54" t="s">
        <v>1424</v>
      </c>
      <c r="D1697" s="54" t="s">
        <v>1425</v>
      </c>
      <c r="E1697" s="54" t="s">
        <v>370</v>
      </c>
      <c r="F1697" s="54" t="s">
        <v>272</v>
      </c>
      <c r="G1697" s="54" t="s">
        <v>500</v>
      </c>
      <c r="H1697" s="54" t="s">
        <v>501</v>
      </c>
      <c r="I1697" s="54" t="s">
        <v>502</v>
      </c>
      <c r="J1697" s="54" t="s">
        <v>500</v>
      </c>
      <c r="K1697" s="54" t="s">
        <v>525</v>
      </c>
      <c r="L1697" s="87">
        <v>41688</v>
      </c>
      <c r="M1697" s="54"/>
      <c r="N1697" s="54" t="s">
        <v>526</v>
      </c>
      <c r="O1697" s="88">
        <v>2.24616721E-2</v>
      </c>
      <c r="P1697" s="54">
        <v>2</v>
      </c>
    </row>
    <row r="1698" spans="1:16" ht="28">
      <c r="A1698" s="54" t="s">
        <v>228</v>
      </c>
      <c r="B1698" s="54" t="s">
        <v>185</v>
      </c>
      <c r="C1698" s="54" t="s">
        <v>1424</v>
      </c>
      <c r="D1698" s="54" t="s">
        <v>1425</v>
      </c>
      <c r="E1698" s="54" t="s">
        <v>370</v>
      </c>
      <c r="F1698" s="54" t="s">
        <v>272</v>
      </c>
      <c r="G1698" s="54" t="s">
        <v>200</v>
      </c>
      <c r="H1698" s="54" t="s">
        <v>733</v>
      </c>
      <c r="I1698" s="54" t="s">
        <v>734</v>
      </c>
      <c r="J1698" s="54" t="s">
        <v>200</v>
      </c>
      <c r="K1698" s="54" t="s">
        <v>741</v>
      </c>
      <c r="L1698" s="87">
        <v>42657</v>
      </c>
      <c r="M1698" s="54"/>
      <c r="N1698" s="54" t="s">
        <v>742</v>
      </c>
      <c r="O1698" s="88">
        <v>1.1230835999999999E-2</v>
      </c>
      <c r="P1698" s="54">
        <v>1</v>
      </c>
    </row>
    <row r="1699" spans="1:16" ht="28">
      <c r="A1699" s="54" t="s">
        <v>228</v>
      </c>
      <c r="B1699" s="54" t="s">
        <v>185</v>
      </c>
      <c r="C1699" s="54" t="s">
        <v>1424</v>
      </c>
      <c r="D1699" s="54" t="s">
        <v>1425</v>
      </c>
      <c r="E1699" s="54" t="s">
        <v>370</v>
      </c>
      <c r="F1699" s="54" t="s">
        <v>272</v>
      </c>
      <c r="G1699" s="54" t="s">
        <v>200</v>
      </c>
      <c r="H1699" s="54" t="s">
        <v>781</v>
      </c>
      <c r="I1699" s="54" t="s">
        <v>782</v>
      </c>
      <c r="J1699" s="54" t="s">
        <v>200</v>
      </c>
      <c r="K1699" s="54" t="s">
        <v>781</v>
      </c>
      <c r="L1699" s="87">
        <v>41988</v>
      </c>
      <c r="M1699" s="54"/>
      <c r="N1699" s="54" t="s">
        <v>783</v>
      </c>
      <c r="O1699" s="88">
        <v>5.6154180200000001E-2</v>
      </c>
      <c r="P1699" s="54">
        <v>5</v>
      </c>
    </row>
    <row r="1700" spans="1:16" ht="28">
      <c r="A1700" s="54" t="s">
        <v>228</v>
      </c>
      <c r="B1700" s="54" t="s">
        <v>185</v>
      </c>
      <c r="C1700" s="54" t="s">
        <v>1424</v>
      </c>
      <c r="D1700" s="54" t="s">
        <v>1425</v>
      </c>
      <c r="E1700" s="54" t="s">
        <v>370</v>
      </c>
      <c r="F1700" s="54" t="s">
        <v>272</v>
      </c>
      <c r="G1700" s="54" t="s">
        <v>200</v>
      </c>
      <c r="H1700" s="54" t="s">
        <v>781</v>
      </c>
      <c r="I1700" s="54" t="s">
        <v>784</v>
      </c>
      <c r="J1700" s="54" t="s">
        <v>200</v>
      </c>
      <c r="K1700" s="54" t="s">
        <v>787</v>
      </c>
      <c r="L1700" s="87">
        <v>42307</v>
      </c>
      <c r="M1700" s="54"/>
      <c r="N1700" s="54" t="s">
        <v>788</v>
      </c>
      <c r="O1700" s="88">
        <v>1.1230835999999999E-2</v>
      </c>
      <c r="P1700" s="54">
        <v>1</v>
      </c>
    </row>
    <row r="1701" spans="1:16" ht="28">
      <c r="A1701" s="54" t="s">
        <v>228</v>
      </c>
      <c r="B1701" s="54" t="s">
        <v>185</v>
      </c>
      <c r="C1701" s="54" t="s">
        <v>1424</v>
      </c>
      <c r="D1701" s="54" t="s">
        <v>1425</v>
      </c>
      <c r="E1701" s="54" t="s">
        <v>370</v>
      </c>
      <c r="F1701" s="54" t="s">
        <v>272</v>
      </c>
      <c r="G1701" s="54" t="s">
        <v>307</v>
      </c>
      <c r="H1701" s="54" t="s">
        <v>825</v>
      </c>
      <c r="I1701" s="54" t="s">
        <v>826</v>
      </c>
      <c r="J1701" s="54" t="s">
        <v>307</v>
      </c>
      <c r="K1701" s="54" t="s">
        <v>833</v>
      </c>
      <c r="L1701" s="87">
        <v>42594</v>
      </c>
      <c r="M1701" s="54"/>
      <c r="N1701" s="54" t="s">
        <v>834</v>
      </c>
      <c r="O1701" s="88">
        <v>4.4923344099999998E-2</v>
      </c>
      <c r="P1701" s="54">
        <v>4</v>
      </c>
    </row>
    <row r="1702" spans="1:16" ht="28">
      <c r="A1702" s="54" t="s">
        <v>228</v>
      </c>
      <c r="B1702" s="54" t="s">
        <v>185</v>
      </c>
      <c r="C1702" s="54" t="s">
        <v>1424</v>
      </c>
      <c r="D1702" s="54" t="s">
        <v>1425</v>
      </c>
      <c r="E1702" s="54" t="s">
        <v>370</v>
      </c>
      <c r="F1702" s="54" t="s">
        <v>272</v>
      </c>
      <c r="G1702" s="54" t="s">
        <v>354</v>
      </c>
      <c r="H1702" s="54" t="s">
        <v>889</v>
      </c>
      <c r="I1702" s="54" t="s">
        <v>890</v>
      </c>
      <c r="J1702" s="54" t="s">
        <v>354</v>
      </c>
      <c r="K1702" s="54" t="s">
        <v>891</v>
      </c>
      <c r="L1702" s="87">
        <v>42440</v>
      </c>
      <c r="M1702" s="54"/>
      <c r="N1702" s="54" t="s">
        <v>892</v>
      </c>
      <c r="O1702" s="88">
        <v>1.1230835999999999E-2</v>
      </c>
      <c r="P1702" s="54">
        <v>1</v>
      </c>
    </row>
    <row r="1703" spans="1:16" ht="28">
      <c r="A1703" s="54" t="s">
        <v>228</v>
      </c>
      <c r="B1703" s="54" t="s">
        <v>185</v>
      </c>
      <c r="C1703" s="54" t="s">
        <v>1424</v>
      </c>
      <c r="D1703" s="54" t="s">
        <v>1425</v>
      </c>
      <c r="E1703" s="54" t="s">
        <v>370</v>
      </c>
      <c r="F1703" s="54" t="s">
        <v>272</v>
      </c>
      <c r="G1703" s="54" t="s">
        <v>354</v>
      </c>
      <c r="H1703" s="54" t="s">
        <v>889</v>
      </c>
      <c r="I1703" s="54" t="s">
        <v>890</v>
      </c>
      <c r="J1703" s="54" t="s">
        <v>354</v>
      </c>
      <c r="K1703" s="54" t="s">
        <v>903</v>
      </c>
      <c r="L1703" s="87">
        <v>42440</v>
      </c>
      <c r="M1703" s="54"/>
      <c r="N1703" s="54" t="s">
        <v>904</v>
      </c>
      <c r="O1703" s="88">
        <v>1.1230835999999999E-2</v>
      </c>
      <c r="P1703" s="54">
        <v>1</v>
      </c>
    </row>
    <row r="1704" spans="1:16" ht="28">
      <c r="A1704" s="54" t="s">
        <v>228</v>
      </c>
      <c r="B1704" s="54" t="s">
        <v>185</v>
      </c>
      <c r="C1704" s="54" t="s">
        <v>1424</v>
      </c>
      <c r="D1704" s="54" t="s">
        <v>1425</v>
      </c>
      <c r="E1704" s="54" t="s">
        <v>370</v>
      </c>
      <c r="F1704" s="54" t="s">
        <v>272</v>
      </c>
      <c r="G1704" s="54" t="s">
        <v>354</v>
      </c>
      <c r="H1704" s="54" t="s">
        <v>920</v>
      </c>
      <c r="I1704" s="54" t="s">
        <v>921</v>
      </c>
      <c r="J1704" s="54" t="s">
        <v>354</v>
      </c>
      <c r="K1704" s="54" t="s">
        <v>922</v>
      </c>
      <c r="L1704" s="87">
        <v>42307</v>
      </c>
      <c r="M1704" s="54"/>
      <c r="N1704" s="54" t="s">
        <v>923</v>
      </c>
      <c r="O1704" s="88">
        <v>1.1230835999999999E-2</v>
      </c>
      <c r="P1704" s="54">
        <v>1</v>
      </c>
    </row>
    <row r="1705" spans="1:16" ht="28">
      <c r="A1705" s="54" t="s">
        <v>228</v>
      </c>
      <c r="B1705" s="54" t="s">
        <v>185</v>
      </c>
      <c r="C1705" s="54" t="s">
        <v>1424</v>
      </c>
      <c r="D1705" s="54" t="s">
        <v>1425</v>
      </c>
      <c r="E1705" s="54" t="s">
        <v>370</v>
      </c>
      <c r="F1705" s="54" t="s">
        <v>272</v>
      </c>
      <c r="G1705" s="54" t="s">
        <v>358</v>
      </c>
      <c r="H1705" s="54" t="s">
        <v>928</v>
      </c>
      <c r="I1705" s="54" t="s">
        <v>929</v>
      </c>
      <c r="J1705" s="54" t="s">
        <v>358</v>
      </c>
      <c r="K1705" s="54" t="s">
        <v>930</v>
      </c>
      <c r="L1705" s="87">
        <v>42622</v>
      </c>
      <c r="M1705" s="54"/>
      <c r="N1705" s="54" t="s">
        <v>931</v>
      </c>
      <c r="O1705" s="88">
        <v>1.1230835999999999E-2</v>
      </c>
      <c r="P1705" s="54">
        <v>1</v>
      </c>
    </row>
    <row r="1706" spans="1:16" ht="28">
      <c r="A1706" s="54" t="s">
        <v>228</v>
      </c>
      <c r="B1706" s="54" t="s">
        <v>185</v>
      </c>
      <c r="C1706" s="54" t="s">
        <v>1424</v>
      </c>
      <c r="D1706" s="54" t="s">
        <v>1425</v>
      </c>
      <c r="E1706" s="54" t="s">
        <v>370</v>
      </c>
      <c r="F1706" s="54" t="s">
        <v>272</v>
      </c>
      <c r="G1706" s="54" t="s">
        <v>358</v>
      </c>
      <c r="H1706" s="54" t="s">
        <v>928</v>
      </c>
      <c r="I1706" s="54" t="s">
        <v>929</v>
      </c>
      <c r="J1706" s="54" t="s">
        <v>358</v>
      </c>
      <c r="K1706" s="54" t="s">
        <v>937</v>
      </c>
      <c r="L1706" s="87">
        <v>42622</v>
      </c>
      <c r="M1706" s="54"/>
      <c r="N1706" s="54" t="s">
        <v>938</v>
      </c>
      <c r="O1706" s="88">
        <v>1.1230835999999999E-2</v>
      </c>
      <c r="P1706" s="54">
        <v>1</v>
      </c>
    </row>
    <row r="1707" spans="1:16" ht="28">
      <c r="A1707" s="54" t="s">
        <v>228</v>
      </c>
      <c r="B1707" s="54" t="s">
        <v>185</v>
      </c>
      <c r="C1707" s="54" t="s">
        <v>1424</v>
      </c>
      <c r="D1707" s="54" t="s">
        <v>1425</v>
      </c>
      <c r="E1707" s="54" t="s">
        <v>370</v>
      </c>
      <c r="F1707" s="54" t="s">
        <v>272</v>
      </c>
      <c r="G1707" s="54" t="s">
        <v>358</v>
      </c>
      <c r="H1707" s="54" t="s">
        <v>928</v>
      </c>
      <c r="I1707" s="54" t="s">
        <v>929</v>
      </c>
      <c r="J1707" s="54" t="s">
        <v>358</v>
      </c>
      <c r="K1707" s="54" t="s">
        <v>362</v>
      </c>
      <c r="L1707" s="87">
        <v>42622</v>
      </c>
      <c r="M1707" s="54"/>
      <c r="N1707" s="54" t="s">
        <v>939</v>
      </c>
      <c r="O1707" s="88">
        <v>1.1230835999999999E-2</v>
      </c>
      <c r="P1707" s="54">
        <v>1</v>
      </c>
    </row>
    <row r="1708" spans="1:16" ht="28">
      <c r="A1708" s="54" t="s">
        <v>228</v>
      </c>
      <c r="B1708" s="54" t="s">
        <v>185</v>
      </c>
      <c r="C1708" s="54" t="s">
        <v>1424</v>
      </c>
      <c r="D1708" s="54" t="s">
        <v>1425</v>
      </c>
      <c r="E1708" s="54" t="s">
        <v>370</v>
      </c>
      <c r="F1708" s="54" t="s">
        <v>272</v>
      </c>
      <c r="G1708" s="54" t="s">
        <v>201</v>
      </c>
      <c r="H1708" s="54" t="s">
        <v>202</v>
      </c>
      <c r="I1708" s="54" t="s">
        <v>941</v>
      </c>
      <c r="J1708" s="54" t="s">
        <v>201</v>
      </c>
      <c r="K1708" s="54" t="s">
        <v>944</v>
      </c>
      <c r="L1708" s="87">
        <v>42979</v>
      </c>
      <c r="M1708" s="54"/>
      <c r="N1708" s="54" t="s">
        <v>945</v>
      </c>
      <c r="O1708" s="88">
        <v>1.1230835999999999E-2</v>
      </c>
      <c r="P1708" s="54">
        <v>1</v>
      </c>
    </row>
    <row r="1709" spans="1:16" ht="28">
      <c r="A1709" s="54" t="s">
        <v>228</v>
      </c>
      <c r="B1709" s="54" t="s">
        <v>185</v>
      </c>
      <c r="C1709" s="54" t="s">
        <v>1424</v>
      </c>
      <c r="D1709" s="54" t="s">
        <v>1425</v>
      </c>
      <c r="E1709" s="54" t="s">
        <v>370</v>
      </c>
      <c r="F1709" s="54" t="s">
        <v>272</v>
      </c>
      <c r="G1709" s="54" t="s">
        <v>201</v>
      </c>
      <c r="H1709" s="54" t="s">
        <v>204</v>
      </c>
      <c r="I1709" s="54" t="s">
        <v>315</v>
      </c>
      <c r="J1709" s="54" t="s">
        <v>201</v>
      </c>
      <c r="K1709" s="54" t="s">
        <v>316</v>
      </c>
      <c r="L1709" s="87">
        <v>41688</v>
      </c>
      <c r="M1709" s="54"/>
      <c r="N1709" s="54" t="s">
        <v>317</v>
      </c>
      <c r="O1709" s="88">
        <v>1.1230835999999999E-2</v>
      </c>
      <c r="P1709" s="54">
        <v>1</v>
      </c>
    </row>
    <row r="1710" spans="1:16" ht="28">
      <c r="A1710" s="54" t="s">
        <v>228</v>
      </c>
      <c r="B1710" s="54" t="s">
        <v>185</v>
      </c>
      <c r="C1710" s="54" t="s">
        <v>1424</v>
      </c>
      <c r="D1710" s="54" t="s">
        <v>1425</v>
      </c>
      <c r="E1710" s="54" t="s">
        <v>370</v>
      </c>
      <c r="F1710" s="54" t="s">
        <v>272</v>
      </c>
      <c r="G1710" s="54" t="s">
        <v>201</v>
      </c>
      <c r="H1710" s="54" t="s">
        <v>204</v>
      </c>
      <c r="I1710" s="54" t="s">
        <v>315</v>
      </c>
      <c r="J1710" s="54" t="s">
        <v>201</v>
      </c>
      <c r="K1710" s="54" t="s">
        <v>320</v>
      </c>
      <c r="L1710" s="87">
        <v>41688</v>
      </c>
      <c r="M1710" s="54"/>
      <c r="N1710" s="54" t="s">
        <v>321</v>
      </c>
      <c r="O1710" s="88">
        <v>1.1230835999999999E-2</v>
      </c>
      <c r="P1710" s="54">
        <v>1</v>
      </c>
    </row>
    <row r="1711" spans="1:16" ht="28">
      <c r="A1711" s="54" t="s">
        <v>228</v>
      </c>
      <c r="B1711" s="54" t="s">
        <v>185</v>
      </c>
      <c r="C1711" s="54" t="s">
        <v>1424</v>
      </c>
      <c r="D1711" s="54" t="s">
        <v>1425</v>
      </c>
      <c r="E1711" s="54" t="s">
        <v>370</v>
      </c>
      <c r="F1711" s="54" t="s">
        <v>272</v>
      </c>
      <c r="G1711" s="54" t="s">
        <v>1541</v>
      </c>
      <c r="H1711" s="54" t="s">
        <v>1542</v>
      </c>
      <c r="I1711" s="54" t="s">
        <v>1543</v>
      </c>
      <c r="J1711" s="54" t="s">
        <v>1541</v>
      </c>
      <c r="K1711" s="54" t="s">
        <v>1552</v>
      </c>
      <c r="L1711" s="87">
        <v>43308</v>
      </c>
      <c r="M1711" s="54"/>
      <c r="N1711" s="54" t="s">
        <v>1553</v>
      </c>
      <c r="O1711" s="88">
        <v>1.1230835999999999E-2</v>
      </c>
      <c r="P1711" s="54">
        <v>1</v>
      </c>
    </row>
    <row r="1712" spans="1:16" ht="28">
      <c r="A1712" s="54" t="s">
        <v>228</v>
      </c>
      <c r="B1712" s="54" t="s">
        <v>185</v>
      </c>
      <c r="C1712" s="54" t="s">
        <v>1424</v>
      </c>
      <c r="D1712" s="54" t="s">
        <v>1425</v>
      </c>
      <c r="E1712" s="54" t="s">
        <v>370</v>
      </c>
      <c r="F1712" s="54" t="s">
        <v>272</v>
      </c>
      <c r="G1712" s="54" t="s">
        <v>205</v>
      </c>
      <c r="H1712" s="54" t="s">
        <v>1446</v>
      </c>
      <c r="I1712" s="54" t="s">
        <v>1447</v>
      </c>
      <c r="J1712" s="54" t="s">
        <v>205</v>
      </c>
      <c r="K1712" s="54" t="s">
        <v>1446</v>
      </c>
      <c r="L1712" s="87">
        <v>43042</v>
      </c>
      <c r="M1712" s="54"/>
      <c r="N1712" s="54" t="s">
        <v>1448</v>
      </c>
      <c r="O1712" s="88">
        <v>0.75246601430000004</v>
      </c>
      <c r="P1712" s="54">
        <v>67</v>
      </c>
    </row>
    <row r="1713" spans="1:16" ht="28">
      <c r="A1713" s="54" t="s">
        <v>228</v>
      </c>
      <c r="B1713" s="54" t="s">
        <v>185</v>
      </c>
      <c r="C1713" s="54" t="s">
        <v>1424</v>
      </c>
      <c r="D1713" s="54" t="s">
        <v>1425</v>
      </c>
      <c r="E1713" s="54" t="s">
        <v>370</v>
      </c>
      <c r="F1713" s="54" t="s">
        <v>272</v>
      </c>
      <c r="G1713" s="54" t="s">
        <v>205</v>
      </c>
      <c r="H1713" s="54" t="s">
        <v>998</v>
      </c>
      <c r="I1713" s="54" t="s">
        <v>999</v>
      </c>
      <c r="J1713" s="54" t="s">
        <v>205</v>
      </c>
      <c r="K1713" s="54" t="s">
        <v>998</v>
      </c>
      <c r="L1713" s="87">
        <v>42052</v>
      </c>
      <c r="M1713" s="54"/>
      <c r="N1713" s="54" t="s">
        <v>1000</v>
      </c>
      <c r="O1713" s="88">
        <v>0.16846254050000001</v>
      </c>
      <c r="P1713" s="54">
        <v>15</v>
      </c>
    </row>
    <row r="1714" spans="1:16" ht="28">
      <c r="A1714" s="54" t="s">
        <v>228</v>
      </c>
      <c r="B1714" s="54" t="s">
        <v>185</v>
      </c>
      <c r="C1714" s="54" t="s">
        <v>1424</v>
      </c>
      <c r="D1714" s="54" t="s">
        <v>1425</v>
      </c>
      <c r="E1714" s="54" t="s">
        <v>370</v>
      </c>
      <c r="F1714" s="54" t="s">
        <v>272</v>
      </c>
      <c r="G1714" s="54" t="s">
        <v>205</v>
      </c>
      <c r="H1714" s="54" t="s">
        <v>1435</v>
      </c>
      <c r="I1714" s="54" t="s">
        <v>1436</v>
      </c>
      <c r="J1714" s="54" t="s">
        <v>205</v>
      </c>
      <c r="K1714" s="54" t="s">
        <v>1457</v>
      </c>
      <c r="L1714" s="87">
        <v>43154</v>
      </c>
      <c r="M1714" s="54"/>
      <c r="N1714" s="54" t="s">
        <v>1458</v>
      </c>
      <c r="O1714" s="88">
        <v>3.3692508099999997E-2</v>
      </c>
      <c r="P1714" s="54">
        <v>3</v>
      </c>
    </row>
    <row r="1715" spans="1:16" ht="28">
      <c r="A1715" s="54" t="s">
        <v>228</v>
      </c>
      <c r="B1715" s="54" t="s">
        <v>185</v>
      </c>
      <c r="C1715" s="54" t="s">
        <v>1424</v>
      </c>
      <c r="D1715" s="54" t="s">
        <v>1425</v>
      </c>
      <c r="E1715" s="54" t="s">
        <v>370</v>
      </c>
      <c r="F1715" s="54" t="s">
        <v>272</v>
      </c>
      <c r="G1715" s="54" t="s">
        <v>205</v>
      </c>
      <c r="H1715" s="54" t="s">
        <v>1435</v>
      </c>
      <c r="I1715" s="54" t="s">
        <v>1436</v>
      </c>
      <c r="J1715" s="54" t="s">
        <v>205</v>
      </c>
      <c r="K1715" s="54" t="s">
        <v>1449</v>
      </c>
      <c r="L1715" s="87">
        <v>43154</v>
      </c>
      <c r="M1715" s="54"/>
      <c r="N1715" s="54" t="s">
        <v>1450</v>
      </c>
      <c r="O1715" s="88">
        <v>0.26954006479999998</v>
      </c>
      <c r="P1715" s="54">
        <v>24</v>
      </c>
    </row>
    <row r="1716" spans="1:16" ht="28">
      <c r="A1716" s="54" t="s">
        <v>228</v>
      </c>
      <c r="B1716" s="54" t="s">
        <v>185</v>
      </c>
      <c r="C1716" s="54" t="s">
        <v>1424</v>
      </c>
      <c r="D1716" s="54" t="s">
        <v>1425</v>
      </c>
      <c r="E1716" s="54" t="s">
        <v>370</v>
      </c>
      <c r="F1716" s="54" t="s">
        <v>272</v>
      </c>
      <c r="G1716" s="54" t="s">
        <v>205</v>
      </c>
      <c r="H1716" s="54" t="s">
        <v>1016</v>
      </c>
      <c r="I1716" s="54" t="s">
        <v>1017</v>
      </c>
      <c r="J1716" s="54" t="s">
        <v>205</v>
      </c>
      <c r="K1716" s="54" t="s">
        <v>1020</v>
      </c>
      <c r="L1716" s="87">
        <v>41982</v>
      </c>
      <c r="M1716" s="54"/>
      <c r="N1716" s="54" t="s">
        <v>1021</v>
      </c>
      <c r="O1716" s="88">
        <v>0.86477437459999995</v>
      </c>
      <c r="P1716" s="54">
        <v>77</v>
      </c>
    </row>
    <row r="1717" spans="1:16" ht="28">
      <c r="A1717" s="54" t="s">
        <v>228</v>
      </c>
      <c r="B1717" s="54" t="s">
        <v>185</v>
      </c>
      <c r="C1717" s="54" t="s">
        <v>1424</v>
      </c>
      <c r="D1717" s="54" t="s">
        <v>1425</v>
      </c>
      <c r="E1717" s="54" t="s">
        <v>370</v>
      </c>
      <c r="F1717" s="54" t="s">
        <v>272</v>
      </c>
      <c r="G1717" s="54" t="s">
        <v>210</v>
      </c>
      <c r="H1717" s="54" t="s">
        <v>210</v>
      </c>
      <c r="I1717" s="54" t="s">
        <v>322</v>
      </c>
      <c r="J1717" s="54" t="s">
        <v>210</v>
      </c>
      <c r="K1717" s="54" t="s">
        <v>1047</v>
      </c>
      <c r="L1717" s="87">
        <v>41674</v>
      </c>
      <c r="M1717" s="54"/>
      <c r="N1717" s="54" t="s">
        <v>1048</v>
      </c>
      <c r="O1717" s="88">
        <v>1.1230835999999999E-2</v>
      </c>
      <c r="P1717" s="54">
        <v>1</v>
      </c>
    </row>
    <row r="1718" spans="1:16" ht="28">
      <c r="A1718" s="54" t="s">
        <v>228</v>
      </c>
      <c r="B1718" s="54" t="s">
        <v>185</v>
      </c>
      <c r="C1718" s="54" t="s">
        <v>1424</v>
      </c>
      <c r="D1718" s="54" t="s">
        <v>1425</v>
      </c>
      <c r="E1718" s="54" t="s">
        <v>370</v>
      </c>
      <c r="F1718" s="54" t="s">
        <v>272</v>
      </c>
      <c r="G1718" s="54" t="s">
        <v>210</v>
      </c>
      <c r="H1718" s="54" t="s">
        <v>210</v>
      </c>
      <c r="I1718" s="54" t="s">
        <v>322</v>
      </c>
      <c r="J1718" s="54" t="s">
        <v>210</v>
      </c>
      <c r="K1718" s="54" t="s">
        <v>1049</v>
      </c>
      <c r="L1718" s="87">
        <v>41674</v>
      </c>
      <c r="M1718" s="54"/>
      <c r="N1718" s="54" t="s">
        <v>1050</v>
      </c>
      <c r="O1718" s="88">
        <v>1.1230835999999999E-2</v>
      </c>
      <c r="P1718" s="54">
        <v>1</v>
      </c>
    </row>
    <row r="1719" spans="1:16" ht="28">
      <c r="A1719" s="54" t="s">
        <v>228</v>
      </c>
      <c r="B1719" s="54" t="s">
        <v>185</v>
      </c>
      <c r="C1719" s="54" t="s">
        <v>1424</v>
      </c>
      <c r="D1719" s="54" t="s">
        <v>1425</v>
      </c>
      <c r="E1719" s="54" t="s">
        <v>370</v>
      </c>
      <c r="F1719" s="54" t="s">
        <v>272</v>
      </c>
      <c r="G1719" s="54" t="s">
        <v>207</v>
      </c>
      <c r="H1719" s="54" t="s">
        <v>208</v>
      </c>
      <c r="I1719" s="54" t="s">
        <v>329</v>
      </c>
      <c r="J1719" s="54" t="s">
        <v>207</v>
      </c>
      <c r="K1719" s="54" t="s">
        <v>330</v>
      </c>
      <c r="L1719" s="87">
        <v>42171</v>
      </c>
      <c r="M1719" s="54"/>
      <c r="N1719" s="54" t="s">
        <v>331</v>
      </c>
      <c r="O1719" s="88">
        <v>1.1230835999999999E-2</v>
      </c>
      <c r="P1719" s="54">
        <v>1</v>
      </c>
    </row>
    <row r="1720" spans="1:16" ht="28">
      <c r="A1720" s="54" t="s">
        <v>228</v>
      </c>
      <c r="B1720" s="54" t="s">
        <v>185</v>
      </c>
      <c r="C1720" s="54" t="s">
        <v>1424</v>
      </c>
      <c r="D1720" s="54" t="s">
        <v>1425</v>
      </c>
      <c r="E1720" s="54" t="s">
        <v>370</v>
      </c>
      <c r="F1720" s="54" t="s">
        <v>272</v>
      </c>
      <c r="G1720" s="54" t="s">
        <v>207</v>
      </c>
      <c r="H1720" s="54" t="s">
        <v>208</v>
      </c>
      <c r="I1720" s="54" t="s">
        <v>329</v>
      </c>
      <c r="J1720" s="54" t="s">
        <v>207</v>
      </c>
      <c r="K1720" s="54" t="s">
        <v>1072</v>
      </c>
      <c r="L1720" s="87">
        <v>42171</v>
      </c>
      <c r="M1720" s="54"/>
      <c r="N1720" s="54" t="s">
        <v>1073</v>
      </c>
      <c r="O1720" s="88">
        <v>1.1230835999999999E-2</v>
      </c>
      <c r="P1720" s="54">
        <v>1</v>
      </c>
    </row>
    <row r="1721" spans="1:16" ht="28">
      <c r="A1721" s="54" t="s">
        <v>228</v>
      </c>
      <c r="B1721" s="54" t="s">
        <v>185</v>
      </c>
      <c r="C1721" s="54" t="s">
        <v>1424</v>
      </c>
      <c r="D1721" s="54" t="s">
        <v>1425</v>
      </c>
      <c r="E1721" s="54" t="s">
        <v>370</v>
      </c>
      <c r="F1721" s="54" t="s">
        <v>272</v>
      </c>
      <c r="G1721" s="54" t="s">
        <v>207</v>
      </c>
      <c r="H1721" s="54" t="s">
        <v>336</v>
      </c>
      <c r="I1721" s="54" t="s">
        <v>337</v>
      </c>
      <c r="J1721" s="54" t="s">
        <v>207</v>
      </c>
      <c r="K1721" s="54" t="s">
        <v>336</v>
      </c>
      <c r="L1721" s="87">
        <v>42101</v>
      </c>
      <c r="M1721" s="54"/>
      <c r="N1721" s="54" t="s">
        <v>338</v>
      </c>
      <c r="O1721" s="88">
        <v>0.35938675310000001</v>
      </c>
      <c r="P1721" s="54">
        <v>32</v>
      </c>
    </row>
    <row r="1722" spans="1:16" ht="28">
      <c r="A1722" s="54" t="s">
        <v>228</v>
      </c>
      <c r="B1722" s="54" t="s">
        <v>185</v>
      </c>
      <c r="C1722" s="54" t="s">
        <v>1424</v>
      </c>
      <c r="D1722" s="54" t="s">
        <v>1425</v>
      </c>
      <c r="E1722" s="54" t="s">
        <v>370</v>
      </c>
      <c r="F1722" s="54" t="s">
        <v>272</v>
      </c>
      <c r="G1722" s="54" t="s">
        <v>207</v>
      </c>
      <c r="H1722" s="54" t="s">
        <v>209</v>
      </c>
      <c r="I1722" s="54" t="s">
        <v>1074</v>
      </c>
      <c r="J1722" s="54" t="s">
        <v>207</v>
      </c>
      <c r="K1722" s="54" t="s">
        <v>1091</v>
      </c>
      <c r="L1722" s="87">
        <v>41688</v>
      </c>
      <c r="M1722" s="54"/>
      <c r="N1722" s="54" t="s">
        <v>1092</v>
      </c>
      <c r="O1722" s="88">
        <v>0.33692508100000002</v>
      </c>
      <c r="P1722" s="54">
        <v>30</v>
      </c>
    </row>
    <row r="1723" spans="1:16" ht="28">
      <c r="A1723" s="54" t="s">
        <v>228</v>
      </c>
      <c r="B1723" s="54" t="s">
        <v>185</v>
      </c>
      <c r="C1723" s="54" t="s">
        <v>1424</v>
      </c>
      <c r="D1723" s="54" t="s">
        <v>1425</v>
      </c>
      <c r="E1723" s="54" t="s">
        <v>370</v>
      </c>
      <c r="F1723" s="54" t="s">
        <v>272</v>
      </c>
      <c r="G1723" s="54" t="s">
        <v>207</v>
      </c>
      <c r="H1723" s="54" t="s">
        <v>209</v>
      </c>
      <c r="I1723" s="54" t="s">
        <v>1074</v>
      </c>
      <c r="J1723" s="54" t="s">
        <v>207</v>
      </c>
      <c r="K1723" s="54" t="s">
        <v>1093</v>
      </c>
      <c r="L1723" s="87">
        <v>41688</v>
      </c>
      <c r="M1723" s="54"/>
      <c r="N1723" s="54" t="s">
        <v>1094</v>
      </c>
      <c r="O1723" s="88">
        <v>3.3692508099999997E-2</v>
      </c>
      <c r="P1723" s="54">
        <v>3</v>
      </c>
    </row>
    <row r="1724" spans="1:16" ht="28">
      <c r="A1724" s="54" t="s">
        <v>228</v>
      </c>
      <c r="B1724" s="54" t="s">
        <v>185</v>
      </c>
      <c r="C1724" s="54" t="s">
        <v>1424</v>
      </c>
      <c r="D1724" s="54" t="s">
        <v>1425</v>
      </c>
      <c r="E1724" s="54" t="s">
        <v>370</v>
      </c>
      <c r="F1724" s="54" t="s">
        <v>272</v>
      </c>
      <c r="G1724" s="54" t="s">
        <v>207</v>
      </c>
      <c r="H1724" s="54" t="s">
        <v>209</v>
      </c>
      <c r="I1724" s="54" t="s">
        <v>1074</v>
      </c>
      <c r="J1724" s="54" t="s">
        <v>207</v>
      </c>
      <c r="K1724" s="54" t="s">
        <v>1095</v>
      </c>
      <c r="L1724" s="87">
        <v>41688</v>
      </c>
      <c r="M1724" s="54"/>
      <c r="N1724" s="54" t="s">
        <v>1096</v>
      </c>
      <c r="O1724" s="88">
        <v>1.1904686196000001</v>
      </c>
      <c r="P1724" s="54">
        <v>106</v>
      </c>
    </row>
    <row r="1725" spans="1:16" ht="28">
      <c r="A1725" s="54" t="s">
        <v>228</v>
      </c>
      <c r="B1725" s="54" t="s">
        <v>185</v>
      </c>
      <c r="C1725" s="54" t="s">
        <v>1130</v>
      </c>
      <c r="D1725" s="54" t="s">
        <v>1425</v>
      </c>
      <c r="E1725" s="54" t="s">
        <v>370</v>
      </c>
      <c r="F1725" s="54" t="s">
        <v>272</v>
      </c>
      <c r="G1725" s="54" t="s">
        <v>186</v>
      </c>
      <c r="H1725" s="54" t="s">
        <v>276</v>
      </c>
      <c r="I1725" s="54" t="s">
        <v>407</v>
      </c>
      <c r="J1725" s="54" t="s">
        <v>186</v>
      </c>
      <c r="K1725" s="54" t="s">
        <v>276</v>
      </c>
      <c r="L1725" s="87">
        <v>42475</v>
      </c>
      <c r="M1725" s="54"/>
      <c r="N1725" s="54" t="s">
        <v>408</v>
      </c>
      <c r="O1725" s="88">
        <v>1.0211023499999999E-2</v>
      </c>
      <c r="P1725" s="54">
        <v>1</v>
      </c>
    </row>
    <row r="1726" spans="1:16" ht="28">
      <c r="A1726" s="54" t="s">
        <v>228</v>
      </c>
      <c r="B1726" s="54" t="s">
        <v>185</v>
      </c>
      <c r="C1726" s="54" t="s">
        <v>1130</v>
      </c>
      <c r="D1726" s="54" t="s">
        <v>1425</v>
      </c>
      <c r="E1726" s="54" t="s">
        <v>370</v>
      </c>
      <c r="F1726" s="54" t="s">
        <v>272</v>
      </c>
      <c r="G1726" s="54" t="s">
        <v>500</v>
      </c>
      <c r="H1726" s="54" t="s">
        <v>501</v>
      </c>
      <c r="I1726" s="54" t="s">
        <v>502</v>
      </c>
      <c r="J1726" s="54" t="s">
        <v>500</v>
      </c>
      <c r="K1726" s="54" t="s">
        <v>507</v>
      </c>
      <c r="L1726" s="87">
        <v>41688</v>
      </c>
      <c r="M1726" s="54"/>
      <c r="N1726" s="54" t="s">
        <v>508</v>
      </c>
      <c r="O1726" s="88">
        <v>2.0422046999999999E-2</v>
      </c>
      <c r="P1726" s="54">
        <v>2</v>
      </c>
    </row>
    <row r="1727" spans="1:16" ht="28">
      <c r="A1727" s="54" t="s">
        <v>228</v>
      </c>
      <c r="B1727" s="54" t="s">
        <v>185</v>
      </c>
      <c r="C1727" s="54" t="s">
        <v>1130</v>
      </c>
      <c r="D1727" s="54" t="s">
        <v>1425</v>
      </c>
      <c r="E1727" s="54" t="s">
        <v>370</v>
      </c>
      <c r="F1727" s="54" t="s">
        <v>272</v>
      </c>
      <c r="G1727" s="54" t="s">
        <v>201</v>
      </c>
      <c r="H1727" s="54" t="s">
        <v>204</v>
      </c>
      <c r="I1727" s="54" t="s">
        <v>315</v>
      </c>
      <c r="J1727" s="54" t="s">
        <v>201</v>
      </c>
      <c r="K1727" s="54" t="s">
        <v>963</v>
      </c>
      <c r="L1727" s="87">
        <v>41688</v>
      </c>
      <c r="M1727" s="54"/>
      <c r="N1727" s="54" t="s">
        <v>964</v>
      </c>
      <c r="O1727" s="88">
        <v>1.0211023499999999E-2</v>
      </c>
      <c r="P1727" s="54">
        <v>1</v>
      </c>
    </row>
    <row r="1728" spans="1:16" ht="28">
      <c r="A1728" s="54" t="s">
        <v>228</v>
      </c>
      <c r="B1728" s="54" t="s">
        <v>185</v>
      </c>
      <c r="C1728" s="54" t="s">
        <v>369</v>
      </c>
      <c r="D1728" s="54" t="s">
        <v>1425</v>
      </c>
      <c r="E1728" s="54" t="s">
        <v>370</v>
      </c>
      <c r="F1728" s="54" t="s">
        <v>272</v>
      </c>
      <c r="G1728" s="54" t="s">
        <v>186</v>
      </c>
      <c r="H1728" s="54" t="s">
        <v>387</v>
      </c>
      <c r="I1728" s="54" t="s">
        <v>388</v>
      </c>
      <c r="J1728" s="54" t="s">
        <v>186</v>
      </c>
      <c r="K1728" s="54" t="s">
        <v>387</v>
      </c>
      <c r="L1728" s="87">
        <v>42230</v>
      </c>
      <c r="M1728" s="54"/>
      <c r="N1728" s="54" t="s">
        <v>389</v>
      </c>
      <c r="O1728" s="88">
        <v>1.0211023499999999E-2</v>
      </c>
      <c r="P1728" s="54">
        <v>1</v>
      </c>
    </row>
    <row r="1729" spans="1:16" ht="28">
      <c r="A1729" s="54" t="s">
        <v>228</v>
      </c>
      <c r="B1729" s="54" t="s">
        <v>185</v>
      </c>
      <c r="C1729" s="54" t="s">
        <v>369</v>
      </c>
      <c r="D1729" s="54" t="s">
        <v>1425</v>
      </c>
      <c r="E1729" s="54" t="s">
        <v>370</v>
      </c>
      <c r="F1729" s="54" t="s">
        <v>272</v>
      </c>
      <c r="G1729" s="54" t="s">
        <v>186</v>
      </c>
      <c r="H1729" s="54" t="s">
        <v>187</v>
      </c>
      <c r="I1729" s="54" t="s">
        <v>273</v>
      </c>
      <c r="J1729" s="54" t="s">
        <v>186</v>
      </c>
      <c r="K1729" s="54" t="s">
        <v>187</v>
      </c>
      <c r="L1729" s="87">
        <v>42094</v>
      </c>
      <c r="M1729" s="54"/>
      <c r="N1729" s="54" t="s">
        <v>274</v>
      </c>
      <c r="O1729" s="88">
        <v>1.0211023499999999E-2</v>
      </c>
      <c r="P1729" s="54">
        <v>1</v>
      </c>
    </row>
    <row r="1730" spans="1:16" ht="28">
      <c r="A1730" s="54" t="s">
        <v>228</v>
      </c>
      <c r="B1730" s="54" t="s">
        <v>185</v>
      </c>
      <c r="C1730" s="54" t="s">
        <v>369</v>
      </c>
      <c r="D1730" s="54" t="s">
        <v>1425</v>
      </c>
      <c r="E1730" s="54" t="s">
        <v>370</v>
      </c>
      <c r="F1730" s="54" t="s">
        <v>272</v>
      </c>
      <c r="G1730" s="54" t="s">
        <v>186</v>
      </c>
      <c r="H1730" s="54" t="s">
        <v>187</v>
      </c>
      <c r="I1730" s="54" t="s">
        <v>275</v>
      </c>
      <c r="J1730" s="54" t="s">
        <v>186</v>
      </c>
      <c r="K1730" s="54" t="s">
        <v>276</v>
      </c>
      <c r="L1730" s="87">
        <v>42251</v>
      </c>
      <c r="M1730" s="54"/>
      <c r="N1730" s="54" t="s">
        <v>277</v>
      </c>
      <c r="O1730" s="88">
        <v>0.1021102351</v>
      </c>
      <c r="P1730" s="54">
        <v>10</v>
      </c>
    </row>
    <row r="1731" spans="1:16" ht="28">
      <c r="A1731" s="54" t="s">
        <v>228</v>
      </c>
      <c r="B1731" s="54" t="s">
        <v>185</v>
      </c>
      <c r="C1731" s="54" t="s">
        <v>369</v>
      </c>
      <c r="D1731" s="54" t="s">
        <v>1425</v>
      </c>
      <c r="E1731" s="54" t="s">
        <v>370</v>
      </c>
      <c r="F1731" s="54" t="s">
        <v>272</v>
      </c>
      <c r="G1731" s="54" t="s">
        <v>186</v>
      </c>
      <c r="H1731" s="54" t="s">
        <v>187</v>
      </c>
      <c r="I1731" s="54" t="s">
        <v>275</v>
      </c>
      <c r="J1731" s="54" t="s">
        <v>186</v>
      </c>
      <c r="K1731" s="54" t="s">
        <v>399</v>
      </c>
      <c r="L1731" s="87">
        <v>42251</v>
      </c>
      <c r="M1731" s="54"/>
      <c r="N1731" s="54" t="s">
        <v>400</v>
      </c>
      <c r="O1731" s="88">
        <v>1.0211023499999999E-2</v>
      </c>
      <c r="P1731" s="54">
        <v>1</v>
      </c>
    </row>
    <row r="1732" spans="1:16" ht="28">
      <c r="A1732" s="54" t="s">
        <v>228</v>
      </c>
      <c r="B1732" s="54" t="s">
        <v>185</v>
      </c>
      <c r="C1732" s="54" t="s">
        <v>369</v>
      </c>
      <c r="D1732" s="54" t="s">
        <v>1425</v>
      </c>
      <c r="E1732" s="54" t="s">
        <v>370</v>
      </c>
      <c r="F1732" s="54" t="s">
        <v>272</v>
      </c>
      <c r="G1732" s="54" t="s">
        <v>186</v>
      </c>
      <c r="H1732" s="54" t="s">
        <v>276</v>
      </c>
      <c r="I1732" s="54" t="s">
        <v>407</v>
      </c>
      <c r="J1732" s="54" t="s">
        <v>186</v>
      </c>
      <c r="K1732" s="54" t="s">
        <v>276</v>
      </c>
      <c r="L1732" s="87">
        <v>42475</v>
      </c>
      <c r="M1732" s="54"/>
      <c r="N1732" s="54" t="s">
        <v>408</v>
      </c>
      <c r="O1732" s="88">
        <v>0.84751495180000003</v>
      </c>
      <c r="P1732" s="54">
        <v>83</v>
      </c>
    </row>
    <row r="1733" spans="1:16" ht="28">
      <c r="A1733" s="54" t="s">
        <v>228</v>
      </c>
      <c r="B1733" s="54" t="s">
        <v>185</v>
      </c>
      <c r="C1733" s="54" t="s">
        <v>369</v>
      </c>
      <c r="D1733" s="54" t="s">
        <v>1425</v>
      </c>
      <c r="E1733" s="54" t="s">
        <v>370</v>
      </c>
      <c r="F1733" s="54" t="s">
        <v>272</v>
      </c>
      <c r="G1733" s="54" t="s">
        <v>416</v>
      </c>
      <c r="H1733" s="54" t="s">
        <v>432</v>
      </c>
      <c r="I1733" s="54" t="s">
        <v>433</v>
      </c>
      <c r="J1733" s="54" t="s">
        <v>416</v>
      </c>
      <c r="K1733" s="54" t="s">
        <v>440</v>
      </c>
      <c r="L1733" s="87">
        <v>42066</v>
      </c>
      <c r="M1733" s="54"/>
      <c r="N1733" s="54" t="s">
        <v>441</v>
      </c>
      <c r="O1733" s="88">
        <v>2.0422046999999999E-2</v>
      </c>
      <c r="P1733" s="54">
        <v>2</v>
      </c>
    </row>
    <row r="1734" spans="1:16" ht="28">
      <c r="A1734" s="54" t="s">
        <v>228</v>
      </c>
      <c r="B1734" s="54" t="s">
        <v>185</v>
      </c>
      <c r="C1734" s="54" t="s">
        <v>369</v>
      </c>
      <c r="D1734" s="54" t="s">
        <v>1425</v>
      </c>
      <c r="E1734" s="54" t="s">
        <v>370</v>
      </c>
      <c r="F1734" s="54" t="s">
        <v>272</v>
      </c>
      <c r="G1734" s="54" t="s">
        <v>500</v>
      </c>
      <c r="H1734" s="54" t="s">
        <v>501</v>
      </c>
      <c r="I1734" s="54" t="s">
        <v>502</v>
      </c>
      <c r="J1734" s="54" t="s">
        <v>500</v>
      </c>
      <c r="K1734" s="54" t="s">
        <v>503</v>
      </c>
      <c r="L1734" s="87">
        <v>41688</v>
      </c>
      <c r="M1734" s="54"/>
      <c r="N1734" s="54" t="s">
        <v>504</v>
      </c>
      <c r="O1734" s="88">
        <v>0.24506456430000001</v>
      </c>
      <c r="P1734" s="54">
        <v>24</v>
      </c>
    </row>
    <row r="1735" spans="1:16" ht="28">
      <c r="A1735" s="54" t="s">
        <v>228</v>
      </c>
      <c r="B1735" s="54" t="s">
        <v>185</v>
      </c>
      <c r="C1735" s="54" t="s">
        <v>369</v>
      </c>
      <c r="D1735" s="54" t="s">
        <v>1425</v>
      </c>
      <c r="E1735" s="54" t="s">
        <v>370</v>
      </c>
      <c r="F1735" s="54" t="s">
        <v>272</v>
      </c>
      <c r="G1735" s="54" t="s">
        <v>500</v>
      </c>
      <c r="H1735" s="54" t="s">
        <v>501</v>
      </c>
      <c r="I1735" s="54" t="s">
        <v>502</v>
      </c>
      <c r="J1735" s="54" t="s">
        <v>500</v>
      </c>
      <c r="K1735" s="54" t="s">
        <v>505</v>
      </c>
      <c r="L1735" s="87">
        <v>41688</v>
      </c>
      <c r="M1735" s="54"/>
      <c r="N1735" s="54" t="s">
        <v>506</v>
      </c>
      <c r="O1735" s="88">
        <v>6.126614100000001E-2</v>
      </c>
      <c r="P1735" s="54">
        <v>6</v>
      </c>
    </row>
    <row r="1736" spans="1:16" ht="28">
      <c r="A1736" s="54" t="s">
        <v>228</v>
      </c>
      <c r="B1736" s="54" t="s">
        <v>185</v>
      </c>
      <c r="C1736" s="54" t="s">
        <v>369</v>
      </c>
      <c r="D1736" s="54" t="s">
        <v>1425</v>
      </c>
      <c r="E1736" s="54" t="s">
        <v>370</v>
      </c>
      <c r="F1736" s="54" t="s">
        <v>272</v>
      </c>
      <c r="G1736" s="54" t="s">
        <v>500</v>
      </c>
      <c r="H1736" s="54" t="s">
        <v>501</v>
      </c>
      <c r="I1736" s="54" t="s">
        <v>502</v>
      </c>
      <c r="J1736" s="54" t="s">
        <v>500</v>
      </c>
      <c r="K1736" s="54" t="s">
        <v>507</v>
      </c>
      <c r="L1736" s="87">
        <v>41688</v>
      </c>
      <c r="M1736" s="54"/>
      <c r="N1736" s="54" t="s">
        <v>508</v>
      </c>
      <c r="O1736" s="88">
        <v>7.1477164600000004E-2</v>
      </c>
      <c r="P1736" s="54">
        <v>7</v>
      </c>
    </row>
    <row r="1737" spans="1:16" ht="28">
      <c r="A1737" s="54" t="s">
        <v>228</v>
      </c>
      <c r="B1737" s="54" t="s">
        <v>185</v>
      </c>
      <c r="C1737" s="54" t="s">
        <v>369</v>
      </c>
      <c r="D1737" s="54" t="s">
        <v>1425</v>
      </c>
      <c r="E1737" s="54" t="s">
        <v>370</v>
      </c>
      <c r="F1737" s="54" t="s">
        <v>272</v>
      </c>
      <c r="G1737" s="54" t="s">
        <v>500</v>
      </c>
      <c r="H1737" s="54" t="s">
        <v>501</v>
      </c>
      <c r="I1737" s="54" t="s">
        <v>502</v>
      </c>
      <c r="J1737" s="54" t="s">
        <v>500</v>
      </c>
      <c r="K1737" s="54" t="s">
        <v>509</v>
      </c>
      <c r="L1737" s="87">
        <v>41688</v>
      </c>
      <c r="M1737" s="54"/>
      <c r="N1737" s="54" t="s">
        <v>510</v>
      </c>
      <c r="O1737" s="88">
        <v>4.0844093999999997E-2</v>
      </c>
      <c r="P1737" s="54">
        <v>4</v>
      </c>
    </row>
    <row r="1738" spans="1:16" ht="28">
      <c r="A1738" s="54" t="s">
        <v>228</v>
      </c>
      <c r="B1738" s="54" t="s">
        <v>185</v>
      </c>
      <c r="C1738" s="54" t="s">
        <v>369</v>
      </c>
      <c r="D1738" s="54" t="s">
        <v>1425</v>
      </c>
      <c r="E1738" s="54" t="s">
        <v>370</v>
      </c>
      <c r="F1738" s="54" t="s">
        <v>272</v>
      </c>
      <c r="G1738" s="54" t="s">
        <v>500</v>
      </c>
      <c r="H1738" s="54" t="s">
        <v>501</v>
      </c>
      <c r="I1738" s="54" t="s">
        <v>502</v>
      </c>
      <c r="J1738" s="54" t="s">
        <v>500</v>
      </c>
      <c r="K1738" s="54" t="s">
        <v>511</v>
      </c>
      <c r="L1738" s="87">
        <v>41688</v>
      </c>
      <c r="M1738" s="54"/>
      <c r="N1738" s="54" t="s">
        <v>512</v>
      </c>
      <c r="O1738" s="88">
        <v>1.0211023499999999E-2</v>
      </c>
      <c r="P1738" s="54">
        <v>1</v>
      </c>
    </row>
    <row r="1739" spans="1:16" ht="28">
      <c r="A1739" s="54" t="s">
        <v>228</v>
      </c>
      <c r="B1739" s="54" t="s">
        <v>185</v>
      </c>
      <c r="C1739" s="54" t="s">
        <v>369</v>
      </c>
      <c r="D1739" s="54" t="s">
        <v>1425</v>
      </c>
      <c r="E1739" s="54" t="s">
        <v>370</v>
      </c>
      <c r="F1739" s="54" t="s">
        <v>272</v>
      </c>
      <c r="G1739" s="54" t="s">
        <v>500</v>
      </c>
      <c r="H1739" s="54" t="s">
        <v>501</v>
      </c>
      <c r="I1739" s="54" t="s">
        <v>502</v>
      </c>
      <c r="J1739" s="54" t="s">
        <v>500</v>
      </c>
      <c r="K1739" s="54" t="s">
        <v>513</v>
      </c>
      <c r="L1739" s="87">
        <v>41688</v>
      </c>
      <c r="M1739" s="54"/>
      <c r="N1739" s="54" t="s">
        <v>514</v>
      </c>
      <c r="O1739" s="88">
        <v>6.1266141099999991E-2</v>
      </c>
      <c r="P1739" s="54">
        <v>6</v>
      </c>
    </row>
    <row r="1740" spans="1:16" ht="28">
      <c r="A1740" s="54" t="s">
        <v>228</v>
      </c>
      <c r="B1740" s="54" t="s">
        <v>185</v>
      </c>
      <c r="C1740" s="54" t="s">
        <v>369</v>
      </c>
      <c r="D1740" s="54" t="s">
        <v>1425</v>
      </c>
      <c r="E1740" s="54" t="s">
        <v>370</v>
      </c>
      <c r="F1740" s="54" t="s">
        <v>272</v>
      </c>
      <c r="G1740" s="54" t="s">
        <v>500</v>
      </c>
      <c r="H1740" s="54" t="s">
        <v>501</v>
      </c>
      <c r="I1740" s="54" t="s">
        <v>502</v>
      </c>
      <c r="J1740" s="54" t="s">
        <v>500</v>
      </c>
      <c r="K1740" s="54" t="s">
        <v>515</v>
      </c>
      <c r="L1740" s="87">
        <v>41688</v>
      </c>
      <c r="M1740" s="54"/>
      <c r="N1740" s="54" t="s">
        <v>516</v>
      </c>
      <c r="O1740" s="88">
        <v>0.1123212586</v>
      </c>
      <c r="P1740" s="54">
        <v>11</v>
      </c>
    </row>
    <row r="1741" spans="1:16" ht="28">
      <c r="A1741" s="54" t="s">
        <v>228</v>
      </c>
      <c r="B1741" s="54" t="s">
        <v>185</v>
      </c>
      <c r="C1741" s="54" t="s">
        <v>369</v>
      </c>
      <c r="D1741" s="54" t="s">
        <v>1425</v>
      </c>
      <c r="E1741" s="54" t="s">
        <v>370</v>
      </c>
      <c r="F1741" s="54" t="s">
        <v>272</v>
      </c>
      <c r="G1741" s="54" t="s">
        <v>500</v>
      </c>
      <c r="H1741" s="54" t="s">
        <v>501</v>
      </c>
      <c r="I1741" s="54" t="s">
        <v>502</v>
      </c>
      <c r="J1741" s="54" t="s">
        <v>500</v>
      </c>
      <c r="K1741" s="54" t="s">
        <v>517</v>
      </c>
      <c r="L1741" s="87">
        <v>41688</v>
      </c>
      <c r="M1741" s="54"/>
      <c r="N1741" s="54" t="s">
        <v>518</v>
      </c>
      <c r="O1741" s="88">
        <v>3.0633070500000009E-2</v>
      </c>
      <c r="P1741" s="54">
        <v>3</v>
      </c>
    </row>
    <row r="1742" spans="1:16" ht="28">
      <c r="A1742" s="54" t="s">
        <v>228</v>
      </c>
      <c r="B1742" s="54" t="s">
        <v>185</v>
      </c>
      <c r="C1742" s="54" t="s">
        <v>369</v>
      </c>
      <c r="D1742" s="54" t="s">
        <v>1425</v>
      </c>
      <c r="E1742" s="54" t="s">
        <v>370</v>
      </c>
      <c r="F1742" s="54" t="s">
        <v>272</v>
      </c>
      <c r="G1742" s="54" t="s">
        <v>500</v>
      </c>
      <c r="H1742" s="54" t="s">
        <v>501</v>
      </c>
      <c r="I1742" s="54" t="s">
        <v>502</v>
      </c>
      <c r="J1742" s="54" t="s">
        <v>500</v>
      </c>
      <c r="K1742" s="54" t="s">
        <v>521</v>
      </c>
      <c r="L1742" s="87">
        <v>41688</v>
      </c>
      <c r="M1742" s="54"/>
      <c r="N1742" s="54" t="s">
        <v>522</v>
      </c>
      <c r="O1742" s="88">
        <v>0.31654172899999999</v>
      </c>
      <c r="P1742" s="54">
        <v>31</v>
      </c>
    </row>
    <row r="1743" spans="1:16" ht="28">
      <c r="A1743" s="54" t="s">
        <v>228</v>
      </c>
      <c r="B1743" s="54" t="s">
        <v>185</v>
      </c>
      <c r="C1743" s="54" t="s">
        <v>369</v>
      </c>
      <c r="D1743" s="54" t="s">
        <v>1425</v>
      </c>
      <c r="E1743" s="54" t="s">
        <v>370</v>
      </c>
      <c r="F1743" s="54" t="s">
        <v>272</v>
      </c>
      <c r="G1743" s="54" t="s">
        <v>500</v>
      </c>
      <c r="H1743" s="54" t="s">
        <v>501</v>
      </c>
      <c r="I1743" s="54" t="s">
        <v>502</v>
      </c>
      <c r="J1743" s="54" t="s">
        <v>500</v>
      </c>
      <c r="K1743" s="54" t="s">
        <v>523</v>
      </c>
      <c r="L1743" s="87">
        <v>41688</v>
      </c>
      <c r="M1743" s="54"/>
      <c r="N1743" s="54" t="s">
        <v>524</v>
      </c>
      <c r="O1743" s="88">
        <v>6.126614100000001E-2</v>
      </c>
      <c r="P1743" s="54">
        <v>6</v>
      </c>
    </row>
    <row r="1744" spans="1:16" ht="28">
      <c r="A1744" s="54" t="s">
        <v>228</v>
      </c>
      <c r="B1744" s="54" t="s">
        <v>185</v>
      </c>
      <c r="C1744" s="54" t="s">
        <v>369</v>
      </c>
      <c r="D1744" s="54" t="s">
        <v>1425</v>
      </c>
      <c r="E1744" s="54" t="s">
        <v>370</v>
      </c>
      <c r="F1744" s="54" t="s">
        <v>272</v>
      </c>
      <c r="G1744" s="54" t="s">
        <v>500</v>
      </c>
      <c r="H1744" s="54" t="s">
        <v>501</v>
      </c>
      <c r="I1744" s="54" t="s">
        <v>502</v>
      </c>
      <c r="J1744" s="54" t="s">
        <v>500</v>
      </c>
      <c r="K1744" s="54" t="s">
        <v>525</v>
      </c>
      <c r="L1744" s="87">
        <v>41688</v>
      </c>
      <c r="M1744" s="54"/>
      <c r="N1744" s="54" t="s">
        <v>526</v>
      </c>
      <c r="O1744" s="88">
        <v>3.0633070500000009E-2</v>
      </c>
      <c r="P1744" s="54">
        <v>3</v>
      </c>
    </row>
    <row r="1745" spans="1:16" ht="28">
      <c r="A1745" s="54" t="s">
        <v>228</v>
      </c>
      <c r="B1745" s="54" t="s">
        <v>185</v>
      </c>
      <c r="C1745" s="54" t="s">
        <v>369</v>
      </c>
      <c r="D1745" s="54" t="s">
        <v>1425</v>
      </c>
      <c r="E1745" s="54" t="s">
        <v>370</v>
      </c>
      <c r="F1745" s="54" t="s">
        <v>272</v>
      </c>
      <c r="G1745" s="54" t="s">
        <v>288</v>
      </c>
      <c r="H1745" s="54" t="s">
        <v>288</v>
      </c>
      <c r="I1745" s="54" t="s">
        <v>293</v>
      </c>
      <c r="J1745" s="54" t="s">
        <v>288</v>
      </c>
      <c r="K1745" s="54" t="s">
        <v>544</v>
      </c>
      <c r="L1745" s="87">
        <v>41653</v>
      </c>
      <c r="M1745" s="54"/>
      <c r="N1745" s="54" t="s">
        <v>545</v>
      </c>
      <c r="O1745" s="88">
        <v>1.0211023499999999E-2</v>
      </c>
      <c r="P1745" s="54">
        <v>1</v>
      </c>
    </row>
    <row r="1746" spans="1:16" ht="28">
      <c r="A1746" s="54" t="s">
        <v>228</v>
      </c>
      <c r="B1746" s="54" t="s">
        <v>185</v>
      </c>
      <c r="C1746" s="54" t="s">
        <v>369</v>
      </c>
      <c r="D1746" s="54" t="s">
        <v>1425</v>
      </c>
      <c r="E1746" s="54" t="s">
        <v>370</v>
      </c>
      <c r="F1746" s="54" t="s">
        <v>272</v>
      </c>
      <c r="G1746" s="54" t="s">
        <v>288</v>
      </c>
      <c r="H1746" s="54" t="s">
        <v>288</v>
      </c>
      <c r="I1746" s="54" t="s">
        <v>293</v>
      </c>
      <c r="J1746" s="54" t="s">
        <v>288</v>
      </c>
      <c r="K1746" s="54" t="s">
        <v>296</v>
      </c>
      <c r="L1746" s="87">
        <v>41653</v>
      </c>
      <c r="M1746" s="54"/>
      <c r="N1746" s="54" t="s">
        <v>297</v>
      </c>
      <c r="O1746" s="88">
        <v>2.0422046999999999E-2</v>
      </c>
      <c r="P1746" s="54">
        <v>2</v>
      </c>
    </row>
    <row r="1747" spans="1:16" ht="28">
      <c r="A1747" s="54" t="s">
        <v>228</v>
      </c>
      <c r="B1747" s="54" t="s">
        <v>185</v>
      </c>
      <c r="C1747" s="54" t="s">
        <v>369</v>
      </c>
      <c r="D1747" s="54" t="s">
        <v>1425</v>
      </c>
      <c r="E1747" s="54" t="s">
        <v>370</v>
      </c>
      <c r="F1747" s="54" t="s">
        <v>272</v>
      </c>
      <c r="G1747" s="54" t="s">
        <v>288</v>
      </c>
      <c r="H1747" s="54" t="s">
        <v>288</v>
      </c>
      <c r="I1747" s="54" t="s">
        <v>293</v>
      </c>
      <c r="J1747" s="54" t="s">
        <v>288</v>
      </c>
      <c r="K1747" s="54" t="s">
        <v>560</v>
      </c>
      <c r="L1747" s="87">
        <v>41653</v>
      </c>
      <c r="M1747" s="54"/>
      <c r="N1747" s="54" t="s">
        <v>561</v>
      </c>
      <c r="O1747" s="88">
        <v>2.0422046999999999E-2</v>
      </c>
      <c r="P1747" s="54">
        <v>2</v>
      </c>
    </row>
    <row r="1748" spans="1:16" ht="28">
      <c r="A1748" s="54" t="s">
        <v>228</v>
      </c>
      <c r="B1748" s="54" t="s">
        <v>185</v>
      </c>
      <c r="C1748" s="54" t="s">
        <v>369</v>
      </c>
      <c r="D1748" s="54" t="s">
        <v>1425</v>
      </c>
      <c r="E1748" s="54" t="s">
        <v>370</v>
      </c>
      <c r="F1748" s="54" t="s">
        <v>272</v>
      </c>
      <c r="G1748" s="54" t="s">
        <v>288</v>
      </c>
      <c r="H1748" s="54" t="s">
        <v>194</v>
      </c>
      <c r="I1748" s="54" t="s">
        <v>576</v>
      </c>
      <c r="J1748" s="54" t="s">
        <v>288</v>
      </c>
      <c r="K1748" s="54" t="s">
        <v>579</v>
      </c>
      <c r="L1748" s="87">
        <v>42510</v>
      </c>
      <c r="M1748" s="54"/>
      <c r="N1748" s="54" t="s">
        <v>580</v>
      </c>
      <c r="O1748" s="88">
        <v>1.0211023499999999E-2</v>
      </c>
      <c r="P1748" s="54">
        <v>1</v>
      </c>
    </row>
    <row r="1749" spans="1:16" ht="28">
      <c r="A1749" s="54" t="s">
        <v>228</v>
      </c>
      <c r="B1749" s="54" t="s">
        <v>185</v>
      </c>
      <c r="C1749" s="54" t="s">
        <v>369</v>
      </c>
      <c r="D1749" s="54" t="s">
        <v>1425</v>
      </c>
      <c r="E1749" s="54" t="s">
        <v>370</v>
      </c>
      <c r="F1749" s="54" t="s">
        <v>272</v>
      </c>
      <c r="G1749" s="54" t="s">
        <v>288</v>
      </c>
      <c r="H1749" s="54" t="s">
        <v>597</v>
      </c>
      <c r="I1749" s="54" t="s">
        <v>598</v>
      </c>
      <c r="J1749" s="54" t="s">
        <v>288</v>
      </c>
      <c r="K1749" s="54" t="s">
        <v>597</v>
      </c>
      <c r="L1749" s="87">
        <v>42440</v>
      </c>
      <c r="M1749" s="54"/>
      <c r="N1749" s="54" t="s">
        <v>599</v>
      </c>
      <c r="O1749" s="88">
        <v>1.0211023499999999E-2</v>
      </c>
      <c r="P1749" s="54">
        <v>1</v>
      </c>
    </row>
    <row r="1750" spans="1:16" ht="28">
      <c r="A1750" s="54" t="s">
        <v>228</v>
      </c>
      <c r="B1750" s="54" t="s">
        <v>185</v>
      </c>
      <c r="C1750" s="54" t="s">
        <v>369</v>
      </c>
      <c r="D1750" s="54" t="s">
        <v>1425</v>
      </c>
      <c r="E1750" s="54" t="s">
        <v>370</v>
      </c>
      <c r="F1750" s="54" t="s">
        <v>272</v>
      </c>
      <c r="G1750" s="54" t="s">
        <v>625</v>
      </c>
      <c r="H1750" s="54" t="s">
        <v>626</v>
      </c>
      <c r="I1750" s="54" t="s">
        <v>627</v>
      </c>
      <c r="J1750" s="54" t="s">
        <v>625</v>
      </c>
      <c r="K1750" s="54" t="s">
        <v>644</v>
      </c>
      <c r="L1750" s="87">
        <v>42874</v>
      </c>
      <c r="M1750" s="54"/>
      <c r="N1750" s="54" t="s">
        <v>645</v>
      </c>
      <c r="O1750" s="88">
        <v>1.0211023499999999E-2</v>
      </c>
      <c r="P1750" s="54">
        <v>1</v>
      </c>
    </row>
    <row r="1751" spans="1:16" ht="28">
      <c r="A1751" s="54" t="s">
        <v>228</v>
      </c>
      <c r="B1751" s="54" t="s">
        <v>185</v>
      </c>
      <c r="C1751" s="54" t="s">
        <v>369</v>
      </c>
      <c r="D1751" s="54" t="s">
        <v>1425</v>
      </c>
      <c r="E1751" s="54" t="s">
        <v>370</v>
      </c>
      <c r="F1751" s="54" t="s">
        <v>272</v>
      </c>
      <c r="G1751" s="54" t="s">
        <v>261</v>
      </c>
      <c r="H1751" s="54" t="s">
        <v>793</v>
      </c>
      <c r="I1751" s="54" t="s">
        <v>794</v>
      </c>
      <c r="J1751" s="54" t="s">
        <v>261</v>
      </c>
      <c r="K1751" s="54" t="s">
        <v>793</v>
      </c>
      <c r="L1751" s="87">
        <v>1</v>
      </c>
      <c r="M1751" s="54"/>
      <c r="N1751" s="54" t="s">
        <v>795</v>
      </c>
      <c r="O1751" s="88">
        <v>4.0844093999999997E-2</v>
      </c>
      <c r="P1751" s="54">
        <v>4</v>
      </c>
    </row>
    <row r="1752" spans="1:16" ht="28">
      <c r="A1752" s="54" t="s">
        <v>228</v>
      </c>
      <c r="B1752" s="54" t="s">
        <v>185</v>
      </c>
      <c r="C1752" s="54" t="s">
        <v>369</v>
      </c>
      <c r="D1752" s="54" t="s">
        <v>1425</v>
      </c>
      <c r="E1752" s="54" t="s">
        <v>370</v>
      </c>
      <c r="F1752" s="54" t="s">
        <v>272</v>
      </c>
      <c r="G1752" s="54" t="s">
        <v>261</v>
      </c>
      <c r="H1752" s="54" t="s">
        <v>303</v>
      </c>
      <c r="I1752" s="54" t="s">
        <v>304</v>
      </c>
      <c r="J1752" s="54" t="s">
        <v>261</v>
      </c>
      <c r="K1752" s="54" t="s">
        <v>303</v>
      </c>
      <c r="L1752" s="87">
        <v>42601</v>
      </c>
      <c r="M1752" s="54"/>
      <c r="N1752" s="54" t="s">
        <v>798</v>
      </c>
      <c r="O1752" s="88">
        <v>2.0422046999999999E-2</v>
      </c>
      <c r="P1752" s="54">
        <v>2</v>
      </c>
    </row>
    <row r="1753" spans="1:16" ht="28">
      <c r="A1753" s="54" t="s">
        <v>228</v>
      </c>
      <c r="B1753" s="54" t="s">
        <v>185</v>
      </c>
      <c r="C1753" s="54" t="s">
        <v>369</v>
      </c>
      <c r="D1753" s="54" t="s">
        <v>1425</v>
      </c>
      <c r="E1753" s="54" t="s">
        <v>370</v>
      </c>
      <c r="F1753" s="54" t="s">
        <v>272</v>
      </c>
      <c r="G1753" s="54" t="s">
        <v>261</v>
      </c>
      <c r="H1753" s="54" t="s">
        <v>1421</v>
      </c>
      <c r="I1753" s="54" t="s">
        <v>1422</v>
      </c>
      <c r="J1753" s="54" t="s">
        <v>261</v>
      </c>
      <c r="K1753" s="54" t="s">
        <v>1421</v>
      </c>
      <c r="L1753" s="87">
        <v>42998</v>
      </c>
      <c r="M1753" s="54"/>
      <c r="N1753" s="54" t="s">
        <v>1423</v>
      </c>
      <c r="O1753" s="88">
        <v>2.0422046999999999E-2</v>
      </c>
      <c r="P1753" s="54">
        <v>2</v>
      </c>
    </row>
    <row r="1754" spans="1:16" ht="28">
      <c r="A1754" s="54" t="s">
        <v>228</v>
      </c>
      <c r="B1754" s="54" t="s">
        <v>185</v>
      </c>
      <c r="C1754" s="54" t="s">
        <v>369</v>
      </c>
      <c r="D1754" s="54" t="s">
        <v>1425</v>
      </c>
      <c r="E1754" s="54" t="s">
        <v>370</v>
      </c>
      <c r="F1754" s="54" t="s">
        <v>272</v>
      </c>
      <c r="G1754" s="54" t="s">
        <v>307</v>
      </c>
      <c r="H1754" s="54" t="s">
        <v>825</v>
      </c>
      <c r="I1754" s="54" t="s">
        <v>826</v>
      </c>
      <c r="J1754" s="54" t="s">
        <v>307</v>
      </c>
      <c r="K1754" s="54" t="s">
        <v>827</v>
      </c>
      <c r="L1754" s="87">
        <v>42594</v>
      </c>
      <c r="M1754" s="54"/>
      <c r="N1754" s="54" t="s">
        <v>828</v>
      </c>
      <c r="O1754" s="88">
        <v>1.0211023499999999E-2</v>
      </c>
      <c r="P1754" s="54">
        <v>1</v>
      </c>
    </row>
    <row r="1755" spans="1:16" ht="28">
      <c r="A1755" s="54" t="s">
        <v>228</v>
      </c>
      <c r="B1755" s="54" t="s">
        <v>185</v>
      </c>
      <c r="C1755" s="54" t="s">
        <v>369</v>
      </c>
      <c r="D1755" s="54" t="s">
        <v>1425</v>
      </c>
      <c r="E1755" s="54" t="s">
        <v>370</v>
      </c>
      <c r="F1755" s="54" t="s">
        <v>272</v>
      </c>
      <c r="G1755" s="54" t="s">
        <v>307</v>
      </c>
      <c r="H1755" s="54" t="s">
        <v>825</v>
      </c>
      <c r="I1755" s="54" t="s">
        <v>826</v>
      </c>
      <c r="J1755" s="54" t="s">
        <v>307</v>
      </c>
      <c r="K1755" s="54" t="s">
        <v>831</v>
      </c>
      <c r="L1755" s="87">
        <v>42594</v>
      </c>
      <c r="M1755" s="54"/>
      <c r="N1755" s="54" t="s">
        <v>832</v>
      </c>
      <c r="O1755" s="88">
        <v>1.0211023499999999E-2</v>
      </c>
      <c r="P1755" s="54">
        <v>1</v>
      </c>
    </row>
    <row r="1756" spans="1:16" ht="28">
      <c r="A1756" s="54" t="s">
        <v>228</v>
      </c>
      <c r="B1756" s="54" t="s">
        <v>185</v>
      </c>
      <c r="C1756" s="54" t="s">
        <v>369</v>
      </c>
      <c r="D1756" s="54" t="s">
        <v>1425</v>
      </c>
      <c r="E1756" s="54" t="s">
        <v>370</v>
      </c>
      <c r="F1756" s="54" t="s">
        <v>272</v>
      </c>
      <c r="G1756" s="54" t="s">
        <v>307</v>
      </c>
      <c r="H1756" s="54" t="s">
        <v>825</v>
      </c>
      <c r="I1756" s="54" t="s">
        <v>826</v>
      </c>
      <c r="J1756" s="54" t="s">
        <v>307</v>
      </c>
      <c r="K1756" s="54" t="s">
        <v>833</v>
      </c>
      <c r="L1756" s="87">
        <v>42594</v>
      </c>
      <c r="M1756" s="54"/>
      <c r="N1756" s="54" t="s">
        <v>834</v>
      </c>
      <c r="O1756" s="88">
        <v>2.0422046999999999E-2</v>
      </c>
      <c r="P1756" s="54">
        <v>2</v>
      </c>
    </row>
    <row r="1757" spans="1:16" ht="28">
      <c r="A1757" s="54" t="s">
        <v>228</v>
      </c>
      <c r="B1757" s="54" t="s">
        <v>185</v>
      </c>
      <c r="C1757" s="54" t="s">
        <v>369</v>
      </c>
      <c r="D1757" s="54" t="s">
        <v>1425</v>
      </c>
      <c r="E1757" s="54" t="s">
        <v>370</v>
      </c>
      <c r="F1757" s="54" t="s">
        <v>272</v>
      </c>
      <c r="G1757" s="54" t="s">
        <v>307</v>
      </c>
      <c r="H1757" s="54" t="s">
        <v>835</v>
      </c>
      <c r="I1757" s="54" t="s">
        <v>836</v>
      </c>
      <c r="J1757" s="54" t="s">
        <v>307</v>
      </c>
      <c r="K1757" s="54" t="s">
        <v>839</v>
      </c>
      <c r="L1757" s="87">
        <v>41695</v>
      </c>
      <c r="M1757" s="54"/>
      <c r="N1757" s="54" t="s">
        <v>840</v>
      </c>
      <c r="O1757" s="88">
        <v>1.0211023499999999E-2</v>
      </c>
      <c r="P1757" s="54">
        <v>1</v>
      </c>
    </row>
    <row r="1758" spans="1:16" ht="28">
      <c r="A1758" s="54" t="s">
        <v>228</v>
      </c>
      <c r="B1758" s="54" t="s">
        <v>185</v>
      </c>
      <c r="C1758" s="54" t="s">
        <v>369</v>
      </c>
      <c r="D1758" s="54" t="s">
        <v>1425</v>
      </c>
      <c r="E1758" s="54" t="s">
        <v>370</v>
      </c>
      <c r="F1758" s="54" t="s">
        <v>272</v>
      </c>
      <c r="G1758" s="54" t="s">
        <v>307</v>
      </c>
      <c r="H1758" s="54" t="s">
        <v>835</v>
      </c>
      <c r="I1758" s="54" t="s">
        <v>836</v>
      </c>
      <c r="J1758" s="54" t="s">
        <v>307</v>
      </c>
      <c r="K1758" s="54" t="s">
        <v>846</v>
      </c>
      <c r="L1758" s="87">
        <v>41695</v>
      </c>
      <c r="M1758" s="54"/>
      <c r="N1758" s="54" t="s">
        <v>847</v>
      </c>
      <c r="O1758" s="88">
        <v>1.0211023499999999E-2</v>
      </c>
      <c r="P1758" s="54">
        <v>1</v>
      </c>
    </row>
    <row r="1759" spans="1:16" ht="28">
      <c r="A1759" s="54" t="s">
        <v>228</v>
      </c>
      <c r="B1759" s="54" t="s">
        <v>185</v>
      </c>
      <c r="C1759" s="54" t="s">
        <v>369</v>
      </c>
      <c r="D1759" s="54" t="s">
        <v>1425</v>
      </c>
      <c r="E1759" s="54" t="s">
        <v>370</v>
      </c>
      <c r="F1759" s="54" t="s">
        <v>272</v>
      </c>
      <c r="G1759" s="54" t="s">
        <v>307</v>
      </c>
      <c r="H1759" s="54" t="s">
        <v>835</v>
      </c>
      <c r="I1759" s="54" t="s">
        <v>836</v>
      </c>
      <c r="J1759" s="54" t="s">
        <v>307</v>
      </c>
      <c r="K1759" s="54" t="s">
        <v>857</v>
      </c>
      <c r="L1759" s="87">
        <v>41695</v>
      </c>
      <c r="M1759" s="54"/>
      <c r="N1759" s="54" t="s">
        <v>858</v>
      </c>
      <c r="O1759" s="88">
        <v>1.0211023499999999E-2</v>
      </c>
      <c r="P1759" s="54">
        <v>1</v>
      </c>
    </row>
    <row r="1760" spans="1:16" ht="28">
      <c r="A1760" s="54" t="s">
        <v>228</v>
      </c>
      <c r="B1760" s="54" t="s">
        <v>185</v>
      </c>
      <c r="C1760" s="54" t="s">
        <v>369</v>
      </c>
      <c r="D1760" s="54" t="s">
        <v>1425</v>
      </c>
      <c r="E1760" s="54" t="s">
        <v>370</v>
      </c>
      <c r="F1760" s="54" t="s">
        <v>272</v>
      </c>
      <c r="G1760" s="54" t="s">
        <v>358</v>
      </c>
      <c r="H1760" s="54" t="s">
        <v>928</v>
      </c>
      <c r="I1760" s="54" t="s">
        <v>929</v>
      </c>
      <c r="J1760" s="54" t="s">
        <v>358</v>
      </c>
      <c r="K1760" s="54" t="s">
        <v>930</v>
      </c>
      <c r="L1760" s="87">
        <v>42622</v>
      </c>
      <c r="M1760" s="54"/>
      <c r="N1760" s="54" t="s">
        <v>931</v>
      </c>
      <c r="O1760" s="88">
        <v>2.0422046999999999E-2</v>
      </c>
      <c r="P1760" s="54">
        <v>2</v>
      </c>
    </row>
    <row r="1761" spans="1:16" ht="28">
      <c r="A1761" s="54" t="s">
        <v>228</v>
      </c>
      <c r="B1761" s="54" t="s">
        <v>185</v>
      </c>
      <c r="C1761" s="54" t="s">
        <v>369</v>
      </c>
      <c r="D1761" s="54" t="s">
        <v>1425</v>
      </c>
      <c r="E1761" s="54" t="s">
        <v>370</v>
      </c>
      <c r="F1761" s="54" t="s">
        <v>272</v>
      </c>
      <c r="G1761" s="54" t="s">
        <v>358</v>
      </c>
      <c r="H1761" s="54" t="s">
        <v>928</v>
      </c>
      <c r="I1761" s="54" t="s">
        <v>929</v>
      </c>
      <c r="J1761" s="54" t="s">
        <v>358</v>
      </c>
      <c r="K1761" s="54" t="s">
        <v>933</v>
      </c>
      <c r="L1761" s="87">
        <v>42622</v>
      </c>
      <c r="M1761" s="54"/>
      <c r="N1761" s="54" t="s">
        <v>934</v>
      </c>
      <c r="O1761" s="88">
        <v>2.0422046999999999E-2</v>
      </c>
      <c r="P1761" s="54">
        <v>2</v>
      </c>
    </row>
    <row r="1762" spans="1:16" ht="28">
      <c r="A1762" s="54" t="s">
        <v>228</v>
      </c>
      <c r="B1762" s="54" t="s">
        <v>185</v>
      </c>
      <c r="C1762" s="54" t="s">
        <v>369</v>
      </c>
      <c r="D1762" s="54" t="s">
        <v>1425</v>
      </c>
      <c r="E1762" s="54" t="s">
        <v>370</v>
      </c>
      <c r="F1762" s="54" t="s">
        <v>272</v>
      </c>
      <c r="G1762" s="54" t="s">
        <v>358</v>
      </c>
      <c r="H1762" s="54" t="s">
        <v>928</v>
      </c>
      <c r="I1762" s="54" t="s">
        <v>929</v>
      </c>
      <c r="J1762" s="54" t="s">
        <v>358</v>
      </c>
      <c r="K1762" s="54" t="s">
        <v>935</v>
      </c>
      <c r="L1762" s="87">
        <v>42622</v>
      </c>
      <c r="M1762" s="54"/>
      <c r="N1762" s="54" t="s">
        <v>936</v>
      </c>
      <c r="O1762" s="88">
        <v>1.0211023499999999E-2</v>
      </c>
      <c r="P1762" s="54">
        <v>1</v>
      </c>
    </row>
    <row r="1763" spans="1:16" ht="28">
      <c r="A1763" s="54" t="s">
        <v>228</v>
      </c>
      <c r="B1763" s="54" t="s">
        <v>185</v>
      </c>
      <c r="C1763" s="54" t="s">
        <v>369</v>
      </c>
      <c r="D1763" s="54" t="s">
        <v>1425</v>
      </c>
      <c r="E1763" s="54" t="s">
        <v>370</v>
      </c>
      <c r="F1763" s="54" t="s">
        <v>272</v>
      </c>
      <c r="G1763" s="54" t="s">
        <v>358</v>
      </c>
      <c r="H1763" s="54" t="s">
        <v>928</v>
      </c>
      <c r="I1763" s="54" t="s">
        <v>929</v>
      </c>
      <c r="J1763" s="54" t="s">
        <v>358</v>
      </c>
      <c r="K1763" s="54" t="s">
        <v>937</v>
      </c>
      <c r="L1763" s="87">
        <v>42622</v>
      </c>
      <c r="M1763" s="54"/>
      <c r="N1763" s="54" t="s">
        <v>938</v>
      </c>
      <c r="O1763" s="88">
        <v>1.0211023499999999E-2</v>
      </c>
      <c r="P1763" s="54">
        <v>1</v>
      </c>
    </row>
    <row r="1764" spans="1:16" ht="28">
      <c r="A1764" s="54" t="s">
        <v>228</v>
      </c>
      <c r="B1764" s="54" t="s">
        <v>185</v>
      </c>
      <c r="C1764" s="54" t="s">
        <v>369</v>
      </c>
      <c r="D1764" s="54" t="s">
        <v>1425</v>
      </c>
      <c r="E1764" s="54" t="s">
        <v>370</v>
      </c>
      <c r="F1764" s="54" t="s">
        <v>272</v>
      </c>
      <c r="G1764" s="54" t="s">
        <v>358</v>
      </c>
      <c r="H1764" s="54" t="s">
        <v>928</v>
      </c>
      <c r="I1764" s="54" t="s">
        <v>929</v>
      </c>
      <c r="J1764" s="54" t="s">
        <v>358</v>
      </c>
      <c r="K1764" s="54" t="s">
        <v>362</v>
      </c>
      <c r="L1764" s="87">
        <v>42622</v>
      </c>
      <c r="M1764" s="54"/>
      <c r="N1764" s="54" t="s">
        <v>939</v>
      </c>
      <c r="O1764" s="88">
        <v>2.0422046999999999E-2</v>
      </c>
      <c r="P1764" s="54">
        <v>2</v>
      </c>
    </row>
    <row r="1765" spans="1:16" ht="28">
      <c r="A1765" s="54" t="s">
        <v>228</v>
      </c>
      <c r="B1765" s="54" t="s">
        <v>185</v>
      </c>
      <c r="C1765" s="54" t="s">
        <v>369</v>
      </c>
      <c r="D1765" s="54" t="s">
        <v>1425</v>
      </c>
      <c r="E1765" s="54" t="s">
        <v>370</v>
      </c>
      <c r="F1765" s="54" t="s">
        <v>272</v>
      </c>
      <c r="G1765" s="54" t="s">
        <v>201</v>
      </c>
      <c r="H1765" s="54" t="s">
        <v>204</v>
      </c>
      <c r="I1765" s="54" t="s">
        <v>315</v>
      </c>
      <c r="J1765" s="54" t="s">
        <v>201</v>
      </c>
      <c r="K1765" s="54" t="s">
        <v>316</v>
      </c>
      <c r="L1765" s="87">
        <v>41688</v>
      </c>
      <c r="M1765" s="54"/>
      <c r="N1765" s="54" t="s">
        <v>317</v>
      </c>
      <c r="O1765" s="88">
        <v>1.0211023499999999E-2</v>
      </c>
      <c r="P1765" s="54">
        <v>1</v>
      </c>
    </row>
    <row r="1766" spans="1:16" ht="28">
      <c r="A1766" s="54" t="s">
        <v>228</v>
      </c>
      <c r="B1766" s="54" t="s">
        <v>185</v>
      </c>
      <c r="C1766" s="54" t="s">
        <v>369</v>
      </c>
      <c r="D1766" s="54" t="s">
        <v>1425</v>
      </c>
      <c r="E1766" s="54" t="s">
        <v>370</v>
      </c>
      <c r="F1766" s="54" t="s">
        <v>272</v>
      </c>
      <c r="G1766" s="54" t="s">
        <v>1541</v>
      </c>
      <c r="H1766" s="54" t="s">
        <v>1542</v>
      </c>
      <c r="I1766" s="54" t="s">
        <v>1543</v>
      </c>
      <c r="J1766" s="54" t="s">
        <v>1541</v>
      </c>
      <c r="K1766" s="54" t="s">
        <v>1546</v>
      </c>
      <c r="L1766" s="87">
        <v>43308</v>
      </c>
      <c r="M1766" s="54"/>
      <c r="N1766" s="54" t="s">
        <v>1547</v>
      </c>
      <c r="O1766" s="88">
        <v>1.0211023499999999E-2</v>
      </c>
      <c r="P1766" s="54">
        <v>1</v>
      </c>
    </row>
    <row r="1767" spans="1:16" ht="28">
      <c r="A1767" s="54" t="s">
        <v>228</v>
      </c>
      <c r="B1767" s="54" t="s">
        <v>185</v>
      </c>
      <c r="C1767" s="54" t="s">
        <v>369</v>
      </c>
      <c r="D1767" s="54" t="s">
        <v>1425</v>
      </c>
      <c r="E1767" s="54" t="s">
        <v>370</v>
      </c>
      <c r="F1767" s="54" t="s">
        <v>272</v>
      </c>
      <c r="G1767" s="54" t="s">
        <v>1541</v>
      </c>
      <c r="H1767" s="54" t="s">
        <v>1542</v>
      </c>
      <c r="I1767" s="54" t="s">
        <v>1543</v>
      </c>
      <c r="J1767" s="54" t="s">
        <v>1541</v>
      </c>
      <c r="K1767" s="54" t="s">
        <v>1554</v>
      </c>
      <c r="L1767" s="87">
        <v>43308</v>
      </c>
      <c r="M1767" s="54"/>
      <c r="N1767" s="54" t="s">
        <v>1555</v>
      </c>
      <c r="O1767" s="88">
        <v>1.0211023499999999E-2</v>
      </c>
      <c r="P1767" s="54">
        <v>1</v>
      </c>
    </row>
    <row r="1768" spans="1:16" ht="28">
      <c r="A1768" s="54" t="s">
        <v>228</v>
      </c>
      <c r="B1768" s="54" t="s">
        <v>185</v>
      </c>
      <c r="C1768" s="54" t="s">
        <v>369</v>
      </c>
      <c r="D1768" s="54" t="s">
        <v>1425</v>
      </c>
      <c r="E1768" s="54" t="s">
        <v>370</v>
      </c>
      <c r="F1768" s="54" t="s">
        <v>272</v>
      </c>
      <c r="G1768" s="54" t="s">
        <v>205</v>
      </c>
      <c r="H1768" s="54" t="s">
        <v>1446</v>
      </c>
      <c r="I1768" s="54" t="s">
        <v>1447</v>
      </c>
      <c r="J1768" s="54" t="s">
        <v>205</v>
      </c>
      <c r="K1768" s="54" t="s">
        <v>1446</v>
      </c>
      <c r="L1768" s="87">
        <v>43042</v>
      </c>
      <c r="M1768" s="54"/>
      <c r="N1768" s="54" t="s">
        <v>1448</v>
      </c>
      <c r="O1768" s="88">
        <v>0.40844094069999998</v>
      </c>
      <c r="P1768" s="54">
        <v>40</v>
      </c>
    </row>
    <row r="1769" spans="1:16" ht="28">
      <c r="A1769" s="54" t="s">
        <v>228</v>
      </c>
      <c r="B1769" s="54" t="s">
        <v>185</v>
      </c>
      <c r="C1769" s="54" t="s">
        <v>369</v>
      </c>
      <c r="D1769" s="54" t="s">
        <v>1425</v>
      </c>
      <c r="E1769" s="54" t="s">
        <v>370</v>
      </c>
      <c r="F1769" s="54" t="s">
        <v>272</v>
      </c>
      <c r="G1769" s="54" t="s">
        <v>205</v>
      </c>
      <c r="H1769" s="54" t="s">
        <v>998</v>
      </c>
      <c r="I1769" s="54" t="s">
        <v>999</v>
      </c>
      <c r="J1769" s="54" t="s">
        <v>205</v>
      </c>
      <c r="K1769" s="54" t="s">
        <v>998</v>
      </c>
      <c r="L1769" s="87">
        <v>42052</v>
      </c>
      <c r="M1769" s="54"/>
      <c r="N1769" s="54" t="s">
        <v>1000</v>
      </c>
      <c r="O1769" s="88">
        <v>7.1477164499999996E-2</v>
      </c>
      <c r="P1769" s="54">
        <v>7</v>
      </c>
    </row>
    <row r="1770" spans="1:16" ht="28">
      <c r="A1770" s="54" t="s">
        <v>228</v>
      </c>
      <c r="B1770" s="54" t="s">
        <v>185</v>
      </c>
      <c r="C1770" s="54" t="s">
        <v>369</v>
      </c>
      <c r="D1770" s="54" t="s">
        <v>1425</v>
      </c>
      <c r="E1770" s="54" t="s">
        <v>370</v>
      </c>
      <c r="F1770" s="54" t="s">
        <v>272</v>
      </c>
      <c r="G1770" s="54" t="s">
        <v>205</v>
      </c>
      <c r="H1770" s="54" t="s">
        <v>206</v>
      </c>
      <c r="I1770" s="54" t="s">
        <v>1001</v>
      </c>
      <c r="J1770" s="54" t="s">
        <v>205</v>
      </c>
      <c r="K1770" s="54" t="s">
        <v>1004</v>
      </c>
      <c r="L1770" s="87">
        <v>42136</v>
      </c>
      <c r="M1770" s="54"/>
      <c r="N1770" s="54" t="s">
        <v>1005</v>
      </c>
      <c r="O1770" s="88">
        <v>1.0211023499999999E-2</v>
      </c>
      <c r="P1770" s="54">
        <v>1</v>
      </c>
    </row>
    <row r="1771" spans="1:16" ht="28">
      <c r="A1771" s="54" t="s">
        <v>228</v>
      </c>
      <c r="B1771" s="54" t="s">
        <v>185</v>
      </c>
      <c r="C1771" s="54" t="s">
        <v>369</v>
      </c>
      <c r="D1771" s="54" t="s">
        <v>1425</v>
      </c>
      <c r="E1771" s="54" t="s">
        <v>370</v>
      </c>
      <c r="F1771" s="54" t="s">
        <v>272</v>
      </c>
      <c r="G1771" s="54" t="s">
        <v>205</v>
      </c>
      <c r="H1771" s="54" t="s">
        <v>1435</v>
      </c>
      <c r="I1771" s="54" t="s">
        <v>1436</v>
      </c>
      <c r="J1771" s="54" t="s">
        <v>205</v>
      </c>
      <c r="K1771" s="54" t="s">
        <v>1457</v>
      </c>
      <c r="L1771" s="87">
        <v>43154</v>
      </c>
      <c r="M1771" s="54"/>
      <c r="N1771" s="54" t="s">
        <v>1458</v>
      </c>
      <c r="O1771" s="88">
        <v>8.1688188100000003E-2</v>
      </c>
      <c r="P1771" s="54">
        <v>8</v>
      </c>
    </row>
    <row r="1772" spans="1:16" ht="28">
      <c r="A1772" s="54" t="s">
        <v>228</v>
      </c>
      <c r="B1772" s="54" t="s">
        <v>185</v>
      </c>
      <c r="C1772" s="54" t="s">
        <v>369</v>
      </c>
      <c r="D1772" s="54" t="s">
        <v>1425</v>
      </c>
      <c r="E1772" s="54" t="s">
        <v>370</v>
      </c>
      <c r="F1772" s="54" t="s">
        <v>272</v>
      </c>
      <c r="G1772" s="54" t="s">
        <v>205</v>
      </c>
      <c r="H1772" s="54" t="s">
        <v>1435</v>
      </c>
      <c r="I1772" s="54" t="s">
        <v>1436</v>
      </c>
      <c r="J1772" s="54" t="s">
        <v>205</v>
      </c>
      <c r="K1772" s="54" t="s">
        <v>1461</v>
      </c>
      <c r="L1772" s="87">
        <v>43154</v>
      </c>
      <c r="M1772" s="54"/>
      <c r="N1772" s="54" t="s">
        <v>1462</v>
      </c>
      <c r="O1772" s="88">
        <v>2.0422046999999999E-2</v>
      </c>
      <c r="P1772" s="54">
        <v>2</v>
      </c>
    </row>
    <row r="1773" spans="1:16" ht="28">
      <c r="A1773" s="54" t="s">
        <v>228</v>
      </c>
      <c r="B1773" s="54" t="s">
        <v>185</v>
      </c>
      <c r="C1773" s="54" t="s">
        <v>369</v>
      </c>
      <c r="D1773" s="54" t="s">
        <v>1425</v>
      </c>
      <c r="E1773" s="54" t="s">
        <v>370</v>
      </c>
      <c r="F1773" s="54" t="s">
        <v>272</v>
      </c>
      <c r="G1773" s="54" t="s">
        <v>205</v>
      </c>
      <c r="H1773" s="54" t="s">
        <v>1435</v>
      </c>
      <c r="I1773" s="54" t="s">
        <v>1436</v>
      </c>
      <c r="J1773" s="54" t="s">
        <v>205</v>
      </c>
      <c r="K1773" s="54" t="s">
        <v>1465</v>
      </c>
      <c r="L1773" s="87">
        <v>43154</v>
      </c>
      <c r="M1773" s="54"/>
      <c r="N1773" s="54" t="s">
        <v>1466</v>
      </c>
      <c r="O1773" s="88">
        <v>1.0211023499999999E-2</v>
      </c>
      <c r="P1773" s="54">
        <v>1</v>
      </c>
    </row>
    <row r="1774" spans="1:16" ht="28">
      <c r="A1774" s="54" t="s">
        <v>228</v>
      </c>
      <c r="B1774" s="54" t="s">
        <v>185</v>
      </c>
      <c r="C1774" s="54" t="s">
        <v>369</v>
      </c>
      <c r="D1774" s="54" t="s">
        <v>1425</v>
      </c>
      <c r="E1774" s="54" t="s">
        <v>370</v>
      </c>
      <c r="F1774" s="54" t="s">
        <v>272</v>
      </c>
      <c r="G1774" s="54" t="s">
        <v>205</v>
      </c>
      <c r="H1774" s="54" t="s">
        <v>1435</v>
      </c>
      <c r="I1774" s="54" t="s">
        <v>1436</v>
      </c>
      <c r="J1774" s="54" t="s">
        <v>205</v>
      </c>
      <c r="K1774" s="54" t="s">
        <v>1449</v>
      </c>
      <c r="L1774" s="87">
        <v>43154</v>
      </c>
      <c r="M1774" s="54"/>
      <c r="N1774" s="54" t="s">
        <v>1450</v>
      </c>
      <c r="O1774" s="88">
        <v>0.23485354089999999</v>
      </c>
      <c r="P1774" s="54">
        <v>23</v>
      </c>
    </row>
    <row r="1775" spans="1:16" ht="28">
      <c r="A1775" s="54" t="s">
        <v>228</v>
      </c>
      <c r="B1775" s="54" t="s">
        <v>185</v>
      </c>
      <c r="C1775" s="54" t="s">
        <v>369</v>
      </c>
      <c r="D1775" s="54" t="s">
        <v>1425</v>
      </c>
      <c r="E1775" s="54" t="s">
        <v>370</v>
      </c>
      <c r="F1775" s="54" t="s">
        <v>272</v>
      </c>
      <c r="G1775" s="54" t="s">
        <v>205</v>
      </c>
      <c r="H1775" s="54" t="s">
        <v>1016</v>
      </c>
      <c r="I1775" s="54" t="s">
        <v>1017</v>
      </c>
      <c r="J1775" s="54" t="s">
        <v>205</v>
      </c>
      <c r="K1775" s="54" t="s">
        <v>1020</v>
      </c>
      <c r="L1775" s="87">
        <v>41982</v>
      </c>
      <c r="M1775" s="54"/>
      <c r="N1775" s="54" t="s">
        <v>1021</v>
      </c>
      <c r="O1775" s="88">
        <v>0.5207621992</v>
      </c>
      <c r="P1775" s="54">
        <v>51</v>
      </c>
    </row>
    <row r="1776" spans="1:16" ht="28">
      <c r="A1776" s="54" t="s">
        <v>228</v>
      </c>
      <c r="B1776" s="54" t="s">
        <v>185</v>
      </c>
      <c r="C1776" s="54" t="s">
        <v>369</v>
      </c>
      <c r="D1776" s="54" t="s">
        <v>1425</v>
      </c>
      <c r="E1776" s="54" t="s">
        <v>370</v>
      </c>
      <c r="F1776" s="54" t="s">
        <v>272</v>
      </c>
      <c r="G1776" s="54" t="s">
        <v>205</v>
      </c>
      <c r="H1776" s="54" t="s">
        <v>1016</v>
      </c>
      <c r="I1776" s="54" t="s">
        <v>1017</v>
      </c>
      <c r="J1776" s="54" t="s">
        <v>205</v>
      </c>
      <c r="K1776" s="54" t="s">
        <v>1016</v>
      </c>
      <c r="L1776" s="87">
        <v>41982</v>
      </c>
      <c r="M1776" s="54"/>
      <c r="N1776" s="54" t="s">
        <v>1022</v>
      </c>
      <c r="O1776" s="88">
        <v>2.0422046999999999E-2</v>
      </c>
      <c r="P1776" s="54">
        <v>2</v>
      </c>
    </row>
    <row r="1777" spans="1:16" ht="28">
      <c r="A1777" s="54" t="s">
        <v>228</v>
      </c>
      <c r="B1777" s="54" t="s">
        <v>185</v>
      </c>
      <c r="C1777" s="54" t="s">
        <v>369</v>
      </c>
      <c r="D1777" s="54" t="s">
        <v>1425</v>
      </c>
      <c r="E1777" s="54" t="s">
        <v>370</v>
      </c>
      <c r="F1777" s="54" t="s">
        <v>272</v>
      </c>
      <c r="G1777" s="54" t="s">
        <v>1023</v>
      </c>
      <c r="H1777" s="54" t="s">
        <v>1024</v>
      </c>
      <c r="I1777" s="54" t="s">
        <v>1025</v>
      </c>
      <c r="J1777" s="54" t="s">
        <v>1023</v>
      </c>
      <c r="K1777" s="54" t="s">
        <v>1034</v>
      </c>
      <c r="L1777" s="87">
        <v>41688</v>
      </c>
      <c r="M1777" s="54"/>
      <c r="N1777" s="54" t="s">
        <v>1035</v>
      </c>
      <c r="O1777" s="88">
        <v>1.0211023499999999E-2</v>
      </c>
      <c r="P1777" s="54">
        <v>1</v>
      </c>
    </row>
    <row r="1778" spans="1:16" ht="28">
      <c r="A1778" s="54" t="s">
        <v>228</v>
      </c>
      <c r="B1778" s="54" t="s">
        <v>185</v>
      </c>
      <c r="C1778" s="54" t="s">
        <v>369</v>
      </c>
      <c r="D1778" s="54" t="s">
        <v>1425</v>
      </c>
      <c r="E1778" s="54" t="s">
        <v>370</v>
      </c>
      <c r="F1778" s="54" t="s">
        <v>272</v>
      </c>
      <c r="G1778" s="54" t="s">
        <v>210</v>
      </c>
      <c r="H1778" s="54" t="s">
        <v>210</v>
      </c>
      <c r="I1778" s="54" t="s">
        <v>322</v>
      </c>
      <c r="J1778" s="54" t="s">
        <v>210</v>
      </c>
      <c r="K1778" s="54" t="s">
        <v>1047</v>
      </c>
      <c r="L1778" s="87">
        <v>41674</v>
      </c>
      <c r="M1778" s="54"/>
      <c r="N1778" s="54" t="s">
        <v>1048</v>
      </c>
      <c r="O1778" s="88">
        <v>2.0422046999999999E-2</v>
      </c>
      <c r="P1778" s="54">
        <v>2</v>
      </c>
    </row>
    <row r="1779" spans="1:16" ht="28">
      <c r="A1779" s="54" t="s">
        <v>228</v>
      </c>
      <c r="B1779" s="54" t="s">
        <v>185</v>
      </c>
      <c r="C1779" s="54" t="s">
        <v>369</v>
      </c>
      <c r="D1779" s="54" t="s">
        <v>1425</v>
      </c>
      <c r="E1779" s="54" t="s">
        <v>370</v>
      </c>
      <c r="F1779" s="54" t="s">
        <v>272</v>
      </c>
      <c r="G1779" s="54" t="s">
        <v>207</v>
      </c>
      <c r="H1779" s="54" t="s">
        <v>336</v>
      </c>
      <c r="I1779" s="54" t="s">
        <v>337</v>
      </c>
      <c r="J1779" s="54" t="s">
        <v>207</v>
      </c>
      <c r="K1779" s="54" t="s">
        <v>336</v>
      </c>
      <c r="L1779" s="87">
        <v>42101</v>
      </c>
      <c r="M1779" s="54"/>
      <c r="N1779" s="54" t="s">
        <v>338</v>
      </c>
      <c r="O1779" s="88">
        <v>0.51055117579999998</v>
      </c>
      <c r="P1779" s="54">
        <v>50</v>
      </c>
    </row>
    <row r="1780" spans="1:16" ht="28">
      <c r="A1780" s="54" t="s">
        <v>228</v>
      </c>
      <c r="B1780" s="54" t="s">
        <v>185</v>
      </c>
      <c r="C1780" s="54" t="s">
        <v>369</v>
      </c>
      <c r="D1780" s="54" t="s">
        <v>1425</v>
      </c>
      <c r="E1780" s="54" t="s">
        <v>370</v>
      </c>
      <c r="F1780" s="54" t="s">
        <v>272</v>
      </c>
      <c r="G1780" s="54" t="s">
        <v>207</v>
      </c>
      <c r="H1780" s="54" t="s">
        <v>209</v>
      </c>
      <c r="I1780" s="54" t="s">
        <v>1074</v>
      </c>
      <c r="J1780" s="54" t="s">
        <v>207</v>
      </c>
      <c r="K1780" s="54" t="s">
        <v>1075</v>
      </c>
      <c r="L1780" s="87">
        <v>41688</v>
      </c>
      <c r="M1780" s="54"/>
      <c r="N1780" s="54" t="s">
        <v>1076</v>
      </c>
      <c r="O1780" s="88">
        <v>0.1021102351</v>
      </c>
      <c r="P1780" s="54">
        <v>10</v>
      </c>
    </row>
    <row r="1781" spans="1:16" ht="28">
      <c r="A1781" s="54" t="s">
        <v>228</v>
      </c>
      <c r="B1781" s="54" t="s">
        <v>185</v>
      </c>
      <c r="C1781" s="54" t="s">
        <v>369</v>
      </c>
      <c r="D1781" s="54" t="s">
        <v>1425</v>
      </c>
      <c r="E1781" s="54" t="s">
        <v>370</v>
      </c>
      <c r="F1781" s="54" t="s">
        <v>272</v>
      </c>
      <c r="G1781" s="54" t="s">
        <v>207</v>
      </c>
      <c r="H1781" s="54" t="s">
        <v>209</v>
      </c>
      <c r="I1781" s="54" t="s">
        <v>1074</v>
      </c>
      <c r="J1781" s="54" t="s">
        <v>207</v>
      </c>
      <c r="K1781" s="54" t="s">
        <v>1077</v>
      </c>
      <c r="L1781" s="87">
        <v>41688</v>
      </c>
      <c r="M1781" s="54"/>
      <c r="N1781" s="54" t="s">
        <v>1078</v>
      </c>
      <c r="O1781" s="88">
        <v>6.1266141099999991E-2</v>
      </c>
      <c r="P1781" s="54">
        <v>6</v>
      </c>
    </row>
    <row r="1782" spans="1:16" ht="28">
      <c r="A1782" s="54" t="s">
        <v>228</v>
      </c>
      <c r="B1782" s="54" t="s">
        <v>185</v>
      </c>
      <c r="C1782" s="54" t="s">
        <v>369</v>
      </c>
      <c r="D1782" s="54" t="s">
        <v>1425</v>
      </c>
      <c r="E1782" s="54" t="s">
        <v>370</v>
      </c>
      <c r="F1782" s="54" t="s">
        <v>272</v>
      </c>
      <c r="G1782" s="54" t="s">
        <v>207</v>
      </c>
      <c r="H1782" s="54" t="s">
        <v>209</v>
      </c>
      <c r="I1782" s="54" t="s">
        <v>1074</v>
      </c>
      <c r="J1782" s="54" t="s">
        <v>207</v>
      </c>
      <c r="K1782" s="54" t="s">
        <v>1079</v>
      </c>
      <c r="L1782" s="87">
        <v>41688</v>
      </c>
      <c r="M1782" s="54"/>
      <c r="N1782" s="54" t="s">
        <v>1080</v>
      </c>
      <c r="O1782" s="88">
        <v>6.1266141099999991E-2</v>
      </c>
      <c r="P1782" s="54">
        <v>6</v>
      </c>
    </row>
    <row r="1783" spans="1:16" ht="28">
      <c r="A1783" s="54" t="s">
        <v>228</v>
      </c>
      <c r="B1783" s="54" t="s">
        <v>185</v>
      </c>
      <c r="C1783" s="54" t="s">
        <v>369</v>
      </c>
      <c r="D1783" s="54" t="s">
        <v>1425</v>
      </c>
      <c r="E1783" s="54" t="s">
        <v>370</v>
      </c>
      <c r="F1783" s="54" t="s">
        <v>272</v>
      </c>
      <c r="G1783" s="54" t="s">
        <v>207</v>
      </c>
      <c r="H1783" s="54" t="s">
        <v>209</v>
      </c>
      <c r="I1783" s="54" t="s">
        <v>1074</v>
      </c>
      <c r="J1783" s="54" t="s">
        <v>207</v>
      </c>
      <c r="K1783" s="54" t="s">
        <v>1081</v>
      </c>
      <c r="L1783" s="87">
        <v>41688</v>
      </c>
      <c r="M1783" s="54"/>
      <c r="N1783" s="54" t="s">
        <v>1082</v>
      </c>
      <c r="O1783" s="88">
        <v>0.1021102351</v>
      </c>
      <c r="P1783" s="54">
        <v>10</v>
      </c>
    </row>
    <row r="1784" spans="1:16" ht="28">
      <c r="A1784" s="54" t="s">
        <v>228</v>
      </c>
      <c r="B1784" s="54" t="s">
        <v>185</v>
      </c>
      <c r="C1784" s="54" t="s">
        <v>369</v>
      </c>
      <c r="D1784" s="54" t="s">
        <v>1425</v>
      </c>
      <c r="E1784" s="54" t="s">
        <v>370</v>
      </c>
      <c r="F1784" s="54" t="s">
        <v>272</v>
      </c>
      <c r="G1784" s="54" t="s">
        <v>207</v>
      </c>
      <c r="H1784" s="54" t="s">
        <v>209</v>
      </c>
      <c r="I1784" s="54" t="s">
        <v>1074</v>
      </c>
      <c r="J1784" s="54" t="s">
        <v>207</v>
      </c>
      <c r="K1784" s="54" t="s">
        <v>1083</v>
      </c>
      <c r="L1784" s="87">
        <v>41688</v>
      </c>
      <c r="M1784" s="54"/>
      <c r="N1784" s="54" t="s">
        <v>1084</v>
      </c>
      <c r="O1784" s="88">
        <v>0.1123212586</v>
      </c>
      <c r="P1784" s="54">
        <v>11</v>
      </c>
    </row>
    <row r="1785" spans="1:16" ht="28">
      <c r="A1785" s="54" t="s">
        <v>228</v>
      </c>
      <c r="B1785" s="54" t="s">
        <v>185</v>
      </c>
      <c r="C1785" s="54" t="s">
        <v>369</v>
      </c>
      <c r="D1785" s="54" t="s">
        <v>1425</v>
      </c>
      <c r="E1785" s="54" t="s">
        <v>370</v>
      </c>
      <c r="F1785" s="54" t="s">
        <v>272</v>
      </c>
      <c r="G1785" s="54" t="s">
        <v>207</v>
      </c>
      <c r="H1785" s="54" t="s">
        <v>209</v>
      </c>
      <c r="I1785" s="54" t="s">
        <v>1074</v>
      </c>
      <c r="J1785" s="54" t="s">
        <v>207</v>
      </c>
      <c r="K1785" s="54" t="s">
        <v>1085</v>
      </c>
      <c r="L1785" s="87">
        <v>41688</v>
      </c>
      <c r="M1785" s="54"/>
      <c r="N1785" s="54" t="s">
        <v>1086</v>
      </c>
      <c r="O1785" s="88">
        <v>7.1477164600000004E-2</v>
      </c>
      <c r="P1785" s="54">
        <v>7</v>
      </c>
    </row>
    <row r="1786" spans="1:16" ht="28">
      <c r="A1786" s="54" t="s">
        <v>228</v>
      </c>
      <c r="B1786" s="54" t="s">
        <v>185</v>
      </c>
      <c r="C1786" s="54" t="s">
        <v>369</v>
      </c>
      <c r="D1786" s="54" t="s">
        <v>1425</v>
      </c>
      <c r="E1786" s="54" t="s">
        <v>370</v>
      </c>
      <c r="F1786" s="54" t="s">
        <v>272</v>
      </c>
      <c r="G1786" s="54" t="s">
        <v>207</v>
      </c>
      <c r="H1786" s="54" t="s">
        <v>209</v>
      </c>
      <c r="I1786" s="54" t="s">
        <v>1074</v>
      </c>
      <c r="J1786" s="54" t="s">
        <v>207</v>
      </c>
      <c r="K1786" s="54" t="s">
        <v>1087</v>
      </c>
      <c r="L1786" s="87">
        <v>41688</v>
      </c>
      <c r="M1786" s="54"/>
      <c r="N1786" s="54" t="s">
        <v>1088</v>
      </c>
      <c r="O1786" s="88">
        <v>0.1123212587</v>
      </c>
      <c r="P1786" s="54">
        <v>11</v>
      </c>
    </row>
    <row r="1787" spans="1:16" ht="28">
      <c r="A1787" s="54" t="s">
        <v>228</v>
      </c>
      <c r="B1787" s="54" t="s">
        <v>185</v>
      </c>
      <c r="C1787" s="54" t="s">
        <v>369</v>
      </c>
      <c r="D1787" s="54" t="s">
        <v>1425</v>
      </c>
      <c r="E1787" s="54" t="s">
        <v>370</v>
      </c>
      <c r="F1787" s="54" t="s">
        <v>272</v>
      </c>
      <c r="G1787" s="54" t="s">
        <v>207</v>
      </c>
      <c r="H1787" s="54" t="s">
        <v>209</v>
      </c>
      <c r="I1787" s="54" t="s">
        <v>1074</v>
      </c>
      <c r="J1787" s="54" t="s">
        <v>207</v>
      </c>
      <c r="K1787" s="54" t="s">
        <v>1089</v>
      </c>
      <c r="L1787" s="87">
        <v>41688</v>
      </c>
      <c r="M1787" s="54"/>
      <c r="N1787" s="54" t="s">
        <v>1090</v>
      </c>
      <c r="O1787" s="88">
        <v>0.1123212586</v>
      </c>
      <c r="P1787" s="54">
        <v>11</v>
      </c>
    </row>
    <row r="1788" spans="1:16" ht="28">
      <c r="A1788" s="54" t="s">
        <v>228</v>
      </c>
      <c r="B1788" s="54" t="s">
        <v>185</v>
      </c>
      <c r="C1788" s="54" t="s">
        <v>369</v>
      </c>
      <c r="D1788" s="54" t="s">
        <v>1425</v>
      </c>
      <c r="E1788" s="54" t="s">
        <v>370</v>
      </c>
      <c r="F1788" s="54" t="s">
        <v>272</v>
      </c>
      <c r="G1788" s="54" t="s">
        <v>207</v>
      </c>
      <c r="H1788" s="54" t="s">
        <v>209</v>
      </c>
      <c r="I1788" s="54" t="s">
        <v>1074</v>
      </c>
      <c r="J1788" s="54" t="s">
        <v>207</v>
      </c>
      <c r="K1788" s="54" t="s">
        <v>1091</v>
      </c>
      <c r="L1788" s="87">
        <v>41688</v>
      </c>
      <c r="M1788" s="54"/>
      <c r="N1788" s="54" t="s">
        <v>1092</v>
      </c>
      <c r="O1788" s="88">
        <v>0.32675275250000002</v>
      </c>
      <c r="P1788" s="54">
        <v>32</v>
      </c>
    </row>
    <row r="1789" spans="1:16" ht="28">
      <c r="A1789" s="54" t="s">
        <v>228</v>
      </c>
      <c r="B1789" s="54" t="s">
        <v>185</v>
      </c>
      <c r="C1789" s="54" t="s">
        <v>369</v>
      </c>
      <c r="D1789" s="54" t="s">
        <v>1425</v>
      </c>
      <c r="E1789" s="54" t="s">
        <v>370</v>
      </c>
      <c r="F1789" s="54" t="s">
        <v>272</v>
      </c>
      <c r="G1789" s="54" t="s">
        <v>207</v>
      </c>
      <c r="H1789" s="54" t="s">
        <v>209</v>
      </c>
      <c r="I1789" s="54" t="s">
        <v>1074</v>
      </c>
      <c r="J1789" s="54" t="s">
        <v>207</v>
      </c>
      <c r="K1789" s="54" t="s">
        <v>1093</v>
      </c>
      <c r="L1789" s="87">
        <v>41688</v>
      </c>
      <c r="M1789" s="54"/>
      <c r="N1789" s="54" t="s">
        <v>1094</v>
      </c>
      <c r="O1789" s="88">
        <v>0.32675275250000002</v>
      </c>
      <c r="P1789" s="54">
        <v>32</v>
      </c>
    </row>
    <row r="1790" spans="1:16" ht="28">
      <c r="A1790" s="54" t="s">
        <v>228</v>
      </c>
      <c r="B1790" s="54" t="s">
        <v>185</v>
      </c>
      <c r="C1790" s="54" t="s">
        <v>369</v>
      </c>
      <c r="D1790" s="54" t="s">
        <v>1425</v>
      </c>
      <c r="E1790" s="54" t="s">
        <v>370</v>
      </c>
      <c r="F1790" s="54" t="s">
        <v>272</v>
      </c>
      <c r="G1790" s="54" t="s">
        <v>207</v>
      </c>
      <c r="H1790" s="54" t="s">
        <v>209</v>
      </c>
      <c r="I1790" s="54" t="s">
        <v>1074</v>
      </c>
      <c r="J1790" s="54" t="s">
        <v>207</v>
      </c>
      <c r="K1790" s="54" t="s">
        <v>1095</v>
      </c>
      <c r="L1790" s="87">
        <v>41688</v>
      </c>
      <c r="M1790" s="54"/>
      <c r="N1790" s="54" t="s">
        <v>1096</v>
      </c>
      <c r="O1790" s="88">
        <v>2.5425448554000001</v>
      </c>
      <c r="P1790" s="54">
        <v>249</v>
      </c>
    </row>
    <row r="1791" spans="1:16" ht="28">
      <c r="A1791" s="54" t="s">
        <v>228</v>
      </c>
      <c r="B1791" s="54" t="s">
        <v>185</v>
      </c>
      <c r="C1791" s="54" t="s">
        <v>369</v>
      </c>
      <c r="D1791" s="54" t="s">
        <v>1425</v>
      </c>
      <c r="E1791" s="54" t="s">
        <v>370</v>
      </c>
      <c r="F1791" s="54" t="s">
        <v>272</v>
      </c>
      <c r="G1791" s="54" t="s">
        <v>207</v>
      </c>
      <c r="H1791" s="54" t="s">
        <v>209</v>
      </c>
      <c r="I1791" s="54" t="s">
        <v>1074</v>
      </c>
      <c r="J1791" s="54" t="s">
        <v>207</v>
      </c>
      <c r="K1791" s="54" t="s">
        <v>1097</v>
      </c>
      <c r="L1791" s="87">
        <v>41688</v>
      </c>
      <c r="M1791" s="54"/>
      <c r="N1791" s="54" t="s">
        <v>1098</v>
      </c>
      <c r="O1791" s="88">
        <v>7.1477164600000004E-2</v>
      </c>
      <c r="P1791" s="54">
        <v>7</v>
      </c>
    </row>
    <row r="1792" spans="1:16" ht="28">
      <c r="A1792" s="54" t="s">
        <v>228</v>
      </c>
      <c r="B1792" s="54" t="s">
        <v>185</v>
      </c>
      <c r="C1792" s="54" t="s">
        <v>1424</v>
      </c>
      <c r="D1792" s="54" t="s">
        <v>1425</v>
      </c>
      <c r="E1792" s="54" t="s">
        <v>370</v>
      </c>
      <c r="F1792" s="54" t="s">
        <v>272</v>
      </c>
      <c r="G1792" s="54" t="s">
        <v>288</v>
      </c>
      <c r="H1792" s="54" t="s">
        <v>600</v>
      </c>
      <c r="I1792" s="54" t="s">
        <v>601</v>
      </c>
      <c r="J1792" s="54" t="s">
        <v>288</v>
      </c>
      <c r="K1792" s="54" t="s">
        <v>608</v>
      </c>
      <c r="L1792" s="87">
        <v>41695</v>
      </c>
      <c r="M1792" s="54"/>
      <c r="N1792" s="54" t="s">
        <v>609</v>
      </c>
      <c r="O1792" s="88">
        <v>2.24616721E-2</v>
      </c>
      <c r="P1792" s="54">
        <v>2</v>
      </c>
    </row>
    <row r="1793" spans="1:16" ht="28">
      <c r="A1793" s="54" t="s">
        <v>228</v>
      </c>
      <c r="B1793" s="54" t="s">
        <v>185</v>
      </c>
      <c r="C1793" s="54" t="s">
        <v>1424</v>
      </c>
      <c r="D1793" s="54" t="s">
        <v>1425</v>
      </c>
      <c r="E1793" s="54" t="s">
        <v>370</v>
      </c>
      <c r="F1793" s="54" t="s">
        <v>272</v>
      </c>
      <c r="G1793" s="54" t="s">
        <v>307</v>
      </c>
      <c r="H1793" s="54" t="s">
        <v>308</v>
      </c>
      <c r="I1793" s="54" t="s">
        <v>309</v>
      </c>
      <c r="J1793" s="54" t="s">
        <v>307</v>
      </c>
      <c r="K1793" s="54" t="s">
        <v>313</v>
      </c>
      <c r="L1793" s="87">
        <v>41695</v>
      </c>
      <c r="M1793" s="54"/>
      <c r="N1793" s="54" t="s">
        <v>314</v>
      </c>
      <c r="O1793" s="88">
        <v>1.1230835999999999E-2</v>
      </c>
      <c r="P1793" s="54">
        <v>1</v>
      </c>
    </row>
    <row r="1794" spans="1:16" ht="28">
      <c r="A1794" s="54" t="s">
        <v>228</v>
      </c>
      <c r="B1794" s="54" t="s">
        <v>185</v>
      </c>
      <c r="C1794" s="54" t="s">
        <v>1424</v>
      </c>
      <c r="D1794" s="54" t="s">
        <v>1425</v>
      </c>
      <c r="E1794" s="54" t="s">
        <v>370</v>
      </c>
      <c r="F1794" s="54" t="s">
        <v>272</v>
      </c>
      <c r="G1794" s="54" t="s">
        <v>307</v>
      </c>
      <c r="H1794" s="54" t="s">
        <v>308</v>
      </c>
      <c r="I1794" s="54" t="s">
        <v>309</v>
      </c>
      <c r="J1794" s="54" t="s">
        <v>307</v>
      </c>
      <c r="K1794" s="54" t="s">
        <v>817</v>
      </c>
      <c r="L1794" s="87">
        <v>41695</v>
      </c>
      <c r="M1794" s="54"/>
      <c r="N1794" s="54" t="s">
        <v>818</v>
      </c>
      <c r="O1794" s="88">
        <v>2.24616721E-2</v>
      </c>
      <c r="P1794" s="54">
        <v>2</v>
      </c>
    </row>
    <row r="1795" spans="1:16" ht="28">
      <c r="A1795" s="54" t="s">
        <v>228</v>
      </c>
      <c r="B1795" s="54" t="s">
        <v>185</v>
      </c>
      <c r="C1795" s="54" t="s">
        <v>369</v>
      </c>
      <c r="D1795" s="54" t="s">
        <v>1425</v>
      </c>
      <c r="E1795" s="54" t="s">
        <v>370</v>
      </c>
      <c r="F1795" s="54" t="s">
        <v>272</v>
      </c>
      <c r="G1795" s="54" t="s">
        <v>186</v>
      </c>
      <c r="H1795" s="54" t="s">
        <v>371</v>
      </c>
      <c r="I1795" s="54" t="s">
        <v>372</v>
      </c>
      <c r="J1795" s="54" t="s">
        <v>186</v>
      </c>
      <c r="K1795" s="54" t="s">
        <v>373</v>
      </c>
      <c r="L1795" s="87">
        <v>41695</v>
      </c>
      <c r="M1795" s="54"/>
      <c r="N1795" s="54" t="s">
        <v>375</v>
      </c>
      <c r="O1795" s="88">
        <v>3.0633070500000009E-2</v>
      </c>
      <c r="P1795" s="54">
        <v>3</v>
      </c>
    </row>
    <row r="1796" spans="1:16" ht="28">
      <c r="A1796" s="54" t="s">
        <v>228</v>
      </c>
      <c r="B1796" s="54" t="s">
        <v>185</v>
      </c>
      <c r="C1796" s="54" t="s">
        <v>369</v>
      </c>
      <c r="D1796" s="54" t="s">
        <v>1425</v>
      </c>
      <c r="E1796" s="54" t="s">
        <v>370</v>
      </c>
      <c r="F1796" s="54" t="s">
        <v>272</v>
      </c>
      <c r="G1796" s="54" t="s">
        <v>186</v>
      </c>
      <c r="H1796" s="54" t="s">
        <v>371</v>
      </c>
      <c r="I1796" s="54" t="s">
        <v>372</v>
      </c>
      <c r="J1796" s="54" t="s">
        <v>186</v>
      </c>
      <c r="K1796" s="54" t="s">
        <v>379</v>
      </c>
      <c r="L1796" s="87">
        <v>41695</v>
      </c>
      <c r="M1796" s="54"/>
      <c r="N1796" s="54" t="s">
        <v>380</v>
      </c>
      <c r="O1796" s="88">
        <v>3.0633070500000009E-2</v>
      </c>
      <c r="P1796" s="54">
        <v>3</v>
      </c>
    </row>
    <row r="1797" spans="1:16" ht="28">
      <c r="A1797" s="54" t="s">
        <v>228</v>
      </c>
      <c r="B1797" s="54" t="s">
        <v>185</v>
      </c>
      <c r="C1797" s="54" t="s">
        <v>369</v>
      </c>
      <c r="D1797" s="54" t="s">
        <v>1425</v>
      </c>
      <c r="E1797" s="54" t="s">
        <v>370</v>
      </c>
      <c r="F1797" s="54" t="s">
        <v>272</v>
      </c>
      <c r="G1797" s="54" t="s">
        <v>192</v>
      </c>
      <c r="H1797" s="54" t="s">
        <v>478</v>
      </c>
      <c r="I1797" s="54" t="s">
        <v>479</v>
      </c>
      <c r="J1797" s="54" t="s">
        <v>192</v>
      </c>
      <c r="K1797" s="54" t="s">
        <v>480</v>
      </c>
      <c r="L1797" s="87">
        <v>41695</v>
      </c>
      <c r="M1797" s="54"/>
      <c r="N1797" s="54" t="s">
        <v>481</v>
      </c>
      <c r="O1797" s="88">
        <v>2.0422046999999999E-2</v>
      </c>
      <c r="P1797" s="54">
        <v>2</v>
      </c>
    </row>
    <row r="1798" spans="1:16" ht="28">
      <c r="A1798" s="54" t="s">
        <v>228</v>
      </c>
      <c r="B1798" s="54" t="s">
        <v>185</v>
      </c>
      <c r="C1798" s="54" t="s">
        <v>369</v>
      </c>
      <c r="D1798" s="54" t="s">
        <v>1425</v>
      </c>
      <c r="E1798" s="54" t="s">
        <v>370</v>
      </c>
      <c r="F1798" s="54" t="s">
        <v>272</v>
      </c>
      <c r="G1798" s="54" t="s">
        <v>192</v>
      </c>
      <c r="H1798" s="54" t="s">
        <v>478</v>
      </c>
      <c r="I1798" s="54" t="s">
        <v>479</v>
      </c>
      <c r="J1798" s="54" t="s">
        <v>192</v>
      </c>
      <c r="K1798" s="54" t="s">
        <v>484</v>
      </c>
      <c r="L1798" s="87">
        <v>41695</v>
      </c>
      <c r="M1798" s="54"/>
      <c r="N1798" s="54" t="s">
        <v>485</v>
      </c>
      <c r="O1798" s="88">
        <v>3.0633070500000009E-2</v>
      </c>
      <c r="P1798" s="54">
        <v>3</v>
      </c>
    </row>
    <row r="1799" spans="1:16" ht="28">
      <c r="A1799" s="54" t="s">
        <v>228</v>
      </c>
      <c r="B1799" s="54" t="s">
        <v>185</v>
      </c>
      <c r="C1799" s="54" t="s">
        <v>369</v>
      </c>
      <c r="D1799" s="54" t="s">
        <v>1425</v>
      </c>
      <c r="E1799" s="54" t="s">
        <v>370</v>
      </c>
      <c r="F1799" s="54" t="s">
        <v>272</v>
      </c>
      <c r="G1799" s="54" t="s">
        <v>192</v>
      </c>
      <c r="H1799" s="54" t="s">
        <v>478</v>
      </c>
      <c r="I1799" s="54" t="s">
        <v>479</v>
      </c>
      <c r="J1799" s="54" t="s">
        <v>192</v>
      </c>
      <c r="K1799" s="54" t="s">
        <v>488</v>
      </c>
      <c r="L1799" s="87">
        <v>41695</v>
      </c>
      <c r="M1799" s="54"/>
      <c r="N1799" s="54" t="s">
        <v>489</v>
      </c>
      <c r="O1799" s="88">
        <v>8.1688188100000003E-2</v>
      </c>
      <c r="P1799" s="54">
        <v>8</v>
      </c>
    </row>
    <row r="1800" spans="1:16" ht="28">
      <c r="A1800" s="54" t="s">
        <v>228</v>
      </c>
      <c r="B1800" s="54" t="s">
        <v>185</v>
      </c>
      <c r="C1800" s="54" t="s">
        <v>369</v>
      </c>
      <c r="D1800" s="54" t="s">
        <v>1425</v>
      </c>
      <c r="E1800" s="54" t="s">
        <v>370</v>
      </c>
      <c r="F1800" s="54" t="s">
        <v>272</v>
      </c>
      <c r="G1800" s="54" t="s">
        <v>192</v>
      </c>
      <c r="H1800" s="54" t="s">
        <v>478</v>
      </c>
      <c r="I1800" s="54" t="s">
        <v>479</v>
      </c>
      <c r="J1800" s="54" t="s">
        <v>192</v>
      </c>
      <c r="K1800" s="54" t="s">
        <v>492</v>
      </c>
      <c r="L1800" s="87">
        <v>41695</v>
      </c>
      <c r="M1800" s="54"/>
      <c r="N1800" s="54" t="s">
        <v>493</v>
      </c>
      <c r="O1800" s="88">
        <v>1.0211023499999999E-2</v>
      </c>
      <c r="P1800" s="54">
        <v>1</v>
      </c>
    </row>
    <row r="1801" spans="1:16" ht="28">
      <c r="A1801" s="54" t="s">
        <v>228</v>
      </c>
      <c r="B1801" s="54" t="s">
        <v>185</v>
      </c>
      <c r="C1801" s="54" t="s">
        <v>369</v>
      </c>
      <c r="D1801" s="54" t="s">
        <v>1425</v>
      </c>
      <c r="E1801" s="54" t="s">
        <v>370</v>
      </c>
      <c r="F1801" s="54" t="s">
        <v>272</v>
      </c>
      <c r="G1801" s="54" t="s">
        <v>192</v>
      </c>
      <c r="H1801" s="54" t="s">
        <v>478</v>
      </c>
      <c r="I1801" s="54" t="s">
        <v>479</v>
      </c>
      <c r="J1801" s="54" t="s">
        <v>192</v>
      </c>
      <c r="K1801" s="54" t="s">
        <v>494</v>
      </c>
      <c r="L1801" s="87">
        <v>41695</v>
      </c>
      <c r="M1801" s="54"/>
      <c r="N1801" s="54" t="s">
        <v>495</v>
      </c>
      <c r="O1801" s="88">
        <v>7.1477164600000004E-2</v>
      </c>
      <c r="P1801" s="54">
        <v>7</v>
      </c>
    </row>
    <row r="1802" spans="1:16" ht="28">
      <c r="A1802" s="54" t="s">
        <v>228</v>
      </c>
      <c r="B1802" s="54" t="s">
        <v>185</v>
      </c>
      <c r="C1802" s="54" t="s">
        <v>369</v>
      </c>
      <c r="D1802" s="54" t="s">
        <v>1425</v>
      </c>
      <c r="E1802" s="54" t="s">
        <v>370</v>
      </c>
      <c r="F1802" s="54" t="s">
        <v>272</v>
      </c>
      <c r="G1802" s="54" t="s">
        <v>192</v>
      </c>
      <c r="H1802" s="54" t="s">
        <v>478</v>
      </c>
      <c r="I1802" s="54" t="s">
        <v>479</v>
      </c>
      <c r="J1802" s="54" t="s">
        <v>192</v>
      </c>
      <c r="K1802" s="54" t="s">
        <v>498</v>
      </c>
      <c r="L1802" s="87">
        <v>41695</v>
      </c>
      <c r="M1802" s="54"/>
      <c r="N1802" s="54" t="s">
        <v>499</v>
      </c>
      <c r="O1802" s="88">
        <v>4.0844094099999999E-2</v>
      </c>
      <c r="P1802" s="54">
        <v>4</v>
      </c>
    </row>
    <row r="1803" spans="1:16" ht="28">
      <c r="A1803" s="54" t="s">
        <v>228</v>
      </c>
      <c r="B1803" s="54" t="s">
        <v>185</v>
      </c>
      <c r="C1803" s="54" t="s">
        <v>369</v>
      </c>
      <c r="D1803" s="54" t="s">
        <v>1425</v>
      </c>
      <c r="E1803" s="54" t="s">
        <v>370</v>
      </c>
      <c r="F1803" s="54" t="s">
        <v>272</v>
      </c>
      <c r="G1803" s="54" t="s">
        <v>288</v>
      </c>
      <c r="H1803" s="54" t="s">
        <v>600</v>
      </c>
      <c r="I1803" s="54" t="s">
        <v>601</v>
      </c>
      <c r="J1803" s="54" t="s">
        <v>288</v>
      </c>
      <c r="K1803" s="54" t="s">
        <v>608</v>
      </c>
      <c r="L1803" s="87">
        <v>41695</v>
      </c>
      <c r="M1803" s="54"/>
      <c r="N1803" s="54" t="s">
        <v>609</v>
      </c>
      <c r="O1803" s="88">
        <v>0.1123212587</v>
      </c>
      <c r="P1803" s="54">
        <v>11</v>
      </c>
    </row>
    <row r="1804" spans="1:16" ht="28">
      <c r="A1804" s="54" t="s">
        <v>228</v>
      </c>
      <c r="B1804" s="54" t="s">
        <v>185</v>
      </c>
      <c r="C1804" s="54" t="s">
        <v>369</v>
      </c>
      <c r="D1804" s="54" t="s">
        <v>1425</v>
      </c>
      <c r="E1804" s="54" t="s">
        <v>370</v>
      </c>
      <c r="F1804" s="54" t="s">
        <v>272</v>
      </c>
      <c r="G1804" s="54" t="s">
        <v>307</v>
      </c>
      <c r="H1804" s="54" t="s">
        <v>308</v>
      </c>
      <c r="I1804" s="54" t="s">
        <v>309</v>
      </c>
      <c r="J1804" s="54" t="s">
        <v>307</v>
      </c>
      <c r="K1804" s="54" t="s">
        <v>806</v>
      </c>
      <c r="L1804" s="87">
        <v>41695</v>
      </c>
      <c r="M1804" s="54"/>
      <c r="N1804" s="54" t="s">
        <v>807</v>
      </c>
      <c r="O1804" s="88">
        <v>1.0211023499999999E-2</v>
      </c>
      <c r="P1804" s="54">
        <v>1</v>
      </c>
    </row>
    <row r="1805" spans="1:16" ht="28">
      <c r="A1805" s="54" t="s">
        <v>228</v>
      </c>
      <c r="B1805" s="54" t="s">
        <v>185</v>
      </c>
      <c r="C1805" s="54" t="s">
        <v>369</v>
      </c>
      <c r="D1805" s="54" t="s">
        <v>1425</v>
      </c>
      <c r="E1805" s="54" t="s">
        <v>370</v>
      </c>
      <c r="F1805" s="54" t="s">
        <v>272</v>
      </c>
      <c r="G1805" s="54" t="s">
        <v>307</v>
      </c>
      <c r="H1805" s="54" t="s">
        <v>308</v>
      </c>
      <c r="I1805" s="54" t="s">
        <v>309</v>
      </c>
      <c r="J1805" s="54" t="s">
        <v>307</v>
      </c>
      <c r="K1805" s="54" t="s">
        <v>808</v>
      </c>
      <c r="L1805" s="87">
        <v>41695</v>
      </c>
      <c r="M1805" s="54"/>
      <c r="N1805" s="54" t="s">
        <v>809</v>
      </c>
      <c r="O1805" s="88">
        <v>1.0211023499999999E-2</v>
      </c>
      <c r="P1805" s="54">
        <v>1</v>
      </c>
    </row>
    <row r="1806" spans="1:16" ht="28">
      <c r="A1806" s="54" t="s">
        <v>228</v>
      </c>
      <c r="B1806" s="54" t="s">
        <v>185</v>
      </c>
      <c r="C1806" s="54" t="s">
        <v>369</v>
      </c>
      <c r="D1806" s="54" t="s">
        <v>1425</v>
      </c>
      <c r="E1806" s="54" t="s">
        <v>370</v>
      </c>
      <c r="F1806" s="54" t="s">
        <v>272</v>
      </c>
      <c r="G1806" s="54" t="s">
        <v>307</v>
      </c>
      <c r="H1806" s="54" t="s">
        <v>308</v>
      </c>
      <c r="I1806" s="54" t="s">
        <v>309</v>
      </c>
      <c r="J1806" s="54" t="s">
        <v>307</v>
      </c>
      <c r="K1806" s="54" t="s">
        <v>308</v>
      </c>
      <c r="L1806" s="87">
        <v>41695</v>
      </c>
      <c r="M1806" s="54"/>
      <c r="N1806" s="54" t="s">
        <v>310</v>
      </c>
      <c r="O1806" s="88">
        <v>4.0844094099999999E-2</v>
      </c>
      <c r="P1806" s="54">
        <v>4</v>
      </c>
    </row>
    <row r="1807" spans="1:16" ht="28">
      <c r="A1807" s="54" t="s">
        <v>228</v>
      </c>
      <c r="B1807" s="54" t="s">
        <v>185</v>
      </c>
      <c r="C1807" s="54" t="s">
        <v>369</v>
      </c>
      <c r="D1807" s="54" t="s">
        <v>1425</v>
      </c>
      <c r="E1807" s="54" t="s">
        <v>370</v>
      </c>
      <c r="F1807" s="54" t="s">
        <v>272</v>
      </c>
      <c r="G1807" s="54" t="s">
        <v>307</v>
      </c>
      <c r="H1807" s="54" t="s">
        <v>308</v>
      </c>
      <c r="I1807" s="54" t="s">
        <v>309</v>
      </c>
      <c r="J1807" s="54" t="s">
        <v>307</v>
      </c>
      <c r="K1807" s="54" t="s">
        <v>313</v>
      </c>
      <c r="L1807" s="87">
        <v>41695</v>
      </c>
      <c r="M1807" s="54"/>
      <c r="N1807" s="54" t="s">
        <v>314</v>
      </c>
      <c r="O1807" s="88">
        <v>2.0422046999999999E-2</v>
      </c>
      <c r="P1807" s="54">
        <v>2</v>
      </c>
    </row>
    <row r="1808" spans="1:16" ht="28">
      <c r="A1808" s="54" t="s">
        <v>228</v>
      </c>
      <c r="B1808" s="54" t="s">
        <v>185</v>
      </c>
      <c r="C1808" s="54" t="s">
        <v>369</v>
      </c>
      <c r="D1808" s="54" t="s">
        <v>1425</v>
      </c>
      <c r="E1808" s="54" t="s">
        <v>370</v>
      </c>
      <c r="F1808" s="54" t="s">
        <v>272</v>
      </c>
      <c r="G1808" s="54" t="s">
        <v>307</v>
      </c>
      <c r="H1808" s="54" t="s">
        <v>308</v>
      </c>
      <c r="I1808" s="54" t="s">
        <v>309</v>
      </c>
      <c r="J1808" s="54" t="s">
        <v>307</v>
      </c>
      <c r="K1808" s="54" t="s">
        <v>811</v>
      </c>
      <c r="L1808" s="87">
        <v>41695</v>
      </c>
      <c r="M1808" s="54"/>
      <c r="N1808" s="54" t="s">
        <v>812</v>
      </c>
      <c r="O1808" s="88">
        <v>1.0211023499999999E-2</v>
      </c>
      <c r="P1808" s="54">
        <v>1</v>
      </c>
    </row>
    <row r="1809" spans="1:16" ht="28">
      <c r="A1809" s="54" t="s">
        <v>228</v>
      </c>
      <c r="B1809" s="54" t="s">
        <v>185</v>
      </c>
      <c r="C1809" s="54" t="s">
        <v>369</v>
      </c>
      <c r="D1809" s="54" t="s">
        <v>1425</v>
      </c>
      <c r="E1809" s="54" t="s">
        <v>370</v>
      </c>
      <c r="F1809" s="54" t="s">
        <v>272</v>
      </c>
      <c r="G1809" s="54" t="s">
        <v>307</v>
      </c>
      <c r="H1809" s="54" t="s">
        <v>308</v>
      </c>
      <c r="I1809" s="54" t="s">
        <v>309</v>
      </c>
      <c r="J1809" s="54" t="s">
        <v>307</v>
      </c>
      <c r="K1809" s="54" t="s">
        <v>817</v>
      </c>
      <c r="L1809" s="87">
        <v>41695</v>
      </c>
      <c r="M1809" s="54"/>
      <c r="N1809" s="54" t="s">
        <v>818</v>
      </c>
      <c r="O1809" s="88">
        <v>2.0422046999999999E-2</v>
      </c>
      <c r="P1809" s="54">
        <v>2</v>
      </c>
    </row>
    <row r="1810" spans="1:16" ht="28">
      <c r="A1810" s="54" t="s">
        <v>228</v>
      </c>
      <c r="B1810" s="54" t="s">
        <v>185</v>
      </c>
      <c r="C1810" s="54" t="s">
        <v>369</v>
      </c>
      <c r="D1810" s="54" t="s">
        <v>1425</v>
      </c>
      <c r="E1810" s="54" t="s">
        <v>370</v>
      </c>
      <c r="F1810" s="54" t="s">
        <v>272</v>
      </c>
      <c r="G1810" s="54" t="s">
        <v>307</v>
      </c>
      <c r="H1810" s="54" t="s">
        <v>308</v>
      </c>
      <c r="I1810" s="54" t="s">
        <v>309</v>
      </c>
      <c r="J1810" s="54" t="s">
        <v>307</v>
      </c>
      <c r="K1810" s="54" t="s">
        <v>819</v>
      </c>
      <c r="L1810" s="87">
        <v>41695</v>
      </c>
      <c r="M1810" s="54"/>
      <c r="N1810" s="54" t="s">
        <v>820</v>
      </c>
      <c r="O1810" s="88">
        <v>1.0211023499999999E-2</v>
      </c>
      <c r="P1810" s="54">
        <v>1</v>
      </c>
    </row>
    <row r="1811" spans="1:16" ht="28">
      <c r="A1811" s="54" t="s">
        <v>228</v>
      </c>
      <c r="B1811" s="54" t="s">
        <v>185</v>
      </c>
      <c r="C1811" s="54" t="s">
        <v>1129</v>
      </c>
      <c r="D1811" s="54" t="s">
        <v>160</v>
      </c>
      <c r="E1811" s="54" t="s">
        <v>1129</v>
      </c>
      <c r="F1811" s="54" t="s">
        <v>272</v>
      </c>
      <c r="G1811" s="54" t="s">
        <v>186</v>
      </c>
      <c r="H1811" s="54" t="s">
        <v>187</v>
      </c>
      <c r="I1811" s="54" t="s">
        <v>273</v>
      </c>
      <c r="J1811" s="54" t="s">
        <v>186</v>
      </c>
      <c r="K1811" s="54" t="s">
        <v>187</v>
      </c>
      <c r="L1811" s="87">
        <v>42094</v>
      </c>
      <c r="M1811" s="54"/>
      <c r="N1811" s="54" t="s">
        <v>274</v>
      </c>
      <c r="O1811" s="88">
        <v>5.0000000000000001E-3</v>
      </c>
      <c r="P1811" s="54">
        <v>1</v>
      </c>
    </row>
    <row r="1812" spans="1:16" ht="28">
      <c r="A1812" s="54" t="s">
        <v>228</v>
      </c>
      <c r="B1812" s="54" t="s">
        <v>185</v>
      </c>
      <c r="C1812" s="54" t="s">
        <v>1129</v>
      </c>
      <c r="D1812" s="54" t="s">
        <v>160</v>
      </c>
      <c r="E1812" s="54" t="s">
        <v>1129</v>
      </c>
      <c r="F1812" s="54" t="s">
        <v>272</v>
      </c>
      <c r="G1812" s="54" t="s">
        <v>201</v>
      </c>
      <c r="H1812" s="54" t="s">
        <v>204</v>
      </c>
      <c r="I1812" s="54" t="s">
        <v>315</v>
      </c>
      <c r="J1812" s="54" t="s">
        <v>201</v>
      </c>
      <c r="K1812" s="54" t="s">
        <v>204</v>
      </c>
      <c r="L1812" s="87">
        <v>41688</v>
      </c>
      <c r="M1812" s="54"/>
      <c r="N1812" s="54" t="s">
        <v>975</v>
      </c>
      <c r="O1812" s="88">
        <v>1.4999999999999999E-2</v>
      </c>
      <c r="P1812" s="54">
        <v>3</v>
      </c>
    </row>
    <row r="1813" spans="1:16" ht="28">
      <c r="A1813" s="54" t="s">
        <v>228</v>
      </c>
      <c r="B1813" s="54" t="s">
        <v>185</v>
      </c>
      <c r="C1813" s="54" t="s">
        <v>1129</v>
      </c>
      <c r="D1813" s="54" t="s">
        <v>160</v>
      </c>
      <c r="E1813" s="54" t="s">
        <v>1129</v>
      </c>
      <c r="F1813" s="54" t="s">
        <v>272</v>
      </c>
      <c r="G1813" s="54" t="s">
        <v>207</v>
      </c>
      <c r="H1813" s="54" t="s">
        <v>208</v>
      </c>
      <c r="I1813" s="54" t="s">
        <v>329</v>
      </c>
      <c r="J1813" s="54" t="s">
        <v>207</v>
      </c>
      <c r="K1813" s="54" t="s">
        <v>1062</v>
      </c>
      <c r="L1813" s="87">
        <v>42171</v>
      </c>
      <c r="M1813" s="54"/>
      <c r="N1813" s="54" t="s">
        <v>1063</v>
      </c>
      <c r="O1813" s="88">
        <v>5.0000000000000001E-3</v>
      </c>
      <c r="P1813" s="54">
        <v>1</v>
      </c>
    </row>
    <row r="1814" spans="1:16" ht="28">
      <c r="A1814" s="54" t="s">
        <v>228</v>
      </c>
      <c r="B1814" s="54" t="s">
        <v>185</v>
      </c>
      <c r="C1814" s="54" t="s">
        <v>1129</v>
      </c>
      <c r="D1814" s="54" t="s">
        <v>160</v>
      </c>
      <c r="E1814" s="54" t="s">
        <v>1129</v>
      </c>
      <c r="F1814" s="54" t="s">
        <v>272</v>
      </c>
      <c r="G1814" s="54" t="s">
        <v>207</v>
      </c>
      <c r="H1814" s="54" t="s">
        <v>208</v>
      </c>
      <c r="I1814" s="54" t="s">
        <v>329</v>
      </c>
      <c r="J1814" s="54" t="s">
        <v>207</v>
      </c>
      <c r="K1814" s="54" t="s">
        <v>1066</v>
      </c>
      <c r="L1814" s="87">
        <v>42171</v>
      </c>
      <c r="M1814" s="54"/>
      <c r="N1814" s="54" t="s">
        <v>1067</v>
      </c>
      <c r="O1814" s="88">
        <v>5.0000000000000001E-3</v>
      </c>
      <c r="P1814" s="54">
        <v>1</v>
      </c>
    </row>
    <row r="1815" spans="1:16" ht="28">
      <c r="A1815" s="54" t="s">
        <v>228</v>
      </c>
      <c r="B1815" s="54" t="s">
        <v>185</v>
      </c>
      <c r="C1815" s="54" t="s">
        <v>1129</v>
      </c>
      <c r="D1815" s="54" t="s">
        <v>160</v>
      </c>
      <c r="E1815" s="54" t="s">
        <v>1129</v>
      </c>
      <c r="F1815" s="54" t="s">
        <v>272</v>
      </c>
      <c r="G1815" s="54" t="s">
        <v>207</v>
      </c>
      <c r="H1815" s="54" t="s">
        <v>208</v>
      </c>
      <c r="I1815" s="54" t="s">
        <v>329</v>
      </c>
      <c r="J1815" s="54" t="s">
        <v>207</v>
      </c>
      <c r="K1815" s="54" t="s">
        <v>334</v>
      </c>
      <c r="L1815" s="87">
        <v>42171</v>
      </c>
      <c r="M1815" s="54"/>
      <c r="N1815" s="54" t="s">
        <v>335</v>
      </c>
      <c r="O1815" s="88">
        <v>5.0000000000000001E-3</v>
      </c>
      <c r="P1815" s="54">
        <v>1</v>
      </c>
    </row>
    <row r="1816" spans="1:16" ht="28">
      <c r="A1816" s="54" t="s">
        <v>228</v>
      </c>
      <c r="B1816" s="54" t="s">
        <v>185</v>
      </c>
      <c r="C1816" s="54" t="s">
        <v>1129</v>
      </c>
      <c r="D1816" s="54" t="s">
        <v>160</v>
      </c>
      <c r="E1816" s="54" t="s">
        <v>1129</v>
      </c>
      <c r="F1816" s="54" t="s">
        <v>272</v>
      </c>
      <c r="G1816" s="54" t="s">
        <v>207</v>
      </c>
      <c r="H1816" s="54" t="s">
        <v>208</v>
      </c>
      <c r="I1816" s="54" t="s">
        <v>329</v>
      </c>
      <c r="J1816" s="54" t="s">
        <v>207</v>
      </c>
      <c r="K1816" s="54" t="s">
        <v>1070</v>
      </c>
      <c r="L1816" s="87">
        <v>42171</v>
      </c>
      <c r="M1816" s="54"/>
      <c r="N1816" s="54" t="s">
        <v>1071</v>
      </c>
      <c r="O1816" s="88">
        <v>5.0000000000000001E-3</v>
      </c>
      <c r="P1816" s="54">
        <v>1</v>
      </c>
    </row>
    <row r="1817" spans="1:16" ht="28">
      <c r="A1817" s="54" t="s">
        <v>228</v>
      </c>
      <c r="B1817" s="54" t="s">
        <v>185</v>
      </c>
      <c r="C1817" s="54" t="s">
        <v>1129</v>
      </c>
      <c r="D1817" s="54" t="s">
        <v>160</v>
      </c>
      <c r="E1817" s="54" t="s">
        <v>1129</v>
      </c>
      <c r="F1817" s="54" t="s">
        <v>272</v>
      </c>
      <c r="G1817" s="54" t="s">
        <v>307</v>
      </c>
      <c r="H1817" s="54" t="s">
        <v>308</v>
      </c>
      <c r="I1817" s="54" t="s">
        <v>309</v>
      </c>
      <c r="J1817" s="54" t="s">
        <v>307</v>
      </c>
      <c r="K1817" s="54" t="s">
        <v>313</v>
      </c>
      <c r="L1817" s="87">
        <v>41695</v>
      </c>
      <c r="M1817" s="54"/>
      <c r="N1817" s="54" t="s">
        <v>314</v>
      </c>
      <c r="O1817" s="88">
        <v>5.0000000000000001E-3</v>
      </c>
      <c r="P1817" s="54">
        <v>1</v>
      </c>
    </row>
    <row r="1818" spans="1:16" ht="28">
      <c r="A1818" s="54" t="s">
        <v>228</v>
      </c>
      <c r="B1818" s="54" t="s">
        <v>185</v>
      </c>
      <c r="C1818" s="54" t="s">
        <v>1129</v>
      </c>
      <c r="D1818" s="54" t="s">
        <v>1518</v>
      </c>
      <c r="E1818" s="54" t="s">
        <v>1129</v>
      </c>
      <c r="F1818" s="54" t="s">
        <v>272</v>
      </c>
      <c r="G1818" s="54" t="s">
        <v>416</v>
      </c>
      <c r="H1818" s="54" t="s">
        <v>426</v>
      </c>
      <c r="I1818" s="54" t="s">
        <v>427</v>
      </c>
      <c r="J1818" s="54" t="s">
        <v>416</v>
      </c>
      <c r="K1818" s="54" t="s">
        <v>426</v>
      </c>
      <c r="L1818" s="87">
        <v>41828</v>
      </c>
      <c r="M1818" s="54"/>
      <c r="N1818" s="54" t="s">
        <v>428</v>
      </c>
      <c r="O1818" s="88">
        <v>4.4590000000000012E-3</v>
      </c>
      <c r="P1818" s="54">
        <v>103</v>
      </c>
    </row>
    <row r="1819" spans="1:16" ht="28">
      <c r="A1819" s="54" t="s">
        <v>228</v>
      </c>
      <c r="B1819" s="54" t="s">
        <v>185</v>
      </c>
      <c r="C1819" s="54" t="s">
        <v>1129</v>
      </c>
      <c r="D1819" s="54" t="s">
        <v>1518</v>
      </c>
      <c r="E1819" s="54" t="s">
        <v>1129</v>
      </c>
      <c r="F1819" s="54" t="s">
        <v>272</v>
      </c>
      <c r="G1819" s="54" t="s">
        <v>192</v>
      </c>
      <c r="H1819" s="54" t="s">
        <v>452</v>
      </c>
      <c r="I1819" s="54" t="s">
        <v>460</v>
      </c>
      <c r="J1819" s="54" t="s">
        <v>192</v>
      </c>
      <c r="K1819" s="54" t="s">
        <v>452</v>
      </c>
      <c r="L1819" s="87">
        <v>41842</v>
      </c>
      <c r="M1819" s="54"/>
      <c r="N1819" s="54" t="s">
        <v>461</v>
      </c>
      <c r="O1819" s="88">
        <v>1.689E-3</v>
      </c>
      <c r="P1819" s="54">
        <v>39</v>
      </c>
    </row>
    <row r="1820" spans="1:16" ht="28">
      <c r="A1820" s="54" t="s">
        <v>228</v>
      </c>
      <c r="B1820" s="54" t="s">
        <v>185</v>
      </c>
      <c r="C1820" s="54" t="s">
        <v>1129</v>
      </c>
      <c r="D1820" s="54" t="s">
        <v>1518</v>
      </c>
      <c r="E1820" s="54" t="s">
        <v>1129</v>
      </c>
      <c r="F1820" s="54" t="s">
        <v>272</v>
      </c>
      <c r="G1820" s="54" t="s">
        <v>261</v>
      </c>
      <c r="H1820" s="54" t="s">
        <v>303</v>
      </c>
      <c r="I1820" s="54" t="s">
        <v>304</v>
      </c>
      <c r="J1820" s="54" t="s">
        <v>261</v>
      </c>
      <c r="K1820" s="54" t="s">
        <v>303</v>
      </c>
      <c r="L1820" s="87">
        <v>42601</v>
      </c>
      <c r="M1820" s="54"/>
      <c r="N1820" s="54" t="s">
        <v>798</v>
      </c>
      <c r="O1820" s="88">
        <v>5.3689999999999996E-3</v>
      </c>
      <c r="P1820" s="54">
        <v>124</v>
      </c>
    </row>
    <row r="1821" spans="1:16" ht="28">
      <c r="A1821" s="54" t="s">
        <v>228</v>
      </c>
      <c r="B1821" s="54" t="s">
        <v>185</v>
      </c>
      <c r="C1821" s="54" t="s">
        <v>1129</v>
      </c>
      <c r="D1821" s="54" t="s">
        <v>1518</v>
      </c>
      <c r="E1821" s="54" t="s">
        <v>1129</v>
      </c>
      <c r="F1821" s="54" t="s">
        <v>272</v>
      </c>
      <c r="G1821" s="54" t="s">
        <v>201</v>
      </c>
      <c r="H1821" s="54" t="s">
        <v>202</v>
      </c>
      <c r="I1821" s="54" t="s">
        <v>941</v>
      </c>
      <c r="J1821" s="54" t="s">
        <v>201</v>
      </c>
      <c r="K1821" s="54" t="s">
        <v>944</v>
      </c>
      <c r="L1821" s="87">
        <v>42979</v>
      </c>
      <c r="M1821" s="54"/>
      <c r="N1821" s="54" t="s">
        <v>945</v>
      </c>
      <c r="O1821" s="88">
        <v>2.9009999999999999E-3</v>
      </c>
      <c r="P1821" s="54">
        <v>67</v>
      </c>
    </row>
    <row r="1822" spans="1:16" ht="28">
      <c r="A1822" s="54" t="s">
        <v>228</v>
      </c>
      <c r="B1822" s="54" t="s">
        <v>185</v>
      </c>
      <c r="C1822" s="54" t="s">
        <v>1129</v>
      </c>
      <c r="D1822" s="54" t="s">
        <v>1518</v>
      </c>
      <c r="E1822" s="54" t="s">
        <v>1129</v>
      </c>
      <c r="F1822" s="54" t="s">
        <v>272</v>
      </c>
      <c r="G1822" s="54" t="s">
        <v>201</v>
      </c>
      <c r="H1822" s="54" t="s">
        <v>202</v>
      </c>
      <c r="I1822" s="54" t="s">
        <v>941</v>
      </c>
      <c r="J1822" s="54" t="s">
        <v>201</v>
      </c>
      <c r="K1822" s="54" t="s">
        <v>946</v>
      </c>
      <c r="L1822" s="87">
        <v>42979</v>
      </c>
      <c r="M1822" s="54"/>
      <c r="N1822" s="54" t="s">
        <v>947</v>
      </c>
      <c r="O1822" s="88">
        <v>2.1821E-2</v>
      </c>
      <c r="P1822" s="54">
        <v>504</v>
      </c>
    </row>
    <row r="1823" spans="1:16" ht="28">
      <c r="A1823" s="54" t="s">
        <v>228</v>
      </c>
      <c r="B1823" s="54" t="s">
        <v>185</v>
      </c>
      <c r="C1823" s="54" t="s">
        <v>1129</v>
      </c>
      <c r="D1823" s="54" t="s">
        <v>1518</v>
      </c>
      <c r="E1823" s="54" t="s">
        <v>1129</v>
      </c>
      <c r="F1823" s="54" t="s">
        <v>272</v>
      </c>
      <c r="G1823" s="54" t="s">
        <v>201</v>
      </c>
      <c r="H1823" s="54" t="s">
        <v>958</v>
      </c>
      <c r="I1823" s="54" t="s">
        <v>959</v>
      </c>
      <c r="J1823" s="54" t="s">
        <v>201</v>
      </c>
      <c r="K1823" s="54" t="s">
        <v>958</v>
      </c>
      <c r="L1823" s="87">
        <v>42867</v>
      </c>
      <c r="M1823" s="54"/>
      <c r="N1823" s="54" t="s">
        <v>960</v>
      </c>
      <c r="O1823" s="88">
        <v>1.299E-3</v>
      </c>
      <c r="P1823" s="54">
        <v>30</v>
      </c>
    </row>
    <row r="1824" spans="1:16" ht="28">
      <c r="A1824" s="54" t="s">
        <v>228</v>
      </c>
      <c r="B1824" s="54" t="s">
        <v>185</v>
      </c>
      <c r="C1824" s="54" t="s">
        <v>1129</v>
      </c>
      <c r="D1824" s="54" t="s">
        <v>1518</v>
      </c>
      <c r="E1824" s="54" t="s">
        <v>1129</v>
      </c>
      <c r="F1824" s="54" t="s">
        <v>272</v>
      </c>
      <c r="G1824" s="54" t="s">
        <v>1023</v>
      </c>
      <c r="H1824" s="54" t="s">
        <v>1024</v>
      </c>
      <c r="I1824" s="54" t="s">
        <v>1025</v>
      </c>
      <c r="J1824" s="54" t="s">
        <v>1023</v>
      </c>
      <c r="K1824" s="54" t="s">
        <v>1028</v>
      </c>
      <c r="L1824" s="87">
        <v>41688</v>
      </c>
      <c r="M1824" s="54"/>
      <c r="N1824" s="54" t="s">
        <v>1029</v>
      </c>
      <c r="O1824" s="88">
        <v>1.7448000000000002E-2</v>
      </c>
      <c r="P1824" s="54">
        <v>403</v>
      </c>
    </row>
    <row r="1825" spans="1:16" ht="28">
      <c r="A1825" s="54" t="s">
        <v>228</v>
      </c>
      <c r="B1825" s="54" t="s">
        <v>185</v>
      </c>
      <c r="C1825" s="54" t="s">
        <v>1129</v>
      </c>
      <c r="D1825" s="54" t="s">
        <v>1518</v>
      </c>
      <c r="E1825" s="54" t="s">
        <v>1129</v>
      </c>
      <c r="F1825" s="54" t="s">
        <v>272</v>
      </c>
      <c r="G1825" s="54" t="s">
        <v>1023</v>
      </c>
      <c r="H1825" s="54" t="s">
        <v>1024</v>
      </c>
      <c r="I1825" s="54" t="s">
        <v>1025</v>
      </c>
      <c r="J1825" s="54" t="s">
        <v>1023</v>
      </c>
      <c r="K1825" s="54" t="s">
        <v>1036</v>
      </c>
      <c r="L1825" s="87">
        <v>41688</v>
      </c>
      <c r="M1825" s="54"/>
      <c r="N1825" s="54" t="s">
        <v>1037</v>
      </c>
      <c r="O1825" s="88">
        <v>8.3560000000000023E-3</v>
      </c>
      <c r="P1825" s="54">
        <v>193</v>
      </c>
    </row>
    <row r="1826" spans="1:16" ht="28">
      <c r="A1826" s="54" t="s">
        <v>228</v>
      </c>
      <c r="B1826" s="54" t="s">
        <v>185</v>
      </c>
      <c r="C1826" s="54" t="s">
        <v>1129</v>
      </c>
      <c r="D1826" s="54" t="s">
        <v>1518</v>
      </c>
      <c r="E1826" s="54" t="s">
        <v>1129</v>
      </c>
      <c r="F1826" s="54" t="s">
        <v>272</v>
      </c>
      <c r="G1826" s="54" t="s">
        <v>210</v>
      </c>
      <c r="H1826" s="54" t="s">
        <v>210</v>
      </c>
      <c r="I1826" s="54" t="s">
        <v>322</v>
      </c>
      <c r="J1826" s="54" t="s">
        <v>210</v>
      </c>
      <c r="K1826" s="54" t="s">
        <v>342</v>
      </c>
      <c r="L1826" s="87">
        <v>41674</v>
      </c>
      <c r="M1826" s="54"/>
      <c r="N1826" s="54" t="s">
        <v>1046</v>
      </c>
      <c r="O1826" s="88">
        <v>1.4289999999999999E-3</v>
      </c>
      <c r="P1826" s="54">
        <v>33</v>
      </c>
    </row>
    <row r="1827" spans="1:16" ht="28">
      <c r="A1827" s="54" t="s">
        <v>228</v>
      </c>
      <c r="B1827" s="54" t="s">
        <v>185</v>
      </c>
      <c r="C1827" s="54" t="s">
        <v>1129</v>
      </c>
      <c r="D1827" s="54" t="s">
        <v>1518</v>
      </c>
      <c r="E1827" s="54" t="s">
        <v>1129</v>
      </c>
      <c r="F1827" s="54" t="s">
        <v>272</v>
      </c>
      <c r="G1827" s="54" t="s">
        <v>210</v>
      </c>
      <c r="H1827" s="54" t="s">
        <v>210</v>
      </c>
      <c r="I1827" s="54" t="s">
        <v>322</v>
      </c>
      <c r="J1827" s="54" t="s">
        <v>210</v>
      </c>
      <c r="K1827" s="54" t="s">
        <v>1047</v>
      </c>
      <c r="L1827" s="87">
        <v>41674</v>
      </c>
      <c r="M1827" s="54"/>
      <c r="N1827" s="54" t="s">
        <v>1048</v>
      </c>
      <c r="O1827" s="88">
        <v>1.732E-3</v>
      </c>
      <c r="P1827" s="54">
        <v>40</v>
      </c>
    </row>
    <row r="1828" spans="1:16" ht="28">
      <c r="A1828" s="54" t="s">
        <v>228</v>
      </c>
      <c r="B1828" s="54" t="s">
        <v>185</v>
      </c>
      <c r="C1828" s="54" t="s">
        <v>1129</v>
      </c>
      <c r="D1828" s="54" t="s">
        <v>1518</v>
      </c>
      <c r="E1828" s="54" t="s">
        <v>1129</v>
      </c>
      <c r="F1828" s="54" t="s">
        <v>272</v>
      </c>
      <c r="G1828" s="54" t="s">
        <v>210</v>
      </c>
      <c r="H1828" s="54" t="s">
        <v>210</v>
      </c>
      <c r="I1828" s="54" t="s">
        <v>322</v>
      </c>
      <c r="J1828" s="54" t="s">
        <v>210</v>
      </c>
      <c r="K1828" s="54" t="s">
        <v>325</v>
      </c>
      <c r="L1828" s="87">
        <v>41674</v>
      </c>
      <c r="M1828" s="54"/>
      <c r="N1828" s="54" t="s">
        <v>326</v>
      </c>
      <c r="O1828" s="88">
        <v>1.299E-3</v>
      </c>
      <c r="P1828" s="54">
        <v>30</v>
      </c>
    </row>
    <row r="1829" spans="1:16" ht="28">
      <c r="A1829" s="54" t="s">
        <v>228</v>
      </c>
      <c r="B1829" s="54" t="s">
        <v>185</v>
      </c>
      <c r="C1829" s="54" t="s">
        <v>1129</v>
      </c>
      <c r="D1829" s="54" t="s">
        <v>1518</v>
      </c>
      <c r="E1829" s="54" t="s">
        <v>1129</v>
      </c>
      <c r="F1829" s="54" t="s">
        <v>272</v>
      </c>
      <c r="G1829" s="54" t="s">
        <v>210</v>
      </c>
      <c r="H1829" s="54" t="s">
        <v>210</v>
      </c>
      <c r="I1829" s="54" t="s">
        <v>322</v>
      </c>
      <c r="J1829" s="54" t="s">
        <v>210</v>
      </c>
      <c r="K1829" s="54" t="s">
        <v>327</v>
      </c>
      <c r="L1829" s="87">
        <v>41674</v>
      </c>
      <c r="M1829" s="54"/>
      <c r="N1829" s="54" t="s">
        <v>328</v>
      </c>
      <c r="O1829" s="88">
        <v>8.5290000000000001E-3</v>
      </c>
      <c r="P1829" s="54">
        <v>197</v>
      </c>
    </row>
    <row r="1830" spans="1:16" ht="28">
      <c r="A1830" s="54" t="s">
        <v>228</v>
      </c>
      <c r="B1830" s="54" t="s">
        <v>185</v>
      </c>
      <c r="C1830" s="54" t="s">
        <v>1130</v>
      </c>
      <c r="D1830" s="54" t="s">
        <v>97</v>
      </c>
      <c r="E1830" s="54" t="s">
        <v>370</v>
      </c>
      <c r="F1830" s="54" t="s">
        <v>272</v>
      </c>
      <c r="G1830" s="54" t="s">
        <v>186</v>
      </c>
      <c r="H1830" s="54" t="s">
        <v>387</v>
      </c>
      <c r="I1830" s="54" t="s">
        <v>388</v>
      </c>
      <c r="J1830" s="54" t="s">
        <v>186</v>
      </c>
      <c r="K1830" s="54" t="s">
        <v>387</v>
      </c>
      <c r="L1830" s="87">
        <v>42230</v>
      </c>
      <c r="M1830" s="54"/>
      <c r="N1830" s="54" t="s">
        <v>389</v>
      </c>
      <c r="O1830" s="88">
        <v>0.80689311679999998</v>
      </c>
      <c r="P1830" s="54">
        <v>126</v>
      </c>
    </row>
    <row r="1831" spans="1:16" ht="28">
      <c r="A1831" s="54" t="s">
        <v>228</v>
      </c>
      <c r="B1831" s="54" t="s">
        <v>185</v>
      </c>
      <c r="C1831" s="54" t="s">
        <v>1130</v>
      </c>
      <c r="D1831" s="54" t="s">
        <v>97</v>
      </c>
      <c r="E1831" s="54" t="s">
        <v>370</v>
      </c>
      <c r="F1831" s="54" t="s">
        <v>272</v>
      </c>
      <c r="G1831" s="54" t="s">
        <v>186</v>
      </c>
      <c r="H1831" s="54" t="s">
        <v>187</v>
      </c>
      <c r="I1831" s="54" t="s">
        <v>1786</v>
      </c>
      <c r="J1831" s="54" t="s">
        <v>186</v>
      </c>
      <c r="K1831" s="54" t="s">
        <v>187</v>
      </c>
      <c r="L1831" s="87">
        <v>42494</v>
      </c>
      <c r="M1831" s="54"/>
      <c r="N1831" s="54" t="s">
        <v>1787</v>
      </c>
      <c r="O1831" s="88">
        <v>6.4039135999999991E-3</v>
      </c>
      <c r="P1831" s="54">
        <v>1</v>
      </c>
    </row>
    <row r="1832" spans="1:16" ht="28">
      <c r="A1832" s="54" t="s">
        <v>228</v>
      </c>
      <c r="B1832" s="54" t="s">
        <v>185</v>
      </c>
      <c r="C1832" s="54" t="s">
        <v>1130</v>
      </c>
      <c r="D1832" s="54" t="s">
        <v>97</v>
      </c>
      <c r="E1832" s="54" t="s">
        <v>370</v>
      </c>
      <c r="F1832" s="54" t="s">
        <v>272</v>
      </c>
      <c r="G1832" s="54" t="s">
        <v>186</v>
      </c>
      <c r="H1832" s="54" t="s">
        <v>187</v>
      </c>
      <c r="I1832" s="54" t="s">
        <v>392</v>
      </c>
      <c r="J1832" s="54" t="s">
        <v>186</v>
      </c>
      <c r="K1832" s="54" t="s">
        <v>187</v>
      </c>
      <c r="L1832" s="87">
        <v>42475</v>
      </c>
      <c r="M1832" s="54"/>
      <c r="N1832" s="54" t="s">
        <v>393</v>
      </c>
      <c r="O1832" s="88">
        <v>3.20195681E-2</v>
      </c>
      <c r="P1832" s="54">
        <v>5</v>
      </c>
    </row>
    <row r="1833" spans="1:16" ht="28">
      <c r="A1833" s="54" t="s">
        <v>228</v>
      </c>
      <c r="B1833" s="54" t="s">
        <v>185</v>
      </c>
      <c r="C1833" s="54" t="s">
        <v>1130</v>
      </c>
      <c r="D1833" s="54" t="s">
        <v>97</v>
      </c>
      <c r="E1833" s="54" t="s">
        <v>370</v>
      </c>
      <c r="F1833" s="54" t="s">
        <v>272</v>
      </c>
      <c r="G1833" s="54" t="s">
        <v>186</v>
      </c>
      <c r="H1833" s="54" t="s">
        <v>187</v>
      </c>
      <c r="I1833" s="54" t="s">
        <v>394</v>
      </c>
      <c r="J1833" s="54" t="s">
        <v>186</v>
      </c>
      <c r="K1833" s="54" t="s">
        <v>187</v>
      </c>
      <c r="L1833" s="87">
        <v>42489</v>
      </c>
      <c r="M1833" s="54"/>
      <c r="N1833" s="54" t="s">
        <v>395</v>
      </c>
      <c r="O1833" s="88">
        <v>1.28078273E-2</v>
      </c>
      <c r="P1833" s="54">
        <v>2</v>
      </c>
    </row>
    <row r="1834" spans="1:16" ht="28">
      <c r="A1834" s="54" t="s">
        <v>228</v>
      </c>
      <c r="B1834" s="54" t="s">
        <v>185</v>
      </c>
      <c r="C1834" s="54" t="s">
        <v>1130</v>
      </c>
      <c r="D1834" s="54" t="s">
        <v>97</v>
      </c>
      <c r="E1834" s="54" t="s">
        <v>370</v>
      </c>
      <c r="F1834" s="54" t="s">
        <v>272</v>
      </c>
      <c r="G1834" s="54" t="s">
        <v>186</v>
      </c>
      <c r="H1834" s="54" t="s">
        <v>187</v>
      </c>
      <c r="I1834" s="54" t="s">
        <v>273</v>
      </c>
      <c r="J1834" s="54" t="s">
        <v>186</v>
      </c>
      <c r="K1834" s="54" t="s">
        <v>187</v>
      </c>
      <c r="L1834" s="87">
        <v>42094</v>
      </c>
      <c r="M1834" s="54"/>
      <c r="N1834" s="54" t="s">
        <v>274</v>
      </c>
      <c r="O1834" s="88">
        <v>7.1339597786000004</v>
      </c>
      <c r="P1834" s="54">
        <v>1114</v>
      </c>
    </row>
    <row r="1835" spans="1:16" ht="28">
      <c r="A1835" s="54" t="s">
        <v>228</v>
      </c>
      <c r="B1835" s="54" t="s">
        <v>185</v>
      </c>
      <c r="C1835" s="54" t="s">
        <v>1130</v>
      </c>
      <c r="D1835" s="54" t="s">
        <v>97</v>
      </c>
      <c r="E1835" s="54" t="s">
        <v>370</v>
      </c>
      <c r="F1835" s="54" t="s">
        <v>272</v>
      </c>
      <c r="G1835" s="54" t="s">
        <v>186</v>
      </c>
      <c r="H1835" s="54" t="s">
        <v>187</v>
      </c>
      <c r="I1835" s="54" t="s">
        <v>275</v>
      </c>
      <c r="J1835" s="54" t="s">
        <v>186</v>
      </c>
      <c r="K1835" s="54" t="s">
        <v>397</v>
      </c>
      <c r="L1835" s="87">
        <v>42251</v>
      </c>
      <c r="M1835" s="54"/>
      <c r="N1835" s="54" t="s">
        <v>398</v>
      </c>
      <c r="O1835" s="88">
        <v>0.10246261800000001</v>
      </c>
      <c r="P1835" s="54">
        <v>16</v>
      </c>
    </row>
    <row r="1836" spans="1:16" ht="28">
      <c r="A1836" s="54" t="s">
        <v>228</v>
      </c>
      <c r="B1836" s="54" t="s">
        <v>185</v>
      </c>
      <c r="C1836" s="54" t="s">
        <v>1130</v>
      </c>
      <c r="D1836" s="54" t="s">
        <v>97</v>
      </c>
      <c r="E1836" s="54" t="s">
        <v>370</v>
      </c>
      <c r="F1836" s="54" t="s">
        <v>272</v>
      </c>
      <c r="G1836" s="54" t="s">
        <v>186</v>
      </c>
      <c r="H1836" s="54" t="s">
        <v>187</v>
      </c>
      <c r="I1836" s="54" t="s">
        <v>275</v>
      </c>
      <c r="J1836" s="54" t="s">
        <v>186</v>
      </c>
      <c r="K1836" s="54" t="s">
        <v>276</v>
      </c>
      <c r="L1836" s="87">
        <v>42251</v>
      </c>
      <c r="M1836" s="54"/>
      <c r="N1836" s="54" t="s">
        <v>277</v>
      </c>
      <c r="O1836" s="88">
        <v>0.26256045859999999</v>
      </c>
      <c r="P1836" s="54">
        <v>41</v>
      </c>
    </row>
    <row r="1837" spans="1:16" ht="28">
      <c r="A1837" s="54" t="s">
        <v>228</v>
      </c>
      <c r="B1837" s="54" t="s">
        <v>185</v>
      </c>
      <c r="C1837" s="54" t="s">
        <v>1130</v>
      </c>
      <c r="D1837" s="54" t="s">
        <v>97</v>
      </c>
      <c r="E1837" s="54" t="s">
        <v>370</v>
      </c>
      <c r="F1837" s="54" t="s">
        <v>272</v>
      </c>
      <c r="G1837" s="54" t="s">
        <v>186</v>
      </c>
      <c r="H1837" s="54" t="s">
        <v>187</v>
      </c>
      <c r="I1837" s="54" t="s">
        <v>275</v>
      </c>
      <c r="J1837" s="54" t="s">
        <v>186</v>
      </c>
      <c r="K1837" s="54" t="s">
        <v>399</v>
      </c>
      <c r="L1837" s="87">
        <v>42251</v>
      </c>
      <c r="M1837" s="54"/>
      <c r="N1837" s="54" t="s">
        <v>400</v>
      </c>
      <c r="O1837" s="88">
        <v>0.16009784060000001</v>
      </c>
      <c r="P1837" s="54">
        <v>25</v>
      </c>
    </row>
    <row r="1838" spans="1:16" ht="28">
      <c r="A1838" s="54" t="s">
        <v>228</v>
      </c>
      <c r="B1838" s="54" t="s">
        <v>185</v>
      </c>
      <c r="C1838" s="54" t="s">
        <v>1130</v>
      </c>
      <c r="D1838" s="54" t="s">
        <v>97</v>
      </c>
      <c r="E1838" s="54" t="s">
        <v>370</v>
      </c>
      <c r="F1838" s="54" t="s">
        <v>272</v>
      </c>
      <c r="G1838" s="54" t="s">
        <v>186</v>
      </c>
      <c r="H1838" s="54" t="s">
        <v>187</v>
      </c>
      <c r="I1838" s="54" t="s">
        <v>275</v>
      </c>
      <c r="J1838" s="54" t="s">
        <v>186</v>
      </c>
      <c r="K1838" s="54" t="s">
        <v>401</v>
      </c>
      <c r="L1838" s="87">
        <v>42251</v>
      </c>
      <c r="M1838" s="54"/>
      <c r="N1838" s="54" t="s">
        <v>402</v>
      </c>
      <c r="O1838" s="88">
        <v>0.1088665316</v>
      </c>
      <c r="P1838" s="54">
        <v>17</v>
      </c>
    </row>
    <row r="1839" spans="1:16" ht="28">
      <c r="A1839" s="54" t="s">
        <v>228</v>
      </c>
      <c r="B1839" s="54" t="s">
        <v>185</v>
      </c>
      <c r="C1839" s="54" t="s">
        <v>1130</v>
      </c>
      <c r="D1839" s="54" t="s">
        <v>97</v>
      </c>
      <c r="E1839" s="54" t="s">
        <v>370</v>
      </c>
      <c r="F1839" s="54" t="s">
        <v>272</v>
      </c>
      <c r="G1839" s="54" t="s">
        <v>186</v>
      </c>
      <c r="H1839" s="54" t="s">
        <v>187</v>
      </c>
      <c r="I1839" s="54" t="s">
        <v>275</v>
      </c>
      <c r="J1839" s="54" t="s">
        <v>186</v>
      </c>
      <c r="K1839" s="54" t="s">
        <v>278</v>
      </c>
      <c r="L1839" s="87">
        <v>42251</v>
      </c>
      <c r="M1839" s="54"/>
      <c r="N1839" s="54" t="s">
        <v>279</v>
      </c>
      <c r="O1839" s="88">
        <v>0.49950526280000002</v>
      </c>
      <c r="P1839" s="54">
        <v>78</v>
      </c>
    </row>
    <row r="1840" spans="1:16" ht="28">
      <c r="A1840" s="54" t="s">
        <v>228</v>
      </c>
      <c r="B1840" s="54" t="s">
        <v>185</v>
      </c>
      <c r="C1840" s="54" t="s">
        <v>1130</v>
      </c>
      <c r="D1840" s="54" t="s">
        <v>97</v>
      </c>
      <c r="E1840" s="54" t="s">
        <v>370</v>
      </c>
      <c r="F1840" s="54" t="s">
        <v>272</v>
      </c>
      <c r="G1840" s="54" t="s">
        <v>186</v>
      </c>
      <c r="H1840" s="54" t="s">
        <v>187</v>
      </c>
      <c r="I1840" s="54" t="s">
        <v>275</v>
      </c>
      <c r="J1840" s="54" t="s">
        <v>186</v>
      </c>
      <c r="K1840" s="54" t="s">
        <v>403</v>
      </c>
      <c r="L1840" s="87">
        <v>42251</v>
      </c>
      <c r="M1840" s="54"/>
      <c r="N1840" s="54" t="s">
        <v>404</v>
      </c>
      <c r="O1840" s="88">
        <v>0.24975263140000001</v>
      </c>
      <c r="P1840" s="54">
        <v>39</v>
      </c>
    </row>
    <row r="1841" spans="1:16" ht="28">
      <c r="A1841" s="54" t="s">
        <v>228</v>
      </c>
      <c r="B1841" s="54" t="s">
        <v>185</v>
      </c>
      <c r="C1841" s="54" t="s">
        <v>1130</v>
      </c>
      <c r="D1841" s="54" t="s">
        <v>97</v>
      </c>
      <c r="E1841" s="54" t="s">
        <v>370</v>
      </c>
      <c r="F1841" s="54" t="s">
        <v>272</v>
      </c>
      <c r="G1841" s="54" t="s">
        <v>186</v>
      </c>
      <c r="H1841" s="54" t="s">
        <v>187</v>
      </c>
      <c r="I1841" s="54" t="s">
        <v>275</v>
      </c>
      <c r="J1841" s="54" t="s">
        <v>186</v>
      </c>
      <c r="K1841" s="54" t="s">
        <v>405</v>
      </c>
      <c r="L1841" s="87">
        <v>42251</v>
      </c>
      <c r="M1841" s="54"/>
      <c r="N1841" s="54" t="s">
        <v>406</v>
      </c>
      <c r="O1841" s="88">
        <v>9.60587044E-2</v>
      </c>
      <c r="P1841" s="54">
        <v>15</v>
      </c>
    </row>
    <row r="1842" spans="1:16" ht="28">
      <c r="A1842" s="54" t="s">
        <v>228</v>
      </c>
      <c r="B1842" s="54" t="s">
        <v>185</v>
      </c>
      <c r="C1842" s="54" t="s">
        <v>1130</v>
      </c>
      <c r="D1842" s="54" t="s">
        <v>97</v>
      </c>
      <c r="E1842" s="54" t="s">
        <v>370</v>
      </c>
      <c r="F1842" s="54" t="s">
        <v>272</v>
      </c>
      <c r="G1842" s="54" t="s">
        <v>186</v>
      </c>
      <c r="H1842" s="54" t="s">
        <v>276</v>
      </c>
      <c r="I1842" s="54" t="s">
        <v>407</v>
      </c>
      <c r="J1842" s="54" t="s">
        <v>186</v>
      </c>
      <c r="K1842" s="54" t="s">
        <v>276</v>
      </c>
      <c r="L1842" s="87">
        <v>42475</v>
      </c>
      <c r="M1842" s="54"/>
      <c r="N1842" s="54" t="s">
        <v>408</v>
      </c>
      <c r="O1842" s="88">
        <v>5.1231309000000003E-2</v>
      </c>
      <c r="P1842" s="54">
        <v>8</v>
      </c>
    </row>
    <row r="1843" spans="1:16" ht="28">
      <c r="A1843" s="54" t="s">
        <v>228</v>
      </c>
      <c r="B1843" s="54" t="s">
        <v>185</v>
      </c>
      <c r="C1843" s="54" t="s">
        <v>1130</v>
      </c>
      <c r="D1843" s="54" t="s">
        <v>97</v>
      </c>
      <c r="E1843" s="54" t="s">
        <v>370</v>
      </c>
      <c r="F1843" s="54" t="s">
        <v>272</v>
      </c>
      <c r="G1843" s="54" t="s">
        <v>186</v>
      </c>
      <c r="H1843" s="54" t="s">
        <v>409</v>
      </c>
      <c r="I1843" s="54" t="s">
        <v>410</v>
      </c>
      <c r="J1843" s="54" t="s">
        <v>186</v>
      </c>
      <c r="K1843" s="54" t="s">
        <v>409</v>
      </c>
      <c r="L1843" s="87">
        <v>42059</v>
      </c>
      <c r="M1843" s="54"/>
      <c r="N1843" s="54" t="s">
        <v>411</v>
      </c>
      <c r="O1843" s="88">
        <v>0.46108178100000002</v>
      </c>
      <c r="P1843" s="54">
        <v>72</v>
      </c>
    </row>
    <row r="1844" spans="1:16" ht="28">
      <c r="A1844" s="54" t="s">
        <v>228</v>
      </c>
      <c r="B1844" s="54" t="s">
        <v>185</v>
      </c>
      <c r="C1844" s="54" t="s">
        <v>1130</v>
      </c>
      <c r="D1844" s="54" t="s">
        <v>97</v>
      </c>
      <c r="E1844" s="54" t="s">
        <v>370</v>
      </c>
      <c r="F1844" s="54" t="s">
        <v>272</v>
      </c>
      <c r="G1844" s="54" t="s">
        <v>186</v>
      </c>
      <c r="H1844" s="54" t="s">
        <v>409</v>
      </c>
      <c r="I1844" s="54" t="s">
        <v>414</v>
      </c>
      <c r="J1844" s="54" t="s">
        <v>186</v>
      </c>
      <c r="K1844" s="54" t="s">
        <v>409</v>
      </c>
      <c r="L1844" s="87">
        <v>42475</v>
      </c>
      <c r="M1844" s="54"/>
      <c r="N1844" s="54" t="s">
        <v>415</v>
      </c>
      <c r="O1844" s="88">
        <v>1.28078273E-2</v>
      </c>
      <c r="P1844" s="54">
        <v>2</v>
      </c>
    </row>
    <row r="1845" spans="1:16" ht="28">
      <c r="A1845" s="54" t="s">
        <v>228</v>
      </c>
      <c r="B1845" s="54" t="s">
        <v>185</v>
      </c>
      <c r="C1845" s="54" t="s">
        <v>1130</v>
      </c>
      <c r="D1845" s="54" t="s">
        <v>97</v>
      </c>
      <c r="E1845" s="54" t="s">
        <v>370</v>
      </c>
      <c r="F1845" s="54" t="s">
        <v>272</v>
      </c>
      <c r="G1845" s="54" t="s">
        <v>416</v>
      </c>
      <c r="H1845" s="54" t="s">
        <v>416</v>
      </c>
      <c r="I1845" s="54" t="s">
        <v>417</v>
      </c>
      <c r="J1845" s="54" t="s">
        <v>416</v>
      </c>
      <c r="K1845" s="54" t="s">
        <v>418</v>
      </c>
      <c r="L1845" s="87">
        <v>41695</v>
      </c>
      <c r="M1845" s="54"/>
      <c r="N1845" s="54" t="s">
        <v>419</v>
      </c>
      <c r="O1845" s="88">
        <v>1.5817666655</v>
      </c>
      <c r="P1845" s="54">
        <v>247</v>
      </c>
    </row>
    <row r="1846" spans="1:16" ht="28">
      <c r="A1846" s="54" t="s">
        <v>228</v>
      </c>
      <c r="B1846" s="54" t="s">
        <v>185</v>
      </c>
      <c r="C1846" s="54" t="s">
        <v>1130</v>
      </c>
      <c r="D1846" s="54" t="s">
        <v>97</v>
      </c>
      <c r="E1846" s="54" t="s">
        <v>370</v>
      </c>
      <c r="F1846" s="54" t="s">
        <v>272</v>
      </c>
      <c r="G1846" s="54" t="s">
        <v>416</v>
      </c>
      <c r="H1846" s="54" t="s">
        <v>416</v>
      </c>
      <c r="I1846" s="54" t="s">
        <v>417</v>
      </c>
      <c r="J1846" s="54" t="s">
        <v>416</v>
      </c>
      <c r="K1846" s="54" t="s">
        <v>422</v>
      </c>
      <c r="L1846" s="87">
        <v>41695</v>
      </c>
      <c r="M1846" s="54"/>
      <c r="N1846" s="54" t="s">
        <v>423</v>
      </c>
      <c r="O1846" s="88">
        <v>8.3250877099999995E-2</v>
      </c>
      <c r="P1846" s="54">
        <v>13</v>
      </c>
    </row>
    <row r="1847" spans="1:16" ht="28">
      <c r="A1847" s="54" t="s">
        <v>228</v>
      </c>
      <c r="B1847" s="54" t="s">
        <v>185</v>
      </c>
      <c r="C1847" s="54" t="s">
        <v>1130</v>
      </c>
      <c r="D1847" s="54" t="s">
        <v>97</v>
      </c>
      <c r="E1847" s="54" t="s">
        <v>370</v>
      </c>
      <c r="F1847" s="54" t="s">
        <v>272</v>
      </c>
      <c r="G1847" s="54" t="s">
        <v>416</v>
      </c>
      <c r="H1847" s="54" t="s">
        <v>416</v>
      </c>
      <c r="I1847" s="54" t="s">
        <v>417</v>
      </c>
      <c r="J1847" s="54" t="s">
        <v>416</v>
      </c>
      <c r="K1847" s="54" t="s">
        <v>424</v>
      </c>
      <c r="L1847" s="87">
        <v>41695</v>
      </c>
      <c r="M1847" s="54"/>
      <c r="N1847" s="54" t="s">
        <v>425</v>
      </c>
      <c r="O1847" s="88">
        <v>0.1088665316</v>
      </c>
      <c r="P1847" s="54">
        <v>17</v>
      </c>
    </row>
    <row r="1848" spans="1:16" ht="28">
      <c r="A1848" s="54" t="s">
        <v>228</v>
      </c>
      <c r="B1848" s="54" t="s">
        <v>185</v>
      </c>
      <c r="C1848" s="54" t="s">
        <v>1130</v>
      </c>
      <c r="D1848" s="54" t="s">
        <v>97</v>
      </c>
      <c r="E1848" s="54" t="s">
        <v>370</v>
      </c>
      <c r="F1848" s="54" t="s">
        <v>272</v>
      </c>
      <c r="G1848" s="54" t="s">
        <v>416</v>
      </c>
      <c r="H1848" s="54" t="s">
        <v>416</v>
      </c>
      <c r="I1848" s="54" t="s">
        <v>417</v>
      </c>
      <c r="J1848" s="54" t="s">
        <v>416</v>
      </c>
      <c r="K1848" s="54" t="s">
        <v>1127</v>
      </c>
      <c r="L1848" s="87">
        <v>41695</v>
      </c>
      <c r="M1848" s="54"/>
      <c r="N1848" s="54" t="s">
        <v>1128</v>
      </c>
      <c r="O1848" s="88">
        <v>7.0443049899999999E-2</v>
      </c>
      <c r="P1848" s="54">
        <v>11</v>
      </c>
    </row>
    <row r="1849" spans="1:16" ht="28">
      <c r="A1849" s="54" t="s">
        <v>228</v>
      </c>
      <c r="B1849" s="54" t="s">
        <v>185</v>
      </c>
      <c r="C1849" s="54" t="s">
        <v>1130</v>
      </c>
      <c r="D1849" s="54" t="s">
        <v>97</v>
      </c>
      <c r="E1849" s="54" t="s">
        <v>370</v>
      </c>
      <c r="F1849" s="54" t="s">
        <v>272</v>
      </c>
      <c r="G1849" s="54" t="s">
        <v>416</v>
      </c>
      <c r="H1849" s="54" t="s">
        <v>426</v>
      </c>
      <c r="I1849" s="54" t="s">
        <v>427</v>
      </c>
      <c r="J1849" s="54" t="s">
        <v>416</v>
      </c>
      <c r="K1849" s="54" t="s">
        <v>426</v>
      </c>
      <c r="L1849" s="87">
        <v>41828</v>
      </c>
      <c r="M1849" s="54"/>
      <c r="N1849" s="54" t="s">
        <v>428</v>
      </c>
      <c r="O1849" s="88">
        <v>0.22413697690000001</v>
      </c>
      <c r="P1849" s="54">
        <v>35</v>
      </c>
    </row>
    <row r="1850" spans="1:16" ht="28">
      <c r="A1850" s="54" t="s">
        <v>228</v>
      </c>
      <c r="B1850" s="54" t="s">
        <v>185</v>
      </c>
      <c r="C1850" s="54" t="s">
        <v>1130</v>
      </c>
      <c r="D1850" s="54" t="s">
        <v>97</v>
      </c>
      <c r="E1850" s="54" t="s">
        <v>370</v>
      </c>
      <c r="F1850" s="54" t="s">
        <v>272</v>
      </c>
      <c r="G1850" s="54" t="s">
        <v>416</v>
      </c>
      <c r="H1850" s="54" t="s">
        <v>429</v>
      </c>
      <c r="I1850" s="54" t="s">
        <v>430</v>
      </c>
      <c r="J1850" s="54" t="s">
        <v>416</v>
      </c>
      <c r="K1850" s="54" t="s">
        <v>429</v>
      </c>
      <c r="L1850" s="87">
        <v>41933</v>
      </c>
      <c r="M1850" s="54"/>
      <c r="N1850" s="54" t="s">
        <v>431</v>
      </c>
      <c r="O1850" s="88">
        <v>0.76206572139999995</v>
      </c>
      <c r="P1850" s="54">
        <v>119</v>
      </c>
    </row>
    <row r="1851" spans="1:16" ht="28">
      <c r="A1851" s="54" t="s">
        <v>228</v>
      </c>
      <c r="B1851" s="54" t="s">
        <v>185</v>
      </c>
      <c r="C1851" s="54" t="s">
        <v>1130</v>
      </c>
      <c r="D1851" s="54" t="s">
        <v>97</v>
      </c>
      <c r="E1851" s="54" t="s">
        <v>370</v>
      </c>
      <c r="F1851" s="54" t="s">
        <v>272</v>
      </c>
      <c r="G1851" s="54" t="s">
        <v>416</v>
      </c>
      <c r="H1851" s="54" t="s">
        <v>432</v>
      </c>
      <c r="I1851" s="54" t="s">
        <v>433</v>
      </c>
      <c r="J1851" s="54" t="s">
        <v>416</v>
      </c>
      <c r="K1851" s="54" t="s">
        <v>434</v>
      </c>
      <c r="L1851" s="87">
        <v>42066</v>
      </c>
      <c r="M1851" s="54"/>
      <c r="N1851" s="54" t="s">
        <v>435</v>
      </c>
      <c r="O1851" s="88">
        <v>8.3250877099999995E-2</v>
      </c>
      <c r="P1851" s="54">
        <v>13</v>
      </c>
    </row>
    <row r="1852" spans="1:16" ht="28">
      <c r="A1852" s="54" t="s">
        <v>228</v>
      </c>
      <c r="B1852" s="54" t="s">
        <v>185</v>
      </c>
      <c r="C1852" s="54" t="s">
        <v>1130</v>
      </c>
      <c r="D1852" s="54" t="s">
        <v>97</v>
      </c>
      <c r="E1852" s="54" t="s">
        <v>370</v>
      </c>
      <c r="F1852" s="54" t="s">
        <v>272</v>
      </c>
      <c r="G1852" s="54" t="s">
        <v>416</v>
      </c>
      <c r="H1852" s="54" t="s">
        <v>432</v>
      </c>
      <c r="I1852" s="54" t="s">
        <v>433</v>
      </c>
      <c r="J1852" s="54" t="s">
        <v>416</v>
      </c>
      <c r="K1852" s="54" t="s">
        <v>436</v>
      </c>
      <c r="L1852" s="87">
        <v>42066</v>
      </c>
      <c r="M1852" s="54"/>
      <c r="N1852" s="54" t="s">
        <v>437</v>
      </c>
      <c r="O1852" s="88">
        <v>3.8423481799999999E-2</v>
      </c>
      <c r="P1852" s="54">
        <v>6</v>
      </c>
    </row>
    <row r="1853" spans="1:16" ht="28">
      <c r="A1853" s="54" t="s">
        <v>228</v>
      </c>
      <c r="B1853" s="54" t="s">
        <v>185</v>
      </c>
      <c r="C1853" s="54" t="s">
        <v>1130</v>
      </c>
      <c r="D1853" s="54" t="s">
        <v>97</v>
      </c>
      <c r="E1853" s="54" t="s">
        <v>370</v>
      </c>
      <c r="F1853" s="54" t="s">
        <v>272</v>
      </c>
      <c r="G1853" s="54" t="s">
        <v>416</v>
      </c>
      <c r="H1853" s="54" t="s">
        <v>432</v>
      </c>
      <c r="I1853" s="54" t="s">
        <v>433</v>
      </c>
      <c r="J1853" s="54" t="s">
        <v>416</v>
      </c>
      <c r="K1853" s="54" t="s">
        <v>438</v>
      </c>
      <c r="L1853" s="87">
        <v>42066</v>
      </c>
      <c r="M1853" s="54"/>
      <c r="N1853" s="54" t="s">
        <v>439</v>
      </c>
      <c r="O1853" s="88">
        <v>0.16009784060000001</v>
      </c>
      <c r="P1853" s="54">
        <v>25</v>
      </c>
    </row>
    <row r="1854" spans="1:16" ht="28">
      <c r="A1854" s="54" t="s">
        <v>228</v>
      </c>
      <c r="B1854" s="54" t="s">
        <v>185</v>
      </c>
      <c r="C1854" s="54" t="s">
        <v>1130</v>
      </c>
      <c r="D1854" s="54" t="s">
        <v>97</v>
      </c>
      <c r="E1854" s="54" t="s">
        <v>370</v>
      </c>
      <c r="F1854" s="54" t="s">
        <v>272</v>
      </c>
      <c r="G1854" s="54" t="s">
        <v>416</v>
      </c>
      <c r="H1854" s="54" t="s">
        <v>432</v>
      </c>
      <c r="I1854" s="54" t="s">
        <v>433</v>
      </c>
      <c r="J1854" s="54" t="s">
        <v>416</v>
      </c>
      <c r="K1854" s="54" t="s">
        <v>440</v>
      </c>
      <c r="L1854" s="87">
        <v>42066</v>
      </c>
      <c r="M1854" s="54"/>
      <c r="N1854" s="54" t="s">
        <v>441</v>
      </c>
      <c r="O1854" s="88">
        <v>0.15369392700000001</v>
      </c>
      <c r="P1854" s="54">
        <v>24</v>
      </c>
    </row>
    <row r="1855" spans="1:16" ht="28">
      <c r="A1855" s="54" t="s">
        <v>228</v>
      </c>
      <c r="B1855" s="54" t="s">
        <v>185</v>
      </c>
      <c r="C1855" s="54" t="s">
        <v>1130</v>
      </c>
      <c r="D1855" s="54" t="s">
        <v>97</v>
      </c>
      <c r="E1855" s="54" t="s">
        <v>370</v>
      </c>
      <c r="F1855" s="54" t="s">
        <v>272</v>
      </c>
      <c r="G1855" s="54" t="s">
        <v>416</v>
      </c>
      <c r="H1855" s="54" t="s">
        <v>432</v>
      </c>
      <c r="I1855" s="54" t="s">
        <v>433</v>
      </c>
      <c r="J1855" s="54" t="s">
        <v>416</v>
      </c>
      <c r="K1855" s="54" t="s">
        <v>442</v>
      </c>
      <c r="L1855" s="87">
        <v>42066</v>
      </c>
      <c r="M1855" s="54"/>
      <c r="N1855" s="54" t="s">
        <v>443</v>
      </c>
      <c r="O1855" s="88">
        <v>9.60587044E-2</v>
      </c>
      <c r="P1855" s="54">
        <v>15</v>
      </c>
    </row>
    <row r="1856" spans="1:16" ht="28">
      <c r="A1856" s="54" t="s">
        <v>228</v>
      </c>
      <c r="B1856" s="54" t="s">
        <v>185</v>
      </c>
      <c r="C1856" s="54" t="s">
        <v>1130</v>
      </c>
      <c r="D1856" s="54" t="s">
        <v>97</v>
      </c>
      <c r="E1856" s="54" t="s">
        <v>370</v>
      </c>
      <c r="F1856" s="54" t="s">
        <v>272</v>
      </c>
      <c r="G1856" s="54" t="s">
        <v>416</v>
      </c>
      <c r="H1856" s="54" t="s">
        <v>432</v>
      </c>
      <c r="I1856" s="54" t="s">
        <v>433</v>
      </c>
      <c r="J1856" s="54" t="s">
        <v>416</v>
      </c>
      <c r="K1856" s="54" t="s">
        <v>444</v>
      </c>
      <c r="L1856" s="87">
        <v>42066</v>
      </c>
      <c r="M1856" s="54"/>
      <c r="N1856" s="54" t="s">
        <v>445</v>
      </c>
      <c r="O1856" s="88">
        <v>5.1231309000000003E-2</v>
      </c>
      <c r="P1856" s="54">
        <v>8</v>
      </c>
    </row>
    <row r="1857" spans="1:16" ht="28">
      <c r="A1857" s="54" t="s">
        <v>228</v>
      </c>
      <c r="B1857" s="54" t="s">
        <v>185</v>
      </c>
      <c r="C1857" s="54" t="s">
        <v>1130</v>
      </c>
      <c r="D1857" s="54" t="s">
        <v>97</v>
      </c>
      <c r="E1857" s="54" t="s">
        <v>370</v>
      </c>
      <c r="F1857" s="54" t="s">
        <v>272</v>
      </c>
      <c r="G1857" s="54" t="s">
        <v>416</v>
      </c>
      <c r="H1857" s="54" t="s">
        <v>432</v>
      </c>
      <c r="I1857" s="54" t="s">
        <v>433</v>
      </c>
      <c r="J1857" s="54" t="s">
        <v>416</v>
      </c>
      <c r="K1857" s="54" t="s">
        <v>446</v>
      </c>
      <c r="L1857" s="87">
        <v>42066</v>
      </c>
      <c r="M1857" s="54"/>
      <c r="N1857" s="54" t="s">
        <v>447</v>
      </c>
      <c r="O1857" s="88">
        <v>7.0443049899999999E-2</v>
      </c>
      <c r="P1857" s="54">
        <v>11</v>
      </c>
    </row>
    <row r="1858" spans="1:16" ht="28">
      <c r="A1858" s="54" t="s">
        <v>228</v>
      </c>
      <c r="B1858" s="54" t="s">
        <v>185</v>
      </c>
      <c r="C1858" s="54" t="s">
        <v>1130</v>
      </c>
      <c r="D1858" s="54" t="s">
        <v>97</v>
      </c>
      <c r="E1858" s="54" t="s">
        <v>370</v>
      </c>
      <c r="F1858" s="54" t="s">
        <v>272</v>
      </c>
      <c r="G1858" s="54" t="s">
        <v>416</v>
      </c>
      <c r="H1858" s="54" t="s">
        <v>432</v>
      </c>
      <c r="I1858" s="54" t="s">
        <v>433</v>
      </c>
      <c r="J1858" s="54" t="s">
        <v>416</v>
      </c>
      <c r="K1858" s="54" t="s">
        <v>448</v>
      </c>
      <c r="L1858" s="87">
        <v>42066</v>
      </c>
      <c r="M1858" s="54"/>
      <c r="N1858" s="54" t="s">
        <v>449</v>
      </c>
      <c r="O1858" s="88">
        <v>3.8423481799999999E-2</v>
      </c>
      <c r="P1858" s="54">
        <v>6</v>
      </c>
    </row>
    <row r="1859" spans="1:16" ht="28">
      <c r="A1859" s="54" t="s">
        <v>228</v>
      </c>
      <c r="B1859" s="54" t="s">
        <v>185</v>
      </c>
      <c r="C1859" s="54" t="s">
        <v>1130</v>
      </c>
      <c r="D1859" s="54" t="s">
        <v>97</v>
      </c>
      <c r="E1859" s="54" t="s">
        <v>370</v>
      </c>
      <c r="F1859" s="54" t="s">
        <v>272</v>
      </c>
      <c r="G1859" s="54" t="s">
        <v>416</v>
      </c>
      <c r="H1859" s="54" t="s">
        <v>432</v>
      </c>
      <c r="I1859" s="54" t="s">
        <v>433</v>
      </c>
      <c r="J1859" s="54" t="s">
        <v>416</v>
      </c>
      <c r="K1859" s="54" t="s">
        <v>450</v>
      </c>
      <c r="L1859" s="87">
        <v>42066</v>
      </c>
      <c r="M1859" s="54"/>
      <c r="N1859" s="54" t="s">
        <v>451</v>
      </c>
      <c r="O1859" s="88">
        <v>0.13448218610000001</v>
      </c>
      <c r="P1859" s="54">
        <v>21</v>
      </c>
    </row>
    <row r="1860" spans="1:16" ht="28">
      <c r="A1860" s="54" t="s">
        <v>228</v>
      </c>
      <c r="B1860" s="54" t="s">
        <v>185</v>
      </c>
      <c r="C1860" s="54" t="s">
        <v>1130</v>
      </c>
      <c r="D1860" s="54" t="s">
        <v>97</v>
      </c>
      <c r="E1860" s="54" t="s">
        <v>370</v>
      </c>
      <c r="F1860" s="54" t="s">
        <v>272</v>
      </c>
      <c r="G1860" s="54" t="s">
        <v>192</v>
      </c>
      <c r="H1860" s="54" t="s">
        <v>452</v>
      </c>
      <c r="I1860" s="54" t="s">
        <v>455</v>
      </c>
      <c r="J1860" s="54" t="s">
        <v>192</v>
      </c>
      <c r="K1860" s="54" t="s">
        <v>452</v>
      </c>
      <c r="L1860" s="87">
        <v>41975</v>
      </c>
      <c r="M1860" s="54"/>
      <c r="N1860" s="54" t="s">
        <v>457</v>
      </c>
      <c r="O1860" s="88">
        <v>1.28078273E-2</v>
      </c>
      <c r="P1860" s="54">
        <v>2</v>
      </c>
    </row>
    <row r="1861" spans="1:16" ht="28">
      <c r="A1861" s="54" t="s">
        <v>228</v>
      </c>
      <c r="B1861" s="54" t="s">
        <v>185</v>
      </c>
      <c r="C1861" s="54" t="s">
        <v>1130</v>
      </c>
      <c r="D1861" s="54" t="s">
        <v>97</v>
      </c>
      <c r="E1861" s="54" t="s">
        <v>370</v>
      </c>
      <c r="F1861" s="54" t="s">
        <v>272</v>
      </c>
      <c r="G1861" s="54" t="s">
        <v>192</v>
      </c>
      <c r="H1861" s="54" t="s">
        <v>452</v>
      </c>
      <c r="I1861" s="54" t="s">
        <v>455</v>
      </c>
      <c r="J1861" s="54" t="s">
        <v>192</v>
      </c>
      <c r="K1861" s="54" t="s">
        <v>452</v>
      </c>
      <c r="L1861" s="87">
        <v>41975</v>
      </c>
      <c r="M1861" s="54"/>
      <c r="N1861" s="54" t="s">
        <v>458</v>
      </c>
      <c r="O1861" s="88">
        <v>6.4039135999999991E-3</v>
      </c>
      <c r="P1861" s="54">
        <v>1</v>
      </c>
    </row>
    <row r="1862" spans="1:16" ht="28">
      <c r="A1862" s="54" t="s">
        <v>228</v>
      </c>
      <c r="B1862" s="54" t="s">
        <v>185</v>
      </c>
      <c r="C1862" s="54" t="s">
        <v>1130</v>
      </c>
      <c r="D1862" s="54" t="s">
        <v>97</v>
      </c>
      <c r="E1862" s="54" t="s">
        <v>370</v>
      </c>
      <c r="F1862" s="54" t="s">
        <v>272</v>
      </c>
      <c r="G1862" s="54" t="s">
        <v>192</v>
      </c>
      <c r="H1862" s="54" t="s">
        <v>452</v>
      </c>
      <c r="I1862" s="54" t="s">
        <v>460</v>
      </c>
      <c r="J1862" s="54" t="s">
        <v>192</v>
      </c>
      <c r="K1862" s="54" t="s">
        <v>452</v>
      </c>
      <c r="L1862" s="87">
        <v>41842</v>
      </c>
      <c r="M1862" s="54"/>
      <c r="N1862" s="54" t="s">
        <v>461</v>
      </c>
      <c r="O1862" s="88">
        <v>1.7034410244</v>
      </c>
      <c r="P1862" s="54">
        <v>266</v>
      </c>
    </row>
    <row r="1863" spans="1:16" ht="28">
      <c r="A1863" s="54" t="s">
        <v>228</v>
      </c>
      <c r="B1863" s="54" t="s">
        <v>185</v>
      </c>
      <c r="C1863" s="54" t="s">
        <v>1130</v>
      </c>
      <c r="D1863" s="54" t="s">
        <v>97</v>
      </c>
      <c r="E1863" s="54" t="s">
        <v>370</v>
      </c>
      <c r="F1863" s="54" t="s">
        <v>272</v>
      </c>
      <c r="G1863" s="54" t="s">
        <v>192</v>
      </c>
      <c r="H1863" s="54" t="s">
        <v>462</v>
      </c>
      <c r="I1863" s="54" t="s">
        <v>463</v>
      </c>
      <c r="J1863" s="54" t="s">
        <v>192</v>
      </c>
      <c r="K1863" s="54" t="s">
        <v>462</v>
      </c>
      <c r="L1863" s="87">
        <v>41800</v>
      </c>
      <c r="M1863" s="54"/>
      <c r="N1863" s="54" t="s">
        <v>464</v>
      </c>
      <c r="O1863" s="88">
        <v>0.12807827250000001</v>
      </c>
      <c r="P1863" s="54">
        <v>20</v>
      </c>
    </row>
    <row r="1864" spans="1:16" ht="28">
      <c r="A1864" s="54" t="s">
        <v>228</v>
      </c>
      <c r="B1864" s="54" t="s">
        <v>185</v>
      </c>
      <c r="C1864" s="54" t="s">
        <v>1130</v>
      </c>
      <c r="D1864" s="54" t="s">
        <v>97</v>
      </c>
      <c r="E1864" s="54" t="s">
        <v>370</v>
      </c>
      <c r="F1864" s="54" t="s">
        <v>272</v>
      </c>
      <c r="G1864" s="54" t="s">
        <v>192</v>
      </c>
      <c r="H1864" s="54" t="s">
        <v>475</v>
      </c>
      <c r="I1864" s="54" t="s">
        <v>476</v>
      </c>
      <c r="J1864" s="54" t="s">
        <v>192</v>
      </c>
      <c r="K1864" s="54" t="s">
        <v>475</v>
      </c>
      <c r="L1864" s="87">
        <v>41814</v>
      </c>
      <c r="M1864" s="54"/>
      <c r="N1864" s="54" t="s">
        <v>477</v>
      </c>
      <c r="O1864" s="88">
        <v>0.24975263140000001</v>
      </c>
      <c r="P1864" s="54">
        <v>39</v>
      </c>
    </row>
    <row r="1865" spans="1:16" ht="28">
      <c r="A1865" s="54" t="s">
        <v>228</v>
      </c>
      <c r="B1865" s="54" t="s">
        <v>185</v>
      </c>
      <c r="C1865" s="54" t="s">
        <v>1130</v>
      </c>
      <c r="D1865" s="54" t="s">
        <v>97</v>
      </c>
      <c r="E1865" s="54" t="s">
        <v>370</v>
      </c>
      <c r="F1865" s="54" t="s">
        <v>272</v>
      </c>
      <c r="G1865" s="54" t="s">
        <v>500</v>
      </c>
      <c r="H1865" s="54" t="s">
        <v>501</v>
      </c>
      <c r="I1865" s="54" t="s">
        <v>502</v>
      </c>
      <c r="J1865" s="54" t="s">
        <v>500</v>
      </c>
      <c r="K1865" s="54" t="s">
        <v>503</v>
      </c>
      <c r="L1865" s="87">
        <v>41688</v>
      </c>
      <c r="M1865" s="54"/>
      <c r="N1865" s="54" t="s">
        <v>504</v>
      </c>
      <c r="O1865" s="88">
        <v>0.99901052560000003</v>
      </c>
      <c r="P1865" s="54">
        <v>156</v>
      </c>
    </row>
    <row r="1866" spans="1:16" ht="28">
      <c r="A1866" s="54" t="s">
        <v>228</v>
      </c>
      <c r="B1866" s="54" t="s">
        <v>185</v>
      </c>
      <c r="C1866" s="54" t="s">
        <v>1130</v>
      </c>
      <c r="D1866" s="54" t="s">
        <v>97</v>
      </c>
      <c r="E1866" s="54" t="s">
        <v>370</v>
      </c>
      <c r="F1866" s="54" t="s">
        <v>272</v>
      </c>
      <c r="G1866" s="54" t="s">
        <v>500</v>
      </c>
      <c r="H1866" s="54" t="s">
        <v>501</v>
      </c>
      <c r="I1866" s="54" t="s">
        <v>502</v>
      </c>
      <c r="J1866" s="54" t="s">
        <v>500</v>
      </c>
      <c r="K1866" s="54" t="s">
        <v>505</v>
      </c>
      <c r="L1866" s="87">
        <v>41688</v>
      </c>
      <c r="M1866" s="54"/>
      <c r="N1866" s="54" t="s">
        <v>506</v>
      </c>
      <c r="O1866" s="88">
        <v>3.3172272578999999</v>
      </c>
      <c r="P1866" s="54">
        <v>518</v>
      </c>
    </row>
    <row r="1867" spans="1:16" ht="28">
      <c r="A1867" s="54" t="s">
        <v>228</v>
      </c>
      <c r="B1867" s="54" t="s">
        <v>185</v>
      </c>
      <c r="C1867" s="54" t="s">
        <v>1130</v>
      </c>
      <c r="D1867" s="54" t="s">
        <v>97</v>
      </c>
      <c r="E1867" s="54" t="s">
        <v>370</v>
      </c>
      <c r="F1867" s="54" t="s">
        <v>272</v>
      </c>
      <c r="G1867" s="54" t="s">
        <v>500</v>
      </c>
      <c r="H1867" s="54" t="s">
        <v>501</v>
      </c>
      <c r="I1867" s="54" t="s">
        <v>502</v>
      </c>
      <c r="J1867" s="54" t="s">
        <v>500</v>
      </c>
      <c r="K1867" s="54" t="s">
        <v>507</v>
      </c>
      <c r="L1867" s="87">
        <v>41688</v>
      </c>
      <c r="M1867" s="54"/>
      <c r="N1867" s="54" t="s">
        <v>508</v>
      </c>
      <c r="O1867" s="88">
        <v>1.2679748978000001</v>
      </c>
      <c r="P1867" s="54">
        <v>198</v>
      </c>
    </row>
    <row r="1868" spans="1:16" ht="28">
      <c r="A1868" s="54" t="s">
        <v>228</v>
      </c>
      <c r="B1868" s="54" t="s">
        <v>185</v>
      </c>
      <c r="C1868" s="54" t="s">
        <v>1130</v>
      </c>
      <c r="D1868" s="54" t="s">
        <v>97</v>
      </c>
      <c r="E1868" s="54" t="s">
        <v>370</v>
      </c>
      <c r="F1868" s="54" t="s">
        <v>272</v>
      </c>
      <c r="G1868" s="54" t="s">
        <v>500</v>
      </c>
      <c r="H1868" s="54" t="s">
        <v>501</v>
      </c>
      <c r="I1868" s="54" t="s">
        <v>502</v>
      </c>
      <c r="J1868" s="54" t="s">
        <v>500</v>
      </c>
      <c r="K1868" s="54" t="s">
        <v>509</v>
      </c>
      <c r="L1868" s="87">
        <v>41688</v>
      </c>
      <c r="M1868" s="54"/>
      <c r="N1868" s="54" t="s">
        <v>510</v>
      </c>
      <c r="O1868" s="88">
        <v>1.5881705791</v>
      </c>
      <c r="P1868" s="54">
        <v>248</v>
      </c>
    </row>
    <row r="1869" spans="1:16" ht="28">
      <c r="A1869" s="54" t="s">
        <v>228</v>
      </c>
      <c r="B1869" s="54" t="s">
        <v>185</v>
      </c>
      <c r="C1869" s="54" t="s">
        <v>1130</v>
      </c>
      <c r="D1869" s="54" t="s">
        <v>97</v>
      </c>
      <c r="E1869" s="54" t="s">
        <v>370</v>
      </c>
      <c r="F1869" s="54" t="s">
        <v>272</v>
      </c>
      <c r="G1869" s="54" t="s">
        <v>500</v>
      </c>
      <c r="H1869" s="54" t="s">
        <v>501</v>
      </c>
      <c r="I1869" s="54" t="s">
        <v>502</v>
      </c>
      <c r="J1869" s="54" t="s">
        <v>500</v>
      </c>
      <c r="K1869" s="54" t="s">
        <v>511</v>
      </c>
      <c r="L1869" s="87">
        <v>41688</v>
      </c>
      <c r="M1869" s="54"/>
      <c r="N1869" s="54" t="s">
        <v>512</v>
      </c>
      <c r="O1869" s="88">
        <v>1.453688393</v>
      </c>
      <c r="P1869" s="54">
        <v>227</v>
      </c>
    </row>
    <row r="1870" spans="1:16" ht="28">
      <c r="A1870" s="54" t="s">
        <v>228</v>
      </c>
      <c r="B1870" s="54" t="s">
        <v>185</v>
      </c>
      <c r="C1870" s="54" t="s">
        <v>1130</v>
      </c>
      <c r="D1870" s="54" t="s">
        <v>97</v>
      </c>
      <c r="E1870" s="54" t="s">
        <v>370</v>
      </c>
      <c r="F1870" s="54" t="s">
        <v>272</v>
      </c>
      <c r="G1870" s="54" t="s">
        <v>500</v>
      </c>
      <c r="H1870" s="54" t="s">
        <v>501</v>
      </c>
      <c r="I1870" s="54" t="s">
        <v>502</v>
      </c>
      <c r="J1870" s="54" t="s">
        <v>500</v>
      </c>
      <c r="K1870" s="54" t="s">
        <v>513</v>
      </c>
      <c r="L1870" s="87">
        <v>41688</v>
      </c>
      <c r="M1870" s="54"/>
      <c r="N1870" s="54" t="s">
        <v>514</v>
      </c>
      <c r="O1870" s="88">
        <v>1.2871866386999999</v>
      </c>
      <c r="P1870" s="54">
        <v>201</v>
      </c>
    </row>
    <row r="1871" spans="1:16" ht="28">
      <c r="A1871" s="54" t="s">
        <v>228</v>
      </c>
      <c r="B1871" s="54" t="s">
        <v>185</v>
      </c>
      <c r="C1871" s="54" t="s">
        <v>1130</v>
      </c>
      <c r="D1871" s="54" t="s">
        <v>97</v>
      </c>
      <c r="E1871" s="54" t="s">
        <v>370</v>
      </c>
      <c r="F1871" s="54" t="s">
        <v>272</v>
      </c>
      <c r="G1871" s="54" t="s">
        <v>500</v>
      </c>
      <c r="H1871" s="54" t="s">
        <v>501</v>
      </c>
      <c r="I1871" s="54" t="s">
        <v>502</v>
      </c>
      <c r="J1871" s="54" t="s">
        <v>500</v>
      </c>
      <c r="K1871" s="54" t="s">
        <v>515</v>
      </c>
      <c r="L1871" s="87">
        <v>41688</v>
      </c>
      <c r="M1871" s="54"/>
      <c r="N1871" s="54" t="s">
        <v>516</v>
      </c>
      <c r="O1871" s="88">
        <v>1.1398966253</v>
      </c>
      <c r="P1871" s="54">
        <v>178</v>
      </c>
    </row>
    <row r="1872" spans="1:16" ht="28">
      <c r="A1872" s="54" t="s">
        <v>228</v>
      </c>
      <c r="B1872" s="54" t="s">
        <v>185</v>
      </c>
      <c r="C1872" s="54" t="s">
        <v>1130</v>
      </c>
      <c r="D1872" s="54" t="s">
        <v>97</v>
      </c>
      <c r="E1872" s="54" t="s">
        <v>370</v>
      </c>
      <c r="F1872" s="54" t="s">
        <v>272</v>
      </c>
      <c r="G1872" s="54" t="s">
        <v>500</v>
      </c>
      <c r="H1872" s="54" t="s">
        <v>501</v>
      </c>
      <c r="I1872" s="54" t="s">
        <v>502</v>
      </c>
      <c r="J1872" s="54" t="s">
        <v>500</v>
      </c>
      <c r="K1872" s="54" t="s">
        <v>517</v>
      </c>
      <c r="L1872" s="87">
        <v>41688</v>
      </c>
      <c r="M1872" s="54"/>
      <c r="N1872" s="54" t="s">
        <v>518</v>
      </c>
      <c r="O1872" s="88">
        <v>1.5817666655</v>
      </c>
      <c r="P1872" s="54">
        <v>247</v>
      </c>
    </row>
    <row r="1873" spans="1:16" ht="28">
      <c r="A1873" s="54" t="s">
        <v>228</v>
      </c>
      <c r="B1873" s="54" t="s">
        <v>185</v>
      </c>
      <c r="C1873" s="54" t="s">
        <v>1130</v>
      </c>
      <c r="D1873" s="54" t="s">
        <v>97</v>
      </c>
      <c r="E1873" s="54" t="s">
        <v>370</v>
      </c>
      <c r="F1873" s="54" t="s">
        <v>272</v>
      </c>
      <c r="G1873" s="54" t="s">
        <v>500</v>
      </c>
      <c r="H1873" s="54" t="s">
        <v>501</v>
      </c>
      <c r="I1873" s="54" t="s">
        <v>502</v>
      </c>
      <c r="J1873" s="54" t="s">
        <v>500</v>
      </c>
      <c r="K1873" s="54" t="s">
        <v>519</v>
      </c>
      <c r="L1873" s="87">
        <v>41688</v>
      </c>
      <c r="M1873" s="54"/>
      <c r="N1873" s="54" t="s">
        <v>520</v>
      </c>
      <c r="O1873" s="88">
        <v>5.5778087676999997</v>
      </c>
      <c r="P1873" s="54">
        <v>871</v>
      </c>
    </row>
    <row r="1874" spans="1:16" ht="28">
      <c r="A1874" s="54" t="s">
        <v>228</v>
      </c>
      <c r="B1874" s="54" t="s">
        <v>185</v>
      </c>
      <c r="C1874" s="54" t="s">
        <v>1130</v>
      </c>
      <c r="D1874" s="54" t="s">
        <v>97</v>
      </c>
      <c r="E1874" s="54" t="s">
        <v>370</v>
      </c>
      <c r="F1874" s="54" t="s">
        <v>272</v>
      </c>
      <c r="G1874" s="54" t="s">
        <v>500</v>
      </c>
      <c r="H1874" s="54" t="s">
        <v>501</v>
      </c>
      <c r="I1874" s="54" t="s">
        <v>502</v>
      </c>
      <c r="J1874" s="54" t="s">
        <v>500</v>
      </c>
      <c r="K1874" s="54" t="s">
        <v>521</v>
      </c>
      <c r="L1874" s="87">
        <v>41688</v>
      </c>
      <c r="M1874" s="54"/>
      <c r="N1874" s="54" t="s">
        <v>522</v>
      </c>
      <c r="O1874" s="88">
        <v>2.6704319818000002</v>
      </c>
      <c r="P1874" s="54">
        <v>417</v>
      </c>
    </row>
    <row r="1875" spans="1:16" ht="28">
      <c r="A1875" s="54" t="s">
        <v>228</v>
      </c>
      <c r="B1875" s="54" t="s">
        <v>185</v>
      </c>
      <c r="C1875" s="54" t="s">
        <v>1130</v>
      </c>
      <c r="D1875" s="54" t="s">
        <v>97</v>
      </c>
      <c r="E1875" s="54" t="s">
        <v>370</v>
      </c>
      <c r="F1875" s="54" t="s">
        <v>272</v>
      </c>
      <c r="G1875" s="54" t="s">
        <v>500</v>
      </c>
      <c r="H1875" s="54" t="s">
        <v>501</v>
      </c>
      <c r="I1875" s="54" t="s">
        <v>502</v>
      </c>
      <c r="J1875" s="54" t="s">
        <v>500</v>
      </c>
      <c r="K1875" s="54" t="s">
        <v>523</v>
      </c>
      <c r="L1875" s="87">
        <v>41688</v>
      </c>
      <c r="M1875" s="54"/>
      <c r="N1875" s="54" t="s">
        <v>524</v>
      </c>
      <c r="O1875" s="88">
        <v>1.2103396752</v>
      </c>
      <c r="P1875" s="54">
        <v>189</v>
      </c>
    </row>
    <row r="1876" spans="1:16" ht="28">
      <c r="A1876" s="54" t="s">
        <v>228</v>
      </c>
      <c r="B1876" s="54" t="s">
        <v>185</v>
      </c>
      <c r="C1876" s="54" t="s">
        <v>1130</v>
      </c>
      <c r="D1876" s="54" t="s">
        <v>97</v>
      </c>
      <c r="E1876" s="54" t="s">
        <v>370</v>
      </c>
      <c r="F1876" s="54" t="s">
        <v>272</v>
      </c>
      <c r="G1876" s="54" t="s">
        <v>500</v>
      </c>
      <c r="H1876" s="54" t="s">
        <v>501</v>
      </c>
      <c r="I1876" s="54" t="s">
        <v>502</v>
      </c>
      <c r="J1876" s="54" t="s">
        <v>500</v>
      </c>
      <c r="K1876" s="54" t="s">
        <v>525</v>
      </c>
      <c r="L1876" s="87">
        <v>41688</v>
      </c>
      <c r="M1876" s="54"/>
      <c r="N1876" s="54" t="s">
        <v>526</v>
      </c>
      <c r="O1876" s="88">
        <v>3.4837290122</v>
      </c>
      <c r="P1876" s="54">
        <v>544</v>
      </c>
    </row>
    <row r="1877" spans="1:16" ht="28">
      <c r="A1877" s="54" t="s">
        <v>228</v>
      </c>
      <c r="B1877" s="54" t="s">
        <v>185</v>
      </c>
      <c r="C1877" s="54" t="s">
        <v>1130</v>
      </c>
      <c r="D1877" s="54" t="s">
        <v>97</v>
      </c>
      <c r="E1877" s="54" t="s">
        <v>370</v>
      </c>
      <c r="F1877" s="54" t="s">
        <v>272</v>
      </c>
      <c r="G1877" s="54" t="s">
        <v>288</v>
      </c>
      <c r="H1877" s="54" t="s">
        <v>289</v>
      </c>
      <c r="I1877" s="54" t="s">
        <v>290</v>
      </c>
      <c r="J1877" s="54" t="s">
        <v>288</v>
      </c>
      <c r="K1877" s="54" t="s">
        <v>527</v>
      </c>
      <c r="L1877" s="87">
        <v>41653</v>
      </c>
      <c r="M1877" s="54"/>
      <c r="N1877" s="54" t="s">
        <v>528</v>
      </c>
      <c r="O1877" s="88">
        <v>3.20195681E-2</v>
      </c>
      <c r="P1877" s="54">
        <v>5</v>
      </c>
    </row>
    <row r="1878" spans="1:16" ht="28">
      <c r="A1878" s="54" t="s">
        <v>228</v>
      </c>
      <c r="B1878" s="54" t="s">
        <v>185</v>
      </c>
      <c r="C1878" s="54" t="s">
        <v>1130</v>
      </c>
      <c r="D1878" s="54" t="s">
        <v>97</v>
      </c>
      <c r="E1878" s="54" t="s">
        <v>370</v>
      </c>
      <c r="F1878" s="54" t="s">
        <v>272</v>
      </c>
      <c r="G1878" s="54" t="s">
        <v>288</v>
      </c>
      <c r="H1878" s="54" t="s">
        <v>289</v>
      </c>
      <c r="I1878" s="54" t="s">
        <v>290</v>
      </c>
      <c r="J1878" s="54" t="s">
        <v>288</v>
      </c>
      <c r="K1878" s="54" t="s">
        <v>529</v>
      </c>
      <c r="L1878" s="87">
        <v>41653</v>
      </c>
      <c r="M1878" s="54"/>
      <c r="N1878" s="54" t="s">
        <v>530</v>
      </c>
      <c r="O1878" s="88">
        <v>5.1231309000000003E-2</v>
      </c>
      <c r="P1878" s="54">
        <v>8</v>
      </c>
    </row>
    <row r="1879" spans="1:16" ht="28">
      <c r="A1879" s="54" t="s">
        <v>228</v>
      </c>
      <c r="B1879" s="54" t="s">
        <v>185</v>
      </c>
      <c r="C1879" s="54" t="s">
        <v>1130</v>
      </c>
      <c r="D1879" s="54" t="s">
        <v>97</v>
      </c>
      <c r="E1879" s="54" t="s">
        <v>370</v>
      </c>
      <c r="F1879" s="54" t="s">
        <v>272</v>
      </c>
      <c r="G1879" s="54" t="s">
        <v>288</v>
      </c>
      <c r="H1879" s="54" t="s">
        <v>289</v>
      </c>
      <c r="I1879" s="54" t="s">
        <v>290</v>
      </c>
      <c r="J1879" s="54" t="s">
        <v>288</v>
      </c>
      <c r="K1879" s="54" t="s">
        <v>291</v>
      </c>
      <c r="L1879" s="87">
        <v>41653</v>
      </c>
      <c r="M1879" s="54"/>
      <c r="N1879" s="54" t="s">
        <v>531</v>
      </c>
      <c r="O1879" s="88">
        <v>6.4039135999999991E-3</v>
      </c>
      <c r="P1879" s="54">
        <v>1</v>
      </c>
    </row>
    <row r="1880" spans="1:16" ht="28">
      <c r="A1880" s="54" t="s">
        <v>228</v>
      </c>
      <c r="B1880" s="54" t="s">
        <v>185</v>
      </c>
      <c r="C1880" s="54" t="s">
        <v>1130</v>
      </c>
      <c r="D1880" s="54" t="s">
        <v>97</v>
      </c>
      <c r="E1880" s="54" t="s">
        <v>370</v>
      </c>
      <c r="F1880" s="54" t="s">
        <v>272</v>
      </c>
      <c r="G1880" s="54" t="s">
        <v>288</v>
      </c>
      <c r="H1880" s="54" t="s">
        <v>289</v>
      </c>
      <c r="I1880" s="54" t="s">
        <v>290</v>
      </c>
      <c r="J1880" s="54" t="s">
        <v>288</v>
      </c>
      <c r="K1880" s="54" t="s">
        <v>291</v>
      </c>
      <c r="L1880" s="87">
        <v>41653</v>
      </c>
      <c r="M1880" s="54"/>
      <c r="N1880" s="54" t="s">
        <v>292</v>
      </c>
      <c r="O1880" s="88">
        <v>1.28078273E-2</v>
      </c>
      <c r="P1880" s="54">
        <v>2</v>
      </c>
    </row>
    <row r="1881" spans="1:16" ht="28">
      <c r="A1881" s="54" t="s">
        <v>228</v>
      </c>
      <c r="B1881" s="54" t="s">
        <v>185</v>
      </c>
      <c r="C1881" s="54" t="s">
        <v>1130</v>
      </c>
      <c r="D1881" s="54" t="s">
        <v>97</v>
      </c>
      <c r="E1881" s="54" t="s">
        <v>370</v>
      </c>
      <c r="F1881" s="54" t="s">
        <v>272</v>
      </c>
      <c r="G1881" s="54" t="s">
        <v>288</v>
      </c>
      <c r="H1881" s="54" t="s">
        <v>289</v>
      </c>
      <c r="I1881" s="54" t="s">
        <v>290</v>
      </c>
      <c r="J1881" s="54" t="s">
        <v>288</v>
      </c>
      <c r="K1881" s="54" t="s">
        <v>532</v>
      </c>
      <c r="L1881" s="87">
        <v>41653</v>
      </c>
      <c r="M1881" s="54"/>
      <c r="N1881" s="54" t="s">
        <v>533</v>
      </c>
      <c r="O1881" s="88">
        <v>2.5615654500000001E-2</v>
      </c>
      <c r="P1881" s="54">
        <v>4</v>
      </c>
    </row>
    <row r="1882" spans="1:16" ht="28">
      <c r="A1882" s="54" t="s">
        <v>228</v>
      </c>
      <c r="B1882" s="54" t="s">
        <v>185</v>
      </c>
      <c r="C1882" s="54" t="s">
        <v>1130</v>
      </c>
      <c r="D1882" s="54" t="s">
        <v>97</v>
      </c>
      <c r="E1882" s="54" t="s">
        <v>370</v>
      </c>
      <c r="F1882" s="54" t="s">
        <v>272</v>
      </c>
      <c r="G1882" s="54" t="s">
        <v>288</v>
      </c>
      <c r="H1882" s="54" t="s">
        <v>289</v>
      </c>
      <c r="I1882" s="54" t="s">
        <v>290</v>
      </c>
      <c r="J1882" s="54" t="s">
        <v>288</v>
      </c>
      <c r="K1882" s="54" t="s">
        <v>534</v>
      </c>
      <c r="L1882" s="87">
        <v>41653</v>
      </c>
      <c r="M1882" s="54"/>
      <c r="N1882" s="54" t="s">
        <v>535</v>
      </c>
      <c r="O1882" s="88">
        <v>1.92117409E-2</v>
      </c>
      <c r="P1882" s="54">
        <v>3</v>
      </c>
    </row>
    <row r="1883" spans="1:16" ht="28">
      <c r="A1883" s="54" t="s">
        <v>228</v>
      </c>
      <c r="B1883" s="54" t="s">
        <v>185</v>
      </c>
      <c r="C1883" s="54" t="s">
        <v>1130</v>
      </c>
      <c r="D1883" s="54" t="s">
        <v>97</v>
      </c>
      <c r="E1883" s="54" t="s">
        <v>370</v>
      </c>
      <c r="F1883" s="54" t="s">
        <v>272</v>
      </c>
      <c r="G1883" s="54" t="s">
        <v>288</v>
      </c>
      <c r="H1883" s="54" t="s">
        <v>289</v>
      </c>
      <c r="I1883" s="54" t="s">
        <v>290</v>
      </c>
      <c r="J1883" s="54" t="s">
        <v>288</v>
      </c>
      <c r="K1883" s="54" t="s">
        <v>536</v>
      </c>
      <c r="L1883" s="87">
        <v>41653</v>
      </c>
      <c r="M1883" s="54"/>
      <c r="N1883" s="54" t="s">
        <v>537</v>
      </c>
      <c r="O1883" s="88">
        <v>6.4039136299999994E-2</v>
      </c>
      <c r="P1883" s="54">
        <v>10</v>
      </c>
    </row>
    <row r="1884" spans="1:16" ht="28">
      <c r="A1884" s="54" t="s">
        <v>228</v>
      </c>
      <c r="B1884" s="54" t="s">
        <v>185</v>
      </c>
      <c r="C1884" s="54" t="s">
        <v>1130</v>
      </c>
      <c r="D1884" s="54" t="s">
        <v>97</v>
      </c>
      <c r="E1884" s="54" t="s">
        <v>370</v>
      </c>
      <c r="F1884" s="54" t="s">
        <v>272</v>
      </c>
      <c r="G1884" s="54" t="s">
        <v>288</v>
      </c>
      <c r="H1884" s="54" t="s">
        <v>289</v>
      </c>
      <c r="I1884" s="54" t="s">
        <v>290</v>
      </c>
      <c r="J1884" s="54" t="s">
        <v>288</v>
      </c>
      <c r="K1884" s="54" t="s">
        <v>538</v>
      </c>
      <c r="L1884" s="87">
        <v>41653</v>
      </c>
      <c r="M1884" s="54"/>
      <c r="N1884" s="54" t="s">
        <v>539</v>
      </c>
      <c r="O1884" s="88">
        <v>2.5615654500000001E-2</v>
      </c>
      <c r="P1884" s="54">
        <v>4</v>
      </c>
    </row>
    <row r="1885" spans="1:16" ht="28">
      <c r="A1885" s="54" t="s">
        <v>228</v>
      </c>
      <c r="B1885" s="54" t="s">
        <v>185</v>
      </c>
      <c r="C1885" s="54" t="s">
        <v>1130</v>
      </c>
      <c r="D1885" s="54" t="s">
        <v>97</v>
      </c>
      <c r="E1885" s="54" t="s">
        <v>370</v>
      </c>
      <c r="F1885" s="54" t="s">
        <v>272</v>
      </c>
      <c r="G1885" s="54" t="s">
        <v>288</v>
      </c>
      <c r="H1885" s="54" t="s">
        <v>289</v>
      </c>
      <c r="I1885" s="54" t="s">
        <v>290</v>
      </c>
      <c r="J1885" s="54" t="s">
        <v>288</v>
      </c>
      <c r="K1885" s="54" t="s">
        <v>540</v>
      </c>
      <c r="L1885" s="87">
        <v>41653</v>
      </c>
      <c r="M1885" s="54"/>
      <c r="N1885" s="54" t="s">
        <v>541</v>
      </c>
      <c r="O1885" s="88">
        <v>0.30098394039999998</v>
      </c>
      <c r="P1885" s="54">
        <v>47</v>
      </c>
    </row>
    <row r="1886" spans="1:16" ht="28">
      <c r="A1886" s="54" t="s">
        <v>228</v>
      </c>
      <c r="B1886" s="54" t="s">
        <v>185</v>
      </c>
      <c r="C1886" s="54" t="s">
        <v>1130</v>
      </c>
      <c r="D1886" s="54" t="s">
        <v>97</v>
      </c>
      <c r="E1886" s="54" t="s">
        <v>370</v>
      </c>
      <c r="F1886" s="54" t="s">
        <v>272</v>
      </c>
      <c r="G1886" s="54" t="s">
        <v>288</v>
      </c>
      <c r="H1886" s="54" t="s">
        <v>288</v>
      </c>
      <c r="I1886" s="54" t="s">
        <v>293</v>
      </c>
      <c r="J1886" s="54" t="s">
        <v>288</v>
      </c>
      <c r="K1886" s="54" t="s">
        <v>294</v>
      </c>
      <c r="L1886" s="87">
        <v>41653</v>
      </c>
      <c r="M1886" s="54"/>
      <c r="N1886" s="54" t="s">
        <v>295</v>
      </c>
      <c r="O1886" s="88">
        <v>0.1152704453</v>
      </c>
      <c r="P1886" s="54">
        <v>18</v>
      </c>
    </row>
    <row r="1887" spans="1:16" ht="28">
      <c r="A1887" s="54" t="s">
        <v>228</v>
      </c>
      <c r="B1887" s="54" t="s">
        <v>185</v>
      </c>
      <c r="C1887" s="54" t="s">
        <v>1130</v>
      </c>
      <c r="D1887" s="54" t="s">
        <v>97</v>
      </c>
      <c r="E1887" s="54" t="s">
        <v>370</v>
      </c>
      <c r="F1887" s="54" t="s">
        <v>272</v>
      </c>
      <c r="G1887" s="54" t="s">
        <v>288</v>
      </c>
      <c r="H1887" s="54" t="s">
        <v>288</v>
      </c>
      <c r="I1887" s="54" t="s">
        <v>293</v>
      </c>
      <c r="J1887" s="54" t="s">
        <v>288</v>
      </c>
      <c r="K1887" s="54" t="s">
        <v>542</v>
      </c>
      <c r="L1887" s="87">
        <v>41653</v>
      </c>
      <c r="M1887" s="54"/>
      <c r="N1887" s="54" t="s">
        <v>543</v>
      </c>
      <c r="O1887" s="88">
        <v>5.1231309000000003E-2</v>
      </c>
      <c r="P1887" s="54">
        <v>8</v>
      </c>
    </row>
    <row r="1888" spans="1:16" ht="28">
      <c r="A1888" s="54" t="s">
        <v>228</v>
      </c>
      <c r="B1888" s="54" t="s">
        <v>185</v>
      </c>
      <c r="C1888" s="54" t="s">
        <v>1130</v>
      </c>
      <c r="D1888" s="54" t="s">
        <v>97</v>
      </c>
      <c r="E1888" s="54" t="s">
        <v>370</v>
      </c>
      <c r="F1888" s="54" t="s">
        <v>272</v>
      </c>
      <c r="G1888" s="54" t="s">
        <v>288</v>
      </c>
      <c r="H1888" s="54" t="s">
        <v>288</v>
      </c>
      <c r="I1888" s="54" t="s">
        <v>293</v>
      </c>
      <c r="J1888" s="54" t="s">
        <v>288</v>
      </c>
      <c r="K1888" s="54" t="s">
        <v>544</v>
      </c>
      <c r="L1888" s="87">
        <v>41653</v>
      </c>
      <c r="M1888" s="54"/>
      <c r="N1888" s="54" t="s">
        <v>545</v>
      </c>
      <c r="O1888" s="88">
        <v>0.29458002680000001</v>
      </c>
      <c r="P1888" s="54">
        <v>46</v>
      </c>
    </row>
    <row r="1889" spans="1:16" ht="28">
      <c r="A1889" s="54" t="s">
        <v>228</v>
      </c>
      <c r="B1889" s="54" t="s">
        <v>185</v>
      </c>
      <c r="C1889" s="54" t="s">
        <v>1130</v>
      </c>
      <c r="D1889" s="54" t="s">
        <v>97</v>
      </c>
      <c r="E1889" s="54" t="s">
        <v>370</v>
      </c>
      <c r="F1889" s="54" t="s">
        <v>272</v>
      </c>
      <c r="G1889" s="54" t="s">
        <v>288</v>
      </c>
      <c r="H1889" s="54" t="s">
        <v>288</v>
      </c>
      <c r="I1889" s="54" t="s">
        <v>293</v>
      </c>
      <c r="J1889" s="54" t="s">
        <v>288</v>
      </c>
      <c r="K1889" s="54" t="s">
        <v>546</v>
      </c>
      <c r="L1889" s="87">
        <v>41653</v>
      </c>
      <c r="M1889" s="54"/>
      <c r="N1889" s="54" t="s">
        <v>547</v>
      </c>
      <c r="O1889" s="88">
        <v>3.8423481799999999E-2</v>
      </c>
      <c r="P1889" s="54">
        <v>6</v>
      </c>
    </row>
    <row r="1890" spans="1:16" ht="28">
      <c r="A1890" s="54" t="s">
        <v>228</v>
      </c>
      <c r="B1890" s="54" t="s">
        <v>185</v>
      </c>
      <c r="C1890" s="54" t="s">
        <v>1130</v>
      </c>
      <c r="D1890" s="54" t="s">
        <v>97</v>
      </c>
      <c r="E1890" s="54" t="s">
        <v>370</v>
      </c>
      <c r="F1890" s="54" t="s">
        <v>272</v>
      </c>
      <c r="G1890" s="54" t="s">
        <v>288</v>
      </c>
      <c r="H1890" s="54" t="s">
        <v>288</v>
      </c>
      <c r="I1890" s="54" t="s">
        <v>293</v>
      </c>
      <c r="J1890" s="54" t="s">
        <v>288</v>
      </c>
      <c r="K1890" s="54" t="s">
        <v>548</v>
      </c>
      <c r="L1890" s="87">
        <v>41653</v>
      </c>
      <c r="M1890" s="54"/>
      <c r="N1890" s="54" t="s">
        <v>549</v>
      </c>
      <c r="O1890" s="88">
        <v>6.4039135999999991E-3</v>
      </c>
      <c r="P1890" s="54">
        <v>1</v>
      </c>
    </row>
    <row r="1891" spans="1:16" ht="28">
      <c r="A1891" s="54" t="s">
        <v>228</v>
      </c>
      <c r="B1891" s="54" t="s">
        <v>185</v>
      </c>
      <c r="C1891" s="54" t="s">
        <v>1130</v>
      </c>
      <c r="D1891" s="54" t="s">
        <v>97</v>
      </c>
      <c r="E1891" s="54" t="s">
        <v>370</v>
      </c>
      <c r="F1891" s="54" t="s">
        <v>272</v>
      </c>
      <c r="G1891" s="54" t="s">
        <v>288</v>
      </c>
      <c r="H1891" s="54" t="s">
        <v>288</v>
      </c>
      <c r="I1891" s="54" t="s">
        <v>293</v>
      </c>
      <c r="J1891" s="54" t="s">
        <v>288</v>
      </c>
      <c r="K1891" s="54" t="s">
        <v>296</v>
      </c>
      <c r="L1891" s="87">
        <v>41653</v>
      </c>
      <c r="M1891" s="54"/>
      <c r="N1891" s="54" t="s">
        <v>297</v>
      </c>
      <c r="O1891" s="88">
        <v>0.12807827250000001</v>
      </c>
      <c r="P1891" s="54">
        <v>20</v>
      </c>
    </row>
    <row r="1892" spans="1:16" ht="28">
      <c r="A1892" s="54" t="s">
        <v>228</v>
      </c>
      <c r="B1892" s="54" t="s">
        <v>185</v>
      </c>
      <c r="C1892" s="54" t="s">
        <v>1130</v>
      </c>
      <c r="D1892" s="54" t="s">
        <v>97</v>
      </c>
      <c r="E1892" s="54" t="s">
        <v>370</v>
      </c>
      <c r="F1892" s="54" t="s">
        <v>272</v>
      </c>
      <c r="G1892" s="54" t="s">
        <v>288</v>
      </c>
      <c r="H1892" s="54" t="s">
        <v>288</v>
      </c>
      <c r="I1892" s="54" t="s">
        <v>293</v>
      </c>
      <c r="J1892" s="54" t="s">
        <v>288</v>
      </c>
      <c r="K1892" s="54" t="s">
        <v>550</v>
      </c>
      <c r="L1892" s="87">
        <v>41653</v>
      </c>
      <c r="M1892" s="54"/>
      <c r="N1892" s="54" t="s">
        <v>551</v>
      </c>
      <c r="O1892" s="88">
        <v>5.7635222600000001E-2</v>
      </c>
      <c r="P1892" s="54">
        <v>9</v>
      </c>
    </row>
    <row r="1893" spans="1:16" ht="28">
      <c r="A1893" s="54" t="s">
        <v>228</v>
      </c>
      <c r="B1893" s="54" t="s">
        <v>185</v>
      </c>
      <c r="C1893" s="54" t="s">
        <v>1130</v>
      </c>
      <c r="D1893" s="54" t="s">
        <v>97</v>
      </c>
      <c r="E1893" s="54" t="s">
        <v>370</v>
      </c>
      <c r="F1893" s="54" t="s">
        <v>272</v>
      </c>
      <c r="G1893" s="54" t="s">
        <v>288</v>
      </c>
      <c r="H1893" s="54" t="s">
        <v>288</v>
      </c>
      <c r="I1893" s="54" t="s">
        <v>293</v>
      </c>
      <c r="J1893" s="54" t="s">
        <v>288</v>
      </c>
      <c r="K1893" s="54" t="s">
        <v>552</v>
      </c>
      <c r="L1893" s="87">
        <v>41653</v>
      </c>
      <c r="M1893" s="54"/>
      <c r="N1893" s="54" t="s">
        <v>553</v>
      </c>
      <c r="O1893" s="88">
        <v>3.20195681E-2</v>
      </c>
      <c r="P1893" s="54">
        <v>5</v>
      </c>
    </row>
    <row r="1894" spans="1:16" ht="28">
      <c r="A1894" s="54" t="s">
        <v>228</v>
      </c>
      <c r="B1894" s="54" t="s">
        <v>185</v>
      </c>
      <c r="C1894" s="54" t="s">
        <v>1130</v>
      </c>
      <c r="D1894" s="54" t="s">
        <v>97</v>
      </c>
      <c r="E1894" s="54" t="s">
        <v>370</v>
      </c>
      <c r="F1894" s="54" t="s">
        <v>272</v>
      </c>
      <c r="G1894" s="54" t="s">
        <v>288</v>
      </c>
      <c r="H1894" s="54" t="s">
        <v>288</v>
      </c>
      <c r="I1894" s="54" t="s">
        <v>293</v>
      </c>
      <c r="J1894" s="54" t="s">
        <v>288</v>
      </c>
      <c r="K1894" s="54" t="s">
        <v>554</v>
      </c>
      <c r="L1894" s="87">
        <v>41653</v>
      </c>
      <c r="M1894" s="54"/>
      <c r="N1894" s="54" t="s">
        <v>555</v>
      </c>
      <c r="O1894" s="88">
        <v>1.92117409E-2</v>
      </c>
      <c r="P1894" s="54">
        <v>3</v>
      </c>
    </row>
    <row r="1895" spans="1:16" ht="28">
      <c r="A1895" s="54" t="s">
        <v>228</v>
      </c>
      <c r="B1895" s="54" t="s">
        <v>185</v>
      </c>
      <c r="C1895" s="54" t="s">
        <v>1130</v>
      </c>
      <c r="D1895" s="54" t="s">
        <v>97</v>
      </c>
      <c r="E1895" s="54" t="s">
        <v>370</v>
      </c>
      <c r="F1895" s="54" t="s">
        <v>272</v>
      </c>
      <c r="G1895" s="54" t="s">
        <v>288</v>
      </c>
      <c r="H1895" s="54" t="s">
        <v>288</v>
      </c>
      <c r="I1895" s="54" t="s">
        <v>293</v>
      </c>
      <c r="J1895" s="54" t="s">
        <v>288</v>
      </c>
      <c r="K1895" s="54" t="s">
        <v>556</v>
      </c>
      <c r="L1895" s="87">
        <v>41653</v>
      </c>
      <c r="M1895" s="54"/>
      <c r="N1895" s="54" t="s">
        <v>557</v>
      </c>
      <c r="O1895" s="88">
        <v>3.20195681E-2</v>
      </c>
      <c r="P1895" s="54">
        <v>5</v>
      </c>
    </row>
    <row r="1896" spans="1:16" ht="28">
      <c r="A1896" s="54" t="s">
        <v>228</v>
      </c>
      <c r="B1896" s="54" t="s">
        <v>185</v>
      </c>
      <c r="C1896" s="54" t="s">
        <v>1130</v>
      </c>
      <c r="D1896" s="54" t="s">
        <v>97</v>
      </c>
      <c r="E1896" s="54" t="s">
        <v>370</v>
      </c>
      <c r="F1896" s="54" t="s">
        <v>272</v>
      </c>
      <c r="G1896" s="54" t="s">
        <v>288</v>
      </c>
      <c r="H1896" s="54" t="s">
        <v>288</v>
      </c>
      <c r="I1896" s="54" t="s">
        <v>293</v>
      </c>
      <c r="J1896" s="54" t="s">
        <v>288</v>
      </c>
      <c r="K1896" s="54" t="s">
        <v>558</v>
      </c>
      <c r="L1896" s="87">
        <v>41653</v>
      </c>
      <c r="M1896" s="54"/>
      <c r="N1896" s="54" t="s">
        <v>559</v>
      </c>
      <c r="O1896" s="88">
        <v>4.4827395399999997E-2</v>
      </c>
      <c r="P1896" s="54">
        <v>7</v>
      </c>
    </row>
    <row r="1897" spans="1:16" ht="28">
      <c r="A1897" s="54" t="s">
        <v>228</v>
      </c>
      <c r="B1897" s="54" t="s">
        <v>185</v>
      </c>
      <c r="C1897" s="54" t="s">
        <v>1130</v>
      </c>
      <c r="D1897" s="54" t="s">
        <v>97</v>
      </c>
      <c r="E1897" s="54" t="s">
        <v>370</v>
      </c>
      <c r="F1897" s="54" t="s">
        <v>272</v>
      </c>
      <c r="G1897" s="54" t="s">
        <v>288</v>
      </c>
      <c r="H1897" s="54" t="s">
        <v>288</v>
      </c>
      <c r="I1897" s="54" t="s">
        <v>293</v>
      </c>
      <c r="J1897" s="54" t="s">
        <v>288</v>
      </c>
      <c r="K1897" s="54" t="s">
        <v>560</v>
      </c>
      <c r="L1897" s="87">
        <v>41653</v>
      </c>
      <c r="M1897" s="54"/>
      <c r="N1897" s="54" t="s">
        <v>561</v>
      </c>
      <c r="O1897" s="88">
        <v>7.0443049899999999E-2</v>
      </c>
      <c r="P1897" s="54">
        <v>11</v>
      </c>
    </row>
    <row r="1898" spans="1:16" ht="28">
      <c r="A1898" s="54" t="s">
        <v>228</v>
      </c>
      <c r="B1898" s="54" t="s">
        <v>185</v>
      </c>
      <c r="C1898" s="54" t="s">
        <v>1130</v>
      </c>
      <c r="D1898" s="54" t="s">
        <v>97</v>
      </c>
      <c r="E1898" s="54" t="s">
        <v>370</v>
      </c>
      <c r="F1898" s="54" t="s">
        <v>272</v>
      </c>
      <c r="G1898" s="54" t="s">
        <v>288</v>
      </c>
      <c r="H1898" s="54" t="s">
        <v>288</v>
      </c>
      <c r="I1898" s="54" t="s">
        <v>293</v>
      </c>
      <c r="J1898" s="54" t="s">
        <v>288</v>
      </c>
      <c r="K1898" s="54" t="s">
        <v>562</v>
      </c>
      <c r="L1898" s="87">
        <v>41653</v>
      </c>
      <c r="M1898" s="54"/>
      <c r="N1898" s="54" t="s">
        <v>563</v>
      </c>
      <c r="O1898" s="88">
        <v>5.7635222600000001E-2</v>
      </c>
      <c r="P1898" s="54">
        <v>9</v>
      </c>
    </row>
    <row r="1899" spans="1:16" ht="28">
      <c r="A1899" s="54" t="s">
        <v>228</v>
      </c>
      <c r="B1899" s="54" t="s">
        <v>185</v>
      </c>
      <c r="C1899" s="54" t="s">
        <v>1130</v>
      </c>
      <c r="D1899" s="54" t="s">
        <v>97</v>
      </c>
      <c r="E1899" s="54" t="s">
        <v>370</v>
      </c>
      <c r="F1899" s="54" t="s">
        <v>272</v>
      </c>
      <c r="G1899" s="54" t="s">
        <v>288</v>
      </c>
      <c r="H1899" s="54" t="s">
        <v>288</v>
      </c>
      <c r="I1899" s="54" t="s">
        <v>293</v>
      </c>
      <c r="J1899" s="54" t="s">
        <v>288</v>
      </c>
      <c r="K1899" s="54" t="s">
        <v>298</v>
      </c>
      <c r="L1899" s="87">
        <v>41653</v>
      </c>
      <c r="M1899" s="54"/>
      <c r="N1899" s="54" t="s">
        <v>299</v>
      </c>
      <c r="O1899" s="88">
        <v>3.20195681E-2</v>
      </c>
      <c r="P1899" s="54">
        <v>5</v>
      </c>
    </row>
    <row r="1900" spans="1:16" ht="28">
      <c r="A1900" s="54" t="s">
        <v>228</v>
      </c>
      <c r="B1900" s="54" t="s">
        <v>185</v>
      </c>
      <c r="C1900" s="54" t="s">
        <v>1130</v>
      </c>
      <c r="D1900" s="54" t="s">
        <v>97</v>
      </c>
      <c r="E1900" s="54" t="s">
        <v>370</v>
      </c>
      <c r="F1900" s="54" t="s">
        <v>272</v>
      </c>
      <c r="G1900" s="54" t="s">
        <v>288</v>
      </c>
      <c r="H1900" s="54" t="s">
        <v>564</v>
      </c>
      <c r="I1900" s="54" t="s">
        <v>565</v>
      </c>
      <c r="J1900" s="54" t="s">
        <v>288</v>
      </c>
      <c r="K1900" s="54" t="s">
        <v>566</v>
      </c>
      <c r="L1900" s="87">
        <v>41653</v>
      </c>
      <c r="M1900" s="54"/>
      <c r="N1900" s="54" t="s">
        <v>567</v>
      </c>
      <c r="O1900" s="88">
        <v>1.28078273E-2</v>
      </c>
      <c r="P1900" s="54">
        <v>2</v>
      </c>
    </row>
    <row r="1901" spans="1:16" ht="28">
      <c r="A1901" s="54" t="s">
        <v>228</v>
      </c>
      <c r="B1901" s="54" t="s">
        <v>185</v>
      </c>
      <c r="C1901" s="54" t="s">
        <v>1130</v>
      </c>
      <c r="D1901" s="54" t="s">
        <v>97</v>
      </c>
      <c r="E1901" s="54" t="s">
        <v>370</v>
      </c>
      <c r="F1901" s="54" t="s">
        <v>272</v>
      </c>
      <c r="G1901" s="54" t="s">
        <v>288</v>
      </c>
      <c r="H1901" s="54" t="s">
        <v>564</v>
      </c>
      <c r="I1901" s="54" t="s">
        <v>565</v>
      </c>
      <c r="J1901" s="54" t="s">
        <v>288</v>
      </c>
      <c r="K1901" s="54" t="s">
        <v>568</v>
      </c>
      <c r="L1901" s="87">
        <v>41653</v>
      </c>
      <c r="M1901" s="54"/>
      <c r="N1901" s="54" t="s">
        <v>569</v>
      </c>
      <c r="O1901" s="88">
        <v>1.92117409E-2</v>
      </c>
      <c r="P1901" s="54">
        <v>3</v>
      </c>
    </row>
    <row r="1902" spans="1:16" ht="28">
      <c r="A1902" s="54" t="s">
        <v>228</v>
      </c>
      <c r="B1902" s="54" t="s">
        <v>185</v>
      </c>
      <c r="C1902" s="54" t="s">
        <v>1130</v>
      </c>
      <c r="D1902" s="54" t="s">
        <v>97</v>
      </c>
      <c r="E1902" s="54" t="s">
        <v>370</v>
      </c>
      <c r="F1902" s="54" t="s">
        <v>272</v>
      </c>
      <c r="G1902" s="54" t="s">
        <v>288</v>
      </c>
      <c r="H1902" s="54" t="s">
        <v>564</v>
      </c>
      <c r="I1902" s="54" t="s">
        <v>565</v>
      </c>
      <c r="J1902" s="54" t="s">
        <v>288</v>
      </c>
      <c r="K1902" s="54" t="s">
        <v>570</v>
      </c>
      <c r="L1902" s="87">
        <v>41653</v>
      </c>
      <c r="M1902" s="54"/>
      <c r="N1902" s="54" t="s">
        <v>571</v>
      </c>
      <c r="O1902" s="88">
        <v>3.8423481799999999E-2</v>
      </c>
      <c r="P1902" s="54">
        <v>6</v>
      </c>
    </row>
    <row r="1903" spans="1:16" ht="28">
      <c r="A1903" s="54" t="s">
        <v>228</v>
      </c>
      <c r="B1903" s="54" t="s">
        <v>185</v>
      </c>
      <c r="C1903" s="54" t="s">
        <v>1130</v>
      </c>
      <c r="D1903" s="54" t="s">
        <v>97</v>
      </c>
      <c r="E1903" s="54" t="s">
        <v>370</v>
      </c>
      <c r="F1903" s="54" t="s">
        <v>272</v>
      </c>
      <c r="G1903" s="54" t="s">
        <v>288</v>
      </c>
      <c r="H1903" s="54" t="s">
        <v>564</v>
      </c>
      <c r="I1903" s="54" t="s">
        <v>565</v>
      </c>
      <c r="J1903" s="54" t="s">
        <v>288</v>
      </c>
      <c r="K1903" s="54" t="s">
        <v>572</v>
      </c>
      <c r="L1903" s="87">
        <v>41653</v>
      </c>
      <c r="M1903" s="54"/>
      <c r="N1903" s="54" t="s">
        <v>573</v>
      </c>
      <c r="O1903" s="88">
        <v>3.20195681E-2</v>
      </c>
      <c r="P1903" s="54">
        <v>5</v>
      </c>
    </row>
    <row r="1904" spans="1:16" ht="28">
      <c r="A1904" s="54" t="s">
        <v>228</v>
      </c>
      <c r="B1904" s="54" t="s">
        <v>185</v>
      </c>
      <c r="C1904" s="54" t="s">
        <v>1130</v>
      </c>
      <c r="D1904" s="54" t="s">
        <v>97</v>
      </c>
      <c r="E1904" s="54" t="s">
        <v>370</v>
      </c>
      <c r="F1904" s="54" t="s">
        <v>272</v>
      </c>
      <c r="G1904" s="54" t="s">
        <v>288</v>
      </c>
      <c r="H1904" s="54" t="s">
        <v>564</v>
      </c>
      <c r="I1904" s="54" t="s">
        <v>565</v>
      </c>
      <c r="J1904" s="54" t="s">
        <v>288</v>
      </c>
      <c r="K1904" s="54" t="s">
        <v>574</v>
      </c>
      <c r="L1904" s="87">
        <v>41653</v>
      </c>
      <c r="M1904" s="54"/>
      <c r="N1904" s="54" t="s">
        <v>575</v>
      </c>
      <c r="O1904" s="88">
        <v>2.5615654500000001E-2</v>
      </c>
      <c r="P1904" s="54">
        <v>4</v>
      </c>
    </row>
    <row r="1905" spans="1:16" ht="28">
      <c r="A1905" s="54" t="s">
        <v>228</v>
      </c>
      <c r="B1905" s="54" t="s">
        <v>185</v>
      </c>
      <c r="C1905" s="54" t="s">
        <v>1130</v>
      </c>
      <c r="D1905" s="54" t="s">
        <v>97</v>
      </c>
      <c r="E1905" s="54" t="s">
        <v>370</v>
      </c>
      <c r="F1905" s="54" t="s">
        <v>272</v>
      </c>
      <c r="G1905" s="54" t="s">
        <v>288</v>
      </c>
      <c r="H1905" s="54" t="s">
        <v>194</v>
      </c>
      <c r="I1905" s="54" t="s">
        <v>576</v>
      </c>
      <c r="J1905" s="54" t="s">
        <v>288</v>
      </c>
      <c r="K1905" s="54" t="s">
        <v>577</v>
      </c>
      <c r="L1905" s="87">
        <v>42510</v>
      </c>
      <c r="M1905" s="54"/>
      <c r="N1905" s="54" t="s">
        <v>578</v>
      </c>
      <c r="O1905" s="88">
        <v>4.4827395399999997E-2</v>
      </c>
      <c r="P1905" s="54">
        <v>7</v>
      </c>
    </row>
    <row r="1906" spans="1:16" ht="28">
      <c r="A1906" s="54" t="s">
        <v>228</v>
      </c>
      <c r="B1906" s="54" t="s">
        <v>185</v>
      </c>
      <c r="C1906" s="54" t="s">
        <v>1130</v>
      </c>
      <c r="D1906" s="54" t="s">
        <v>97</v>
      </c>
      <c r="E1906" s="54" t="s">
        <v>370</v>
      </c>
      <c r="F1906" s="54" t="s">
        <v>272</v>
      </c>
      <c r="G1906" s="54" t="s">
        <v>288</v>
      </c>
      <c r="H1906" s="54" t="s">
        <v>194</v>
      </c>
      <c r="I1906" s="54" t="s">
        <v>576</v>
      </c>
      <c r="J1906" s="54" t="s">
        <v>288</v>
      </c>
      <c r="K1906" s="54" t="s">
        <v>579</v>
      </c>
      <c r="L1906" s="87">
        <v>42510</v>
      </c>
      <c r="M1906" s="54"/>
      <c r="N1906" s="54" t="s">
        <v>580</v>
      </c>
      <c r="O1906" s="88">
        <v>4.4827395399999997E-2</v>
      </c>
      <c r="P1906" s="54">
        <v>7</v>
      </c>
    </row>
    <row r="1907" spans="1:16" ht="28">
      <c r="A1907" s="54" t="s">
        <v>228</v>
      </c>
      <c r="B1907" s="54" t="s">
        <v>185</v>
      </c>
      <c r="C1907" s="54" t="s">
        <v>1130</v>
      </c>
      <c r="D1907" s="54" t="s">
        <v>97</v>
      </c>
      <c r="E1907" s="54" t="s">
        <v>370</v>
      </c>
      <c r="F1907" s="54" t="s">
        <v>272</v>
      </c>
      <c r="G1907" s="54" t="s">
        <v>288</v>
      </c>
      <c r="H1907" s="54" t="s">
        <v>194</v>
      </c>
      <c r="I1907" s="54" t="s">
        <v>576</v>
      </c>
      <c r="J1907" s="54" t="s">
        <v>288</v>
      </c>
      <c r="K1907" s="54" t="s">
        <v>581</v>
      </c>
      <c r="L1907" s="87">
        <v>42510</v>
      </c>
      <c r="M1907" s="54"/>
      <c r="N1907" s="54" t="s">
        <v>582</v>
      </c>
      <c r="O1907" s="88">
        <v>5.7635222600000001E-2</v>
      </c>
      <c r="P1907" s="54">
        <v>9</v>
      </c>
    </row>
    <row r="1908" spans="1:16" ht="28">
      <c r="A1908" s="54" t="s">
        <v>228</v>
      </c>
      <c r="B1908" s="54" t="s">
        <v>185</v>
      </c>
      <c r="C1908" s="54" t="s">
        <v>1130</v>
      </c>
      <c r="D1908" s="54" t="s">
        <v>97</v>
      </c>
      <c r="E1908" s="54" t="s">
        <v>370</v>
      </c>
      <c r="F1908" s="54" t="s">
        <v>272</v>
      </c>
      <c r="G1908" s="54" t="s">
        <v>288</v>
      </c>
      <c r="H1908" s="54" t="s">
        <v>194</v>
      </c>
      <c r="I1908" s="54" t="s">
        <v>576</v>
      </c>
      <c r="J1908" s="54" t="s">
        <v>288</v>
      </c>
      <c r="K1908" s="54" t="s">
        <v>583</v>
      </c>
      <c r="L1908" s="87">
        <v>42510</v>
      </c>
      <c r="M1908" s="54"/>
      <c r="N1908" s="54" t="s">
        <v>584</v>
      </c>
      <c r="O1908" s="88">
        <v>5.7635222600000001E-2</v>
      </c>
      <c r="P1908" s="54">
        <v>9</v>
      </c>
    </row>
    <row r="1909" spans="1:16" ht="28">
      <c r="A1909" s="54" t="s">
        <v>228</v>
      </c>
      <c r="B1909" s="54" t="s">
        <v>185</v>
      </c>
      <c r="C1909" s="54" t="s">
        <v>1130</v>
      </c>
      <c r="D1909" s="54" t="s">
        <v>97</v>
      </c>
      <c r="E1909" s="54" t="s">
        <v>370</v>
      </c>
      <c r="F1909" s="54" t="s">
        <v>272</v>
      </c>
      <c r="G1909" s="54" t="s">
        <v>288</v>
      </c>
      <c r="H1909" s="54" t="s">
        <v>194</v>
      </c>
      <c r="I1909" s="54" t="s">
        <v>576</v>
      </c>
      <c r="J1909" s="54" t="s">
        <v>288</v>
      </c>
      <c r="K1909" s="54" t="s">
        <v>585</v>
      </c>
      <c r="L1909" s="87">
        <v>42510</v>
      </c>
      <c r="M1909" s="54"/>
      <c r="N1909" s="54" t="s">
        <v>586</v>
      </c>
      <c r="O1909" s="88">
        <v>5.7635222600000001E-2</v>
      </c>
      <c r="P1909" s="54">
        <v>9</v>
      </c>
    </row>
    <row r="1910" spans="1:16" ht="28">
      <c r="A1910" s="54" t="s">
        <v>228</v>
      </c>
      <c r="B1910" s="54" t="s">
        <v>185</v>
      </c>
      <c r="C1910" s="54" t="s">
        <v>1130</v>
      </c>
      <c r="D1910" s="54" t="s">
        <v>97</v>
      </c>
      <c r="E1910" s="54" t="s">
        <v>370</v>
      </c>
      <c r="F1910" s="54" t="s">
        <v>272</v>
      </c>
      <c r="G1910" s="54" t="s">
        <v>288</v>
      </c>
      <c r="H1910" s="54" t="s">
        <v>194</v>
      </c>
      <c r="I1910" s="54" t="s">
        <v>576</v>
      </c>
      <c r="J1910" s="54" t="s">
        <v>288</v>
      </c>
      <c r="K1910" s="54" t="s">
        <v>587</v>
      </c>
      <c r="L1910" s="87">
        <v>42510</v>
      </c>
      <c r="M1910" s="54"/>
      <c r="N1910" s="54" t="s">
        <v>588</v>
      </c>
      <c r="O1910" s="88">
        <v>8.9654790799999995E-2</v>
      </c>
      <c r="P1910" s="54">
        <v>14</v>
      </c>
    </row>
    <row r="1911" spans="1:16" ht="28">
      <c r="A1911" s="54" t="s">
        <v>228</v>
      </c>
      <c r="B1911" s="54" t="s">
        <v>185</v>
      </c>
      <c r="C1911" s="54" t="s">
        <v>1130</v>
      </c>
      <c r="D1911" s="54" t="s">
        <v>97</v>
      </c>
      <c r="E1911" s="54" t="s">
        <v>370</v>
      </c>
      <c r="F1911" s="54" t="s">
        <v>272</v>
      </c>
      <c r="G1911" s="54" t="s">
        <v>288</v>
      </c>
      <c r="H1911" s="54" t="s">
        <v>194</v>
      </c>
      <c r="I1911" s="54" t="s">
        <v>576</v>
      </c>
      <c r="J1911" s="54" t="s">
        <v>288</v>
      </c>
      <c r="K1911" s="54" t="s">
        <v>589</v>
      </c>
      <c r="L1911" s="87">
        <v>42510</v>
      </c>
      <c r="M1911" s="54"/>
      <c r="N1911" s="54" t="s">
        <v>590</v>
      </c>
      <c r="O1911" s="88">
        <v>4.4827395399999997E-2</v>
      </c>
      <c r="P1911" s="54">
        <v>7</v>
      </c>
    </row>
    <row r="1912" spans="1:16" ht="28">
      <c r="A1912" s="54" t="s">
        <v>228</v>
      </c>
      <c r="B1912" s="54" t="s">
        <v>185</v>
      </c>
      <c r="C1912" s="54" t="s">
        <v>1130</v>
      </c>
      <c r="D1912" s="54" t="s">
        <v>97</v>
      </c>
      <c r="E1912" s="54" t="s">
        <v>370</v>
      </c>
      <c r="F1912" s="54" t="s">
        <v>272</v>
      </c>
      <c r="G1912" s="54" t="s">
        <v>288</v>
      </c>
      <c r="H1912" s="54" t="s">
        <v>194</v>
      </c>
      <c r="I1912" s="54" t="s">
        <v>576</v>
      </c>
      <c r="J1912" s="54" t="s">
        <v>288</v>
      </c>
      <c r="K1912" s="54" t="s">
        <v>591</v>
      </c>
      <c r="L1912" s="87">
        <v>42510</v>
      </c>
      <c r="M1912" s="54"/>
      <c r="N1912" s="54" t="s">
        <v>592</v>
      </c>
      <c r="O1912" s="88">
        <v>3.8423481799999999E-2</v>
      </c>
      <c r="P1912" s="54">
        <v>6</v>
      </c>
    </row>
    <row r="1913" spans="1:16" ht="28">
      <c r="A1913" s="54" t="s">
        <v>228</v>
      </c>
      <c r="B1913" s="54" t="s">
        <v>185</v>
      </c>
      <c r="C1913" s="54" t="s">
        <v>1130</v>
      </c>
      <c r="D1913" s="54" t="s">
        <v>97</v>
      </c>
      <c r="E1913" s="54" t="s">
        <v>370</v>
      </c>
      <c r="F1913" s="54" t="s">
        <v>272</v>
      </c>
      <c r="G1913" s="54" t="s">
        <v>288</v>
      </c>
      <c r="H1913" s="54" t="s">
        <v>194</v>
      </c>
      <c r="I1913" s="54" t="s">
        <v>576</v>
      </c>
      <c r="J1913" s="54" t="s">
        <v>288</v>
      </c>
      <c r="K1913" s="54" t="s">
        <v>593</v>
      </c>
      <c r="L1913" s="87">
        <v>42510</v>
      </c>
      <c r="M1913" s="54"/>
      <c r="N1913" s="54" t="s">
        <v>594</v>
      </c>
      <c r="O1913" s="88">
        <v>8.3250877099999995E-2</v>
      </c>
      <c r="P1913" s="54">
        <v>13</v>
      </c>
    </row>
    <row r="1914" spans="1:16" ht="28">
      <c r="A1914" s="54" t="s">
        <v>228</v>
      </c>
      <c r="B1914" s="54" t="s">
        <v>185</v>
      </c>
      <c r="C1914" s="54" t="s">
        <v>1130</v>
      </c>
      <c r="D1914" s="54" t="s">
        <v>97</v>
      </c>
      <c r="E1914" s="54" t="s">
        <v>370</v>
      </c>
      <c r="F1914" s="54" t="s">
        <v>272</v>
      </c>
      <c r="G1914" s="54" t="s">
        <v>288</v>
      </c>
      <c r="H1914" s="54" t="s">
        <v>194</v>
      </c>
      <c r="I1914" s="54" t="s">
        <v>576</v>
      </c>
      <c r="J1914" s="54" t="s">
        <v>288</v>
      </c>
      <c r="K1914" s="54" t="s">
        <v>595</v>
      </c>
      <c r="L1914" s="87">
        <v>42510</v>
      </c>
      <c r="M1914" s="54"/>
      <c r="N1914" s="54" t="s">
        <v>596</v>
      </c>
      <c r="O1914" s="88">
        <v>5.1231309000000003E-2</v>
      </c>
      <c r="P1914" s="54">
        <v>8</v>
      </c>
    </row>
    <row r="1915" spans="1:16" ht="28">
      <c r="A1915" s="54" t="s">
        <v>228</v>
      </c>
      <c r="B1915" s="54" t="s">
        <v>185</v>
      </c>
      <c r="C1915" s="54" t="s">
        <v>1130</v>
      </c>
      <c r="D1915" s="54" t="s">
        <v>97</v>
      </c>
      <c r="E1915" s="54" t="s">
        <v>370</v>
      </c>
      <c r="F1915" s="54" t="s">
        <v>272</v>
      </c>
      <c r="G1915" s="54" t="s">
        <v>288</v>
      </c>
      <c r="H1915" s="54" t="s">
        <v>597</v>
      </c>
      <c r="I1915" s="54" t="s">
        <v>598</v>
      </c>
      <c r="J1915" s="54" t="s">
        <v>288</v>
      </c>
      <c r="K1915" s="54" t="s">
        <v>597</v>
      </c>
      <c r="L1915" s="87">
        <v>42440</v>
      </c>
      <c r="M1915" s="54"/>
      <c r="N1915" s="54" t="s">
        <v>599</v>
      </c>
      <c r="O1915" s="88">
        <v>0.21132914959999999</v>
      </c>
      <c r="P1915" s="54">
        <v>33</v>
      </c>
    </row>
    <row r="1916" spans="1:16" ht="28">
      <c r="A1916" s="54" t="s">
        <v>228</v>
      </c>
      <c r="B1916" s="54" t="s">
        <v>185</v>
      </c>
      <c r="C1916" s="54" t="s">
        <v>1130</v>
      </c>
      <c r="D1916" s="54" t="s">
        <v>97</v>
      </c>
      <c r="E1916" s="54" t="s">
        <v>370</v>
      </c>
      <c r="F1916" s="54" t="s">
        <v>272</v>
      </c>
      <c r="G1916" s="54" t="s">
        <v>288</v>
      </c>
      <c r="H1916" s="54" t="s">
        <v>562</v>
      </c>
      <c r="I1916" s="54" t="s">
        <v>623</v>
      </c>
      <c r="J1916" s="54" t="s">
        <v>288</v>
      </c>
      <c r="K1916" s="54" t="s">
        <v>562</v>
      </c>
      <c r="L1916" s="87">
        <v>42066</v>
      </c>
      <c r="M1916" s="54"/>
      <c r="N1916" s="54" t="s">
        <v>624</v>
      </c>
      <c r="O1916" s="88">
        <v>6.4039135999999991E-3</v>
      </c>
      <c r="P1916" s="54">
        <v>1</v>
      </c>
    </row>
    <row r="1917" spans="1:16" ht="28">
      <c r="A1917" s="54" t="s">
        <v>228</v>
      </c>
      <c r="B1917" s="54" t="s">
        <v>185</v>
      </c>
      <c r="C1917" s="54" t="s">
        <v>1130</v>
      </c>
      <c r="D1917" s="54" t="s">
        <v>97</v>
      </c>
      <c r="E1917" s="54" t="s">
        <v>370</v>
      </c>
      <c r="F1917" s="54" t="s">
        <v>272</v>
      </c>
      <c r="G1917" s="54" t="s">
        <v>288</v>
      </c>
      <c r="H1917" s="54" t="s">
        <v>300</v>
      </c>
      <c r="I1917" s="54" t="s">
        <v>301</v>
      </c>
      <c r="J1917" s="54" t="s">
        <v>288</v>
      </c>
      <c r="K1917" s="54" t="s">
        <v>300</v>
      </c>
      <c r="L1917" s="87">
        <v>42391</v>
      </c>
      <c r="M1917" s="54"/>
      <c r="N1917" s="54" t="s">
        <v>302</v>
      </c>
      <c r="O1917" s="88">
        <v>0.2177330633</v>
      </c>
      <c r="P1917" s="54">
        <v>34</v>
      </c>
    </row>
    <row r="1918" spans="1:16" ht="28">
      <c r="A1918" s="54" t="s">
        <v>228</v>
      </c>
      <c r="B1918" s="54" t="s">
        <v>185</v>
      </c>
      <c r="C1918" s="54" t="s">
        <v>1130</v>
      </c>
      <c r="D1918" s="54" t="s">
        <v>97</v>
      </c>
      <c r="E1918" s="54" t="s">
        <v>370</v>
      </c>
      <c r="F1918" s="54" t="s">
        <v>272</v>
      </c>
      <c r="G1918" s="54" t="s">
        <v>625</v>
      </c>
      <c r="H1918" s="54" t="s">
        <v>1443</v>
      </c>
      <c r="I1918" s="54" t="s">
        <v>1444</v>
      </c>
      <c r="J1918" s="54" t="s">
        <v>625</v>
      </c>
      <c r="K1918" s="54" t="s">
        <v>1443</v>
      </c>
      <c r="L1918" s="87">
        <v>43130</v>
      </c>
      <c r="M1918" s="54"/>
      <c r="N1918" s="54" t="s">
        <v>1445</v>
      </c>
      <c r="O1918" s="88">
        <v>3.20195681E-2</v>
      </c>
      <c r="P1918" s="54">
        <v>5</v>
      </c>
    </row>
    <row r="1919" spans="1:16" ht="28">
      <c r="A1919" s="54" t="s">
        <v>228</v>
      </c>
      <c r="B1919" s="54" t="s">
        <v>185</v>
      </c>
      <c r="C1919" s="54" t="s">
        <v>1130</v>
      </c>
      <c r="D1919" s="54" t="s">
        <v>97</v>
      </c>
      <c r="E1919" s="54" t="s">
        <v>370</v>
      </c>
      <c r="F1919" s="54" t="s">
        <v>272</v>
      </c>
      <c r="G1919" s="54" t="s">
        <v>625</v>
      </c>
      <c r="H1919" s="54" t="s">
        <v>626</v>
      </c>
      <c r="I1919" s="54" t="s">
        <v>627</v>
      </c>
      <c r="J1919" s="54" t="s">
        <v>625</v>
      </c>
      <c r="K1919" s="54" t="s">
        <v>628</v>
      </c>
      <c r="L1919" s="87">
        <v>42874</v>
      </c>
      <c r="M1919" s="54"/>
      <c r="N1919" s="54" t="s">
        <v>629</v>
      </c>
      <c r="O1919" s="88">
        <v>1.92117409E-2</v>
      </c>
      <c r="P1919" s="54">
        <v>3</v>
      </c>
    </row>
    <row r="1920" spans="1:16" ht="28">
      <c r="A1920" s="54" t="s">
        <v>228</v>
      </c>
      <c r="B1920" s="54" t="s">
        <v>185</v>
      </c>
      <c r="C1920" s="54" t="s">
        <v>1130</v>
      </c>
      <c r="D1920" s="54" t="s">
        <v>97</v>
      </c>
      <c r="E1920" s="54" t="s">
        <v>370</v>
      </c>
      <c r="F1920" s="54" t="s">
        <v>272</v>
      </c>
      <c r="G1920" s="54" t="s">
        <v>625</v>
      </c>
      <c r="H1920" s="54" t="s">
        <v>626</v>
      </c>
      <c r="I1920" s="54" t="s">
        <v>627</v>
      </c>
      <c r="J1920" s="54" t="s">
        <v>625</v>
      </c>
      <c r="K1920" s="54" t="s">
        <v>636</v>
      </c>
      <c r="L1920" s="87">
        <v>42874</v>
      </c>
      <c r="M1920" s="54"/>
      <c r="N1920" s="54" t="s">
        <v>637</v>
      </c>
      <c r="O1920" s="88">
        <v>2.5615654500000001E-2</v>
      </c>
      <c r="P1920" s="54">
        <v>4</v>
      </c>
    </row>
    <row r="1921" spans="1:16" ht="28">
      <c r="A1921" s="54" t="s">
        <v>228</v>
      </c>
      <c r="B1921" s="54" t="s">
        <v>185</v>
      </c>
      <c r="C1921" s="54" t="s">
        <v>1130</v>
      </c>
      <c r="D1921" s="54" t="s">
        <v>97</v>
      </c>
      <c r="E1921" s="54" t="s">
        <v>370</v>
      </c>
      <c r="F1921" s="54" t="s">
        <v>272</v>
      </c>
      <c r="G1921" s="54" t="s">
        <v>625</v>
      </c>
      <c r="H1921" s="54" t="s">
        <v>626</v>
      </c>
      <c r="I1921" s="54" t="s">
        <v>627</v>
      </c>
      <c r="J1921" s="54" t="s">
        <v>625</v>
      </c>
      <c r="K1921" s="54" t="s">
        <v>644</v>
      </c>
      <c r="L1921" s="87">
        <v>42874</v>
      </c>
      <c r="M1921" s="54"/>
      <c r="N1921" s="54" t="s">
        <v>645</v>
      </c>
      <c r="O1921" s="88">
        <v>6.4039135999999991E-3</v>
      </c>
      <c r="P1921" s="54">
        <v>1</v>
      </c>
    </row>
    <row r="1922" spans="1:16" ht="28">
      <c r="A1922" s="54" t="s">
        <v>228</v>
      </c>
      <c r="B1922" s="54" t="s">
        <v>185</v>
      </c>
      <c r="C1922" s="54" t="s">
        <v>1130</v>
      </c>
      <c r="D1922" s="54" t="s">
        <v>97</v>
      </c>
      <c r="E1922" s="54" t="s">
        <v>370</v>
      </c>
      <c r="F1922" s="54" t="s">
        <v>272</v>
      </c>
      <c r="G1922" s="54" t="s">
        <v>625</v>
      </c>
      <c r="H1922" s="54" t="s">
        <v>626</v>
      </c>
      <c r="I1922" s="54" t="s">
        <v>627</v>
      </c>
      <c r="J1922" s="54" t="s">
        <v>625</v>
      </c>
      <c r="K1922" s="54" t="s">
        <v>626</v>
      </c>
      <c r="L1922" s="87">
        <v>42874</v>
      </c>
      <c r="M1922" s="54"/>
      <c r="N1922" s="54" t="s">
        <v>646</v>
      </c>
      <c r="O1922" s="88">
        <v>6.4039135999999991E-3</v>
      </c>
      <c r="P1922" s="54">
        <v>1</v>
      </c>
    </row>
    <row r="1923" spans="1:16" ht="28">
      <c r="A1923" s="54" t="s">
        <v>228</v>
      </c>
      <c r="B1923" s="54" t="s">
        <v>185</v>
      </c>
      <c r="C1923" s="54" t="s">
        <v>1130</v>
      </c>
      <c r="D1923" s="54" t="s">
        <v>97</v>
      </c>
      <c r="E1923" s="54" t="s">
        <v>370</v>
      </c>
      <c r="F1923" s="54" t="s">
        <v>272</v>
      </c>
      <c r="G1923" s="54" t="s">
        <v>647</v>
      </c>
      <c r="H1923" s="54" t="s">
        <v>648</v>
      </c>
      <c r="I1923" s="54" t="s">
        <v>649</v>
      </c>
      <c r="J1923" s="54" t="s">
        <v>647</v>
      </c>
      <c r="K1923" s="54" t="s">
        <v>650</v>
      </c>
      <c r="L1923" s="87">
        <v>42790</v>
      </c>
      <c r="M1923" s="54"/>
      <c r="N1923" s="54" t="s">
        <v>651</v>
      </c>
      <c r="O1923" s="88">
        <v>7.0443049899999999E-2</v>
      </c>
      <c r="P1923" s="54">
        <v>11</v>
      </c>
    </row>
    <row r="1924" spans="1:16" ht="28">
      <c r="A1924" s="54" t="s">
        <v>228</v>
      </c>
      <c r="B1924" s="54" t="s">
        <v>185</v>
      </c>
      <c r="C1924" s="54" t="s">
        <v>1130</v>
      </c>
      <c r="D1924" s="54" t="s">
        <v>97</v>
      </c>
      <c r="E1924" s="54" t="s">
        <v>370</v>
      </c>
      <c r="F1924" s="54" t="s">
        <v>272</v>
      </c>
      <c r="G1924" s="54" t="s">
        <v>647</v>
      </c>
      <c r="H1924" s="54" t="s">
        <v>648</v>
      </c>
      <c r="I1924" s="54" t="s">
        <v>649</v>
      </c>
      <c r="J1924" s="54" t="s">
        <v>647</v>
      </c>
      <c r="K1924" s="54" t="s">
        <v>650</v>
      </c>
      <c r="L1924" s="87">
        <v>42790</v>
      </c>
      <c r="M1924" s="54"/>
      <c r="N1924" s="54" t="s">
        <v>652</v>
      </c>
      <c r="O1924" s="88">
        <v>6.4039135999999991E-3</v>
      </c>
      <c r="P1924" s="54">
        <v>1</v>
      </c>
    </row>
    <row r="1925" spans="1:16" ht="28">
      <c r="A1925" s="54" t="s">
        <v>228</v>
      </c>
      <c r="B1925" s="54" t="s">
        <v>185</v>
      </c>
      <c r="C1925" s="54" t="s">
        <v>1130</v>
      </c>
      <c r="D1925" s="54" t="s">
        <v>97</v>
      </c>
      <c r="E1925" s="54" t="s">
        <v>370</v>
      </c>
      <c r="F1925" s="54" t="s">
        <v>272</v>
      </c>
      <c r="G1925" s="54" t="s">
        <v>647</v>
      </c>
      <c r="H1925" s="54" t="s">
        <v>648</v>
      </c>
      <c r="I1925" s="54" t="s">
        <v>649</v>
      </c>
      <c r="J1925" s="54" t="s">
        <v>647</v>
      </c>
      <c r="K1925" s="54" t="s">
        <v>653</v>
      </c>
      <c r="L1925" s="87">
        <v>42790</v>
      </c>
      <c r="M1925" s="54"/>
      <c r="N1925" s="54" t="s">
        <v>654</v>
      </c>
      <c r="O1925" s="88">
        <v>3.8423481799999999E-2</v>
      </c>
      <c r="P1925" s="54">
        <v>6</v>
      </c>
    </row>
    <row r="1926" spans="1:16" ht="28">
      <c r="A1926" s="54" t="s">
        <v>228</v>
      </c>
      <c r="B1926" s="54" t="s">
        <v>185</v>
      </c>
      <c r="C1926" s="54" t="s">
        <v>1130</v>
      </c>
      <c r="D1926" s="54" t="s">
        <v>97</v>
      </c>
      <c r="E1926" s="54" t="s">
        <v>370</v>
      </c>
      <c r="F1926" s="54" t="s">
        <v>272</v>
      </c>
      <c r="G1926" s="54" t="s">
        <v>647</v>
      </c>
      <c r="H1926" s="54" t="s">
        <v>648</v>
      </c>
      <c r="I1926" s="54" t="s">
        <v>649</v>
      </c>
      <c r="J1926" s="54" t="s">
        <v>675</v>
      </c>
      <c r="K1926" s="54" t="s">
        <v>676</v>
      </c>
      <c r="L1926" s="87">
        <v>42790</v>
      </c>
      <c r="M1926" s="54"/>
      <c r="N1926" s="54" t="s">
        <v>677</v>
      </c>
      <c r="O1926" s="88">
        <v>0.27536828590000001</v>
      </c>
      <c r="P1926" s="54">
        <v>43</v>
      </c>
    </row>
    <row r="1927" spans="1:16" ht="28">
      <c r="A1927" s="54" t="s">
        <v>228</v>
      </c>
      <c r="B1927" s="54" t="s">
        <v>185</v>
      </c>
      <c r="C1927" s="54" t="s">
        <v>1130</v>
      </c>
      <c r="D1927" s="54" t="s">
        <v>97</v>
      </c>
      <c r="E1927" s="54" t="s">
        <v>370</v>
      </c>
      <c r="F1927" s="54" t="s">
        <v>272</v>
      </c>
      <c r="G1927" s="54" t="s">
        <v>196</v>
      </c>
      <c r="H1927" s="54" t="s">
        <v>199</v>
      </c>
      <c r="I1927" s="54" t="s">
        <v>1527</v>
      </c>
      <c r="J1927" s="54" t="s">
        <v>196</v>
      </c>
      <c r="K1927" s="54" t="s">
        <v>199</v>
      </c>
      <c r="L1927" s="87">
        <v>42888</v>
      </c>
      <c r="M1927" s="54"/>
      <c r="N1927" s="54" t="s">
        <v>707</v>
      </c>
      <c r="O1927" s="88">
        <v>6.4039136299999994E-2</v>
      </c>
      <c r="P1927" s="54">
        <v>10</v>
      </c>
    </row>
    <row r="1928" spans="1:16" ht="28">
      <c r="A1928" s="54" t="s">
        <v>228</v>
      </c>
      <c r="B1928" s="54" t="s">
        <v>185</v>
      </c>
      <c r="C1928" s="54" t="s">
        <v>1130</v>
      </c>
      <c r="D1928" s="54" t="s">
        <v>97</v>
      </c>
      <c r="E1928" s="54" t="s">
        <v>370</v>
      </c>
      <c r="F1928" s="54" t="s">
        <v>272</v>
      </c>
      <c r="G1928" s="54" t="s">
        <v>196</v>
      </c>
      <c r="H1928" s="54" t="s">
        <v>199</v>
      </c>
      <c r="I1928" s="54" t="s">
        <v>700</v>
      </c>
      <c r="J1928" s="54" t="s">
        <v>196</v>
      </c>
      <c r="K1928" s="54" t="s">
        <v>701</v>
      </c>
      <c r="L1928" s="87">
        <v>42888</v>
      </c>
      <c r="M1928" s="54"/>
      <c r="N1928" s="54" t="s">
        <v>702</v>
      </c>
      <c r="O1928" s="88">
        <v>1.92117409E-2</v>
      </c>
      <c r="P1928" s="54">
        <v>3</v>
      </c>
    </row>
    <row r="1929" spans="1:16" ht="28">
      <c r="A1929" s="54" t="s">
        <v>228</v>
      </c>
      <c r="B1929" s="54" t="s">
        <v>185</v>
      </c>
      <c r="C1929" s="54" t="s">
        <v>1130</v>
      </c>
      <c r="D1929" s="54" t="s">
        <v>97</v>
      </c>
      <c r="E1929" s="54" t="s">
        <v>370</v>
      </c>
      <c r="F1929" s="54" t="s">
        <v>272</v>
      </c>
      <c r="G1929" s="54" t="s">
        <v>196</v>
      </c>
      <c r="H1929" s="54" t="s">
        <v>199</v>
      </c>
      <c r="I1929" s="54" t="s">
        <v>700</v>
      </c>
      <c r="J1929" s="54" t="s">
        <v>196</v>
      </c>
      <c r="K1929" s="54" t="s">
        <v>703</v>
      </c>
      <c r="L1929" s="87">
        <v>42888</v>
      </c>
      <c r="M1929" s="54"/>
      <c r="N1929" s="54" t="s">
        <v>704</v>
      </c>
      <c r="O1929" s="88">
        <v>1.28078273E-2</v>
      </c>
      <c r="P1929" s="54">
        <v>2</v>
      </c>
    </row>
    <row r="1930" spans="1:16" ht="28">
      <c r="A1930" s="54" t="s">
        <v>228</v>
      </c>
      <c r="B1930" s="54" t="s">
        <v>185</v>
      </c>
      <c r="C1930" s="54" t="s">
        <v>1130</v>
      </c>
      <c r="D1930" s="54" t="s">
        <v>97</v>
      </c>
      <c r="E1930" s="54" t="s">
        <v>370</v>
      </c>
      <c r="F1930" s="54" t="s">
        <v>272</v>
      </c>
      <c r="G1930" s="54" t="s">
        <v>196</v>
      </c>
      <c r="H1930" s="54" t="s">
        <v>199</v>
      </c>
      <c r="I1930" s="54" t="s">
        <v>700</v>
      </c>
      <c r="J1930" s="54" t="s">
        <v>196</v>
      </c>
      <c r="K1930" s="54" t="s">
        <v>705</v>
      </c>
      <c r="L1930" s="87">
        <v>42888</v>
      </c>
      <c r="M1930" s="54"/>
      <c r="N1930" s="54" t="s">
        <v>706</v>
      </c>
      <c r="O1930" s="88">
        <v>8.9654790799999995E-2</v>
      </c>
      <c r="P1930" s="54">
        <v>14</v>
      </c>
    </row>
    <row r="1931" spans="1:16" ht="28">
      <c r="A1931" s="54" t="s">
        <v>228</v>
      </c>
      <c r="B1931" s="54" t="s">
        <v>185</v>
      </c>
      <c r="C1931" s="54" t="s">
        <v>1130</v>
      </c>
      <c r="D1931" s="54" t="s">
        <v>97</v>
      </c>
      <c r="E1931" s="54" t="s">
        <v>370</v>
      </c>
      <c r="F1931" s="54" t="s">
        <v>272</v>
      </c>
      <c r="G1931" s="54" t="s">
        <v>196</v>
      </c>
      <c r="H1931" s="54" t="s">
        <v>199</v>
      </c>
      <c r="I1931" s="54" t="s">
        <v>700</v>
      </c>
      <c r="J1931" s="54" t="s">
        <v>196</v>
      </c>
      <c r="K1931" s="54" t="s">
        <v>708</v>
      </c>
      <c r="L1931" s="87">
        <v>42888</v>
      </c>
      <c r="M1931" s="54"/>
      <c r="N1931" s="54" t="s">
        <v>709</v>
      </c>
      <c r="O1931" s="88">
        <v>3.8423481799999999E-2</v>
      </c>
      <c r="P1931" s="54">
        <v>6</v>
      </c>
    </row>
    <row r="1932" spans="1:16" ht="28">
      <c r="A1932" s="54" t="s">
        <v>228</v>
      </c>
      <c r="B1932" s="54" t="s">
        <v>185</v>
      </c>
      <c r="C1932" s="54" t="s">
        <v>1130</v>
      </c>
      <c r="D1932" s="54" t="s">
        <v>97</v>
      </c>
      <c r="E1932" s="54" t="s">
        <v>370</v>
      </c>
      <c r="F1932" s="54" t="s">
        <v>272</v>
      </c>
      <c r="G1932" s="54" t="s">
        <v>196</v>
      </c>
      <c r="H1932" s="54" t="s">
        <v>199</v>
      </c>
      <c r="I1932" s="54" t="s">
        <v>700</v>
      </c>
      <c r="J1932" s="54" t="s">
        <v>196</v>
      </c>
      <c r="K1932" s="54" t="s">
        <v>710</v>
      </c>
      <c r="L1932" s="87">
        <v>42888</v>
      </c>
      <c r="M1932" s="54"/>
      <c r="N1932" s="54" t="s">
        <v>711</v>
      </c>
      <c r="O1932" s="88">
        <v>1.28078273E-2</v>
      </c>
      <c r="P1932" s="54">
        <v>2</v>
      </c>
    </row>
    <row r="1933" spans="1:16" ht="28">
      <c r="A1933" s="54" t="s">
        <v>228</v>
      </c>
      <c r="B1933" s="54" t="s">
        <v>185</v>
      </c>
      <c r="C1933" s="54" t="s">
        <v>1130</v>
      </c>
      <c r="D1933" s="54" t="s">
        <v>97</v>
      </c>
      <c r="E1933" s="54" t="s">
        <v>370</v>
      </c>
      <c r="F1933" s="54" t="s">
        <v>272</v>
      </c>
      <c r="G1933" s="54" t="s">
        <v>196</v>
      </c>
      <c r="H1933" s="54" t="s">
        <v>199</v>
      </c>
      <c r="I1933" s="54" t="s">
        <v>700</v>
      </c>
      <c r="J1933" s="54" t="s">
        <v>196</v>
      </c>
      <c r="K1933" s="54" t="s">
        <v>712</v>
      </c>
      <c r="L1933" s="87">
        <v>42888</v>
      </c>
      <c r="M1933" s="54"/>
      <c r="N1933" s="54" t="s">
        <v>713</v>
      </c>
      <c r="O1933" s="88">
        <v>5.1231309000000003E-2</v>
      </c>
      <c r="P1933" s="54">
        <v>8</v>
      </c>
    </row>
    <row r="1934" spans="1:16" ht="28">
      <c r="A1934" s="54" t="s">
        <v>228</v>
      </c>
      <c r="B1934" s="54" t="s">
        <v>185</v>
      </c>
      <c r="C1934" s="54" t="s">
        <v>1130</v>
      </c>
      <c r="D1934" s="54" t="s">
        <v>97</v>
      </c>
      <c r="E1934" s="54" t="s">
        <v>370</v>
      </c>
      <c r="F1934" s="54" t="s">
        <v>272</v>
      </c>
      <c r="G1934" s="54" t="s">
        <v>196</v>
      </c>
      <c r="H1934" s="54" t="s">
        <v>199</v>
      </c>
      <c r="I1934" s="54" t="s">
        <v>700</v>
      </c>
      <c r="J1934" s="54" t="s">
        <v>196</v>
      </c>
      <c r="K1934" s="54" t="s">
        <v>714</v>
      </c>
      <c r="L1934" s="87">
        <v>42888</v>
      </c>
      <c r="M1934" s="54"/>
      <c r="N1934" s="54" t="s">
        <v>715</v>
      </c>
      <c r="O1934" s="88">
        <v>0.1665017543</v>
      </c>
      <c r="P1934" s="54">
        <v>26</v>
      </c>
    </row>
    <row r="1935" spans="1:16" ht="28">
      <c r="A1935" s="54" t="s">
        <v>228</v>
      </c>
      <c r="B1935" s="54" t="s">
        <v>185</v>
      </c>
      <c r="C1935" s="54" t="s">
        <v>1130</v>
      </c>
      <c r="D1935" s="54" t="s">
        <v>97</v>
      </c>
      <c r="E1935" s="54" t="s">
        <v>370</v>
      </c>
      <c r="F1935" s="54" t="s">
        <v>272</v>
      </c>
      <c r="G1935" s="54" t="s">
        <v>196</v>
      </c>
      <c r="H1935" s="54" t="s">
        <v>199</v>
      </c>
      <c r="I1935" s="54" t="s">
        <v>700</v>
      </c>
      <c r="J1935" s="54" t="s">
        <v>196</v>
      </c>
      <c r="K1935" s="54" t="s">
        <v>716</v>
      </c>
      <c r="L1935" s="87">
        <v>42888</v>
      </c>
      <c r="M1935" s="54"/>
      <c r="N1935" s="54" t="s">
        <v>717</v>
      </c>
      <c r="O1935" s="88">
        <v>4.4827395399999997E-2</v>
      </c>
      <c r="P1935" s="54">
        <v>7</v>
      </c>
    </row>
    <row r="1936" spans="1:16" ht="28">
      <c r="A1936" s="54" t="s">
        <v>228</v>
      </c>
      <c r="B1936" s="54" t="s">
        <v>185</v>
      </c>
      <c r="C1936" s="54" t="s">
        <v>1130</v>
      </c>
      <c r="D1936" s="54" t="s">
        <v>97</v>
      </c>
      <c r="E1936" s="54" t="s">
        <v>370</v>
      </c>
      <c r="F1936" s="54" t="s">
        <v>272</v>
      </c>
      <c r="G1936" s="54" t="s">
        <v>196</v>
      </c>
      <c r="H1936" s="54" t="s">
        <v>199</v>
      </c>
      <c r="I1936" s="54" t="s">
        <v>700</v>
      </c>
      <c r="J1936" s="54" t="s">
        <v>196</v>
      </c>
      <c r="K1936" s="54" t="s">
        <v>718</v>
      </c>
      <c r="L1936" s="87">
        <v>42888</v>
      </c>
      <c r="M1936" s="54"/>
      <c r="N1936" s="54" t="s">
        <v>719</v>
      </c>
      <c r="O1936" s="88">
        <v>0.1088665316</v>
      </c>
      <c r="P1936" s="54">
        <v>17</v>
      </c>
    </row>
    <row r="1937" spans="1:16" ht="28">
      <c r="A1937" s="54" t="s">
        <v>228</v>
      </c>
      <c r="B1937" s="54" t="s">
        <v>185</v>
      </c>
      <c r="C1937" s="54" t="s">
        <v>1130</v>
      </c>
      <c r="D1937" s="54" t="s">
        <v>97</v>
      </c>
      <c r="E1937" s="54" t="s">
        <v>370</v>
      </c>
      <c r="F1937" s="54" t="s">
        <v>272</v>
      </c>
      <c r="G1937" s="54" t="s">
        <v>196</v>
      </c>
      <c r="H1937" s="54" t="s">
        <v>720</v>
      </c>
      <c r="I1937" s="54" t="s">
        <v>721</v>
      </c>
      <c r="J1937" s="54" t="s">
        <v>196</v>
      </c>
      <c r="K1937" s="54" t="s">
        <v>720</v>
      </c>
      <c r="L1937" s="87">
        <v>42627</v>
      </c>
      <c r="M1937" s="54"/>
      <c r="N1937" s="54" t="s">
        <v>722</v>
      </c>
      <c r="O1937" s="88">
        <v>5.1231309000000003E-2</v>
      </c>
      <c r="P1937" s="54">
        <v>8</v>
      </c>
    </row>
    <row r="1938" spans="1:16" ht="28">
      <c r="A1938" s="54" t="s">
        <v>228</v>
      </c>
      <c r="B1938" s="54" t="s">
        <v>185</v>
      </c>
      <c r="C1938" s="54" t="s">
        <v>1130</v>
      </c>
      <c r="D1938" s="54" t="s">
        <v>97</v>
      </c>
      <c r="E1938" s="54" t="s">
        <v>370</v>
      </c>
      <c r="F1938" s="54" t="s">
        <v>272</v>
      </c>
      <c r="G1938" s="54" t="s">
        <v>196</v>
      </c>
      <c r="H1938" s="54" t="s">
        <v>720</v>
      </c>
      <c r="I1938" s="54" t="s">
        <v>723</v>
      </c>
      <c r="J1938" s="54" t="s">
        <v>196</v>
      </c>
      <c r="K1938" s="54" t="s">
        <v>724</v>
      </c>
      <c r="L1938" s="87">
        <v>42678</v>
      </c>
      <c r="M1938" s="54"/>
      <c r="N1938" s="54" t="s">
        <v>725</v>
      </c>
      <c r="O1938" s="88">
        <v>1.28078273E-2</v>
      </c>
      <c r="P1938" s="54">
        <v>2</v>
      </c>
    </row>
    <row r="1939" spans="1:16" ht="28">
      <c r="A1939" s="54" t="s">
        <v>228</v>
      </c>
      <c r="B1939" s="54" t="s">
        <v>185</v>
      </c>
      <c r="C1939" s="54" t="s">
        <v>1130</v>
      </c>
      <c r="D1939" s="54" t="s">
        <v>97</v>
      </c>
      <c r="E1939" s="54" t="s">
        <v>370</v>
      </c>
      <c r="F1939" s="54" t="s">
        <v>272</v>
      </c>
      <c r="G1939" s="54" t="s">
        <v>196</v>
      </c>
      <c r="H1939" s="54" t="s">
        <v>720</v>
      </c>
      <c r="I1939" s="54" t="s">
        <v>723</v>
      </c>
      <c r="J1939" s="54" t="s">
        <v>196</v>
      </c>
      <c r="K1939" s="54" t="s">
        <v>726</v>
      </c>
      <c r="L1939" s="87">
        <v>42678</v>
      </c>
      <c r="M1939" s="54"/>
      <c r="N1939" s="54" t="s">
        <v>727</v>
      </c>
      <c r="O1939" s="88">
        <v>7.684696349999999E-2</v>
      </c>
      <c r="P1939" s="54">
        <v>12</v>
      </c>
    </row>
    <row r="1940" spans="1:16" ht="28">
      <c r="A1940" s="54" t="s">
        <v>228</v>
      </c>
      <c r="B1940" s="54" t="s">
        <v>185</v>
      </c>
      <c r="C1940" s="54" t="s">
        <v>1130</v>
      </c>
      <c r="D1940" s="54" t="s">
        <v>97</v>
      </c>
      <c r="E1940" s="54" t="s">
        <v>370</v>
      </c>
      <c r="F1940" s="54" t="s">
        <v>272</v>
      </c>
      <c r="G1940" s="54" t="s">
        <v>196</v>
      </c>
      <c r="H1940" s="54" t="s">
        <v>351</v>
      </c>
      <c r="I1940" s="54" t="s">
        <v>728</v>
      </c>
      <c r="J1940" s="54" t="s">
        <v>196</v>
      </c>
      <c r="K1940" s="54" t="s">
        <v>351</v>
      </c>
      <c r="L1940" s="87">
        <v>41744</v>
      </c>
      <c r="M1940" s="54"/>
      <c r="N1940" s="54" t="s">
        <v>729</v>
      </c>
      <c r="O1940" s="88">
        <v>0.44827395380000001</v>
      </c>
      <c r="P1940" s="54">
        <v>70</v>
      </c>
    </row>
    <row r="1941" spans="1:16" ht="28">
      <c r="A1941" s="54" t="s">
        <v>228</v>
      </c>
      <c r="B1941" s="54" t="s">
        <v>185</v>
      </c>
      <c r="C1941" s="54" t="s">
        <v>1130</v>
      </c>
      <c r="D1941" s="54" t="s">
        <v>97</v>
      </c>
      <c r="E1941" s="54" t="s">
        <v>370</v>
      </c>
      <c r="F1941" s="54" t="s">
        <v>272</v>
      </c>
      <c r="G1941" s="54" t="s">
        <v>196</v>
      </c>
      <c r="H1941" s="54" t="s">
        <v>730</v>
      </c>
      <c r="I1941" s="54" t="s">
        <v>731</v>
      </c>
      <c r="J1941" s="54" t="s">
        <v>196</v>
      </c>
      <c r="K1941" s="54" t="s">
        <v>730</v>
      </c>
      <c r="L1941" s="87">
        <v>41660</v>
      </c>
      <c r="M1941" s="54"/>
      <c r="N1941" s="54" t="s">
        <v>732</v>
      </c>
      <c r="O1941" s="88">
        <v>6.6600701704</v>
      </c>
      <c r="P1941" s="54">
        <v>1040</v>
      </c>
    </row>
    <row r="1942" spans="1:16" ht="28">
      <c r="A1942" s="54" t="s">
        <v>228</v>
      </c>
      <c r="B1942" s="54" t="s">
        <v>185</v>
      </c>
      <c r="C1942" s="54" t="s">
        <v>1130</v>
      </c>
      <c r="D1942" s="54" t="s">
        <v>97</v>
      </c>
      <c r="E1942" s="54" t="s">
        <v>370</v>
      </c>
      <c r="F1942" s="54" t="s">
        <v>272</v>
      </c>
      <c r="G1942" s="54" t="s">
        <v>200</v>
      </c>
      <c r="H1942" s="54" t="s">
        <v>733</v>
      </c>
      <c r="I1942" s="54" t="s">
        <v>734</v>
      </c>
      <c r="J1942" s="54" t="s">
        <v>200</v>
      </c>
      <c r="K1942" s="54" t="s">
        <v>743</v>
      </c>
      <c r="L1942" s="87">
        <v>42657</v>
      </c>
      <c r="M1942" s="54"/>
      <c r="N1942" s="54" t="s">
        <v>744</v>
      </c>
      <c r="O1942" s="88">
        <v>1.92117409E-2</v>
      </c>
      <c r="P1942" s="54">
        <v>3</v>
      </c>
    </row>
    <row r="1943" spans="1:16" ht="28">
      <c r="A1943" s="54" t="s">
        <v>228</v>
      </c>
      <c r="B1943" s="54" t="s">
        <v>185</v>
      </c>
      <c r="C1943" s="54" t="s">
        <v>1130</v>
      </c>
      <c r="D1943" s="54" t="s">
        <v>97</v>
      </c>
      <c r="E1943" s="54" t="s">
        <v>370</v>
      </c>
      <c r="F1943" s="54" t="s">
        <v>272</v>
      </c>
      <c r="G1943" s="54" t="s">
        <v>200</v>
      </c>
      <c r="H1943" s="54" t="s">
        <v>757</v>
      </c>
      <c r="I1943" s="54" t="s">
        <v>758</v>
      </c>
      <c r="J1943" s="54" t="s">
        <v>200</v>
      </c>
      <c r="K1943" s="54" t="s">
        <v>757</v>
      </c>
      <c r="L1943" s="87">
        <v>42031</v>
      </c>
      <c r="M1943" s="54"/>
      <c r="N1943" s="54" t="s">
        <v>759</v>
      </c>
      <c r="O1943" s="88">
        <v>5.1231309099999997E-2</v>
      </c>
      <c r="P1943" s="54">
        <v>8</v>
      </c>
    </row>
    <row r="1944" spans="1:16" ht="28">
      <c r="A1944" s="54" t="s">
        <v>228</v>
      </c>
      <c r="B1944" s="54" t="s">
        <v>185</v>
      </c>
      <c r="C1944" s="54" t="s">
        <v>1130</v>
      </c>
      <c r="D1944" s="54" t="s">
        <v>97</v>
      </c>
      <c r="E1944" s="54" t="s">
        <v>370</v>
      </c>
      <c r="F1944" s="54" t="s">
        <v>272</v>
      </c>
      <c r="G1944" s="54" t="s">
        <v>200</v>
      </c>
      <c r="H1944" s="54" t="s">
        <v>760</v>
      </c>
      <c r="I1944" s="54" t="s">
        <v>761</v>
      </c>
      <c r="J1944" s="54" t="s">
        <v>200</v>
      </c>
      <c r="K1944" s="54" t="s">
        <v>762</v>
      </c>
      <c r="L1944" s="87">
        <v>42101</v>
      </c>
      <c r="M1944" s="54"/>
      <c r="N1944" s="54" t="s">
        <v>763</v>
      </c>
      <c r="O1944" s="88">
        <v>1.92117409E-2</v>
      </c>
      <c r="P1944" s="54">
        <v>3</v>
      </c>
    </row>
    <row r="1945" spans="1:16" ht="28">
      <c r="A1945" s="54" t="s">
        <v>228</v>
      </c>
      <c r="B1945" s="54" t="s">
        <v>185</v>
      </c>
      <c r="C1945" s="54" t="s">
        <v>1130</v>
      </c>
      <c r="D1945" s="54" t="s">
        <v>97</v>
      </c>
      <c r="E1945" s="54" t="s">
        <v>370</v>
      </c>
      <c r="F1945" s="54" t="s">
        <v>272</v>
      </c>
      <c r="G1945" s="54" t="s">
        <v>200</v>
      </c>
      <c r="H1945" s="54" t="s">
        <v>760</v>
      </c>
      <c r="I1945" s="54" t="s">
        <v>761</v>
      </c>
      <c r="J1945" s="54" t="s">
        <v>200</v>
      </c>
      <c r="K1945" s="54" t="s">
        <v>764</v>
      </c>
      <c r="L1945" s="87">
        <v>42101</v>
      </c>
      <c r="M1945" s="54"/>
      <c r="N1945" s="54" t="s">
        <v>765</v>
      </c>
      <c r="O1945" s="88">
        <v>6.4039135999999991E-3</v>
      </c>
      <c r="P1945" s="54">
        <v>1</v>
      </c>
    </row>
    <row r="1946" spans="1:16" ht="28">
      <c r="A1946" s="54" t="s">
        <v>228</v>
      </c>
      <c r="B1946" s="54" t="s">
        <v>185</v>
      </c>
      <c r="C1946" s="54" t="s">
        <v>1130</v>
      </c>
      <c r="D1946" s="54" t="s">
        <v>97</v>
      </c>
      <c r="E1946" s="54" t="s">
        <v>370</v>
      </c>
      <c r="F1946" s="54" t="s">
        <v>272</v>
      </c>
      <c r="G1946" s="54" t="s">
        <v>200</v>
      </c>
      <c r="H1946" s="54" t="s">
        <v>760</v>
      </c>
      <c r="I1946" s="54" t="s">
        <v>761</v>
      </c>
      <c r="J1946" s="54" t="s">
        <v>200</v>
      </c>
      <c r="K1946" s="54" t="s">
        <v>766</v>
      </c>
      <c r="L1946" s="87">
        <v>42101</v>
      </c>
      <c r="M1946" s="54"/>
      <c r="N1946" s="54" t="s">
        <v>767</v>
      </c>
      <c r="O1946" s="88">
        <v>6.4039135999999991E-3</v>
      </c>
      <c r="P1946" s="54">
        <v>1</v>
      </c>
    </row>
    <row r="1947" spans="1:16" ht="28">
      <c r="A1947" s="54" t="s">
        <v>228</v>
      </c>
      <c r="B1947" s="54" t="s">
        <v>185</v>
      </c>
      <c r="C1947" s="54" t="s">
        <v>1130</v>
      </c>
      <c r="D1947" s="54" t="s">
        <v>97</v>
      </c>
      <c r="E1947" s="54" t="s">
        <v>370</v>
      </c>
      <c r="F1947" s="54" t="s">
        <v>272</v>
      </c>
      <c r="G1947" s="54" t="s">
        <v>200</v>
      </c>
      <c r="H1947" s="54" t="s">
        <v>760</v>
      </c>
      <c r="I1947" s="54" t="s">
        <v>761</v>
      </c>
      <c r="J1947" s="54" t="s">
        <v>200</v>
      </c>
      <c r="K1947" s="54" t="s">
        <v>768</v>
      </c>
      <c r="L1947" s="87">
        <v>42101</v>
      </c>
      <c r="M1947" s="54"/>
      <c r="N1947" s="54" t="s">
        <v>769</v>
      </c>
      <c r="O1947" s="88">
        <v>1.92117409E-2</v>
      </c>
      <c r="P1947" s="54">
        <v>3</v>
      </c>
    </row>
    <row r="1948" spans="1:16" ht="28">
      <c r="A1948" s="54" t="s">
        <v>228</v>
      </c>
      <c r="B1948" s="54" t="s">
        <v>185</v>
      </c>
      <c r="C1948" s="54" t="s">
        <v>1130</v>
      </c>
      <c r="D1948" s="54" t="s">
        <v>97</v>
      </c>
      <c r="E1948" s="54" t="s">
        <v>370</v>
      </c>
      <c r="F1948" s="54" t="s">
        <v>272</v>
      </c>
      <c r="G1948" s="54" t="s">
        <v>200</v>
      </c>
      <c r="H1948" s="54" t="s">
        <v>760</v>
      </c>
      <c r="I1948" s="54" t="s">
        <v>761</v>
      </c>
      <c r="J1948" s="54" t="s">
        <v>200</v>
      </c>
      <c r="K1948" s="54" t="s">
        <v>770</v>
      </c>
      <c r="L1948" s="87">
        <v>42101</v>
      </c>
      <c r="M1948" s="54"/>
      <c r="N1948" s="54" t="s">
        <v>771</v>
      </c>
      <c r="O1948" s="88">
        <v>1.92117409E-2</v>
      </c>
      <c r="P1948" s="54">
        <v>3</v>
      </c>
    </row>
    <row r="1949" spans="1:16" ht="28">
      <c r="A1949" s="54" t="s">
        <v>228</v>
      </c>
      <c r="B1949" s="54" t="s">
        <v>185</v>
      </c>
      <c r="C1949" s="54" t="s">
        <v>1130</v>
      </c>
      <c r="D1949" s="54" t="s">
        <v>97</v>
      </c>
      <c r="E1949" s="54" t="s">
        <v>370</v>
      </c>
      <c r="F1949" s="54" t="s">
        <v>272</v>
      </c>
      <c r="G1949" s="54" t="s">
        <v>200</v>
      </c>
      <c r="H1949" s="54" t="s">
        <v>760</v>
      </c>
      <c r="I1949" s="54" t="s">
        <v>761</v>
      </c>
      <c r="J1949" s="54" t="s">
        <v>200</v>
      </c>
      <c r="K1949" s="54" t="s">
        <v>772</v>
      </c>
      <c r="L1949" s="87">
        <v>42101</v>
      </c>
      <c r="M1949" s="54"/>
      <c r="N1949" s="54" t="s">
        <v>773</v>
      </c>
      <c r="O1949" s="88">
        <v>6.4039135999999991E-3</v>
      </c>
      <c r="P1949" s="54">
        <v>1</v>
      </c>
    </row>
    <row r="1950" spans="1:16" ht="28">
      <c r="A1950" s="54" t="s">
        <v>228</v>
      </c>
      <c r="B1950" s="54" t="s">
        <v>185</v>
      </c>
      <c r="C1950" s="54" t="s">
        <v>1130</v>
      </c>
      <c r="D1950" s="54" t="s">
        <v>97</v>
      </c>
      <c r="E1950" s="54" t="s">
        <v>370</v>
      </c>
      <c r="F1950" s="54" t="s">
        <v>272</v>
      </c>
      <c r="G1950" s="54" t="s">
        <v>200</v>
      </c>
      <c r="H1950" s="54" t="s">
        <v>760</v>
      </c>
      <c r="I1950" s="54" t="s">
        <v>761</v>
      </c>
      <c r="J1950" s="54" t="s">
        <v>200</v>
      </c>
      <c r="K1950" s="54" t="s">
        <v>774</v>
      </c>
      <c r="L1950" s="87">
        <v>42101</v>
      </c>
      <c r="M1950" s="54"/>
      <c r="N1950" s="54" t="s">
        <v>775</v>
      </c>
      <c r="O1950" s="88">
        <v>6.4039135999999991E-3</v>
      </c>
      <c r="P1950" s="54">
        <v>1</v>
      </c>
    </row>
    <row r="1951" spans="1:16" ht="28">
      <c r="A1951" s="54" t="s">
        <v>228</v>
      </c>
      <c r="B1951" s="54" t="s">
        <v>185</v>
      </c>
      <c r="C1951" s="54" t="s">
        <v>1130</v>
      </c>
      <c r="D1951" s="54" t="s">
        <v>97</v>
      </c>
      <c r="E1951" s="54" t="s">
        <v>370</v>
      </c>
      <c r="F1951" s="54" t="s">
        <v>272</v>
      </c>
      <c r="G1951" s="54" t="s">
        <v>200</v>
      </c>
      <c r="H1951" s="54" t="s">
        <v>760</v>
      </c>
      <c r="I1951" s="54" t="s">
        <v>761</v>
      </c>
      <c r="J1951" s="54" t="s">
        <v>200</v>
      </c>
      <c r="K1951" s="54" t="s">
        <v>776</v>
      </c>
      <c r="L1951" s="87">
        <v>42101</v>
      </c>
      <c r="M1951" s="54"/>
      <c r="N1951" s="54" t="s">
        <v>777</v>
      </c>
      <c r="O1951" s="88">
        <v>6.4039135999999991E-3</v>
      </c>
      <c r="P1951" s="54">
        <v>1</v>
      </c>
    </row>
    <row r="1952" spans="1:16" ht="28">
      <c r="A1952" s="54" t="s">
        <v>228</v>
      </c>
      <c r="B1952" s="54" t="s">
        <v>185</v>
      </c>
      <c r="C1952" s="54" t="s">
        <v>1130</v>
      </c>
      <c r="D1952" s="54" t="s">
        <v>97</v>
      </c>
      <c r="E1952" s="54" t="s">
        <v>370</v>
      </c>
      <c r="F1952" s="54" t="s">
        <v>272</v>
      </c>
      <c r="G1952" s="54" t="s">
        <v>200</v>
      </c>
      <c r="H1952" s="54" t="s">
        <v>778</v>
      </c>
      <c r="I1952" s="54" t="s">
        <v>779</v>
      </c>
      <c r="J1952" s="54" t="s">
        <v>200</v>
      </c>
      <c r="K1952" s="54" t="s">
        <v>778</v>
      </c>
      <c r="L1952" s="87">
        <v>42578</v>
      </c>
      <c r="M1952" s="54"/>
      <c r="N1952" s="54" t="s">
        <v>780</v>
      </c>
      <c r="O1952" s="88">
        <v>1.28078273E-2</v>
      </c>
      <c r="P1952" s="54">
        <v>2</v>
      </c>
    </row>
    <row r="1953" spans="1:16" ht="28">
      <c r="A1953" s="54" t="s">
        <v>228</v>
      </c>
      <c r="B1953" s="54" t="s">
        <v>185</v>
      </c>
      <c r="C1953" s="54" t="s">
        <v>1130</v>
      </c>
      <c r="D1953" s="54" t="s">
        <v>97</v>
      </c>
      <c r="E1953" s="54" t="s">
        <v>370</v>
      </c>
      <c r="F1953" s="54" t="s">
        <v>272</v>
      </c>
      <c r="G1953" s="54" t="s">
        <v>200</v>
      </c>
      <c r="H1953" s="54" t="s">
        <v>781</v>
      </c>
      <c r="I1953" s="54" t="s">
        <v>782</v>
      </c>
      <c r="J1953" s="54" t="s">
        <v>200</v>
      </c>
      <c r="K1953" s="54" t="s">
        <v>781</v>
      </c>
      <c r="L1953" s="87">
        <v>41988</v>
      </c>
      <c r="M1953" s="54"/>
      <c r="N1953" s="54" t="s">
        <v>783</v>
      </c>
      <c r="O1953" s="88">
        <v>3.20195681E-2</v>
      </c>
      <c r="P1953" s="54">
        <v>5</v>
      </c>
    </row>
    <row r="1954" spans="1:16" ht="28">
      <c r="A1954" s="54" t="s">
        <v>228</v>
      </c>
      <c r="B1954" s="54" t="s">
        <v>185</v>
      </c>
      <c r="C1954" s="54" t="s">
        <v>1130</v>
      </c>
      <c r="D1954" s="54" t="s">
        <v>97</v>
      </c>
      <c r="E1954" s="54" t="s">
        <v>370</v>
      </c>
      <c r="F1954" s="54" t="s">
        <v>272</v>
      </c>
      <c r="G1954" s="54" t="s">
        <v>200</v>
      </c>
      <c r="H1954" s="54" t="s">
        <v>781</v>
      </c>
      <c r="I1954" s="54" t="s">
        <v>784</v>
      </c>
      <c r="J1954" s="54" t="s">
        <v>200</v>
      </c>
      <c r="K1954" s="54" t="s">
        <v>785</v>
      </c>
      <c r="L1954" s="87">
        <v>42307</v>
      </c>
      <c r="M1954" s="54"/>
      <c r="N1954" s="54" t="s">
        <v>786</v>
      </c>
      <c r="O1954" s="88">
        <v>6.4039135999999991E-3</v>
      </c>
      <c r="P1954" s="54">
        <v>1</v>
      </c>
    </row>
    <row r="1955" spans="1:16" ht="28">
      <c r="A1955" s="54" t="s">
        <v>228</v>
      </c>
      <c r="B1955" s="54" t="s">
        <v>185</v>
      </c>
      <c r="C1955" s="54" t="s">
        <v>1130</v>
      </c>
      <c r="D1955" s="54" t="s">
        <v>97</v>
      </c>
      <c r="E1955" s="54" t="s">
        <v>370</v>
      </c>
      <c r="F1955" s="54" t="s">
        <v>272</v>
      </c>
      <c r="G1955" s="54" t="s">
        <v>200</v>
      </c>
      <c r="H1955" s="54" t="s">
        <v>781</v>
      </c>
      <c r="I1955" s="54" t="s">
        <v>784</v>
      </c>
      <c r="J1955" s="54" t="s">
        <v>200</v>
      </c>
      <c r="K1955" s="54" t="s">
        <v>787</v>
      </c>
      <c r="L1955" s="87">
        <v>42307</v>
      </c>
      <c r="M1955" s="54"/>
      <c r="N1955" s="54" t="s">
        <v>788</v>
      </c>
      <c r="O1955" s="88">
        <v>1.28078273E-2</v>
      </c>
      <c r="P1955" s="54">
        <v>2</v>
      </c>
    </row>
    <row r="1956" spans="1:16" ht="28">
      <c r="A1956" s="54" t="s">
        <v>228</v>
      </c>
      <c r="B1956" s="54" t="s">
        <v>185</v>
      </c>
      <c r="C1956" s="54" t="s">
        <v>1130</v>
      </c>
      <c r="D1956" s="54" t="s">
        <v>97</v>
      </c>
      <c r="E1956" s="54" t="s">
        <v>370</v>
      </c>
      <c r="F1956" s="54" t="s">
        <v>272</v>
      </c>
      <c r="G1956" s="54" t="s">
        <v>200</v>
      </c>
      <c r="H1956" s="54" t="s">
        <v>781</v>
      </c>
      <c r="I1956" s="54" t="s">
        <v>784</v>
      </c>
      <c r="J1956" s="54" t="s">
        <v>200</v>
      </c>
      <c r="K1956" s="54" t="s">
        <v>789</v>
      </c>
      <c r="L1956" s="87">
        <v>42307</v>
      </c>
      <c r="M1956" s="54"/>
      <c r="N1956" s="54" t="s">
        <v>790</v>
      </c>
      <c r="O1956" s="88">
        <v>6.4039135999999991E-3</v>
      </c>
      <c r="P1956" s="54">
        <v>1</v>
      </c>
    </row>
    <row r="1957" spans="1:16" ht="28">
      <c r="A1957" s="54" t="s">
        <v>228</v>
      </c>
      <c r="B1957" s="54" t="s">
        <v>185</v>
      </c>
      <c r="C1957" s="54" t="s">
        <v>1130</v>
      </c>
      <c r="D1957" s="54" t="s">
        <v>97</v>
      </c>
      <c r="E1957" s="54" t="s">
        <v>370</v>
      </c>
      <c r="F1957" s="54" t="s">
        <v>272</v>
      </c>
      <c r="G1957" s="54" t="s">
        <v>200</v>
      </c>
      <c r="H1957" s="54" t="s">
        <v>781</v>
      </c>
      <c r="I1957" s="54" t="s">
        <v>784</v>
      </c>
      <c r="J1957" s="54" t="s">
        <v>200</v>
      </c>
      <c r="K1957" s="54" t="s">
        <v>791</v>
      </c>
      <c r="L1957" s="87">
        <v>42307</v>
      </c>
      <c r="M1957" s="54"/>
      <c r="N1957" s="54" t="s">
        <v>792</v>
      </c>
      <c r="O1957" s="88">
        <v>4.4827395399999997E-2</v>
      </c>
      <c r="P1957" s="54">
        <v>7</v>
      </c>
    </row>
    <row r="1958" spans="1:16" ht="28">
      <c r="A1958" s="54" t="s">
        <v>228</v>
      </c>
      <c r="B1958" s="54" t="s">
        <v>185</v>
      </c>
      <c r="C1958" s="54" t="s">
        <v>1130</v>
      </c>
      <c r="D1958" s="54" t="s">
        <v>97</v>
      </c>
      <c r="E1958" s="54" t="s">
        <v>370</v>
      </c>
      <c r="F1958" s="54" t="s">
        <v>272</v>
      </c>
      <c r="G1958" s="54" t="s">
        <v>261</v>
      </c>
      <c r="H1958" s="54" t="s">
        <v>793</v>
      </c>
      <c r="I1958" s="54" t="s">
        <v>794</v>
      </c>
      <c r="J1958" s="54" t="s">
        <v>261</v>
      </c>
      <c r="K1958" s="54" t="s">
        <v>793</v>
      </c>
      <c r="L1958" s="87">
        <v>1</v>
      </c>
      <c r="M1958" s="54"/>
      <c r="N1958" s="54" t="s">
        <v>795</v>
      </c>
      <c r="O1958" s="88">
        <v>3.20195681E-2</v>
      </c>
      <c r="P1958" s="54">
        <v>5</v>
      </c>
    </row>
    <row r="1959" spans="1:16" ht="28">
      <c r="A1959" s="54" t="s">
        <v>228</v>
      </c>
      <c r="B1959" s="54" t="s">
        <v>185</v>
      </c>
      <c r="C1959" s="54" t="s">
        <v>1130</v>
      </c>
      <c r="D1959" s="54" t="s">
        <v>97</v>
      </c>
      <c r="E1959" s="54" t="s">
        <v>370</v>
      </c>
      <c r="F1959" s="54" t="s">
        <v>272</v>
      </c>
      <c r="G1959" s="54" t="s">
        <v>261</v>
      </c>
      <c r="H1959" s="54" t="s">
        <v>303</v>
      </c>
      <c r="I1959" s="54" t="s">
        <v>304</v>
      </c>
      <c r="J1959" s="54" t="s">
        <v>261</v>
      </c>
      <c r="K1959" s="54" t="s">
        <v>305</v>
      </c>
      <c r="L1959" s="87">
        <v>42601</v>
      </c>
      <c r="M1959" s="54"/>
      <c r="N1959" s="54" t="s">
        <v>306</v>
      </c>
      <c r="O1959" s="88">
        <v>0.1152704453</v>
      </c>
      <c r="P1959" s="54">
        <v>18</v>
      </c>
    </row>
    <row r="1960" spans="1:16" ht="28">
      <c r="A1960" s="54" t="s">
        <v>228</v>
      </c>
      <c r="B1960" s="54" t="s">
        <v>185</v>
      </c>
      <c r="C1960" s="54" t="s">
        <v>1130</v>
      </c>
      <c r="D1960" s="54" t="s">
        <v>97</v>
      </c>
      <c r="E1960" s="54" t="s">
        <v>370</v>
      </c>
      <c r="F1960" s="54" t="s">
        <v>272</v>
      </c>
      <c r="G1960" s="54" t="s">
        <v>261</v>
      </c>
      <c r="H1960" s="54" t="s">
        <v>303</v>
      </c>
      <c r="I1960" s="54" t="s">
        <v>304</v>
      </c>
      <c r="J1960" s="54" t="s">
        <v>261</v>
      </c>
      <c r="K1960" s="54" t="s">
        <v>796</v>
      </c>
      <c r="L1960" s="87">
        <v>42601</v>
      </c>
      <c r="M1960" s="54"/>
      <c r="N1960" s="54" t="s">
        <v>797</v>
      </c>
      <c r="O1960" s="88">
        <v>0.1152704453</v>
      </c>
      <c r="P1960" s="54">
        <v>18</v>
      </c>
    </row>
    <row r="1961" spans="1:16" ht="28">
      <c r="A1961" s="54" t="s">
        <v>228</v>
      </c>
      <c r="B1961" s="54" t="s">
        <v>185</v>
      </c>
      <c r="C1961" s="54" t="s">
        <v>1130</v>
      </c>
      <c r="D1961" s="54" t="s">
        <v>97</v>
      </c>
      <c r="E1961" s="54" t="s">
        <v>370</v>
      </c>
      <c r="F1961" s="54" t="s">
        <v>272</v>
      </c>
      <c r="G1961" s="54" t="s">
        <v>261</v>
      </c>
      <c r="H1961" s="54" t="s">
        <v>303</v>
      </c>
      <c r="I1961" s="54" t="s">
        <v>304</v>
      </c>
      <c r="J1961" s="54" t="s">
        <v>261</v>
      </c>
      <c r="K1961" s="54" t="s">
        <v>303</v>
      </c>
      <c r="L1961" s="87">
        <v>42601</v>
      </c>
      <c r="M1961" s="54"/>
      <c r="N1961" s="54" t="s">
        <v>798</v>
      </c>
      <c r="O1961" s="88">
        <v>0.65319918980000002</v>
      </c>
      <c r="P1961" s="54">
        <v>102</v>
      </c>
    </row>
    <row r="1962" spans="1:16" ht="28">
      <c r="A1962" s="54" t="s">
        <v>228</v>
      </c>
      <c r="B1962" s="54" t="s">
        <v>185</v>
      </c>
      <c r="C1962" s="54" t="s">
        <v>1130</v>
      </c>
      <c r="D1962" s="54" t="s">
        <v>97</v>
      </c>
      <c r="E1962" s="54" t="s">
        <v>370</v>
      </c>
      <c r="F1962" s="54" t="s">
        <v>272</v>
      </c>
      <c r="G1962" s="54" t="s">
        <v>261</v>
      </c>
      <c r="H1962" s="54" t="s">
        <v>303</v>
      </c>
      <c r="I1962" s="54" t="s">
        <v>304</v>
      </c>
      <c r="J1962" s="54" t="s">
        <v>261</v>
      </c>
      <c r="K1962" s="54" t="s">
        <v>799</v>
      </c>
      <c r="L1962" s="87">
        <v>42601</v>
      </c>
      <c r="M1962" s="54"/>
      <c r="N1962" s="54" t="s">
        <v>800</v>
      </c>
      <c r="O1962" s="88">
        <v>5.1231309000000003E-2</v>
      </c>
      <c r="P1962" s="54">
        <v>8</v>
      </c>
    </row>
    <row r="1963" spans="1:16" ht="28">
      <c r="A1963" s="54" t="s">
        <v>228</v>
      </c>
      <c r="B1963" s="54" t="s">
        <v>185</v>
      </c>
      <c r="C1963" s="54" t="s">
        <v>1130</v>
      </c>
      <c r="D1963" s="54" t="s">
        <v>97</v>
      </c>
      <c r="E1963" s="54" t="s">
        <v>370</v>
      </c>
      <c r="F1963" s="54" t="s">
        <v>272</v>
      </c>
      <c r="G1963" s="54" t="s">
        <v>261</v>
      </c>
      <c r="H1963" s="54" t="s">
        <v>303</v>
      </c>
      <c r="I1963" s="54" t="s">
        <v>304</v>
      </c>
      <c r="J1963" s="54" t="s">
        <v>261</v>
      </c>
      <c r="K1963" s="54" t="s">
        <v>801</v>
      </c>
      <c r="L1963" s="87">
        <v>42601</v>
      </c>
      <c r="M1963" s="54"/>
      <c r="N1963" s="54" t="s">
        <v>802</v>
      </c>
      <c r="O1963" s="88">
        <v>0.17930958150000001</v>
      </c>
      <c r="P1963" s="54">
        <v>28</v>
      </c>
    </row>
    <row r="1964" spans="1:16" ht="28">
      <c r="A1964" s="54" t="s">
        <v>228</v>
      </c>
      <c r="B1964" s="54" t="s">
        <v>185</v>
      </c>
      <c r="C1964" s="54" t="s">
        <v>1130</v>
      </c>
      <c r="D1964" s="54" t="s">
        <v>97</v>
      </c>
      <c r="E1964" s="54" t="s">
        <v>370</v>
      </c>
      <c r="F1964" s="54" t="s">
        <v>272</v>
      </c>
      <c r="G1964" s="54" t="s">
        <v>261</v>
      </c>
      <c r="H1964" s="54" t="s">
        <v>803</v>
      </c>
      <c r="I1964" s="54" t="s">
        <v>804</v>
      </c>
      <c r="J1964" s="54" t="s">
        <v>261</v>
      </c>
      <c r="K1964" s="54" t="s">
        <v>803</v>
      </c>
      <c r="L1964" s="87">
        <v>42944</v>
      </c>
      <c r="M1964" s="54"/>
      <c r="N1964" s="54" t="s">
        <v>805</v>
      </c>
      <c r="O1964" s="88">
        <v>9.60587044E-2</v>
      </c>
      <c r="P1964" s="54">
        <v>15</v>
      </c>
    </row>
    <row r="1965" spans="1:16" ht="28">
      <c r="A1965" s="54" t="s">
        <v>228</v>
      </c>
      <c r="B1965" s="54" t="s">
        <v>185</v>
      </c>
      <c r="C1965" s="54" t="s">
        <v>1130</v>
      </c>
      <c r="D1965" s="54" t="s">
        <v>97</v>
      </c>
      <c r="E1965" s="54" t="s">
        <v>370</v>
      </c>
      <c r="F1965" s="54" t="s">
        <v>272</v>
      </c>
      <c r="G1965" s="54" t="s">
        <v>261</v>
      </c>
      <c r="H1965" s="54" t="s">
        <v>1421</v>
      </c>
      <c r="I1965" s="54" t="s">
        <v>1422</v>
      </c>
      <c r="J1965" s="54" t="s">
        <v>261</v>
      </c>
      <c r="K1965" s="54" t="s">
        <v>1421</v>
      </c>
      <c r="L1965" s="87">
        <v>42998</v>
      </c>
      <c r="M1965" s="54"/>
      <c r="N1965" s="54" t="s">
        <v>1423</v>
      </c>
      <c r="O1965" s="88">
        <v>2.5615654500000001E-2</v>
      </c>
      <c r="P1965" s="54">
        <v>4</v>
      </c>
    </row>
    <row r="1966" spans="1:16" ht="28">
      <c r="A1966" s="54" t="s">
        <v>228</v>
      </c>
      <c r="B1966" s="54" t="s">
        <v>185</v>
      </c>
      <c r="C1966" s="54" t="s">
        <v>1130</v>
      </c>
      <c r="D1966" s="54" t="s">
        <v>97</v>
      </c>
      <c r="E1966" s="54" t="s">
        <v>370</v>
      </c>
      <c r="F1966" s="54" t="s">
        <v>272</v>
      </c>
      <c r="G1966" s="54" t="s">
        <v>307</v>
      </c>
      <c r="H1966" s="54" t="s">
        <v>825</v>
      </c>
      <c r="I1966" s="54" t="s">
        <v>826</v>
      </c>
      <c r="J1966" s="54" t="s">
        <v>307</v>
      </c>
      <c r="K1966" s="54" t="s">
        <v>831</v>
      </c>
      <c r="L1966" s="87">
        <v>42594</v>
      </c>
      <c r="M1966" s="54"/>
      <c r="N1966" s="54" t="s">
        <v>832</v>
      </c>
      <c r="O1966" s="88">
        <v>8.9654790799999995E-2</v>
      </c>
      <c r="P1966" s="54">
        <v>14</v>
      </c>
    </row>
    <row r="1967" spans="1:16" ht="28">
      <c r="A1967" s="54" t="s">
        <v>228</v>
      </c>
      <c r="B1967" s="54" t="s">
        <v>185</v>
      </c>
      <c r="C1967" s="54" t="s">
        <v>1130</v>
      </c>
      <c r="D1967" s="54" t="s">
        <v>97</v>
      </c>
      <c r="E1967" s="54" t="s">
        <v>370</v>
      </c>
      <c r="F1967" s="54" t="s">
        <v>272</v>
      </c>
      <c r="G1967" s="54" t="s">
        <v>307</v>
      </c>
      <c r="H1967" s="54" t="s">
        <v>835</v>
      </c>
      <c r="I1967" s="54" t="s">
        <v>836</v>
      </c>
      <c r="J1967" s="54" t="s">
        <v>307</v>
      </c>
      <c r="K1967" s="54" t="s">
        <v>837</v>
      </c>
      <c r="L1967" s="87">
        <v>41695</v>
      </c>
      <c r="M1967" s="54"/>
      <c r="N1967" s="54" t="s">
        <v>838</v>
      </c>
      <c r="O1967" s="88">
        <v>0.12807827250000001</v>
      </c>
      <c r="P1967" s="54">
        <v>20</v>
      </c>
    </row>
    <row r="1968" spans="1:16" ht="28">
      <c r="A1968" s="54" t="s">
        <v>228</v>
      </c>
      <c r="B1968" s="54" t="s">
        <v>185</v>
      </c>
      <c r="C1968" s="54" t="s">
        <v>1130</v>
      </c>
      <c r="D1968" s="54" t="s">
        <v>97</v>
      </c>
      <c r="E1968" s="54" t="s">
        <v>370</v>
      </c>
      <c r="F1968" s="54" t="s">
        <v>272</v>
      </c>
      <c r="G1968" s="54" t="s">
        <v>307</v>
      </c>
      <c r="H1968" s="54" t="s">
        <v>835</v>
      </c>
      <c r="I1968" s="54" t="s">
        <v>836</v>
      </c>
      <c r="J1968" s="54" t="s">
        <v>307</v>
      </c>
      <c r="K1968" s="54" t="s">
        <v>839</v>
      </c>
      <c r="L1968" s="87">
        <v>41695</v>
      </c>
      <c r="M1968" s="54"/>
      <c r="N1968" s="54" t="s">
        <v>840</v>
      </c>
      <c r="O1968" s="88">
        <v>3.20195681E-2</v>
      </c>
      <c r="P1968" s="54">
        <v>5</v>
      </c>
    </row>
    <row r="1969" spans="1:16" ht="28">
      <c r="A1969" s="54" t="s">
        <v>228</v>
      </c>
      <c r="B1969" s="54" t="s">
        <v>185</v>
      </c>
      <c r="C1969" s="54" t="s">
        <v>1130</v>
      </c>
      <c r="D1969" s="54" t="s">
        <v>97</v>
      </c>
      <c r="E1969" s="54" t="s">
        <v>370</v>
      </c>
      <c r="F1969" s="54" t="s">
        <v>272</v>
      </c>
      <c r="G1969" s="54" t="s">
        <v>307</v>
      </c>
      <c r="H1969" s="54" t="s">
        <v>835</v>
      </c>
      <c r="I1969" s="54" t="s">
        <v>836</v>
      </c>
      <c r="J1969" s="54" t="s">
        <v>307</v>
      </c>
      <c r="K1969" s="54" t="s">
        <v>841</v>
      </c>
      <c r="L1969" s="87">
        <v>41695</v>
      </c>
      <c r="M1969" s="54"/>
      <c r="N1969" s="54" t="s">
        <v>842</v>
      </c>
      <c r="O1969" s="88">
        <v>3.20195681E-2</v>
      </c>
      <c r="P1969" s="54">
        <v>5</v>
      </c>
    </row>
    <row r="1970" spans="1:16" ht="28">
      <c r="A1970" s="54" t="s">
        <v>228</v>
      </c>
      <c r="B1970" s="54" t="s">
        <v>185</v>
      </c>
      <c r="C1970" s="54" t="s">
        <v>1130</v>
      </c>
      <c r="D1970" s="54" t="s">
        <v>97</v>
      </c>
      <c r="E1970" s="54" t="s">
        <v>370</v>
      </c>
      <c r="F1970" s="54" t="s">
        <v>272</v>
      </c>
      <c r="G1970" s="54" t="s">
        <v>307</v>
      </c>
      <c r="H1970" s="54" t="s">
        <v>835</v>
      </c>
      <c r="I1970" s="54" t="s">
        <v>836</v>
      </c>
      <c r="J1970" s="54" t="s">
        <v>307</v>
      </c>
      <c r="K1970" s="54" t="s">
        <v>843</v>
      </c>
      <c r="L1970" s="87">
        <v>41695</v>
      </c>
      <c r="M1970" s="54"/>
      <c r="N1970" s="54" t="s">
        <v>844</v>
      </c>
      <c r="O1970" s="88">
        <v>6.4039135999999991E-3</v>
      </c>
      <c r="P1970" s="54">
        <v>1</v>
      </c>
    </row>
    <row r="1971" spans="1:16" ht="28">
      <c r="A1971" s="54" t="s">
        <v>228</v>
      </c>
      <c r="B1971" s="54" t="s">
        <v>185</v>
      </c>
      <c r="C1971" s="54" t="s">
        <v>1130</v>
      </c>
      <c r="D1971" s="54" t="s">
        <v>97</v>
      </c>
      <c r="E1971" s="54" t="s">
        <v>370</v>
      </c>
      <c r="F1971" s="54" t="s">
        <v>272</v>
      </c>
      <c r="G1971" s="54" t="s">
        <v>307</v>
      </c>
      <c r="H1971" s="54" t="s">
        <v>835</v>
      </c>
      <c r="I1971" s="54" t="s">
        <v>836</v>
      </c>
      <c r="J1971" s="54" t="s">
        <v>307</v>
      </c>
      <c r="K1971" s="54" t="s">
        <v>705</v>
      </c>
      <c r="L1971" s="87">
        <v>41695</v>
      </c>
      <c r="M1971" s="54"/>
      <c r="N1971" s="54" t="s">
        <v>845</v>
      </c>
      <c r="O1971" s="88">
        <v>0.1729056679</v>
      </c>
      <c r="P1971" s="54">
        <v>27</v>
      </c>
    </row>
    <row r="1972" spans="1:16" ht="28">
      <c r="A1972" s="54" t="s">
        <v>228</v>
      </c>
      <c r="B1972" s="54" t="s">
        <v>185</v>
      </c>
      <c r="C1972" s="54" t="s">
        <v>1130</v>
      </c>
      <c r="D1972" s="54" t="s">
        <v>97</v>
      </c>
      <c r="E1972" s="54" t="s">
        <v>370</v>
      </c>
      <c r="F1972" s="54" t="s">
        <v>272</v>
      </c>
      <c r="G1972" s="54" t="s">
        <v>307</v>
      </c>
      <c r="H1972" s="54" t="s">
        <v>835</v>
      </c>
      <c r="I1972" s="54" t="s">
        <v>836</v>
      </c>
      <c r="J1972" s="54" t="s">
        <v>307</v>
      </c>
      <c r="K1972" s="54" t="s">
        <v>846</v>
      </c>
      <c r="L1972" s="87">
        <v>41695</v>
      </c>
      <c r="M1972" s="54"/>
      <c r="N1972" s="54" t="s">
        <v>847</v>
      </c>
      <c r="O1972" s="88">
        <v>2.5615654500000001E-2</v>
      </c>
      <c r="P1972" s="54">
        <v>4</v>
      </c>
    </row>
    <row r="1973" spans="1:16" ht="28">
      <c r="A1973" s="54" t="s">
        <v>228</v>
      </c>
      <c r="B1973" s="54" t="s">
        <v>185</v>
      </c>
      <c r="C1973" s="54" t="s">
        <v>1130</v>
      </c>
      <c r="D1973" s="54" t="s">
        <v>97</v>
      </c>
      <c r="E1973" s="54" t="s">
        <v>370</v>
      </c>
      <c r="F1973" s="54" t="s">
        <v>272</v>
      </c>
      <c r="G1973" s="54" t="s">
        <v>307</v>
      </c>
      <c r="H1973" s="54" t="s">
        <v>835</v>
      </c>
      <c r="I1973" s="54" t="s">
        <v>836</v>
      </c>
      <c r="J1973" s="54" t="s">
        <v>307</v>
      </c>
      <c r="K1973" s="54" t="s">
        <v>835</v>
      </c>
      <c r="L1973" s="87">
        <v>41695</v>
      </c>
      <c r="M1973" s="54"/>
      <c r="N1973" s="54" t="s">
        <v>848</v>
      </c>
      <c r="O1973" s="88">
        <v>3.8423481799999999E-2</v>
      </c>
      <c r="P1973" s="54">
        <v>6</v>
      </c>
    </row>
    <row r="1974" spans="1:16" ht="28">
      <c r="A1974" s="54" t="s">
        <v>228</v>
      </c>
      <c r="B1974" s="54" t="s">
        <v>185</v>
      </c>
      <c r="C1974" s="54" t="s">
        <v>1130</v>
      </c>
      <c r="D1974" s="54" t="s">
        <v>97</v>
      </c>
      <c r="E1974" s="54" t="s">
        <v>370</v>
      </c>
      <c r="F1974" s="54" t="s">
        <v>272</v>
      </c>
      <c r="G1974" s="54" t="s">
        <v>307</v>
      </c>
      <c r="H1974" s="54" t="s">
        <v>835</v>
      </c>
      <c r="I1974" s="54" t="s">
        <v>836</v>
      </c>
      <c r="J1974" s="54" t="s">
        <v>307</v>
      </c>
      <c r="K1974" s="54" t="s">
        <v>849</v>
      </c>
      <c r="L1974" s="87">
        <v>41695</v>
      </c>
      <c r="M1974" s="54"/>
      <c r="N1974" s="54" t="s">
        <v>850</v>
      </c>
      <c r="O1974" s="88">
        <v>0.1152704453</v>
      </c>
      <c r="P1974" s="54">
        <v>18</v>
      </c>
    </row>
    <row r="1975" spans="1:16" ht="28">
      <c r="A1975" s="54" t="s">
        <v>228</v>
      </c>
      <c r="B1975" s="54" t="s">
        <v>185</v>
      </c>
      <c r="C1975" s="54" t="s">
        <v>1130</v>
      </c>
      <c r="D1975" s="54" t="s">
        <v>97</v>
      </c>
      <c r="E1975" s="54" t="s">
        <v>370</v>
      </c>
      <c r="F1975" s="54" t="s">
        <v>272</v>
      </c>
      <c r="G1975" s="54" t="s">
        <v>307</v>
      </c>
      <c r="H1975" s="54" t="s">
        <v>835</v>
      </c>
      <c r="I1975" s="54" t="s">
        <v>836</v>
      </c>
      <c r="J1975" s="54" t="s">
        <v>307</v>
      </c>
      <c r="K1975" s="54" t="s">
        <v>851</v>
      </c>
      <c r="L1975" s="87">
        <v>41695</v>
      </c>
      <c r="M1975" s="54"/>
      <c r="N1975" s="54" t="s">
        <v>852</v>
      </c>
      <c r="O1975" s="88">
        <v>0.49310134919999998</v>
      </c>
      <c r="P1975" s="54">
        <v>77</v>
      </c>
    </row>
    <row r="1976" spans="1:16" ht="28">
      <c r="A1976" s="54" t="s">
        <v>228</v>
      </c>
      <c r="B1976" s="54" t="s">
        <v>185</v>
      </c>
      <c r="C1976" s="54" t="s">
        <v>1130</v>
      </c>
      <c r="D1976" s="54" t="s">
        <v>97</v>
      </c>
      <c r="E1976" s="54" t="s">
        <v>370</v>
      </c>
      <c r="F1976" s="54" t="s">
        <v>272</v>
      </c>
      <c r="G1976" s="54" t="s">
        <v>307</v>
      </c>
      <c r="H1976" s="54" t="s">
        <v>835</v>
      </c>
      <c r="I1976" s="54" t="s">
        <v>836</v>
      </c>
      <c r="J1976" s="54" t="s">
        <v>307</v>
      </c>
      <c r="K1976" s="54" t="s">
        <v>853</v>
      </c>
      <c r="L1976" s="87">
        <v>41695</v>
      </c>
      <c r="M1976" s="54"/>
      <c r="N1976" s="54" t="s">
        <v>854</v>
      </c>
      <c r="O1976" s="88">
        <v>3.8423481799999999E-2</v>
      </c>
      <c r="P1976" s="54">
        <v>6</v>
      </c>
    </row>
    <row r="1977" spans="1:16" ht="28">
      <c r="A1977" s="54" t="s">
        <v>228</v>
      </c>
      <c r="B1977" s="54" t="s">
        <v>185</v>
      </c>
      <c r="C1977" s="54" t="s">
        <v>1130</v>
      </c>
      <c r="D1977" s="54" t="s">
        <v>97</v>
      </c>
      <c r="E1977" s="54" t="s">
        <v>370</v>
      </c>
      <c r="F1977" s="54" t="s">
        <v>272</v>
      </c>
      <c r="G1977" s="54" t="s">
        <v>307</v>
      </c>
      <c r="H1977" s="54" t="s">
        <v>835</v>
      </c>
      <c r="I1977" s="54" t="s">
        <v>836</v>
      </c>
      <c r="J1977" s="54" t="s">
        <v>307</v>
      </c>
      <c r="K1977" s="54" t="s">
        <v>855</v>
      </c>
      <c r="L1977" s="87">
        <v>41695</v>
      </c>
      <c r="M1977" s="54"/>
      <c r="N1977" s="54" t="s">
        <v>856</v>
      </c>
      <c r="O1977" s="88">
        <v>4.4827395399999997E-2</v>
      </c>
      <c r="P1977" s="54">
        <v>7</v>
      </c>
    </row>
    <row r="1978" spans="1:16" ht="28">
      <c r="A1978" s="54" t="s">
        <v>228</v>
      </c>
      <c r="B1978" s="54" t="s">
        <v>185</v>
      </c>
      <c r="C1978" s="54" t="s">
        <v>1130</v>
      </c>
      <c r="D1978" s="54" t="s">
        <v>97</v>
      </c>
      <c r="E1978" s="54" t="s">
        <v>370</v>
      </c>
      <c r="F1978" s="54" t="s">
        <v>272</v>
      </c>
      <c r="G1978" s="54" t="s">
        <v>307</v>
      </c>
      <c r="H1978" s="54" t="s">
        <v>835</v>
      </c>
      <c r="I1978" s="54" t="s">
        <v>836</v>
      </c>
      <c r="J1978" s="54" t="s">
        <v>307</v>
      </c>
      <c r="K1978" s="54" t="s">
        <v>857</v>
      </c>
      <c r="L1978" s="87">
        <v>41695</v>
      </c>
      <c r="M1978" s="54"/>
      <c r="N1978" s="54" t="s">
        <v>858</v>
      </c>
      <c r="O1978" s="88">
        <v>6.4039135999999991E-3</v>
      </c>
      <c r="P1978" s="54">
        <v>1</v>
      </c>
    </row>
    <row r="1979" spans="1:16" ht="28">
      <c r="A1979" s="54" t="s">
        <v>228</v>
      </c>
      <c r="B1979" s="54" t="s">
        <v>185</v>
      </c>
      <c r="C1979" s="54" t="s">
        <v>1130</v>
      </c>
      <c r="D1979" s="54" t="s">
        <v>97</v>
      </c>
      <c r="E1979" s="54" t="s">
        <v>370</v>
      </c>
      <c r="F1979" s="54" t="s">
        <v>272</v>
      </c>
      <c r="G1979" s="54" t="s">
        <v>859</v>
      </c>
      <c r="H1979" s="54" t="s">
        <v>860</v>
      </c>
      <c r="I1979" s="54" t="s">
        <v>861</v>
      </c>
      <c r="J1979" s="54" t="s">
        <v>859</v>
      </c>
      <c r="K1979" s="54" t="s">
        <v>862</v>
      </c>
      <c r="L1979" s="87">
        <v>41688</v>
      </c>
      <c r="M1979" s="54"/>
      <c r="N1979" s="54" t="s">
        <v>863</v>
      </c>
      <c r="O1979" s="88">
        <v>9.60587044E-2</v>
      </c>
      <c r="P1979" s="54">
        <v>15</v>
      </c>
    </row>
    <row r="1980" spans="1:16" ht="28">
      <c r="A1980" s="54" t="s">
        <v>228</v>
      </c>
      <c r="B1980" s="54" t="s">
        <v>185</v>
      </c>
      <c r="C1980" s="54" t="s">
        <v>1130</v>
      </c>
      <c r="D1980" s="54" t="s">
        <v>97</v>
      </c>
      <c r="E1980" s="54" t="s">
        <v>370</v>
      </c>
      <c r="F1980" s="54" t="s">
        <v>272</v>
      </c>
      <c r="G1980" s="54" t="s">
        <v>859</v>
      </c>
      <c r="H1980" s="54" t="s">
        <v>860</v>
      </c>
      <c r="I1980" s="54" t="s">
        <v>861</v>
      </c>
      <c r="J1980" s="54" t="s">
        <v>859</v>
      </c>
      <c r="K1980" s="54" t="s">
        <v>864</v>
      </c>
      <c r="L1980" s="87">
        <v>41688</v>
      </c>
      <c r="M1980" s="54"/>
      <c r="N1980" s="54" t="s">
        <v>865</v>
      </c>
      <c r="O1980" s="88">
        <v>5.1231309000000003E-2</v>
      </c>
      <c r="P1980" s="54">
        <v>8</v>
      </c>
    </row>
    <row r="1981" spans="1:16" ht="28">
      <c r="A1981" s="54" t="s">
        <v>228</v>
      </c>
      <c r="B1981" s="54" t="s">
        <v>185</v>
      </c>
      <c r="C1981" s="54" t="s">
        <v>1130</v>
      </c>
      <c r="D1981" s="54" t="s">
        <v>97</v>
      </c>
      <c r="E1981" s="54" t="s">
        <v>370</v>
      </c>
      <c r="F1981" s="54" t="s">
        <v>272</v>
      </c>
      <c r="G1981" s="54" t="s">
        <v>859</v>
      </c>
      <c r="H1981" s="54" t="s">
        <v>860</v>
      </c>
      <c r="I1981" s="54" t="s">
        <v>861</v>
      </c>
      <c r="J1981" s="54" t="s">
        <v>859</v>
      </c>
      <c r="K1981" s="54" t="s">
        <v>860</v>
      </c>
      <c r="L1981" s="87">
        <v>41688</v>
      </c>
      <c r="M1981" s="54"/>
      <c r="N1981" s="54" t="s">
        <v>866</v>
      </c>
      <c r="O1981" s="88">
        <v>0.2177330633</v>
      </c>
      <c r="P1981" s="54">
        <v>34</v>
      </c>
    </row>
    <row r="1982" spans="1:16" ht="28">
      <c r="A1982" s="54" t="s">
        <v>228</v>
      </c>
      <c r="B1982" s="54" t="s">
        <v>185</v>
      </c>
      <c r="C1982" s="54" t="s">
        <v>1130</v>
      </c>
      <c r="D1982" s="54" t="s">
        <v>97</v>
      </c>
      <c r="E1982" s="54" t="s">
        <v>370</v>
      </c>
      <c r="F1982" s="54" t="s">
        <v>272</v>
      </c>
      <c r="G1982" s="54" t="s">
        <v>859</v>
      </c>
      <c r="H1982" s="54" t="s">
        <v>860</v>
      </c>
      <c r="I1982" s="54" t="s">
        <v>861</v>
      </c>
      <c r="J1982" s="54" t="s">
        <v>859</v>
      </c>
      <c r="K1982" s="54" t="s">
        <v>867</v>
      </c>
      <c r="L1982" s="87">
        <v>41688</v>
      </c>
      <c r="M1982" s="54"/>
      <c r="N1982" s="54" t="s">
        <v>868</v>
      </c>
      <c r="O1982" s="88">
        <v>0.1665017543</v>
      </c>
      <c r="P1982" s="54">
        <v>26</v>
      </c>
    </row>
    <row r="1983" spans="1:16" ht="28">
      <c r="A1983" s="54" t="s">
        <v>228</v>
      </c>
      <c r="B1983" s="54" t="s">
        <v>185</v>
      </c>
      <c r="C1983" s="54" t="s">
        <v>1130</v>
      </c>
      <c r="D1983" s="54" t="s">
        <v>97</v>
      </c>
      <c r="E1983" s="54" t="s">
        <v>370</v>
      </c>
      <c r="F1983" s="54" t="s">
        <v>272</v>
      </c>
      <c r="G1983" s="54" t="s">
        <v>859</v>
      </c>
      <c r="H1983" s="54" t="s">
        <v>860</v>
      </c>
      <c r="I1983" s="54" t="s">
        <v>861</v>
      </c>
      <c r="J1983" s="54" t="s">
        <v>859</v>
      </c>
      <c r="K1983" s="54" t="s">
        <v>869</v>
      </c>
      <c r="L1983" s="87">
        <v>41688</v>
      </c>
      <c r="M1983" s="54"/>
      <c r="N1983" s="54" t="s">
        <v>870</v>
      </c>
      <c r="O1983" s="88">
        <v>0.76206572139999995</v>
      </c>
      <c r="P1983" s="54">
        <v>119</v>
      </c>
    </row>
    <row r="1984" spans="1:16" ht="28">
      <c r="A1984" s="54" t="s">
        <v>228</v>
      </c>
      <c r="B1984" s="54" t="s">
        <v>185</v>
      </c>
      <c r="C1984" s="54" t="s">
        <v>1130</v>
      </c>
      <c r="D1984" s="54" t="s">
        <v>97</v>
      </c>
      <c r="E1984" s="54" t="s">
        <v>370</v>
      </c>
      <c r="F1984" s="54" t="s">
        <v>272</v>
      </c>
      <c r="G1984" s="54" t="s">
        <v>859</v>
      </c>
      <c r="H1984" s="54" t="s">
        <v>860</v>
      </c>
      <c r="I1984" s="54" t="s">
        <v>861</v>
      </c>
      <c r="J1984" s="54" t="s">
        <v>859</v>
      </c>
      <c r="K1984" s="54" t="s">
        <v>871</v>
      </c>
      <c r="L1984" s="87">
        <v>41688</v>
      </c>
      <c r="M1984" s="54"/>
      <c r="N1984" s="54" t="s">
        <v>872</v>
      </c>
      <c r="O1984" s="88">
        <v>0.59556396720000004</v>
      </c>
      <c r="P1984" s="54">
        <v>93</v>
      </c>
    </row>
    <row r="1985" spans="1:16" ht="28">
      <c r="A1985" s="54" t="s">
        <v>228</v>
      </c>
      <c r="B1985" s="54" t="s">
        <v>185</v>
      </c>
      <c r="C1985" s="54" t="s">
        <v>1130</v>
      </c>
      <c r="D1985" s="54" t="s">
        <v>97</v>
      </c>
      <c r="E1985" s="54" t="s">
        <v>370</v>
      </c>
      <c r="F1985" s="54" t="s">
        <v>272</v>
      </c>
      <c r="G1985" s="54" t="s">
        <v>859</v>
      </c>
      <c r="H1985" s="54" t="s">
        <v>860</v>
      </c>
      <c r="I1985" s="54" t="s">
        <v>861</v>
      </c>
      <c r="J1985" s="54" t="s">
        <v>859</v>
      </c>
      <c r="K1985" s="54" t="s">
        <v>873</v>
      </c>
      <c r="L1985" s="87">
        <v>41688</v>
      </c>
      <c r="M1985" s="54"/>
      <c r="N1985" s="54" t="s">
        <v>874</v>
      </c>
      <c r="O1985" s="88">
        <v>0.50590917639999999</v>
      </c>
      <c r="P1985" s="54">
        <v>79</v>
      </c>
    </row>
    <row r="1986" spans="1:16" ht="28">
      <c r="A1986" s="54" t="s">
        <v>228</v>
      </c>
      <c r="B1986" s="54" t="s">
        <v>185</v>
      </c>
      <c r="C1986" s="54" t="s">
        <v>1130</v>
      </c>
      <c r="D1986" s="54" t="s">
        <v>97</v>
      </c>
      <c r="E1986" s="54" t="s">
        <v>370</v>
      </c>
      <c r="F1986" s="54" t="s">
        <v>272</v>
      </c>
      <c r="G1986" s="54" t="s">
        <v>859</v>
      </c>
      <c r="H1986" s="54" t="s">
        <v>860</v>
      </c>
      <c r="I1986" s="54" t="s">
        <v>861</v>
      </c>
      <c r="J1986" s="54" t="s">
        <v>859</v>
      </c>
      <c r="K1986" s="54" t="s">
        <v>875</v>
      </c>
      <c r="L1986" s="87">
        <v>41688</v>
      </c>
      <c r="M1986" s="54"/>
      <c r="N1986" s="54" t="s">
        <v>876</v>
      </c>
      <c r="O1986" s="88">
        <v>0.24975263140000001</v>
      </c>
      <c r="P1986" s="54">
        <v>39</v>
      </c>
    </row>
    <row r="1987" spans="1:16" ht="28">
      <c r="A1987" s="54" t="s">
        <v>228</v>
      </c>
      <c r="B1987" s="54" t="s">
        <v>185</v>
      </c>
      <c r="C1987" s="54" t="s">
        <v>1130</v>
      </c>
      <c r="D1987" s="54" t="s">
        <v>97</v>
      </c>
      <c r="E1987" s="54" t="s">
        <v>370</v>
      </c>
      <c r="F1987" s="54" t="s">
        <v>272</v>
      </c>
      <c r="G1987" s="54" t="s">
        <v>859</v>
      </c>
      <c r="H1987" s="54" t="s">
        <v>860</v>
      </c>
      <c r="I1987" s="54" t="s">
        <v>861</v>
      </c>
      <c r="J1987" s="54" t="s">
        <v>859</v>
      </c>
      <c r="K1987" s="54" t="s">
        <v>877</v>
      </c>
      <c r="L1987" s="87">
        <v>41688</v>
      </c>
      <c r="M1987" s="54"/>
      <c r="N1987" s="54" t="s">
        <v>878</v>
      </c>
      <c r="O1987" s="88">
        <v>4.9694369732999997</v>
      </c>
      <c r="P1987" s="54">
        <v>776</v>
      </c>
    </row>
    <row r="1988" spans="1:16" ht="28">
      <c r="A1988" s="54" t="s">
        <v>228</v>
      </c>
      <c r="B1988" s="54" t="s">
        <v>185</v>
      </c>
      <c r="C1988" s="54" t="s">
        <v>1130</v>
      </c>
      <c r="D1988" s="54" t="s">
        <v>97</v>
      </c>
      <c r="E1988" s="54" t="s">
        <v>370</v>
      </c>
      <c r="F1988" s="54" t="s">
        <v>272</v>
      </c>
      <c r="G1988" s="54" t="s">
        <v>859</v>
      </c>
      <c r="H1988" s="54" t="s">
        <v>860</v>
      </c>
      <c r="I1988" s="54" t="s">
        <v>861</v>
      </c>
      <c r="J1988" s="54" t="s">
        <v>859</v>
      </c>
      <c r="K1988" s="54" t="s">
        <v>879</v>
      </c>
      <c r="L1988" s="87">
        <v>41688</v>
      </c>
      <c r="M1988" s="54"/>
      <c r="N1988" s="54" t="s">
        <v>880</v>
      </c>
      <c r="O1988" s="88">
        <v>0.15369392700000001</v>
      </c>
      <c r="P1988" s="54">
        <v>24</v>
      </c>
    </row>
    <row r="1989" spans="1:16" ht="28">
      <c r="A1989" s="54" t="s">
        <v>228</v>
      </c>
      <c r="B1989" s="54" t="s">
        <v>185</v>
      </c>
      <c r="C1989" s="54" t="s">
        <v>1130</v>
      </c>
      <c r="D1989" s="54" t="s">
        <v>97</v>
      </c>
      <c r="E1989" s="54" t="s">
        <v>370</v>
      </c>
      <c r="F1989" s="54" t="s">
        <v>272</v>
      </c>
      <c r="G1989" s="54" t="s">
        <v>859</v>
      </c>
      <c r="H1989" s="54" t="s">
        <v>881</v>
      </c>
      <c r="I1989" s="54" t="s">
        <v>882</v>
      </c>
      <c r="J1989" s="54" t="s">
        <v>859</v>
      </c>
      <c r="K1989" s="54" t="s">
        <v>883</v>
      </c>
      <c r="L1989" s="87">
        <v>41695</v>
      </c>
      <c r="M1989" s="54"/>
      <c r="N1989" s="54" t="s">
        <v>884</v>
      </c>
      <c r="O1989" s="88">
        <v>0.1408860998</v>
      </c>
      <c r="P1989" s="54">
        <v>22</v>
      </c>
    </row>
    <row r="1990" spans="1:16" ht="28">
      <c r="A1990" s="54" t="s">
        <v>228</v>
      </c>
      <c r="B1990" s="54" t="s">
        <v>185</v>
      </c>
      <c r="C1990" s="54" t="s">
        <v>1130</v>
      </c>
      <c r="D1990" s="54" t="s">
        <v>97</v>
      </c>
      <c r="E1990" s="54" t="s">
        <v>370</v>
      </c>
      <c r="F1990" s="54" t="s">
        <v>272</v>
      </c>
      <c r="G1990" s="54" t="s">
        <v>859</v>
      </c>
      <c r="H1990" s="54" t="s">
        <v>881</v>
      </c>
      <c r="I1990" s="54" t="s">
        <v>882</v>
      </c>
      <c r="J1990" s="54" t="s">
        <v>859</v>
      </c>
      <c r="K1990" s="54" t="s">
        <v>885</v>
      </c>
      <c r="L1990" s="87">
        <v>41695</v>
      </c>
      <c r="M1990" s="54"/>
      <c r="N1990" s="54" t="s">
        <v>886</v>
      </c>
      <c r="O1990" s="88">
        <v>3.2723998625999999</v>
      </c>
      <c r="P1990" s="54">
        <v>511</v>
      </c>
    </row>
    <row r="1991" spans="1:16" ht="28">
      <c r="A1991" s="54" t="s">
        <v>228</v>
      </c>
      <c r="B1991" s="54" t="s">
        <v>185</v>
      </c>
      <c r="C1991" s="54" t="s">
        <v>1130</v>
      </c>
      <c r="D1991" s="54" t="s">
        <v>97</v>
      </c>
      <c r="E1991" s="54" t="s">
        <v>370</v>
      </c>
      <c r="F1991" s="54" t="s">
        <v>272</v>
      </c>
      <c r="G1991" s="54" t="s">
        <v>859</v>
      </c>
      <c r="H1991" s="54" t="s">
        <v>881</v>
      </c>
      <c r="I1991" s="54" t="s">
        <v>882</v>
      </c>
      <c r="J1991" s="54" t="s">
        <v>859</v>
      </c>
      <c r="K1991" s="54" t="s">
        <v>877</v>
      </c>
      <c r="L1991" s="87">
        <v>41695</v>
      </c>
      <c r="M1991" s="54"/>
      <c r="N1991" s="54" t="s">
        <v>887</v>
      </c>
      <c r="O1991" s="88">
        <v>0.77487354870000003</v>
      </c>
      <c r="P1991" s="54">
        <v>121</v>
      </c>
    </row>
    <row r="1992" spans="1:16" ht="28">
      <c r="A1992" s="54" t="s">
        <v>228</v>
      </c>
      <c r="B1992" s="54" t="s">
        <v>185</v>
      </c>
      <c r="C1992" s="54" t="s">
        <v>1130</v>
      </c>
      <c r="D1992" s="54" t="s">
        <v>97</v>
      </c>
      <c r="E1992" s="54" t="s">
        <v>370</v>
      </c>
      <c r="F1992" s="54" t="s">
        <v>272</v>
      </c>
      <c r="G1992" s="54" t="s">
        <v>859</v>
      </c>
      <c r="H1992" s="54" t="s">
        <v>881</v>
      </c>
      <c r="I1992" s="54" t="s">
        <v>882</v>
      </c>
      <c r="J1992" s="54" t="s">
        <v>859</v>
      </c>
      <c r="K1992" s="54" t="s">
        <v>881</v>
      </c>
      <c r="L1992" s="87">
        <v>41695</v>
      </c>
      <c r="M1992" s="54"/>
      <c r="N1992" s="54" t="s">
        <v>888</v>
      </c>
      <c r="O1992" s="88">
        <v>0.44827395380000001</v>
      </c>
      <c r="P1992" s="54">
        <v>70</v>
      </c>
    </row>
    <row r="1993" spans="1:16" ht="28">
      <c r="A1993" s="54" t="s">
        <v>228</v>
      </c>
      <c r="B1993" s="54" t="s">
        <v>185</v>
      </c>
      <c r="C1993" s="54" t="s">
        <v>1130</v>
      </c>
      <c r="D1993" s="54" t="s">
        <v>97</v>
      </c>
      <c r="E1993" s="54" t="s">
        <v>370</v>
      </c>
      <c r="F1993" s="54" t="s">
        <v>272</v>
      </c>
      <c r="G1993" s="54" t="s">
        <v>354</v>
      </c>
      <c r="H1993" s="54" t="s">
        <v>889</v>
      </c>
      <c r="I1993" s="54" t="s">
        <v>890</v>
      </c>
      <c r="J1993" s="54" t="s">
        <v>354</v>
      </c>
      <c r="K1993" s="54" t="s">
        <v>893</v>
      </c>
      <c r="L1993" s="87">
        <v>42440</v>
      </c>
      <c r="M1993" s="54"/>
      <c r="N1993" s="54" t="s">
        <v>894</v>
      </c>
      <c r="O1993" s="88">
        <v>6.4039135999999991E-3</v>
      </c>
      <c r="P1993" s="54">
        <v>1</v>
      </c>
    </row>
    <row r="1994" spans="1:16" ht="28">
      <c r="A1994" s="54" t="s">
        <v>228</v>
      </c>
      <c r="B1994" s="54" t="s">
        <v>185</v>
      </c>
      <c r="C1994" s="54" t="s">
        <v>1130</v>
      </c>
      <c r="D1994" s="54" t="s">
        <v>97</v>
      </c>
      <c r="E1994" s="54" t="s">
        <v>370</v>
      </c>
      <c r="F1994" s="54" t="s">
        <v>272</v>
      </c>
      <c r="G1994" s="54" t="s">
        <v>354</v>
      </c>
      <c r="H1994" s="54" t="s">
        <v>889</v>
      </c>
      <c r="I1994" s="54" t="s">
        <v>890</v>
      </c>
      <c r="J1994" s="54" t="s">
        <v>354</v>
      </c>
      <c r="K1994" s="54" t="s">
        <v>895</v>
      </c>
      <c r="L1994" s="87">
        <v>42440</v>
      </c>
      <c r="M1994" s="54"/>
      <c r="N1994" s="54" t="s">
        <v>896</v>
      </c>
      <c r="O1994" s="88">
        <v>1.28078273E-2</v>
      </c>
      <c r="P1994" s="54">
        <v>2</v>
      </c>
    </row>
    <row r="1995" spans="1:16" ht="28">
      <c r="A1995" s="54" t="s">
        <v>228</v>
      </c>
      <c r="B1995" s="54" t="s">
        <v>185</v>
      </c>
      <c r="C1995" s="54" t="s">
        <v>1130</v>
      </c>
      <c r="D1995" s="54" t="s">
        <v>97</v>
      </c>
      <c r="E1995" s="54" t="s">
        <v>370</v>
      </c>
      <c r="F1995" s="54" t="s">
        <v>272</v>
      </c>
      <c r="G1995" s="54" t="s">
        <v>354</v>
      </c>
      <c r="H1995" s="54" t="s">
        <v>889</v>
      </c>
      <c r="I1995" s="54" t="s">
        <v>890</v>
      </c>
      <c r="J1995" s="54" t="s">
        <v>354</v>
      </c>
      <c r="K1995" s="54" t="s">
        <v>901</v>
      </c>
      <c r="L1995" s="87">
        <v>42440</v>
      </c>
      <c r="M1995" s="54"/>
      <c r="N1995" s="54" t="s">
        <v>902</v>
      </c>
      <c r="O1995" s="88">
        <v>2.5615654599999999E-2</v>
      </c>
      <c r="P1995" s="54">
        <v>4</v>
      </c>
    </row>
    <row r="1996" spans="1:16" ht="28">
      <c r="A1996" s="54" t="s">
        <v>228</v>
      </c>
      <c r="B1996" s="54" t="s">
        <v>185</v>
      </c>
      <c r="C1996" s="54" t="s">
        <v>1130</v>
      </c>
      <c r="D1996" s="54" t="s">
        <v>97</v>
      </c>
      <c r="E1996" s="54" t="s">
        <v>370</v>
      </c>
      <c r="F1996" s="54" t="s">
        <v>272</v>
      </c>
      <c r="G1996" s="54" t="s">
        <v>354</v>
      </c>
      <c r="H1996" s="54" t="s">
        <v>889</v>
      </c>
      <c r="I1996" s="54" t="s">
        <v>890</v>
      </c>
      <c r="J1996" s="54" t="s">
        <v>354</v>
      </c>
      <c r="K1996" s="54" t="s">
        <v>907</v>
      </c>
      <c r="L1996" s="87">
        <v>42440</v>
      </c>
      <c r="M1996" s="54"/>
      <c r="N1996" s="54" t="s">
        <v>908</v>
      </c>
      <c r="O1996" s="88">
        <v>1.28078273E-2</v>
      </c>
      <c r="P1996" s="54">
        <v>2</v>
      </c>
    </row>
    <row r="1997" spans="1:16" ht="28">
      <c r="A1997" s="54" t="s">
        <v>228</v>
      </c>
      <c r="B1997" s="54" t="s">
        <v>185</v>
      </c>
      <c r="C1997" s="54" t="s">
        <v>1130</v>
      </c>
      <c r="D1997" s="54" t="s">
        <v>97</v>
      </c>
      <c r="E1997" s="54" t="s">
        <v>370</v>
      </c>
      <c r="F1997" s="54" t="s">
        <v>272</v>
      </c>
      <c r="G1997" s="54" t="s">
        <v>354</v>
      </c>
      <c r="H1997" s="54" t="s">
        <v>909</v>
      </c>
      <c r="I1997" s="54" t="s">
        <v>910</v>
      </c>
      <c r="J1997" s="54" t="s">
        <v>354</v>
      </c>
      <c r="K1997" s="54" t="s">
        <v>911</v>
      </c>
      <c r="L1997" s="87">
        <v>42237</v>
      </c>
      <c r="M1997" s="54"/>
      <c r="N1997" s="54" t="s">
        <v>912</v>
      </c>
      <c r="O1997" s="88">
        <v>3.20195681E-2</v>
      </c>
      <c r="P1997" s="54">
        <v>5</v>
      </c>
    </row>
    <row r="1998" spans="1:16" ht="28">
      <c r="A1998" s="54" t="s">
        <v>228</v>
      </c>
      <c r="B1998" s="54" t="s">
        <v>185</v>
      </c>
      <c r="C1998" s="54" t="s">
        <v>1130</v>
      </c>
      <c r="D1998" s="54" t="s">
        <v>97</v>
      </c>
      <c r="E1998" s="54" t="s">
        <v>370</v>
      </c>
      <c r="F1998" s="54" t="s">
        <v>272</v>
      </c>
      <c r="G1998" s="54" t="s">
        <v>354</v>
      </c>
      <c r="H1998" s="54" t="s">
        <v>920</v>
      </c>
      <c r="I1998" s="54" t="s">
        <v>921</v>
      </c>
      <c r="J1998" s="54" t="s">
        <v>354</v>
      </c>
      <c r="K1998" s="54" t="s">
        <v>924</v>
      </c>
      <c r="L1998" s="87">
        <v>42307</v>
      </c>
      <c r="M1998" s="54"/>
      <c r="N1998" s="54" t="s">
        <v>925</v>
      </c>
      <c r="O1998" s="88">
        <v>5.1231309000000003E-2</v>
      </c>
      <c r="P1998" s="54">
        <v>8</v>
      </c>
    </row>
    <row r="1999" spans="1:16" ht="28">
      <c r="A1999" s="54" t="s">
        <v>228</v>
      </c>
      <c r="B1999" s="54" t="s">
        <v>185</v>
      </c>
      <c r="C1999" s="54" t="s">
        <v>1130</v>
      </c>
      <c r="D1999" s="54" t="s">
        <v>97</v>
      </c>
      <c r="E1999" s="54" t="s">
        <v>370</v>
      </c>
      <c r="F1999" s="54" t="s">
        <v>272</v>
      </c>
      <c r="G1999" s="54" t="s">
        <v>354</v>
      </c>
      <c r="H1999" s="54" t="s">
        <v>355</v>
      </c>
      <c r="I1999" s="54" t="s">
        <v>926</v>
      </c>
      <c r="J1999" s="54" t="s">
        <v>354</v>
      </c>
      <c r="K1999" s="54" t="s">
        <v>355</v>
      </c>
      <c r="L1999" s="87">
        <v>42384</v>
      </c>
      <c r="M1999" s="54"/>
      <c r="N1999" s="54" t="s">
        <v>927</v>
      </c>
      <c r="O1999" s="88">
        <v>6.4039135999999991E-3</v>
      </c>
      <c r="P1999" s="54">
        <v>1</v>
      </c>
    </row>
    <row r="2000" spans="1:16" ht="28">
      <c r="A2000" s="54" t="s">
        <v>228</v>
      </c>
      <c r="B2000" s="54" t="s">
        <v>185</v>
      </c>
      <c r="C2000" s="54" t="s">
        <v>1130</v>
      </c>
      <c r="D2000" s="54" t="s">
        <v>97</v>
      </c>
      <c r="E2000" s="54" t="s">
        <v>370</v>
      </c>
      <c r="F2000" s="54" t="s">
        <v>272</v>
      </c>
      <c r="G2000" s="54" t="s">
        <v>358</v>
      </c>
      <c r="H2000" s="54" t="s">
        <v>928</v>
      </c>
      <c r="I2000" s="54" t="s">
        <v>929</v>
      </c>
      <c r="J2000" s="54" t="s">
        <v>358</v>
      </c>
      <c r="K2000" s="54" t="s">
        <v>930</v>
      </c>
      <c r="L2000" s="87">
        <v>42622</v>
      </c>
      <c r="M2000" s="54"/>
      <c r="N2000" s="54" t="s">
        <v>931</v>
      </c>
      <c r="O2000" s="88">
        <v>0.27536828590000001</v>
      </c>
      <c r="P2000" s="54">
        <v>43</v>
      </c>
    </row>
    <row r="2001" spans="1:16" ht="28">
      <c r="A2001" s="54" t="s">
        <v>228</v>
      </c>
      <c r="B2001" s="54" t="s">
        <v>185</v>
      </c>
      <c r="C2001" s="54" t="s">
        <v>1130</v>
      </c>
      <c r="D2001" s="54" t="s">
        <v>97</v>
      </c>
      <c r="E2001" s="54" t="s">
        <v>370</v>
      </c>
      <c r="F2001" s="54" t="s">
        <v>272</v>
      </c>
      <c r="G2001" s="54" t="s">
        <v>358</v>
      </c>
      <c r="H2001" s="54" t="s">
        <v>928</v>
      </c>
      <c r="I2001" s="54" t="s">
        <v>929</v>
      </c>
      <c r="J2001" s="54" t="s">
        <v>358</v>
      </c>
      <c r="K2001" s="54" t="s">
        <v>359</v>
      </c>
      <c r="L2001" s="87">
        <v>42622</v>
      </c>
      <c r="M2001" s="54"/>
      <c r="N2001" s="54" t="s">
        <v>932</v>
      </c>
      <c r="O2001" s="88">
        <v>0.3650230767</v>
      </c>
      <c r="P2001" s="54">
        <v>57</v>
      </c>
    </row>
    <row r="2002" spans="1:16" ht="28">
      <c r="A2002" s="54" t="s">
        <v>228</v>
      </c>
      <c r="B2002" s="54" t="s">
        <v>185</v>
      </c>
      <c r="C2002" s="54" t="s">
        <v>1130</v>
      </c>
      <c r="D2002" s="54" t="s">
        <v>97</v>
      </c>
      <c r="E2002" s="54" t="s">
        <v>370</v>
      </c>
      <c r="F2002" s="54" t="s">
        <v>272</v>
      </c>
      <c r="G2002" s="54" t="s">
        <v>358</v>
      </c>
      <c r="H2002" s="54" t="s">
        <v>928</v>
      </c>
      <c r="I2002" s="54" t="s">
        <v>929</v>
      </c>
      <c r="J2002" s="54" t="s">
        <v>358</v>
      </c>
      <c r="K2002" s="54" t="s">
        <v>933</v>
      </c>
      <c r="L2002" s="87">
        <v>42622</v>
      </c>
      <c r="M2002" s="54"/>
      <c r="N2002" s="54" t="s">
        <v>934</v>
      </c>
      <c r="O2002" s="88">
        <v>0.24975263140000001</v>
      </c>
      <c r="P2002" s="54">
        <v>39</v>
      </c>
    </row>
    <row r="2003" spans="1:16" ht="28">
      <c r="A2003" s="54" t="s">
        <v>228</v>
      </c>
      <c r="B2003" s="54" t="s">
        <v>185</v>
      </c>
      <c r="C2003" s="54" t="s">
        <v>1130</v>
      </c>
      <c r="D2003" s="54" t="s">
        <v>97</v>
      </c>
      <c r="E2003" s="54" t="s">
        <v>370</v>
      </c>
      <c r="F2003" s="54" t="s">
        <v>272</v>
      </c>
      <c r="G2003" s="54" t="s">
        <v>358</v>
      </c>
      <c r="H2003" s="54" t="s">
        <v>928</v>
      </c>
      <c r="I2003" s="54" t="s">
        <v>929</v>
      </c>
      <c r="J2003" s="54" t="s">
        <v>358</v>
      </c>
      <c r="K2003" s="54" t="s">
        <v>935</v>
      </c>
      <c r="L2003" s="87">
        <v>42622</v>
      </c>
      <c r="M2003" s="54"/>
      <c r="N2003" s="54" t="s">
        <v>936</v>
      </c>
      <c r="O2003" s="88">
        <v>0.35861916300000002</v>
      </c>
      <c r="P2003" s="54">
        <v>56</v>
      </c>
    </row>
    <row r="2004" spans="1:16" ht="28">
      <c r="A2004" s="54" t="s">
        <v>228</v>
      </c>
      <c r="B2004" s="54" t="s">
        <v>185</v>
      </c>
      <c r="C2004" s="54" t="s">
        <v>1130</v>
      </c>
      <c r="D2004" s="54" t="s">
        <v>97</v>
      </c>
      <c r="E2004" s="54" t="s">
        <v>370</v>
      </c>
      <c r="F2004" s="54" t="s">
        <v>272</v>
      </c>
      <c r="G2004" s="54" t="s">
        <v>358</v>
      </c>
      <c r="H2004" s="54" t="s">
        <v>928</v>
      </c>
      <c r="I2004" s="54" t="s">
        <v>929</v>
      </c>
      <c r="J2004" s="54" t="s">
        <v>358</v>
      </c>
      <c r="K2004" s="54" t="s">
        <v>937</v>
      </c>
      <c r="L2004" s="87">
        <v>42622</v>
      </c>
      <c r="M2004" s="54"/>
      <c r="N2004" s="54" t="s">
        <v>938</v>
      </c>
      <c r="O2004" s="88">
        <v>0.31379176759999999</v>
      </c>
      <c r="P2004" s="54">
        <v>49</v>
      </c>
    </row>
    <row r="2005" spans="1:16" ht="28">
      <c r="A2005" s="54" t="s">
        <v>228</v>
      </c>
      <c r="B2005" s="54" t="s">
        <v>185</v>
      </c>
      <c r="C2005" s="54" t="s">
        <v>1130</v>
      </c>
      <c r="D2005" s="54" t="s">
        <v>97</v>
      </c>
      <c r="E2005" s="54" t="s">
        <v>370</v>
      </c>
      <c r="F2005" s="54" t="s">
        <v>272</v>
      </c>
      <c r="G2005" s="54" t="s">
        <v>358</v>
      </c>
      <c r="H2005" s="54" t="s">
        <v>928</v>
      </c>
      <c r="I2005" s="54" t="s">
        <v>929</v>
      </c>
      <c r="J2005" s="54" t="s">
        <v>358</v>
      </c>
      <c r="K2005" s="54" t="s">
        <v>362</v>
      </c>
      <c r="L2005" s="87">
        <v>42622</v>
      </c>
      <c r="M2005" s="54"/>
      <c r="N2005" s="54" t="s">
        <v>939</v>
      </c>
      <c r="O2005" s="88">
        <v>0.40344655839999999</v>
      </c>
      <c r="P2005" s="54">
        <v>63</v>
      </c>
    </row>
    <row r="2006" spans="1:16" ht="28">
      <c r="A2006" s="54" t="s">
        <v>228</v>
      </c>
      <c r="B2006" s="54" t="s">
        <v>185</v>
      </c>
      <c r="C2006" s="54" t="s">
        <v>1130</v>
      </c>
      <c r="D2006" s="54" t="s">
        <v>97</v>
      </c>
      <c r="E2006" s="54" t="s">
        <v>370</v>
      </c>
      <c r="F2006" s="54" t="s">
        <v>272</v>
      </c>
      <c r="G2006" s="54" t="s">
        <v>201</v>
      </c>
      <c r="H2006" s="54" t="s">
        <v>202</v>
      </c>
      <c r="I2006" s="54" t="s">
        <v>941</v>
      </c>
      <c r="J2006" s="54" t="s">
        <v>201</v>
      </c>
      <c r="K2006" s="54" t="s">
        <v>942</v>
      </c>
      <c r="L2006" s="87">
        <v>42979</v>
      </c>
      <c r="M2006" s="54"/>
      <c r="N2006" s="54" t="s">
        <v>943</v>
      </c>
      <c r="O2006" s="88">
        <v>0.64039136249999995</v>
      </c>
      <c r="P2006" s="54">
        <v>100</v>
      </c>
    </row>
    <row r="2007" spans="1:16" ht="28">
      <c r="A2007" s="54" t="s">
        <v>228</v>
      </c>
      <c r="B2007" s="54" t="s">
        <v>185</v>
      </c>
      <c r="C2007" s="54" t="s">
        <v>1130</v>
      </c>
      <c r="D2007" s="54" t="s">
        <v>97</v>
      </c>
      <c r="E2007" s="54" t="s">
        <v>370</v>
      </c>
      <c r="F2007" s="54" t="s">
        <v>272</v>
      </c>
      <c r="G2007" s="54" t="s">
        <v>201</v>
      </c>
      <c r="H2007" s="54" t="s">
        <v>202</v>
      </c>
      <c r="I2007" s="54" t="s">
        <v>941</v>
      </c>
      <c r="J2007" s="54" t="s">
        <v>201</v>
      </c>
      <c r="K2007" s="54" t="s">
        <v>944</v>
      </c>
      <c r="L2007" s="87">
        <v>42979</v>
      </c>
      <c r="M2007" s="54"/>
      <c r="N2007" s="54" t="s">
        <v>945</v>
      </c>
      <c r="O2007" s="88">
        <v>7.0443049899999999E-2</v>
      </c>
      <c r="P2007" s="54">
        <v>11</v>
      </c>
    </row>
    <row r="2008" spans="1:16" ht="28">
      <c r="A2008" s="54" t="s">
        <v>228</v>
      </c>
      <c r="B2008" s="54" t="s">
        <v>185</v>
      </c>
      <c r="C2008" s="54" t="s">
        <v>1130</v>
      </c>
      <c r="D2008" s="54" t="s">
        <v>97</v>
      </c>
      <c r="E2008" s="54" t="s">
        <v>370</v>
      </c>
      <c r="F2008" s="54" t="s">
        <v>272</v>
      </c>
      <c r="G2008" s="54" t="s">
        <v>201</v>
      </c>
      <c r="H2008" s="54" t="s">
        <v>202</v>
      </c>
      <c r="I2008" s="54" t="s">
        <v>941</v>
      </c>
      <c r="J2008" s="54" t="s">
        <v>201</v>
      </c>
      <c r="K2008" s="54" t="s">
        <v>946</v>
      </c>
      <c r="L2008" s="87">
        <v>42979</v>
      </c>
      <c r="M2008" s="54"/>
      <c r="N2008" s="54" t="s">
        <v>947</v>
      </c>
      <c r="O2008" s="88">
        <v>0.75566180780000003</v>
      </c>
      <c r="P2008" s="54">
        <v>118</v>
      </c>
    </row>
    <row r="2009" spans="1:16" ht="28">
      <c r="A2009" s="54" t="s">
        <v>228</v>
      </c>
      <c r="B2009" s="54" t="s">
        <v>185</v>
      </c>
      <c r="C2009" s="54" t="s">
        <v>1130</v>
      </c>
      <c r="D2009" s="54" t="s">
        <v>97</v>
      </c>
      <c r="E2009" s="54" t="s">
        <v>370</v>
      </c>
      <c r="F2009" s="54" t="s">
        <v>272</v>
      </c>
      <c r="G2009" s="54" t="s">
        <v>201</v>
      </c>
      <c r="H2009" s="54" t="s">
        <v>202</v>
      </c>
      <c r="I2009" s="54" t="s">
        <v>941</v>
      </c>
      <c r="J2009" s="54" t="s">
        <v>201</v>
      </c>
      <c r="K2009" s="54" t="s">
        <v>948</v>
      </c>
      <c r="L2009" s="87">
        <v>42979</v>
      </c>
      <c r="M2009" s="54"/>
      <c r="N2009" s="54" t="s">
        <v>949</v>
      </c>
      <c r="O2009" s="88">
        <v>0.1152704453</v>
      </c>
      <c r="P2009" s="54">
        <v>18</v>
      </c>
    </row>
    <row r="2010" spans="1:16" ht="28">
      <c r="A2010" s="54" t="s">
        <v>228</v>
      </c>
      <c r="B2010" s="54" t="s">
        <v>185</v>
      </c>
      <c r="C2010" s="54" t="s">
        <v>1130</v>
      </c>
      <c r="D2010" s="54" t="s">
        <v>97</v>
      </c>
      <c r="E2010" s="54" t="s">
        <v>370</v>
      </c>
      <c r="F2010" s="54" t="s">
        <v>272</v>
      </c>
      <c r="G2010" s="54" t="s">
        <v>201</v>
      </c>
      <c r="H2010" s="54" t="s">
        <v>202</v>
      </c>
      <c r="I2010" s="54" t="s">
        <v>941</v>
      </c>
      <c r="J2010" s="54" t="s">
        <v>201</v>
      </c>
      <c r="K2010" s="54" t="s">
        <v>950</v>
      </c>
      <c r="L2010" s="87">
        <v>42979</v>
      </c>
      <c r="M2010" s="54"/>
      <c r="N2010" s="54" t="s">
        <v>951</v>
      </c>
      <c r="O2010" s="88">
        <v>0.1152704453</v>
      </c>
      <c r="P2010" s="54">
        <v>18</v>
      </c>
    </row>
    <row r="2011" spans="1:16" ht="28">
      <c r="A2011" s="54" t="s">
        <v>228</v>
      </c>
      <c r="B2011" s="54" t="s">
        <v>185</v>
      </c>
      <c r="C2011" s="54" t="s">
        <v>1130</v>
      </c>
      <c r="D2011" s="54" t="s">
        <v>97</v>
      </c>
      <c r="E2011" s="54" t="s">
        <v>370</v>
      </c>
      <c r="F2011" s="54" t="s">
        <v>272</v>
      </c>
      <c r="G2011" s="54" t="s">
        <v>201</v>
      </c>
      <c r="H2011" s="54" t="s">
        <v>202</v>
      </c>
      <c r="I2011" s="54" t="s">
        <v>941</v>
      </c>
      <c r="J2011" s="54" t="s">
        <v>201</v>
      </c>
      <c r="K2011" s="54" t="s">
        <v>952</v>
      </c>
      <c r="L2011" s="87">
        <v>42979</v>
      </c>
      <c r="M2011" s="54"/>
      <c r="N2011" s="54" t="s">
        <v>953</v>
      </c>
      <c r="O2011" s="88">
        <v>3.8423481799999999E-2</v>
      </c>
      <c r="P2011" s="54">
        <v>6</v>
      </c>
    </row>
    <row r="2012" spans="1:16" ht="28">
      <c r="A2012" s="54" t="s">
        <v>228</v>
      </c>
      <c r="B2012" s="54" t="s">
        <v>185</v>
      </c>
      <c r="C2012" s="54" t="s">
        <v>1130</v>
      </c>
      <c r="D2012" s="54" t="s">
        <v>97</v>
      </c>
      <c r="E2012" s="54" t="s">
        <v>370</v>
      </c>
      <c r="F2012" s="54" t="s">
        <v>272</v>
      </c>
      <c r="G2012" s="54" t="s">
        <v>201</v>
      </c>
      <c r="H2012" s="54" t="s">
        <v>202</v>
      </c>
      <c r="I2012" s="54" t="s">
        <v>941</v>
      </c>
      <c r="J2012" s="54" t="s">
        <v>201</v>
      </c>
      <c r="K2012" s="54" t="s">
        <v>954</v>
      </c>
      <c r="L2012" s="87">
        <v>42979</v>
      </c>
      <c r="M2012" s="54"/>
      <c r="N2012" s="54" t="s">
        <v>955</v>
      </c>
      <c r="O2012" s="88">
        <v>6.4039136299999994E-2</v>
      </c>
      <c r="P2012" s="54">
        <v>10</v>
      </c>
    </row>
    <row r="2013" spans="1:16" ht="28">
      <c r="A2013" s="54" t="s">
        <v>228</v>
      </c>
      <c r="B2013" s="54" t="s">
        <v>185</v>
      </c>
      <c r="C2013" s="54" t="s">
        <v>1130</v>
      </c>
      <c r="D2013" s="54" t="s">
        <v>97</v>
      </c>
      <c r="E2013" s="54" t="s">
        <v>370</v>
      </c>
      <c r="F2013" s="54" t="s">
        <v>272</v>
      </c>
      <c r="G2013" s="54" t="s">
        <v>201</v>
      </c>
      <c r="H2013" s="54" t="s">
        <v>202</v>
      </c>
      <c r="I2013" s="54" t="s">
        <v>941</v>
      </c>
      <c r="J2013" s="54" t="s">
        <v>201</v>
      </c>
      <c r="K2013" s="54" t="s">
        <v>956</v>
      </c>
      <c r="L2013" s="87">
        <v>42979</v>
      </c>
      <c r="M2013" s="54"/>
      <c r="N2013" s="54" t="s">
        <v>957</v>
      </c>
      <c r="O2013" s="88">
        <v>8.9654790799999995E-2</v>
      </c>
      <c r="P2013" s="54">
        <v>14</v>
      </c>
    </row>
    <row r="2014" spans="1:16" ht="28">
      <c r="A2014" s="54" t="s">
        <v>228</v>
      </c>
      <c r="B2014" s="54" t="s">
        <v>185</v>
      </c>
      <c r="C2014" s="54" t="s">
        <v>1130</v>
      </c>
      <c r="D2014" s="54" t="s">
        <v>97</v>
      </c>
      <c r="E2014" s="54" t="s">
        <v>370</v>
      </c>
      <c r="F2014" s="54" t="s">
        <v>272</v>
      </c>
      <c r="G2014" s="54" t="s">
        <v>201</v>
      </c>
      <c r="H2014" s="54" t="s">
        <v>958</v>
      </c>
      <c r="I2014" s="54" t="s">
        <v>959</v>
      </c>
      <c r="J2014" s="54" t="s">
        <v>201</v>
      </c>
      <c r="K2014" s="54" t="s">
        <v>958</v>
      </c>
      <c r="L2014" s="87">
        <v>42867</v>
      </c>
      <c r="M2014" s="54"/>
      <c r="N2014" s="54" t="s">
        <v>960</v>
      </c>
      <c r="O2014" s="88">
        <v>0.32659959490000001</v>
      </c>
      <c r="P2014" s="54">
        <v>51</v>
      </c>
    </row>
    <row r="2015" spans="1:16" ht="28">
      <c r="A2015" s="54" t="s">
        <v>228</v>
      </c>
      <c r="B2015" s="54" t="s">
        <v>185</v>
      </c>
      <c r="C2015" s="54" t="s">
        <v>1130</v>
      </c>
      <c r="D2015" s="54" t="s">
        <v>97</v>
      </c>
      <c r="E2015" s="54" t="s">
        <v>370</v>
      </c>
      <c r="F2015" s="54" t="s">
        <v>272</v>
      </c>
      <c r="G2015" s="54" t="s">
        <v>201</v>
      </c>
      <c r="H2015" s="54" t="s">
        <v>946</v>
      </c>
      <c r="I2015" s="54" t="s">
        <v>1493</v>
      </c>
      <c r="J2015" s="54" t="s">
        <v>201</v>
      </c>
      <c r="K2015" s="54" t="s">
        <v>946</v>
      </c>
      <c r="L2015" s="87">
        <v>43210</v>
      </c>
      <c r="M2015" s="54"/>
      <c r="N2015" s="54" t="s">
        <v>1494</v>
      </c>
      <c r="O2015" s="88">
        <v>5.7635222600000001E-2</v>
      </c>
      <c r="P2015" s="54">
        <v>9</v>
      </c>
    </row>
    <row r="2016" spans="1:16" ht="28">
      <c r="A2016" s="54" t="s">
        <v>228</v>
      </c>
      <c r="B2016" s="54" t="s">
        <v>185</v>
      </c>
      <c r="C2016" s="54" t="s">
        <v>1130</v>
      </c>
      <c r="D2016" s="54" t="s">
        <v>97</v>
      </c>
      <c r="E2016" s="54" t="s">
        <v>370</v>
      </c>
      <c r="F2016" s="54" t="s">
        <v>272</v>
      </c>
      <c r="G2016" s="54" t="s">
        <v>201</v>
      </c>
      <c r="H2016" s="54" t="s">
        <v>204</v>
      </c>
      <c r="I2016" s="54" t="s">
        <v>315</v>
      </c>
      <c r="J2016" s="54" t="s">
        <v>201</v>
      </c>
      <c r="K2016" s="54" t="s">
        <v>961</v>
      </c>
      <c r="L2016" s="87">
        <v>41688</v>
      </c>
      <c r="M2016" s="54"/>
      <c r="N2016" s="54" t="s">
        <v>962</v>
      </c>
      <c r="O2016" s="88">
        <v>0.1665017543</v>
      </c>
      <c r="P2016" s="54">
        <v>26</v>
      </c>
    </row>
    <row r="2017" spans="1:16" ht="28">
      <c r="A2017" s="54" t="s">
        <v>228</v>
      </c>
      <c r="B2017" s="54" t="s">
        <v>185</v>
      </c>
      <c r="C2017" s="54" t="s">
        <v>1130</v>
      </c>
      <c r="D2017" s="54" t="s">
        <v>97</v>
      </c>
      <c r="E2017" s="54" t="s">
        <v>370</v>
      </c>
      <c r="F2017" s="54" t="s">
        <v>272</v>
      </c>
      <c r="G2017" s="54" t="s">
        <v>201</v>
      </c>
      <c r="H2017" s="54" t="s">
        <v>204</v>
      </c>
      <c r="I2017" s="54" t="s">
        <v>315</v>
      </c>
      <c r="J2017" s="54" t="s">
        <v>201</v>
      </c>
      <c r="K2017" s="54" t="s">
        <v>963</v>
      </c>
      <c r="L2017" s="87">
        <v>41688</v>
      </c>
      <c r="M2017" s="54"/>
      <c r="N2017" s="54" t="s">
        <v>964</v>
      </c>
      <c r="O2017" s="88">
        <v>0.46748569470000001</v>
      </c>
      <c r="P2017" s="54">
        <v>73</v>
      </c>
    </row>
    <row r="2018" spans="1:16" ht="28">
      <c r="A2018" s="54" t="s">
        <v>228</v>
      </c>
      <c r="B2018" s="54" t="s">
        <v>185</v>
      </c>
      <c r="C2018" s="54" t="s">
        <v>1130</v>
      </c>
      <c r="D2018" s="54" t="s">
        <v>97</v>
      </c>
      <c r="E2018" s="54" t="s">
        <v>370</v>
      </c>
      <c r="F2018" s="54" t="s">
        <v>272</v>
      </c>
      <c r="G2018" s="54" t="s">
        <v>201</v>
      </c>
      <c r="H2018" s="54" t="s">
        <v>204</v>
      </c>
      <c r="I2018" s="54" t="s">
        <v>315</v>
      </c>
      <c r="J2018" s="54" t="s">
        <v>201</v>
      </c>
      <c r="K2018" s="54" t="s">
        <v>965</v>
      </c>
      <c r="L2018" s="87">
        <v>41688</v>
      </c>
      <c r="M2018" s="54"/>
      <c r="N2018" s="54" t="s">
        <v>966</v>
      </c>
      <c r="O2018" s="88">
        <v>0.26896437229999998</v>
      </c>
      <c r="P2018" s="54">
        <v>42</v>
      </c>
    </row>
    <row r="2019" spans="1:16" ht="28">
      <c r="A2019" s="54" t="s">
        <v>228</v>
      </c>
      <c r="B2019" s="54" t="s">
        <v>185</v>
      </c>
      <c r="C2019" s="54" t="s">
        <v>1130</v>
      </c>
      <c r="D2019" s="54" t="s">
        <v>97</v>
      </c>
      <c r="E2019" s="54" t="s">
        <v>370</v>
      </c>
      <c r="F2019" s="54" t="s">
        <v>272</v>
      </c>
      <c r="G2019" s="54" t="s">
        <v>201</v>
      </c>
      <c r="H2019" s="54" t="s">
        <v>204</v>
      </c>
      <c r="I2019" s="54" t="s">
        <v>315</v>
      </c>
      <c r="J2019" s="54" t="s">
        <v>201</v>
      </c>
      <c r="K2019" s="54" t="s">
        <v>316</v>
      </c>
      <c r="L2019" s="87">
        <v>41688</v>
      </c>
      <c r="M2019" s="54"/>
      <c r="N2019" s="54" t="s">
        <v>317</v>
      </c>
      <c r="O2019" s="88">
        <v>1.2743788114000001</v>
      </c>
      <c r="P2019" s="54">
        <v>199</v>
      </c>
    </row>
    <row r="2020" spans="1:16" ht="28">
      <c r="A2020" s="54" t="s">
        <v>228</v>
      </c>
      <c r="B2020" s="54" t="s">
        <v>185</v>
      </c>
      <c r="C2020" s="54" t="s">
        <v>1130</v>
      </c>
      <c r="D2020" s="54" t="s">
        <v>97</v>
      </c>
      <c r="E2020" s="54" t="s">
        <v>370</v>
      </c>
      <c r="F2020" s="54" t="s">
        <v>272</v>
      </c>
      <c r="G2020" s="54" t="s">
        <v>201</v>
      </c>
      <c r="H2020" s="54" t="s">
        <v>204</v>
      </c>
      <c r="I2020" s="54" t="s">
        <v>315</v>
      </c>
      <c r="J2020" s="54" t="s">
        <v>201</v>
      </c>
      <c r="K2020" s="54" t="s">
        <v>967</v>
      </c>
      <c r="L2020" s="87">
        <v>41688</v>
      </c>
      <c r="M2020" s="54"/>
      <c r="N2020" s="54" t="s">
        <v>968</v>
      </c>
      <c r="O2020" s="88">
        <v>1.5497470973</v>
      </c>
      <c r="P2020" s="54">
        <v>242</v>
      </c>
    </row>
    <row r="2021" spans="1:16" ht="28">
      <c r="A2021" s="54" t="s">
        <v>228</v>
      </c>
      <c r="B2021" s="54" t="s">
        <v>185</v>
      </c>
      <c r="C2021" s="54" t="s">
        <v>1130</v>
      </c>
      <c r="D2021" s="54" t="s">
        <v>97</v>
      </c>
      <c r="E2021" s="54" t="s">
        <v>370</v>
      </c>
      <c r="F2021" s="54" t="s">
        <v>272</v>
      </c>
      <c r="G2021" s="54" t="s">
        <v>201</v>
      </c>
      <c r="H2021" s="54" t="s">
        <v>204</v>
      </c>
      <c r="I2021" s="54" t="s">
        <v>315</v>
      </c>
      <c r="J2021" s="54" t="s">
        <v>201</v>
      </c>
      <c r="K2021" s="54" t="s">
        <v>969</v>
      </c>
      <c r="L2021" s="87">
        <v>41688</v>
      </c>
      <c r="M2021" s="54"/>
      <c r="N2021" s="54" t="s">
        <v>970</v>
      </c>
      <c r="O2021" s="88">
        <v>0.54433265819999999</v>
      </c>
      <c r="P2021" s="54">
        <v>85</v>
      </c>
    </row>
    <row r="2022" spans="1:16" ht="28">
      <c r="A2022" s="54" t="s">
        <v>228</v>
      </c>
      <c r="B2022" s="54" t="s">
        <v>185</v>
      </c>
      <c r="C2022" s="54" t="s">
        <v>1130</v>
      </c>
      <c r="D2022" s="54" t="s">
        <v>97</v>
      </c>
      <c r="E2022" s="54" t="s">
        <v>370</v>
      </c>
      <c r="F2022" s="54" t="s">
        <v>272</v>
      </c>
      <c r="G2022" s="54" t="s">
        <v>201</v>
      </c>
      <c r="H2022" s="54" t="s">
        <v>204</v>
      </c>
      <c r="I2022" s="54" t="s">
        <v>315</v>
      </c>
      <c r="J2022" s="54" t="s">
        <v>201</v>
      </c>
      <c r="K2022" s="54" t="s">
        <v>971</v>
      </c>
      <c r="L2022" s="87">
        <v>41688</v>
      </c>
      <c r="M2022" s="54"/>
      <c r="N2022" s="54" t="s">
        <v>972</v>
      </c>
      <c r="O2022" s="88">
        <v>0.25615654500000001</v>
      </c>
      <c r="P2022" s="54">
        <v>40</v>
      </c>
    </row>
    <row r="2023" spans="1:16" ht="28">
      <c r="A2023" s="54" t="s">
        <v>228</v>
      </c>
      <c r="B2023" s="54" t="s">
        <v>185</v>
      </c>
      <c r="C2023" s="54" t="s">
        <v>1130</v>
      </c>
      <c r="D2023" s="54" t="s">
        <v>97</v>
      </c>
      <c r="E2023" s="54" t="s">
        <v>370</v>
      </c>
      <c r="F2023" s="54" t="s">
        <v>272</v>
      </c>
      <c r="G2023" s="54" t="s">
        <v>201</v>
      </c>
      <c r="H2023" s="54" t="s">
        <v>204</v>
      </c>
      <c r="I2023" s="54" t="s">
        <v>315</v>
      </c>
      <c r="J2023" s="54" t="s">
        <v>201</v>
      </c>
      <c r="K2023" s="54" t="s">
        <v>318</v>
      </c>
      <c r="L2023" s="87">
        <v>41688</v>
      </c>
      <c r="M2023" s="54"/>
      <c r="N2023" s="54" t="s">
        <v>319</v>
      </c>
      <c r="O2023" s="88">
        <v>0.22413697690000001</v>
      </c>
      <c r="P2023" s="54">
        <v>35</v>
      </c>
    </row>
    <row r="2024" spans="1:16" ht="28">
      <c r="A2024" s="54" t="s">
        <v>228</v>
      </c>
      <c r="B2024" s="54" t="s">
        <v>185</v>
      </c>
      <c r="C2024" s="54" t="s">
        <v>1130</v>
      </c>
      <c r="D2024" s="54" t="s">
        <v>97</v>
      </c>
      <c r="E2024" s="54" t="s">
        <v>370</v>
      </c>
      <c r="F2024" s="54" t="s">
        <v>272</v>
      </c>
      <c r="G2024" s="54" t="s">
        <v>201</v>
      </c>
      <c r="H2024" s="54" t="s">
        <v>204</v>
      </c>
      <c r="I2024" s="54" t="s">
        <v>315</v>
      </c>
      <c r="J2024" s="54" t="s">
        <v>201</v>
      </c>
      <c r="K2024" s="54" t="s">
        <v>973</v>
      </c>
      <c r="L2024" s="87">
        <v>41688</v>
      </c>
      <c r="M2024" s="54"/>
      <c r="N2024" s="54" t="s">
        <v>974</v>
      </c>
      <c r="O2024" s="88">
        <v>1.1142809708000001</v>
      </c>
      <c r="P2024" s="54">
        <v>174</v>
      </c>
    </row>
    <row r="2025" spans="1:16" ht="28">
      <c r="A2025" s="54" t="s">
        <v>228</v>
      </c>
      <c r="B2025" s="54" t="s">
        <v>185</v>
      </c>
      <c r="C2025" s="54" t="s">
        <v>1130</v>
      </c>
      <c r="D2025" s="54" t="s">
        <v>97</v>
      </c>
      <c r="E2025" s="54" t="s">
        <v>370</v>
      </c>
      <c r="F2025" s="54" t="s">
        <v>272</v>
      </c>
      <c r="G2025" s="54" t="s">
        <v>201</v>
      </c>
      <c r="H2025" s="54" t="s">
        <v>204</v>
      </c>
      <c r="I2025" s="54" t="s">
        <v>315</v>
      </c>
      <c r="J2025" s="54" t="s">
        <v>201</v>
      </c>
      <c r="K2025" s="54" t="s">
        <v>204</v>
      </c>
      <c r="L2025" s="87">
        <v>41688</v>
      </c>
      <c r="M2025" s="54"/>
      <c r="N2025" s="54" t="s">
        <v>975</v>
      </c>
      <c r="O2025" s="88">
        <v>1.658613629</v>
      </c>
      <c r="P2025" s="54">
        <v>259</v>
      </c>
    </row>
    <row r="2026" spans="1:16" ht="28">
      <c r="A2026" s="54" t="s">
        <v>228</v>
      </c>
      <c r="B2026" s="54" t="s">
        <v>185</v>
      </c>
      <c r="C2026" s="54" t="s">
        <v>1130</v>
      </c>
      <c r="D2026" s="54" t="s">
        <v>97</v>
      </c>
      <c r="E2026" s="54" t="s">
        <v>370</v>
      </c>
      <c r="F2026" s="54" t="s">
        <v>272</v>
      </c>
      <c r="G2026" s="54" t="s">
        <v>201</v>
      </c>
      <c r="H2026" s="54" t="s">
        <v>204</v>
      </c>
      <c r="I2026" s="54" t="s">
        <v>315</v>
      </c>
      <c r="J2026" s="54" t="s">
        <v>201</v>
      </c>
      <c r="K2026" s="54" t="s">
        <v>320</v>
      </c>
      <c r="L2026" s="87">
        <v>41688</v>
      </c>
      <c r="M2026" s="54"/>
      <c r="N2026" s="54" t="s">
        <v>321</v>
      </c>
      <c r="O2026" s="88">
        <v>2.0364445329</v>
      </c>
      <c r="P2026" s="54">
        <v>318</v>
      </c>
    </row>
    <row r="2027" spans="1:16" ht="28">
      <c r="A2027" s="54" t="s">
        <v>228</v>
      </c>
      <c r="B2027" s="54" t="s">
        <v>185</v>
      </c>
      <c r="C2027" s="54" t="s">
        <v>1130</v>
      </c>
      <c r="D2027" s="54" t="s">
        <v>97</v>
      </c>
      <c r="E2027" s="54" t="s">
        <v>370</v>
      </c>
      <c r="F2027" s="54" t="s">
        <v>272</v>
      </c>
      <c r="G2027" s="54" t="s">
        <v>1541</v>
      </c>
      <c r="H2027" s="54" t="s">
        <v>1542</v>
      </c>
      <c r="I2027" s="54" t="s">
        <v>1543</v>
      </c>
      <c r="J2027" s="54" t="s">
        <v>1541</v>
      </c>
      <c r="K2027" s="54" t="s">
        <v>1544</v>
      </c>
      <c r="L2027" s="87">
        <v>43308</v>
      </c>
      <c r="M2027" s="54"/>
      <c r="N2027" s="54" t="s">
        <v>1545</v>
      </c>
      <c r="O2027" s="88">
        <v>0.2433487178</v>
      </c>
      <c r="P2027" s="54">
        <v>38</v>
      </c>
    </row>
    <row r="2028" spans="1:16" ht="28">
      <c r="A2028" s="54" t="s">
        <v>228</v>
      </c>
      <c r="B2028" s="54" t="s">
        <v>185</v>
      </c>
      <c r="C2028" s="54" t="s">
        <v>1130</v>
      </c>
      <c r="D2028" s="54" t="s">
        <v>97</v>
      </c>
      <c r="E2028" s="54" t="s">
        <v>370</v>
      </c>
      <c r="F2028" s="54" t="s">
        <v>272</v>
      </c>
      <c r="G2028" s="54" t="s">
        <v>1541</v>
      </c>
      <c r="H2028" s="54" t="s">
        <v>1542</v>
      </c>
      <c r="I2028" s="54" t="s">
        <v>1543</v>
      </c>
      <c r="J2028" s="54" t="s">
        <v>1541</v>
      </c>
      <c r="K2028" s="54" t="s">
        <v>1546</v>
      </c>
      <c r="L2028" s="87">
        <v>43308</v>
      </c>
      <c r="M2028" s="54"/>
      <c r="N2028" s="54" t="s">
        <v>1547</v>
      </c>
      <c r="O2028" s="88">
        <v>0.23054089050000001</v>
      </c>
      <c r="P2028" s="54">
        <v>36</v>
      </c>
    </row>
    <row r="2029" spans="1:16" ht="28">
      <c r="A2029" s="54" t="s">
        <v>228</v>
      </c>
      <c r="B2029" s="54" t="s">
        <v>185</v>
      </c>
      <c r="C2029" s="54" t="s">
        <v>1130</v>
      </c>
      <c r="D2029" s="54" t="s">
        <v>97</v>
      </c>
      <c r="E2029" s="54" t="s">
        <v>370</v>
      </c>
      <c r="F2029" s="54" t="s">
        <v>272</v>
      </c>
      <c r="G2029" s="54" t="s">
        <v>1541</v>
      </c>
      <c r="H2029" s="54" t="s">
        <v>1542</v>
      </c>
      <c r="I2029" s="54" t="s">
        <v>1543</v>
      </c>
      <c r="J2029" s="54" t="s">
        <v>1541</v>
      </c>
      <c r="K2029" s="54" t="s">
        <v>1548</v>
      </c>
      <c r="L2029" s="87">
        <v>43308</v>
      </c>
      <c r="M2029" s="54"/>
      <c r="N2029" s="54" t="s">
        <v>1549</v>
      </c>
      <c r="O2029" s="88">
        <v>0.28177219949999999</v>
      </c>
      <c r="P2029" s="54">
        <v>44</v>
      </c>
    </row>
    <row r="2030" spans="1:16" ht="28">
      <c r="A2030" s="54" t="s">
        <v>228</v>
      </c>
      <c r="B2030" s="54" t="s">
        <v>185</v>
      </c>
      <c r="C2030" s="54" t="s">
        <v>1130</v>
      </c>
      <c r="D2030" s="54" t="s">
        <v>97</v>
      </c>
      <c r="E2030" s="54" t="s">
        <v>370</v>
      </c>
      <c r="F2030" s="54" t="s">
        <v>272</v>
      </c>
      <c r="G2030" s="54" t="s">
        <v>1541</v>
      </c>
      <c r="H2030" s="54" t="s">
        <v>1542</v>
      </c>
      <c r="I2030" s="54" t="s">
        <v>1543</v>
      </c>
      <c r="J2030" s="54" t="s">
        <v>1541</v>
      </c>
      <c r="K2030" s="54" t="s">
        <v>1550</v>
      </c>
      <c r="L2030" s="87">
        <v>43308</v>
      </c>
      <c r="M2030" s="54"/>
      <c r="N2030" s="54" t="s">
        <v>1551</v>
      </c>
      <c r="O2030" s="88">
        <v>0.20492523600000001</v>
      </c>
      <c r="P2030" s="54">
        <v>32</v>
      </c>
    </row>
    <row r="2031" spans="1:16" ht="28">
      <c r="A2031" s="54" t="s">
        <v>228</v>
      </c>
      <c r="B2031" s="54" t="s">
        <v>185</v>
      </c>
      <c r="C2031" s="54" t="s">
        <v>1130</v>
      </c>
      <c r="D2031" s="54" t="s">
        <v>97</v>
      </c>
      <c r="E2031" s="54" t="s">
        <v>370</v>
      </c>
      <c r="F2031" s="54" t="s">
        <v>272</v>
      </c>
      <c r="G2031" s="54" t="s">
        <v>1541</v>
      </c>
      <c r="H2031" s="54" t="s">
        <v>1542</v>
      </c>
      <c r="I2031" s="54" t="s">
        <v>1543</v>
      </c>
      <c r="J2031" s="54" t="s">
        <v>1541</v>
      </c>
      <c r="K2031" s="54" t="s">
        <v>1552</v>
      </c>
      <c r="L2031" s="87">
        <v>43308</v>
      </c>
      <c r="M2031" s="54"/>
      <c r="N2031" s="54" t="s">
        <v>1553</v>
      </c>
      <c r="O2031" s="88">
        <v>0.19852132240000001</v>
      </c>
      <c r="P2031" s="54">
        <v>31</v>
      </c>
    </row>
    <row r="2032" spans="1:16" ht="28">
      <c r="A2032" s="54" t="s">
        <v>228</v>
      </c>
      <c r="B2032" s="54" t="s">
        <v>185</v>
      </c>
      <c r="C2032" s="54" t="s">
        <v>1130</v>
      </c>
      <c r="D2032" s="54" t="s">
        <v>97</v>
      </c>
      <c r="E2032" s="54" t="s">
        <v>370</v>
      </c>
      <c r="F2032" s="54" t="s">
        <v>272</v>
      </c>
      <c r="G2032" s="54" t="s">
        <v>1541</v>
      </c>
      <c r="H2032" s="54" t="s">
        <v>1542</v>
      </c>
      <c r="I2032" s="54" t="s">
        <v>1543</v>
      </c>
      <c r="J2032" s="54" t="s">
        <v>1541</v>
      </c>
      <c r="K2032" s="54" t="s">
        <v>1554</v>
      </c>
      <c r="L2032" s="87">
        <v>43308</v>
      </c>
      <c r="M2032" s="54"/>
      <c r="N2032" s="54" t="s">
        <v>1555</v>
      </c>
      <c r="O2032" s="88">
        <v>0.19852132240000001</v>
      </c>
      <c r="P2032" s="54">
        <v>31</v>
      </c>
    </row>
    <row r="2033" spans="1:16" ht="28">
      <c r="A2033" s="54" t="s">
        <v>228</v>
      </c>
      <c r="B2033" s="54" t="s">
        <v>185</v>
      </c>
      <c r="C2033" s="54" t="s">
        <v>1130</v>
      </c>
      <c r="D2033" s="54" t="s">
        <v>97</v>
      </c>
      <c r="E2033" s="54" t="s">
        <v>370</v>
      </c>
      <c r="F2033" s="54" t="s">
        <v>272</v>
      </c>
      <c r="G2033" s="54" t="s">
        <v>1541</v>
      </c>
      <c r="H2033" s="54" t="s">
        <v>1542</v>
      </c>
      <c r="I2033" s="54" t="s">
        <v>1543</v>
      </c>
      <c r="J2033" s="54" t="s">
        <v>1541</v>
      </c>
      <c r="K2033" s="54" t="s">
        <v>1556</v>
      </c>
      <c r="L2033" s="87">
        <v>43308</v>
      </c>
      <c r="M2033" s="54"/>
      <c r="N2033" s="54" t="s">
        <v>1557</v>
      </c>
      <c r="O2033" s="88">
        <v>0.1921174088</v>
      </c>
      <c r="P2033" s="54">
        <v>30</v>
      </c>
    </row>
    <row r="2034" spans="1:16" ht="28">
      <c r="A2034" s="54" t="s">
        <v>228</v>
      </c>
      <c r="B2034" s="54" t="s">
        <v>185</v>
      </c>
      <c r="C2034" s="54" t="s">
        <v>1130</v>
      </c>
      <c r="D2034" s="54" t="s">
        <v>97</v>
      </c>
      <c r="E2034" s="54" t="s">
        <v>370</v>
      </c>
      <c r="F2034" s="54" t="s">
        <v>272</v>
      </c>
      <c r="G2034" s="54" t="s">
        <v>205</v>
      </c>
      <c r="H2034" s="54" t="s">
        <v>1446</v>
      </c>
      <c r="I2034" s="54" t="s">
        <v>1447</v>
      </c>
      <c r="J2034" s="54" t="s">
        <v>205</v>
      </c>
      <c r="K2034" s="54" t="s">
        <v>1446</v>
      </c>
      <c r="L2034" s="87">
        <v>43042</v>
      </c>
      <c r="M2034" s="54"/>
      <c r="N2034" s="54" t="s">
        <v>1448</v>
      </c>
      <c r="O2034" s="88">
        <v>3.20195681E-2</v>
      </c>
      <c r="P2034" s="54">
        <v>5</v>
      </c>
    </row>
    <row r="2035" spans="1:16" ht="28">
      <c r="A2035" s="54" t="s">
        <v>228</v>
      </c>
      <c r="B2035" s="54" t="s">
        <v>185</v>
      </c>
      <c r="C2035" s="54" t="s">
        <v>1130</v>
      </c>
      <c r="D2035" s="54" t="s">
        <v>97</v>
      </c>
      <c r="E2035" s="54" t="s">
        <v>370</v>
      </c>
      <c r="F2035" s="54" t="s">
        <v>272</v>
      </c>
      <c r="G2035" s="54" t="s">
        <v>205</v>
      </c>
      <c r="H2035" s="54" t="s">
        <v>998</v>
      </c>
      <c r="I2035" s="54" t="s">
        <v>999</v>
      </c>
      <c r="J2035" s="54" t="s">
        <v>205</v>
      </c>
      <c r="K2035" s="54" t="s">
        <v>998</v>
      </c>
      <c r="L2035" s="87">
        <v>42052</v>
      </c>
      <c r="M2035" s="54"/>
      <c r="N2035" s="54" t="s">
        <v>1000</v>
      </c>
      <c r="O2035" s="88">
        <v>0.27536828590000001</v>
      </c>
      <c r="P2035" s="54">
        <v>43</v>
      </c>
    </row>
    <row r="2036" spans="1:16" ht="28">
      <c r="A2036" s="54" t="s">
        <v>228</v>
      </c>
      <c r="B2036" s="54" t="s">
        <v>185</v>
      </c>
      <c r="C2036" s="54" t="s">
        <v>1130</v>
      </c>
      <c r="D2036" s="54" t="s">
        <v>97</v>
      </c>
      <c r="E2036" s="54" t="s">
        <v>370</v>
      </c>
      <c r="F2036" s="54" t="s">
        <v>272</v>
      </c>
      <c r="G2036" s="54" t="s">
        <v>205</v>
      </c>
      <c r="H2036" s="54" t="s">
        <v>206</v>
      </c>
      <c r="I2036" s="54" t="s">
        <v>1001</v>
      </c>
      <c r="J2036" s="54" t="s">
        <v>205</v>
      </c>
      <c r="K2036" s="54" t="s">
        <v>1002</v>
      </c>
      <c r="L2036" s="87">
        <v>42136</v>
      </c>
      <c r="M2036" s="54"/>
      <c r="N2036" s="54" t="s">
        <v>1003</v>
      </c>
      <c r="O2036" s="88">
        <v>1.28078273E-2</v>
      </c>
      <c r="P2036" s="54">
        <v>2</v>
      </c>
    </row>
    <row r="2037" spans="1:16" ht="28">
      <c r="A2037" s="54" t="s">
        <v>228</v>
      </c>
      <c r="B2037" s="54" t="s">
        <v>185</v>
      </c>
      <c r="C2037" s="54" t="s">
        <v>1130</v>
      </c>
      <c r="D2037" s="54" t="s">
        <v>97</v>
      </c>
      <c r="E2037" s="54" t="s">
        <v>370</v>
      </c>
      <c r="F2037" s="54" t="s">
        <v>272</v>
      </c>
      <c r="G2037" s="54" t="s">
        <v>205</v>
      </c>
      <c r="H2037" s="54" t="s">
        <v>206</v>
      </c>
      <c r="I2037" s="54" t="s">
        <v>1001</v>
      </c>
      <c r="J2037" s="54" t="s">
        <v>205</v>
      </c>
      <c r="K2037" s="54" t="s">
        <v>1004</v>
      </c>
      <c r="L2037" s="87">
        <v>42136</v>
      </c>
      <c r="M2037" s="54"/>
      <c r="N2037" s="54" t="s">
        <v>1005</v>
      </c>
      <c r="O2037" s="88">
        <v>3.20195681E-2</v>
      </c>
      <c r="P2037" s="54">
        <v>5</v>
      </c>
    </row>
    <row r="2038" spans="1:16" ht="28">
      <c r="A2038" s="54" t="s">
        <v>228</v>
      </c>
      <c r="B2038" s="54" t="s">
        <v>185</v>
      </c>
      <c r="C2038" s="54" t="s">
        <v>1130</v>
      </c>
      <c r="D2038" s="54" t="s">
        <v>97</v>
      </c>
      <c r="E2038" s="54" t="s">
        <v>370</v>
      </c>
      <c r="F2038" s="54" t="s">
        <v>272</v>
      </c>
      <c r="G2038" s="54" t="s">
        <v>205</v>
      </c>
      <c r="H2038" s="54" t="s">
        <v>206</v>
      </c>
      <c r="I2038" s="54" t="s">
        <v>1001</v>
      </c>
      <c r="J2038" s="54" t="s">
        <v>205</v>
      </c>
      <c r="K2038" s="54" t="s">
        <v>1006</v>
      </c>
      <c r="L2038" s="87">
        <v>42136</v>
      </c>
      <c r="M2038" s="54"/>
      <c r="N2038" s="54" t="s">
        <v>1007</v>
      </c>
      <c r="O2038" s="88">
        <v>6.4039135999999991E-3</v>
      </c>
      <c r="P2038" s="54">
        <v>1</v>
      </c>
    </row>
    <row r="2039" spans="1:16" ht="28">
      <c r="A2039" s="54" t="s">
        <v>228</v>
      </c>
      <c r="B2039" s="54" t="s">
        <v>185</v>
      </c>
      <c r="C2039" s="54" t="s">
        <v>1130</v>
      </c>
      <c r="D2039" s="54" t="s">
        <v>97</v>
      </c>
      <c r="E2039" s="54" t="s">
        <v>370</v>
      </c>
      <c r="F2039" s="54" t="s">
        <v>272</v>
      </c>
      <c r="G2039" s="54" t="s">
        <v>205</v>
      </c>
      <c r="H2039" s="54" t="s">
        <v>206</v>
      </c>
      <c r="I2039" s="54" t="s">
        <v>1001</v>
      </c>
      <c r="J2039" s="54" t="s">
        <v>205</v>
      </c>
      <c r="K2039" s="54" t="s">
        <v>1008</v>
      </c>
      <c r="L2039" s="87">
        <v>42136</v>
      </c>
      <c r="M2039" s="54"/>
      <c r="N2039" s="54" t="s">
        <v>1009</v>
      </c>
      <c r="O2039" s="88">
        <v>2.5615654500000001E-2</v>
      </c>
      <c r="P2039" s="54">
        <v>4</v>
      </c>
    </row>
    <row r="2040" spans="1:16" ht="28">
      <c r="A2040" s="54" t="s">
        <v>228</v>
      </c>
      <c r="B2040" s="54" t="s">
        <v>185</v>
      </c>
      <c r="C2040" s="54" t="s">
        <v>1130</v>
      </c>
      <c r="D2040" s="54" t="s">
        <v>97</v>
      </c>
      <c r="E2040" s="54" t="s">
        <v>370</v>
      </c>
      <c r="F2040" s="54" t="s">
        <v>272</v>
      </c>
      <c r="G2040" s="54" t="s">
        <v>205</v>
      </c>
      <c r="H2040" s="54" t="s">
        <v>206</v>
      </c>
      <c r="I2040" s="54" t="s">
        <v>1001</v>
      </c>
      <c r="J2040" s="54" t="s">
        <v>205</v>
      </c>
      <c r="K2040" s="54" t="s">
        <v>1010</v>
      </c>
      <c r="L2040" s="87">
        <v>42136</v>
      </c>
      <c r="M2040" s="54"/>
      <c r="N2040" s="54" t="s">
        <v>1011</v>
      </c>
      <c r="O2040" s="88">
        <v>4.4827395399999997E-2</v>
      </c>
      <c r="P2040" s="54">
        <v>7</v>
      </c>
    </row>
    <row r="2041" spans="1:16" ht="28">
      <c r="A2041" s="54" t="s">
        <v>228</v>
      </c>
      <c r="B2041" s="54" t="s">
        <v>185</v>
      </c>
      <c r="C2041" s="54" t="s">
        <v>1130</v>
      </c>
      <c r="D2041" s="54" t="s">
        <v>97</v>
      </c>
      <c r="E2041" s="54" t="s">
        <v>370</v>
      </c>
      <c r="F2041" s="54" t="s">
        <v>272</v>
      </c>
      <c r="G2041" s="54" t="s">
        <v>205</v>
      </c>
      <c r="H2041" s="54" t="s">
        <v>206</v>
      </c>
      <c r="I2041" s="54" t="s">
        <v>1001</v>
      </c>
      <c r="J2041" s="54" t="s">
        <v>205</v>
      </c>
      <c r="K2041" s="54" t="s">
        <v>1012</v>
      </c>
      <c r="L2041" s="87">
        <v>42136</v>
      </c>
      <c r="M2041" s="54"/>
      <c r="N2041" s="54" t="s">
        <v>1013</v>
      </c>
      <c r="O2041" s="88">
        <v>3.8423481799999999E-2</v>
      </c>
      <c r="P2041" s="54">
        <v>6</v>
      </c>
    </row>
    <row r="2042" spans="1:16" ht="28">
      <c r="A2042" s="54" t="s">
        <v>228</v>
      </c>
      <c r="B2042" s="54" t="s">
        <v>185</v>
      </c>
      <c r="C2042" s="54" t="s">
        <v>1130</v>
      </c>
      <c r="D2042" s="54" t="s">
        <v>97</v>
      </c>
      <c r="E2042" s="54" t="s">
        <v>370</v>
      </c>
      <c r="F2042" s="54" t="s">
        <v>272</v>
      </c>
      <c r="G2042" s="54" t="s">
        <v>205</v>
      </c>
      <c r="H2042" s="54" t="s">
        <v>206</v>
      </c>
      <c r="I2042" s="54" t="s">
        <v>1001</v>
      </c>
      <c r="J2042" s="54" t="s">
        <v>205</v>
      </c>
      <c r="K2042" s="54" t="s">
        <v>1014</v>
      </c>
      <c r="L2042" s="87">
        <v>42136</v>
      </c>
      <c r="M2042" s="54"/>
      <c r="N2042" s="54" t="s">
        <v>1015</v>
      </c>
      <c r="O2042" s="88">
        <v>1.28078273E-2</v>
      </c>
      <c r="P2042" s="54">
        <v>2</v>
      </c>
    </row>
    <row r="2043" spans="1:16" ht="28">
      <c r="A2043" s="54" t="s">
        <v>228</v>
      </c>
      <c r="B2043" s="54" t="s">
        <v>185</v>
      </c>
      <c r="C2043" s="54" t="s">
        <v>1130</v>
      </c>
      <c r="D2043" s="54" t="s">
        <v>97</v>
      </c>
      <c r="E2043" s="54" t="s">
        <v>370</v>
      </c>
      <c r="F2043" s="54" t="s">
        <v>272</v>
      </c>
      <c r="G2043" s="54" t="s">
        <v>205</v>
      </c>
      <c r="H2043" s="54" t="s">
        <v>1435</v>
      </c>
      <c r="I2043" s="54" t="s">
        <v>1436</v>
      </c>
      <c r="J2043" s="54" t="s">
        <v>205</v>
      </c>
      <c r="K2043" s="54" t="s">
        <v>1459</v>
      </c>
      <c r="L2043" s="87">
        <v>43154</v>
      </c>
      <c r="M2043" s="54"/>
      <c r="N2043" s="54" t="s">
        <v>1460</v>
      </c>
      <c r="O2043" s="88">
        <v>2.5615654500000001E-2</v>
      </c>
      <c r="P2043" s="54">
        <v>4</v>
      </c>
    </row>
    <row r="2044" spans="1:16" ht="28">
      <c r="A2044" s="54" t="s">
        <v>228</v>
      </c>
      <c r="B2044" s="54" t="s">
        <v>185</v>
      </c>
      <c r="C2044" s="54" t="s">
        <v>1130</v>
      </c>
      <c r="D2044" s="54" t="s">
        <v>97</v>
      </c>
      <c r="E2044" s="54" t="s">
        <v>370</v>
      </c>
      <c r="F2044" s="54" t="s">
        <v>272</v>
      </c>
      <c r="G2044" s="54" t="s">
        <v>205</v>
      </c>
      <c r="H2044" s="54" t="s">
        <v>1435</v>
      </c>
      <c r="I2044" s="54" t="s">
        <v>1436</v>
      </c>
      <c r="J2044" s="54" t="s">
        <v>205</v>
      </c>
      <c r="K2044" s="54" t="s">
        <v>1465</v>
      </c>
      <c r="L2044" s="87">
        <v>43154</v>
      </c>
      <c r="M2044" s="54"/>
      <c r="N2044" s="54" t="s">
        <v>1466</v>
      </c>
      <c r="O2044" s="88">
        <v>1.28078273E-2</v>
      </c>
      <c r="P2044" s="54">
        <v>2</v>
      </c>
    </row>
    <row r="2045" spans="1:16" ht="28">
      <c r="A2045" s="54" t="s">
        <v>228</v>
      </c>
      <c r="B2045" s="54" t="s">
        <v>185</v>
      </c>
      <c r="C2045" s="54" t="s">
        <v>1130</v>
      </c>
      <c r="D2045" s="54" t="s">
        <v>97</v>
      </c>
      <c r="E2045" s="54" t="s">
        <v>370</v>
      </c>
      <c r="F2045" s="54" t="s">
        <v>272</v>
      </c>
      <c r="G2045" s="54" t="s">
        <v>205</v>
      </c>
      <c r="H2045" s="54" t="s">
        <v>1435</v>
      </c>
      <c r="I2045" s="54" t="s">
        <v>1436</v>
      </c>
      <c r="J2045" s="54" t="s">
        <v>205</v>
      </c>
      <c r="K2045" s="54" t="s">
        <v>1467</v>
      </c>
      <c r="L2045" s="87">
        <v>43154</v>
      </c>
      <c r="M2045" s="54"/>
      <c r="N2045" s="54" t="s">
        <v>1468</v>
      </c>
      <c r="O2045" s="88">
        <v>6.4039135999999991E-3</v>
      </c>
      <c r="P2045" s="54">
        <v>1</v>
      </c>
    </row>
    <row r="2046" spans="1:16" ht="28">
      <c r="A2046" s="54" t="s">
        <v>228</v>
      </c>
      <c r="B2046" s="54" t="s">
        <v>185</v>
      </c>
      <c r="C2046" s="54" t="s">
        <v>1130</v>
      </c>
      <c r="D2046" s="54" t="s">
        <v>97</v>
      </c>
      <c r="E2046" s="54" t="s">
        <v>370</v>
      </c>
      <c r="F2046" s="54" t="s">
        <v>272</v>
      </c>
      <c r="G2046" s="54" t="s">
        <v>205</v>
      </c>
      <c r="H2046" s="54" t="s">
        <v>1435</v>
      </c>
      <c r="I2046" s="54" t="s">
        <v>1436</v>
      </c>
      <c r="J2046" s="54" t="s">
        <v>205</v>
      </c>
      <c r="K2046" s="54" t="s">
        <v>1449</v>
      </c>
      <c r="L2046" s="87">
        <v>43154</v>
      </c>
      <c r="M2046" s="54"/>
      <c r="N2046" s="54" t="s">
        <v>1450</v>
      </c>
      <c r="O2046" s="88">
        <v>0.1216743589</v>
      </c>
      <c r="P2046" s="54">
        <v>19</v>
      </c>
    </row>
    <row r="2047" spans="1:16" ht="28">
      <c r="A2047" s="54" t="s">
        <v>228</v>
      </c>
      <c r="B2047" s="54" t="s">
        <v>185</v>
      </c>
      <c r="C2047" s="54" t="s">
        <v>1130</v>
      </c>
      <c r="D2047" s="54" t="s">
        <v>97</v>
      </c>
      <c r="E2047" s="54" t="s">
        <v>370</v>
      </c>
      <c r="F2047" s="54" t="s">
        <v>272</v>
      </c>
      <c r="G2047" s="54" t="s">
        <v>205</v>
      </c>
      <c r="H2047" s="54" t="s">
        <v>1435</v>
      </c>
      <c r="I2047" s="54" t="s">
        <v>1436</v>
      </c>
      <c r="J2047" s="54" t="s">
        <v>205</v>
      </c>
      <c r="K2047" s="54" t="s">
        <v>1469</v>
      </c>
      <c r="L2047" s="87">
        <v>43154</v>
      </c>
      <c r="M2047" s="54"/>
      <c r="N2047" s="54" t="s">
        <v>1470</v>
      </c>
      <c r="O2047" s="88">
        <v>1.92117409E-2</v>
      </c>
      <c r="P2047" s="54">
        <v>3</v>
      </c>
    </row>
    <row r="2048" spans="1:16" ht="28">
      <c r="A2048" s="54" t="s">
        <v>228</v>
      </c>
      <c r="B2048" s="54" t="s">
        <v>185</v>
      </c>
      <c r="C2048" s="54" t="s">
        <v>1130</v>
      </c>
      <c r="D2048" s="54" t="s">
        <v>97</v>
      </c>
      <c r="E2048" s="54" t="s">
        <v>370</v>
      </c>
      <c r="F2048" s="54" t="s">
        <v>272</v>
      </c>
      <c r="G2048" s="54" t="s">
        <v>205</v>
      </c>
      <c r="H2048" s="54" t="s">
        <v>1435</v>
      </c>
      <c r="I2048" s="54" t="s">
        <v>1436</v>
      </c>
      <c r="J2048" s="54" t="s">
        <v>205</v>
      </c>
      <c r="K2048" s="54" t="s">
        <v>1455</v>
      </c>
      <c r="L2048" s="87">
        <v>43154</v>
      </c>
      <c r="M2048" s="54"/>
      <c r="N2048" s="54" t="s">
        <v>1456</v>
      </c>
      <c r="O2048" s="88">
        <v>3.8423481799999999E-2</v>
      </c>
      <c r="P2048" s="54">
        <v>6</v>
      </c>
    </row>
    <row r="2049" spans="1:16" ht="28">
      <c r="A2049" s="54" t="s">
        <v>228</v>
      </c>
      <c r="B2049" s="54" t="s">
        <v>185</v>
      </c>
      <c r="C2049" s="54" t="s">
        <v>1130</v>
      </c>
      <c r="D2049" s="54" t="s">
        <v>97</v>
      </c>
      <c r="E2049" s="54" t="s">
        <v>370</v>
      </c>
      <c r="F2049" s="54" t="s">
        <v>272</v>
      </c>
      <c r="G2049" s="54" t="s">
        <v>205</v>
      </c>
      <c r="H2049" s="54" t="s">
        <v>1016</v>
      </c>
      <c r="I2049" s="54" t="s">
        <v>1017</v>
      </c>
      <c r="J2049" s="54" t="s">
        <v>205</v>
      </c>
      <c r="K2049" s="54" t="s">
        <v>1437</v>
      </c>
      <c r="L2049" s="87">
        <v>41982</v>
      </c>
      <c r="M2049" s="54"/>
      <c r="N2049" s="54" t="s">
        <v>1438</v>
      </c>
      <c r="O2049" s="88">
        <v>1.92117409E-2</v>
      </c>
      <c r="P2049" s="54">
        <v>3</v>
      </c>
    </row>
    <row r="2050" spans="1:16" ht="28">
      <c r="A2050" s="54" t="s">
        <v>228</v>
      </c>
      <c r="B2050" s="54" t="s">
        <v>185</v>
      </c>
      <c r="C2050" s="54" t="s">
        <v>1130</v>
      </c>
      <c r="D2050" s="54" t="s">
        <v>97</v>
      </c>
      <c r="E2050" s="54" t="s">
        <v>370</v>
      </c>
      <c r="F2050" s="54" t="s">
        <v>272</v>
      </c>
      <c r="G2050" s="54" t="s">
        <v>205</v>
      </c>
      <c r="H2050" s="54" t="s">
        <v>1016</v>
      </c>
      <c r="I2050" s="54" t="s">
        <v>1017</v>
      </c>
      <c r="J2050" s="54" t="s">
        <v>205</v>
      </c>
      <c r="K2050" s="54" t="s">
        <v>1018</v>
      </c>
      <c r="L2050" s="87">
        <v>41982</v>
      </c>
      <c r="M2050" s="54"/>
      <c r="N2050" s="54" t="s">
        <v>1019</v>
      </c>
      <c r="O2050" s="88">
        <v>0.20492523600000001</v>
      </c>
      <c r="P2050" s="54">
        <v>32</v>
      </c>
    </row>
    <row r="2051" spans="1:16" ht="28">
      <c r="A2051" s="54" t="s">
        <v>228</v>
      </c>
      <c r="B2051" s="54" t="s">
        <v>185</v>
      </c>
      <c r="C2051" s="54" t="s">
        <v>1130</v>
      </c>
      <c r="D2051" s="54" t="s">
        <v>97</v>
      </c>
      <c r="E2051" s="54" t="s">
        <v>370</v>
      </c>
      <c r="F2051" s="54" t="s">
        <v>272</v>
      </c>
      <c r="G2051" s="54" t="s">
        <v>205</v>
      </c>
      <c r="H2051" s="54" t="s">
        <v>1016</v>
      </c>
      <c r="I2051" s="54" t="s">
        <v>1017</v>
      </c>
      <c r="J2051" s="54" t="s">
        <v>205</v>
      </c>
      <c r="K2051" s="54" t="s">
        <v>1020</v>
      </c>
      <c r="L2051" s="87">
        <v>41982</v>
      </c>
      <c r="M2051" s="54"/>
      <c r="N2051" s="54" t="s">
        <v>1021</v>
      </c>
      <c r="O2051" s="88">
        <v>0.13448218610000001</v>
      </c>
      <c r="P2051" s="54">
        <v>21</v>
      </c>
    </row>
    <row r="2052" spans="1:16" ht="28">
      <c r="A2052" s="54" t="s">
        <v>228</v>
      </c>
      <c r="B2052" s="54" t="s">
        <v>185</v>
      </c>
      <c r="C2052" s="54" t="s">
        <v>1130</v>
      </c>
      <c r="D2052" s="54" t="s">
        <v>97</v>
      </c>
      <c r="E2052" s="54" t="s">
        <v>370</v>
      </c>
      <c r="F2052" s="54" t="s">
        <v>272</v>
      </c>
      <c r="G2052" s="54" t="s">
        <v>205</v>
      </c>
      <c r="H2052" s="54" t="s">
        <v>1016</v>
      </c>
      <c r="I2052" s="54" t="s">
        <v>1017</v>
      </c>
      <c r="J2052" s="54" t="s">
        <v>205</v>
      </c>
      <c r="K2052" s="54" t="s">
        <v>1016</v>
      </c>
      <c r="L2052" s="87">
        <v>41982</v>
      </c>
      <c r="M2052" s="54"/>
      <c r="N2052" s="54" t="s">
        <v>1022</v>
      </c>
      <c r="O2052" s="88">
        <v>3.20195681E-2</v>
      </c>
      <c r="P2052" s="54">
        <v>5</v>
      </c>
    </row>
    <row r="2053" spans="1:16" ht="28">
      <c r="A2053" s="54" t="s">
        <v>228</v>
      </c>
      <c r="B2053" s="54" t="s">
        <v>185</v>
      </c>
      <c r="C2053" s="54" t="s">
        <v>1130</v>
      </c>
      <c r="D2053" s="54" t="s">
        <v>97</v>
      </c>
      <c r="E2053" s="54" t="s">
        <v>370</v>
      </c>
      <c r="F2053" s="54" t="s">
        <v>272</v>
      </c>
      <c r="G2053" s="54" t="s">
        <v>1023</v>
      </c>
      <c r="H2053" s="54" t="s">
        <v>1024</v>
      </c>
      <c r="I2053" s="54" t="s">
        <v>1025</v>
      </c>
      <c r="J2053" s="54" t="s">
        <v>1023</v>
      </c>
      <c r="K2053" s="54" t="s">
        <v>1026</v>
      </c>
      <c r="L2053" s="87">
        <v>41688</v>
      </c>
      <c r="M2053" s="54"/>
      <c r="N2053" s="54" t="s">
        <v>1027</v>
      </c>
      <c r="O2053" s="88">
        <v>7.684696349999999E-2</v>
      </c>
      <c r="P2053" s="54">
        <v>12</v>
      </c>
    </row>
    <row r="2054" spans="1:16" ht="28">
      <c r="A2054" s="54" t="s">
        <v>228</v>
      </c>
      <c r="B2054" s="54" t="s">
        <v>185</v>
      </c>
      <c r="C2054" s="54" t="s">
        <v>1130</v>
      </c>
      <c r="D2054" s="54" t="s">
        <v>97</v>
      </c>
      <c r="E2054" s="54" t="s">
        <v>370</v>
      </c>
      <c r="F2054" s="54" t="s">
        <v>272</v>
      </c>
      <c r="G2054" s="54" t="s">
        <v>1023</v>
      </c>
      <c r="H2054" s="54" t="s">
        <v>1024</v>
      </c>
      <c r="I2054" s="54" t="s">
        <v>1025</v>
      </c>
      <c r="J2054" s="54" t="s">
        <v>1023</v>
      </c>
      <c r="K2054" s="54" t="s">
        <v>1028</v>
      </c>
      <c r="L2054" s="87">
        <v>41688</v>
      </c>
      <c r="M2054" s="54"/>
      <c r="N2054" s="54" t="s">
        <v>1029</v>
      </c>
      <c r="O2054" s="88">
        <v>0.28817611310000002</v>
      </c>
      <c r="P2054" s="54">
        <v>45</v>
      </c>
    </row>
    <row r="2055" spans="1:16" ht="28">
      <c r="A2055" s="54" t="s">
        <v>228</v>
      </c>
      <c r="B2055" s="54" t="s">
        <v>185</v>
      </c>
      <c r="C2055" s="54" t="s">
        <v>1130</v>
      </c>
      <c r="D2055" s="54" t="s">
        <v>97</v>
      </c>
      <c r="E2055" s="54" t="s">
        <v>370</v>
      </c>
      <c r="F2055" s="54" t="s">
        <v>272</v>
      </c>
      <c r="G2055" s="54" t="s">
        <v>1023</v>
      </c>
      <c r="H2055" s="54" t="s">
        <v>1024</v>
      </c>
      <c r="I2055" s="54" t="s">
        <v>1025</v>
      </c>
      <c r="J2055" s="54" t="s">
        <v>1023</v>
      </c>
      <c r="K2055" s="54" t="s">
        <v>1030</v>
      </c>
      <c r="L2055" s="87">
        <v>41688</v>
      </c>
      <c r="M2055" s="54"/>
      <c r="N2055" s="54" t="s">
        <v>1031</v>
      </c>
      <c r="O2055" s="88">
        <v>9.60587044E-2</v>
      </c>
      <c r="P2055" s="54">
        <v>15</v>
      </c>
    </row>
    <row r="2056" spans="1:16" ht="28">
      <c r="A2056" s="54" t="s">
        <v>228</v>
      </c>
      <c r="B2056" s="54" t="s">
        <v>185</v>
      </c>
      <c r="C2056" s="54" t="s">
        <v>1130</v>
      </c>
      <c r="D2056" s="54" t="s">
        <v>97</v>
      </c>
      <c r="E2056" s="54" t="s">
        <v>370</v>
      </c>
      <c r="F2056" s="54" t="s">
        <v>272</v>
      </c>
      <c r="G2056" s="54" t="s">
        <v>1023</v>
      </c>
      <c r="H2056" s="54" t="s">
        <v>1024</v>
      </c>
      <c r="I2056" s="54" t="s">
        <v>1025</v>
      </c>
      <c r="J2056" s="54" t="s">
        <v>1023</v>
      </c>
      <c r="K2056" s="54" t="s">
        <v>1032</v>
      </c>
      <c r="L2056" s="87">
        <v>41688</v>
      </c>
      <c r="M2056" s="54"/>
      <c r="N2056" s="54" t="s">
        <v>1033</v>
      </c>
      <c r="O2056" s="88">
        <v>0.12807827250000001</v>
      </c>
      <c r="P2056" s="54">
        <v>20</v>
      </c>
    </row>
    <row r="2057" spans="1:16" ht="28">
      <c r="A2057" s="54" t="s">
        <v>228</v>
      </c>
      <c r="B2057" s="54" t="s">
        <v>185</v>
      </c>
      <c r="C2057" s="54" t="s">
        <v>1130</v>
      </c>
      <c r="D2057" s="54" t="s">
        <v>97</v>
      </c>
      <c r="E2057" s="54" t="s">
        <v>370</v>
      </c>
      <c r="F2057" s="54" t="s">
        <v>272</v>
      </c>
      <c r="G2057" s="54" t="s">
        <v>1023</v>
      </c>
      <c r="H2057" s="54" t="s">
        <v>1024</v>
      </c>
      <c r="I2057" s="54" t="s">
        <v>1025</v>
      </c>
      <c r="J2057" s="54" t="s">
        <v>1023</v>
      </c>
      <c r="K2057" s="54" t="s">
        <v>1034</v>
      </c>
      <c r="L2057" s="87">
        <v>41688</v>
      </c>
      <c r="M2057" s="54"/>
      <c r="N2057" s="54" t="s">
        <v>1035</v>
      </c>
      <c r="O2057" s="88">
        <v>0.1408860998</v>
      </c>
      <c r="P2057" s="54">
        <v>22</v>
      </c>
    </row>
    <row r="2058" spans="1:16" ht="28">
      <c r="A2058" s="54" t="s">
        <v>228</v>
      </c>
      <c r="B2058" s="54" t="s">
        <v>185</v>
      </c>
      <c r="C2058" s="54" t="s">
        <v>1130</v>
      </c>
      <c r="D2058" s="54" t="s">
        <v>97</v>
      </c>
      <c r="E2058" s="54" t="s">
        <v>370</v>
      </c>
      <c r="F2058" s="54" t="s">
        <v>272</v>
      </c>
      <c r="G2058" s="54" t="s">
        <v>1023</v>
      </c>
      <c r="H2058" s="54" t="s">
        <v>1024</v>
      </c>
      <c r="I2058" s="54" t="s">
        <v>1025</v>
      </c>
      <c r="J2058" s="54" t="s">
        <v>1023</v>
      </c>
      <c r="K2058" s="54" t="s">
        <v>1036</v>
      </c>
      <c r="L2058" s="87">
        <v>41688</v>
      </c>
      <c r="M2058" s="54"/>
      <c r="N2058" s="54" t="s">
        <v>1037</v>
      </c>
      <c r="O2058" s="88">
        <v>0.54433265819999999</v>
      </c>
      <c r="P2058" s="54">
        <v>85</v>
      </c>
    </row>
    <row r="2059" spans="1:16" ht="28">
      <c r="A2059" s="54" t="s">
        <v>228</v>
      </c>
      <c r="B2059" s="54" t="s">
        <v>185</v>
      </c>
      <c r="C2059" s="54" t="s">
        <v>1130</v>
      </c>
      <c r="D2059" s="54" t="s">
        <v>97</v>
      </c>
      <c r="E2059" s="54" t="s">
        <v>370</v>
      </c>
      <c r="F2059" s="54" t="s">
        <v>272</v>
      </c>
      <c r="G2059" s="54" t="s">
        <v>1023</v>
      </c>
      <c r="H2059" s="54" t="s">
        <v>1024</v>
      </c>
      <c r="I2059" s="54" t="s">
        <v>1025</v>
      </c>
      <c r="J2059" s="54" t="s">
        <v>1023</v>
      </c>
      <c r="K2059" s="54" t="s">
        <v>1038</v>
      </c>
      <c r="L2059" s="87">
        <v>41688</v>
      </c>
      <c r="M2059" s="54"/>
      <c r="N2059" s="54" t="s">
        <v>1039</v>
      </c>
      <c r="O2059" s="88">
        <v>0.20492523600000001</v>
      </c>
      <c r="P2059" s="54">
        <v>32</v>
      </c>
    </row>
    <row r="2060" spans="1:16" ht="28">
      <c r="A2060" s="54" t="s">
        <v>228</v>
      </c>
      <c r="B2060" s="54" t="s">
        <v>185</v>
      </c>
      <c r="C2060" s="54" t="s">
        <v>1130</v>
      </c>
      <c r="D2060" s="54" t="s">
        <v>97</v>
      </c>
      <c r="E2060" s="54" t="s">
        <v>370</v>
      </c>
      <c r="F2060" s="54" t="s">
        <v>272</v>
      </c>
      <c r="G2060" s="54" t="s">
        <v>1023</v>
      </c>
      <c r="H2060" s="54" t="s">
        <v>1024</v>
      </c>
      <c r="I2060" s="54" t="s">
        <v>1025</v>
      </c>
      <c r="J2060" s="54" t="s">
        <v>1023</v>
      </c>
      <c r="K2060" s="54" t="s">
        <v>1040</v>
      </c>
      <c r="L2060" s="87">
        <v>41688</v>
      </c>
      <c r="M2060" s="54"/>
      <c r="N2060" s="54" t="s">
        <v>1041</v>
      </c>
      <c r="O2060" s="88">
        <v>8.9654790799999995E-2</v>
      </c>
      <c r="P2060" s="54">
        <v>14</v>
      </c>
    </row>
    <row r="2061" spans="1:16" ht="28">
      <c r="A2061" s="54" t="s">
        <v>228</v>
      </c>
      <c r="B2061" s="54" t="s">
        <v>185</v>
      </c>
      <c r="C2061" s="54" t="s">
        <v>1130</v>
      </c>
      <c r="D2061" s="54" t="s">
        <v>97</v>
      </c>
      <c r="E2061" s="54" t="s">
        <v>370</v>
      </c>
      <c r="F2061" s="54" t="s">
        <v>272</v>
      </c>
      <c r="G2061" s="54" t="s">
        <v>1023</v>
      </c>
      <c r="H2061" s="54" t="s">
        <v>1024</v>
      </c>
      <c r="I2061" s="54" t="s">
        <v>1025</v>
      </c>
      <c r="J2061" s="54" t="s">
        <v>1023</v>
      </c>
      <c r="K2061" s="54" t="s">
        <v>1042</v>
      </c>
      <c r="L2061" s="87">
        <v>41688</v>
      </c>
      <c r="M2061" s="54"/>
      <c r="N2061" s="54" t="s">
        <v>1043</v>
      </c>
      <c r="O2061" s="88">
        <v>0.12807827250000001</v>
      </c>
      <c r="P2061" s="54">
        <v>20</v>
      </c>
    </row>
    <row r="2062" spans="1:16" ht="28">
      <c r="A2062" s="54" t="s">
        <v>228</v>
      </c>
      <c r="B2062" s="54" t="s">
        <v>185</v>
      </c>
      <c r="C2062" s="54" t="s">
        <v>1130</v>
      </c>
      <c r="D2062" s="54" t="s">
        <v>97</v>
      </c>
      <c r="E2062" s="54" t="s">
        <v>370</v>
      </c>
      <c r="F2062" s="54" t="s">
        <v>272</v>
      </c>
      <c r="G2062" s="54" t="s">
        <v>1023</v>
      </c>
      <c r="H2062" s="54" t="s">
        <v>1024</v>
      </c>
      <c r="I2062" s="54" t="s">
        <v>1025</v>
      </c>
      <c r="J2062" s="54" t="s">
        <v>1023</v>
      </c>
      <c r="K2062" s="54" t="s">
        <v>1044</v>
      </c>
      <c r="L2062" s="87">
        <v>41688</v>
      </c>
      <c r="M2062" s="54"/>
      <c r="N2062" s="54" t="s">
        <v>1045</v>
      </c>
      <c r="O2062" s="88">
        <v>0.33300350849999999</v>
      </c>
      <c r="P2062" s="54">
        <v>52</v>
      </c>
    </row>
    <row r="2063" spans="1:16" ht="28">
      <c r="A2063" s="54" t="s">
        <v>228</v>
      </c>
      <c r="B2063" s="54" t="s">
        <v>185</v>
      </c>
      <c r="C2063" s="54" t="s">
        <v>1130</v>
      </c>
      <c r="D2063" s="54" t="s">
        <v>97</v>
      </c>
      <c r="E2063" s="54" t="s">
        <v>370</v>
      </c>
      <c r="F2063" s="54" t="s">
        <v>272</v>
      </c>
      <c r="G2063" s="54" t="s">
        <v>210</v>
      </c>
      <c r="H2063" s="54" t="s">
        <v>210</v>
      </c>
      <c r="I2063" s="54" t="s">
        <v>322</v>
      </c>
      <c r="J2063" s="54" t="s">
        <v>210</v>
      </c>
      <c r="K2063" s="54" t="s">
        <v>342</v>
      </c>
      <c r="L2063" s="87">
        <v>41674</v>
      </c>
      <c r="M2063" s="54"/>
      <c r="N2063" s="54" t="s">
        <v>1046</v>
      </c>
      <c r="O2063" s="88">
        <v>1.0246261801000001</v>
      </c>
      <c r="P2063" s="54">
        <v>160</v>
      </c>
    </row>
    <row r="2064" spans="1:16" ht="28">
      <c r="A2064" s="54" t="s">
        <v>228</v>
      </c>
      <c r="B2064" s="54" t="s">
        <v>185</v>
      </c>
      <c r="C2064" s="54" t="s">
        <v>1130</v>
      </c>
      <c r="D2064" s="54" t="s">
        <v>97</v>
      </c>
      <c r="E2064" s="54" t="s">
        <v>370</v>
      </c>
      <c r="F2064" s="54" t="s">
        <v>272</v>
      </c>
      <c r="G2064" s="54" t="s">
        <v>210</v>
      </c>
      <c r="H2064" s="54" t="s">
        <v>210</v>
      </c>
      <c r="I2064" s="54" t="s">
        <v>322</v>
      </c>
      <c r="J2064" s="54" t="s">
        <v>210</v>
      </c>
      <c r="K2064" s="54" t="s">
        <v>1047</v>
      </c>
      <c r="L2064" s="87">
        <v>41674</v>
      </c>
      <c r="M2064" s="54"/>
      <c r="N2064" s="54" t="s">
        <v>1048</v>
      </c>
      <c r="O2064" s="88">
        <v>1.8955584330999999</v>
      </c>
      <c r="P2064" s="54">
        <v>296</v>
      </c>
    </row>
    <row r="2065" spans="1:16" ht="28">
      <c r="A2065" s="54" t="s">
        <v>228</v>
      </c>
      <c r="B2065" s="54" t="s">
        <v>185</v>
      </c>
      <c r="C2065" s="54" t="s">
        <v>1130</v>
      </c>
      <c r="D2065" s="54" t="s">
        <v>97</v>
      </c>
      <c r="E2065" s="54" t="s">
        <v>370</v>
      </c>
      <c r="F2065" s="54" t="s">
        <v>272</v>
      </c>
      <c r="G2065" s="54" t="s">
        <v>210</v>
      </c>
      <c r="H2065" s="54" t="s">
        <v>210</v>
      </c>
      <c r="I2065" s="54" t="s">
        <v>322</v>
      </c>
      <c r="J2065" s="54" t="s">
        <v>210</v>
      </c>
      <c r="K2065" s="54" t="s">
        <v>1049</v>
      </c>
      <c r="L2065" s="87">
        <v>41674</v>
      </c>
      <c r="M2065" s="54"/>
      <c r="N2065" s="54" t="s">
        <v>1050</v>
      </c>
      <c r="O2065" s="88">
        <v>1.3512257750000001</v>
      </c>
      <c r="P2065" s="54">
        <v>211</v>
      </c>
    </row>
    <row r="2066" spans="1:16" ht="28">
      <c r="A2066" s="54" t="s">
        <v>228</v>
      </c>
      <c r="B2066" s="54" t="s">
        <v>185</v>
      </c>
      <c r="C2066" s="54" t="s">
        <v>1130</v>
      </c>
      <c r="D2066" s="54" t="s">
        <v>97</v>
      </c>
      <c r="E2066" s="54" t="s">
        <v>370</v>
      </c>
      <c r="F2066" s="54" t="s">
        <v>272</v>
      </c>
      <c r="G2066" s="54" t="s">
        <v>210</v>
      </c>
      <c r="H2066" s="54" t="s">
        <v>210</v>
      </c>
      <c r="I2066" s="54" t="s">
        <v>322</v>
      </c>
      <c r="J2066" s="54" t="s">
        <v>210</v>
      </c>
      <c r="K2066" s="54" t="s">
        <v>323</v>
      </c>
      <c r="L2066" s="87">
        <v>41674</v>
      </c>
      <c r="M2066" s="54"/>
      <c r="N2066" s="54" t="s">
        <v>324</v>
      </c>
      <c r="O2066" s="88">
        <v>0.76206572139999995</v>
      </c>
      <c r="P2066" s="54">
        <v>119</v>
      </c>
    </row>
    <row r="2067" spans="1:16" ht="28">
      <c r="A2067" s="54" t="s">
        <v>228</v>
      </c>
      <c r="B2067" s="54" t="s">
        <v>185</v>
      </c>
      <c r="C2067" s="54" t="s">
        <v>1130</v>
      </c>
      <c r="D2067" s="54" t="s">
        <v>97</v>
      </c>
      <c r="E2067" s="54" t="s">
        <v>370</v>
      </c>
      <c r="F2067" s="54" t="s">
        <v>272</v>
      </c>
      <c r="G2067" s="54" t="s">
        <v>210</v>
      </c>
      <c r="H2067" s="54" t="s">
        <v>210</v>
      </c>
      <c r="I2067" s="54" t="s">
        <v>322</v>
      </c>
      <c r="J2067" s="54" t="s">
        <v>210</v>
      </c>
      <c r="K2067" s="54" t="s">
        <v>345</v>
      </c>
      <c r="L2067" s="87">
        <v>41674</v>
      </c>
      <c r="M2067" s="54"/>
      <c r="N2067" s="54" t="s">
        <v>1051</v>
      </c>
      <c r="O2067" s="88">
        <v>0.90935573479999998</v>
      </c>
      <c r="P2067" s="54">
        <v>142</v>
      </c>
    </row>
    <row r="2068" spans="1:16" ht="28">
      <c r="A2068" s="54" t="s">
        <v>228</v>
      </c>
      <c r="B2068" s="54" t="s">
        <v>185</v>
      </c>
      <c r="C2068" s="54" t="s">
        <v>1130</v>
      </c>
      <c r="D2068" s="54" t="s">
        <v>97</v>
      </c>
      <c r="E2068" s="54" t="s">
        <v>370</v>
      </c>
      <c r="F2068" s="54" t="s">
        <v>272</v>
      </c>
      <c r="G2068" s="54" t="s">
        <v>210</v>
      </c>
      <c r="H2068" s="54" t="s">
        <v>210</v>
      </c>
      <c r="I2068" s="54" t="s">
        <v>322</v>
      </c>
      <c r="J2068" s="54" t="s">
        <v>210</v>
      </c>
      <c r="K2068" s="54" t="s">
        <v>325</v>
      </c>
      <c r="L2068" s="87">
        <v>41674</v>
      </c>
      <c r="M2068" s="54"/>
      <c r="N2068" s="54" t="s">
        <v>326</v>
      </c>
      <c r="O2068" s="88">
        <v>2.5871811045999999</v>
      </c>
      <c r="P2068" s="54">
        <v>404</v>
      </c>
    </row>
    <row r="2069" spans="1:16" ht="28">
      <c r="A2069" s="54" t="s">
        <v>228</v>
      </c>
      <c r="B2069" s="54" t="s">
        <v>185</v>
      </c>
      <c r="C2069" s="54" t="s">
        <v>1130</v>
      </c>
      <c r="D2069" s="54" t="s">
        <v>97</v>
      </c>
      <c r="E2069" s="54" t="s">
        <v>370</v>
      </c>
      <c r="F2069" s="54" t="s">
        <v>272</v>
      </c>
      <c r="G2069" s="54" t="s">
        <v>210</v>
      </c>
      <c r="H2069" s="54" t="s">
        <v>210</v>
      </c>
      <c r="I2069" s="54" t="s">
        <v>322</v>
      </c>
      <c r="J2069" s="54" t="s">
        <v>210</v>
      </c>
      <c r="K2069" s="54" t="s">
        <v>1052</v>
      </c>
      <c r="L2069" s="87">
        <v>41674</v>
      </c>
      <c r="M2069" s="54"/>
      <c r="N2069" s="54" t="s">
        <v>1053</v>
      </c>
      <c r="O2069" s="88">
        <v>1.2103396752</v>
      </c>
      <c r="P2069" s="54">
        <v>189</v>
      </c>
    </row>
    <row r="2070" spans="1:16" ht="28">
      <c r="A2070" s="54" t="s">
        <v>228</v>
      </c>
      <c r="B2070" s="54" t="s">
        <v>185</v>
      </c>
      <c r="C2070" s="54" t="s">
        <v>1130</v>
      </c>
      <c r="D2070" s="54" t="s">
        <v>97</v>
      </c>
      <c r="E2070" s="54" t="s">
        <v>370</v>
      </c>
      <c r="F2070" s="54" t="s">
        <v>272</v>
      </c>
      <c r="G2070" s="54" t="s">
        <v>210</v>
      </c>
      <c r="H2070" s="54" t="s">
        <v>210</v>
      </c>
      <c r="I2070" s="54" t="s">
        <v>322</v>
      </c>
      <c r="J2070" s="54" t="s">
        <v>210</v>
      </c>
      <c r="K2070" s="54" t="s">
        <v>1054</v>
      </c>
      <c r="L2070" s="87">
        <v>41674</v>
      </c>
      <c r="M2070" s="54"/>
      <c r="N2070" s="54" t="s">
        <v>1055</v>
      </c>
      <c r="O2070" s="88">
        <v>0.90935573479999998</v>
      </c>
      <c r="P2070" s="54">
        <v>142</v>
      </c>
    </row>
    <row r="2071" spans="1:16" ht="28">
      <c r="A2071" s="54" t="s">
        <v>228</v>
      </c>
      <c r="B2071" s="54" t="s">
        <v>185</v>
      </c>
      <c r="C2071" s="54" t="s">
        <v>1130</v>
      </c>
      <c r="D2071" s="54" t="s">
        <v>97</v>
      </c>
      <c r="E2071" s="54" t="s">
        <v>370</v>
      </c>
      <c r="F2071" s="54" t="s">
        <v>272</v>
      </c>
      <c r="G2071" s="54" t="s">
        <v>210</v>
      </c>
      <c r="H2071" s="54" t="s">
        <v>210</v>
      </c>
      <c r="I2071" s="54" t="s">
        <v>322</v>
      </c>
      <c r="J2071" s="54" t="s">
        <v>210</v>
      </c>
      <c r="K2071" s="54" t="s">
        <v>1056</v>
      </c>
      <c r="L2071" s="87">
        <v>41674</v>
      </c>
      <c r="M2071" s="54"/>
      <c r="N2071" s="54" t="s">
        <v>1057</v>
      </c>
      <c r="O2071" s="88">
        <v>0.7108344124</v>
      </c>
      <c r="P2071" s="54">
        <v>111</v>
      </c>
    </row>
    <row r="2072" spans="1:16" ht="28">
      <c r="A2072" s="54" t="s">
        <v>228</v>
      </c>
      <c r="B2072" s="54" t="s">
        <v>185</v>
      </c>
      <c r="C2072" s="54" t="s">
        <v>1130</v>
      </c>
      <c r="D2072" s="54" t="s">
        <v>97</v>
      </c>
      <c r="E2072" s="54" t="s">
        <v>370</v>
      </c>
      <c r="F2072" s="54" t="s">
        <v>272</v>
      </c>
      <c r="G2072" s="54" t="s">
        <v>210</v>
      </c>
      <c r="H2072" s="54" t="s">
        <v>210</v>
      </c>
      <c r="I2072" s="54" t="s">
        <v>322</v>
      </c>
      <c r="J2072" s="54" t="s">
        <v>210</v>
      </c>
      <c r="K2072" s="54" t="s">
        <v>1058</v>
      </c>
      <c r="L2072" s="87">
        <v>41674</v>
      </c>
      <c r="M2072" s="54"/>
      <c r="N2072" s="54" t="s">
        <v>1059</v>
      </c>
      <c r="O2072" s="88">
        <v>0.73645006690000003</v>
      </c>
      <c r="P2072" s="54">
        <v>115</v>
      </c>
    </row>
    <row r="2073" spans="1:16" ht="28">
      <c r="A2073" s="54" t="s">
        <v>228</v>
      </c>
      <c r="B2073" s="54" t="s">
        <v>185</v>
      </c>
      <c r="C2073" s="54" t="s">
        <v>1130</v>
      </c>
      <c r="D2073" s="54" t="s">
        <v>97</v>
      </c>
      <c r="E2073" s="54" t="s">
        <v>370</v>
      </c>
      <c r="F2073" s="54" t="s">
        <v>272</v>
      </c>
      <c r="G2073" s="54" t="s">
        <v>210</v>
      </c>
      <c r="H2073" s="54" t="s">
        <v>210</v>
      </c>
      <c r="I2073" s="54" t="s">
        <v>322</v>
      </c>
      <c r="J2073" s="54" t="s">
        <v>210</v>
      </c>
      <c r="K2073" s="54" t="s">
        <v>1060</v>
      </c>
      <c r="L2073" s="87">
        <v>41674</v>
      </c>
      <c r="M2073" s="54"/>
      <c r="N2073" s="54" t="s">
        <v>1061</v>
      </c>
      <c r="O2073" s="88">
        <v>1.0822614026999999</v>
      </c>
      <c r="P2073" s="54">
        <v>169</v>
      </c>
    </row>
    <row r="2074" spans="1:16" ht="28">
      <c r="A2074" s="54" t="s">
        <v>228</v>
      </c>
      <c r="B2074" s="54" t="s">
        <v>185</v>
      </c>
      <c r="C2074" s="54" t="s">
        <v>1130</v>
      </c>
      <c r="D2074" s="54" t="s">
        <v>97</v>
      </c>
      <c r="E2074" s="54" t="s">
        <v>370</v>
      </c>
      <c r="F2074" s="54" t="s">
        <v>272</v>
      </c>
      <c r="G2074" s="54" t="s">
        <v>210</v>
      </c>
      <c r="H2074" s="54" t="s">
        <v>210</v>
      </c>
      <c r="I2074" s="54" t="s">
        <v>322</v>
      </c>
      <c r="J2074" s="54" t="s">
        <v>210</v>
      </c>
      <c r="K2074" s="54" t="s">
        <v>327</v>
      </c>
      <c r="L2074" s="87">
        <v>41674</v>
      </c>
      <c r="M2074" s="54"/>
      <c r="N2074" s="54" t="s">
        <v>328</v>
      </c>
      <c r="O2074" s="88">
        <v>1.504919702</v>
      </c>
      <c r="P2074" s="54">
        <v>235</v>
      </c>
    </row>
    <row r="2075" spans="1:16" ht="28">
      <c r="A2075" s="54" t="s">
        <v>228</v>
      </c>
      <c r="B2075" s="54" t="s">
        <v>185</v>
      </c>
      <c r="C2075" s="54" t="s">
        <v>1130</v>
      </c>
      <c r="D2075" s="54" t="s">
        <v>97</v>
      </c>
      <c r="E2075" s="54" t="s">
        <v>370</v>
      </c>
      <c r="F2075" s="54" t="s">
        <v>272</v>
      </c>
      <c r="G2075" s="54" t="s">
        <v>207</v>
      </c>
      <c r="H2075" s="54" t="s">
        <v>208</v>
      </c>
      <c r="I2075" s="54" t="s">
        <v>329</v>
      </c>
      <c r="J2075" s="54" t="s">
        <v>207</v>
      </c>
      <c r="K2075" s="54" t="s">
        <v>330</v>
      </c>
      <c r="L2075" s="87">
        <v>42171</v>
      </c>
      <c r="M2075" s="54"/>
      <c r="N2075" s="54" t="s">
        <v>331</v>
      </c>
      <c r="O2075" s="88">
        <v>0.69802658520000005</v>
      </c>
      <c r="P2075" s="54">
        <v>109</v>
      </c>
    </row>
    <row r="2076" spans="1:16" ht="28">
      <c r="A2076" s="54" t="s">
        <v>228</v>
      </c>
      <c r="B2076" s="54" t="s">
        <v>185</v>
      </c>
      <c r="C2076" s="54" t="s">
        <v>1130</v>
      </c>
      <c r="D2076" s="54" t="s">
        <v>97</v>
      </c>
      <c r="E2076" s="54" t="s">
        <v>370</v>
      </c>
      <c r="F2076" s="54" t="s">
        <v>272</v>
      </c>
      <c r="G2076" s="54" t="s">
        <v>207</v>
      </c>
      <c r="H2076" s="54" t="s">
        <v>208</v>
      </c>
      <c r="I2076" s="54" t="s">
        <v>329</v>
      </c>
      <c r="J2076" s="54" t="s">
        <v>207</v>
      </c>
      <c r="K2076" s="54" t="s">
        <v>1062</v>
      </c>
      <c r="L2076" s="87">
        <v>42171</v>
      </c>
      <c r="M2076" s="54"/>
      <c r="N2076" s="54" t="s">
        <v>1063</v>
      </c>
      <c r="O2076" s="88">
        <v>0.27536828590000001</v>
      </c>
      <c r="P2076" s="54">
        <v>43</v>
      </c>
    </row>
    <row r="2077" spans="1:16" ht="28">
      <c r="A2077" s="54" t="s">
        <v>228</v>
      </c>
      <c r="B2077" s="54" t="s">
        <v>185</v>
      </c>
      <c r="C2077" s="54" t="s">
        <v>1130</v>
      </c>
      <c r="D2077" s="54" t="s">
        <v>97</v>
      </c>
      <c r="E2077" s="54" t="s">
        <v>370</v>
      </c>
      <c r="F2077" s="54" t="s">
        <v>272</v>
      </c>
      <c r="G2077" s="54" t="s">
        <v>207</v>
      </c>
      <c r="H2077" s="54" t="s">
        <v>208</v>
      </c>
      <c r="I2077" s="54" t="s">
        <v>329</v>
      </c>
      <c r="J2077" s="54" t="s">
        <v>207</v>
      </c>
      <c r="K2077" s="54" t="s">
        <v>1064</v>
      </c>
      <c r="L2077" s="87">
        <v>42171</v>
      </c>
      <c r="M2077" s="54"/>
      <c r="N2077" s="54" t="s">
        <v>1065</v>
      </c>
      <c r="O2077" s="88">
        <v>0.43546612649999999</v>
      </c>
      <c r="P2077" s="54">
        <v>68</v>
      </c>
    </row>
    <row r="2078" spans="1:16" ht="28">
      <c r="A2078" s="54" t="s">
        <v>228</v>
      </c>
      <c r="B2078" s="54" t="s">
        <v>185</v>
      </c>
      <c r="C2078" s="54" t="s">
        <v>1130</v>
      </c>
      <c r="D2078" s="54" t="s">
        <v>97</v>
      </c>
      <c r="E2078" s="54" t="s">
        <v>370</v>
      </c>
      <c r="F2078" s="54" t="s">
        <v>272</v>
      </c>
      <c r="G2078" s="54" t="s">
        <v>207</v>
      </c>
      <c r="H2078" s="54" t="s">
        <v>208</v>
      </c>
      <c r="I2078" s="54" t="s">
        <v>329</v>
      </c>
      <c r="J2078" s="54" t="s">
        <v>207</v>
      </c>
      <c r="K2078" s="54" t="s">
        <v>1066</v>
      </c>
      <c r="L2078" s="87">
        <v>42171</v>
      </c>
      <c r="M2078" s="54"/>
      <c r="N2078" s="54" t="s">
        <v>1067</v>
      </c>
      <c r="O2078" s="88">
        <v>0.40985047200000002</v>
      </c>
      <c r="P2078" s="54">
        <v>64</v>
      </c>
    </row>
    <row r="2079" spans="1:16" ht="28">
      <c r="A2079" s="54" t="s">
        <v>228</v>
      </c>
      <c r="B2079" s="54" t="s">
        <v>185</v>
      </c>
      <c r="C2079" s="54" t="s">
        <v>1130</v>
      </c>
      <c r="D2079" s="54" t="s">
        <v>97</v>
      </c>
      <c r="E2079" s="54" t="s">
        <v>370</v>
      </c>
      <c r="F2079" s="54" t="s">
        <v>272</v>
      </c>
      <c r="G2079" s="54" t="s">
        <v>207</v>
      </c>
      <c r="H2079" s="54" t="s">
        <v>208</v>
      </c>
      <c r="I2079" s="54" t="s">
        <v>329</v>
      </c>
      <c r="J2079" s="54" t="s">
        <v>207</v>
      </c>
      <c r="K2079" s="54" t="s">
        <v>1068</v>
      </c>
      <c r="L2079" s="87">
        <v>42171</v>
      </c>
      <c r="M2079" s="54"/>
      <c r="N2079" s="54" t="s">
        <v>1069</v>
      </c>
      <c r="O2079" s="88">
        <v>0.59556396720000004</v>
      </c>
      <c r="P2079" s="54">
        <v>93</v>
      </c>
    </row>
    <row r="2080" spans="1:16" ht="28">
      <c r="A2080" s="54" t="s">
        <v>228</v>
      </c>
      <c r="B2080" s="54" t="s">
        <v>185</v>
      </c>
      <c r="C2080" s="54" t="s">
        <v>1130</v>
      </c>
      <c r="D2080" s="54" t="s">
        <v>97</v>
      </c>
      <c r="E2080" s="54" t="s">
        <v>370</v>
      </c>
      <c r="F2080" s="54" t="s">
        <v>272</v>
      </c>
      <c r="G2080" s="54" t="s">
        <v>207</v>
      </c>
      <c r="H2080" s="54" t="s">
        <v>208</v>
      </c>
      <c r="I2080" s="54" t="s">
        <v>329</v>
      </c>
      <c r="J2080" s="54" t="s">
        <v>207</v>
      </c>
      <c r="K2080" s="54" t="s">
        <v>332</v>
      </c>
      <c r="L2080" s="87">
        <v>42171</v>
      </c>
      <c r="M2080" s="54"/>
      <c r="N2080" s="54" t="s">
        <v>333</v>
      </c>
      <c r="O2080" s="88">
        <v>0.5891600535</v>
      </c>
      <c r="P2080" s="54">
        <v>92</v>
      </c>
    </row>
    <row r="2081" spans="1:16" ht="28">
      <c r="A2081" s="54" t="s">
        <v>228</v>
      </c>
      <c r="B2081" s="54" t="s">
        <v>185</v>
      </c>
      <c r="C2081" s="54" t="s">
        <v>1130</v>
      </c>
      <c r="D2081" s="54" t="s">
        <v>97</v>
      </c>
      <c r="E2081" s="54" t="s">
        <v>370</v>
      </c>
      <c r="F2081" s="54" t="s">
        <v>272</v>
      </c>
      <c r="G2081" s="54" t="s">
        <v>207</v>
      </c>
      <c r="H2081" s="54" t="s">
        <v>208</v>
      </c>
      <c r="I2081" s="54" t="s">
        <v>329</v>
      </c>
      <c r="J2081" s="54" t="s">
        <v>207</v>
      </c>
      <c r="K2081" s="54" t="s">
        <v>334</v>
      </c>
      <c r="L2081" s="87">
        <v>42171</v>
      </c>
      <c r="M2081" s="54"/>
      <c r="N2081" s="54" t="s">
        <v>335</v>
      </c>
      <c r="O2081" s="88">
        <v>1.2551670706</v>
      </c>
      <c r="P2081" s="54">
        <v>196</v>
      </c>
    </row>
    <row r="2082" spans="1:16" ht="28">
      <c r="A2082" s="54" t="s">
        <v>228</v>
      </c>
      <c r="B2082" s="54" t="s">
        <v>185</v>
      </c>
      <c r="C2082" s="54" t="s">
        <v>1130</v>
      </c>
      <c r="D2082" s="54" t="s">
        <v>97</v>
      </c>
      <c r="E2082" s="54" t="s">
        <v>370</v>
      </c>
      <c r="F2082" s="54" t="s">
        <v>272</v>
      </c>
      <c r="G2082" s="54" t="s">
        <v>207</v>
      </c>
      <c r="H2082" s="54" t="s">
        <v>208</v>
      </c>
      <c r="I2082" s="54" t="s">
        <v>329</v>
      </c>
      <c r="J2082" s="54" t="s">
        <v>207</v>
      </c>
      <c r="K2082" s="54" t="s">
        <v>1070</v>
      </c>
      <c r="L2082" s="87">
        <v>42171</v>
      </c>
      <c r="M2082" s="54"/>
      <c r="N2082" s="54" t="s">
        <v>1071</v>
      </c>
      <c r="O2082" s="88">
        <v>0.53792874449999994</v>
      </c>
      <c r="P2082" s="54">
        <v>84</v>
      </c>
    </row>
    <row r="2083" spans="1:16" ht="28">
      <c r="A2083" s="54" t="s">
        <v>228</v>
      </c>
      <c r="B2083" s="54" t="s">
        <v>185</v>
      </c>
      <c r="C2083" s="54" t="s">
        <v>1130</v>
      </c>
      <c r="D2083" s="54" t="s">
        <v>97</v>
      </c>
      <c r="E2083" s="54" t="s">
        <v>370</v>
      </c>
      <c r="F2083" s="54" t="s">
        <v>272</v>
      </c>
      <c r="G2083" s="54" t="s">
        <v>207</v>
      </c>
      <c r="H2083" s="54" t="s">
        <v>208</v>
      </c>
      <c r="I2083" s="54" t="s">
        <v>329</v>
      </c>
      <c r="J2083" s="54" t="s">
        <v>207</v>
      </c>
      <c r="K2083" s="54" t="s">
        <v>1072</v>
      </c>
      <c r="L2083" s="87">
        <v>42171</v>
      </c>
      <c r="M2083" s="54"/>
      <c r="N2083" s="54" t="s">
        <v>1073</v>
      </c>
      <c r="O2083" s="88">
        <v>0.37783090390000001</v>
      </c>
      <c r="P2083" s="54">
        <v>59</v>
      </c>
    </row>
    <row r="2084" spans="1:16" ht="28">
      <c r="A2084" s="54" t="s">
        <v>228</v>
      </c>
      <c r="B2084" s="54" t="s">
        <v>185</v>
      </c>
      <c r="C2084" s="54" t="s">
        <v>1130</v>
      </c>
      <c r="D2084" s="54" t="s">
        <v>97</v>
      </c>
      <c r="E2084" s="54" t="s">
        <v>370</v>
      </c>
      <c r="F2084" s="54" t="s">
        <v>272</v>
      </c>
      <c r="G2084" s="54" t="s">
        <v>207</v>
      </c>
      <c r="H2084" s="54" t="s">
        <v>336</v>
      </c>
      <c r="I2084" s="54" t="s">
        <v>337</v>
      </c>
      <c r="J2084" s="54" t="s">
        <v>207</v>
      </c>
      <c r="K2084" s="54" t="s">
        <v>336</v>
      </c>
      <c r="L2084" s="87">
        <v>42101</v>
      </c>
      <c r="M2084" s="54"/>
      <c r="N2084" s="54" t="s">
        <v>338</v>
      </c>
      <c r="O2084" s="88">
        <v>9.3817334611999996</v>
      </c>
      <c r="P2084" s="54">
        <v>1465</v>
      </c>
    </row>
    <row r="2085" spans="1:16" ht="28">
      <c r="A2085" s="54" t="s">
        <v>228</v>
      </c>
      <c r="B2085" s="54" t="s">
        <v>185</v>
      </c>
      <c r="C2085" s="54" t="s">
        <v>1130</v>
      </c>
      <c r="D2085" s="54" t="s">
        <v>97</v>
      </c>
      <c r="E2085" s="54" t="s">
        <v>370</v>
      </c>
      <c r="F2085" s="54" t="s">
        <v>272</v>
      </c>
      <c r="G2085" s="54" t="s">
        <v>207</v>
      </c>
      <c r="H2085" s="54" t="s">
        <v>209</v>
      </c>
      <c r="I2085" s="54" t="s">
        <v>1074</v>
      </c>
      <c r="J2085" s="54" t="s">
        <v>207</v>
      </c>
      <c r="K2085" s="54" t="s">
        <v>1075</v>
      </c>
      <c r="L2085" s="87">
        <v>41688</v>
      </c>
      <c r="M2085" s="54"/>
      <c r="N2085" s="54" t="s">
        <v>1076</v>
      </c>
      <c r="O2085" s="88">
        <v>1.9595975694000001</v>
      </c>
      <c r="P2085" s="54">
        <v>306</v>
      </c>
    </row>
    <row r="2086" spans="1:16" ht="28">
      <c r="A2086" s="54" t="s">
        <v>228</v>
      </c>
      <c r="B2086" s="54" t="s">
        <v>185</v>
      </c>
      <c r="C2086" s="54" t="s">
        <v>1130</v>
      </c>
      <c r="D2086" s="54" t="s">
        <v>97</v>
      </c>
      <c r="E2086" s="54" t="s">
        <v>370</v>
      </c>
      <c r="F2086" s="54" t="s">
        <v>272</v>
      </c>
      <c r="G2086" s="54" t="s">
        <v>207</v>
      </c>
      <c r="H2086" s="54" t="s">
        <v>209</v>
      </c>
      <c r="I2086" s="54" t="s">
        <v>1074</v>
      </c>
      <c r="J2086" s="54" t="s">
        <v>207</v>
      </c>
      <c r="K2086" s="54" t="s">
        <v>1077</v>
      </c>
      <c r="L2086" s="87">
        <v>41688</v>
      </c>
      <c r="M2086" s="54"/>
      <c r="N2086" s="54" t="s">
        <v>1078</v>
      </c>
      <c r="O2086" s="88">
        <v>0.99901052560000003</v>
      </c>
      <c r="P2086" s="54">
        <v>156</v>
      </c>
    </row>
    <row r="2087" spans="1:16" ht="28">
      <c r="A2087" s="54" t="s">
        <v>228</v>
      </c>
      <c r="B2087" s="54" t="s">
        <v>185</v>
      </c>
      <c r="C2087" s="54" t="s">
        <v>1130</v>
      </c>
      <c r="D2087" s="54" t="s">
        <v>97</v>
      </c>
      <c r="E2087" s="54" t="s">
        <v>370</v>
      </c>
      <c r="F2087" s="54" t="s">
        <v>272</v>
      </c>
      <c r="G2087" s="54" t="s">
        <v>207</v>
      </c>
      <c r="H2087" s="54" t="s">
        <v>209</v>
      </c>
      <c r="I2087" s="54" t="s">
        <v>1074</v>
      </c>
      <c r="J2087" s="54" t="s">
        <v>207</v>
      </c>
      <c r="K2087" s="54" t="s">
        <v>1079</v>
      </c>
      <c r="L2087" s="87">
        <v>41688</v>
      </c>
      <c r="M2087" s="54"/>
      <c r="N2087" s="54" t="s">
        <v>1080</v>
      </c>
      <c r="O2087" s="88">
        <v>0.7108344124</v>
      </c>
      <c r="P2087" s="54">
        <v>111</v>
      </c>
    </row>
    <row r="2088" spans="1:16" ht="28">
      <c r="A2088" s="54" t="s">
        <v>228</v>
      </c>
      <c r="B2088" s="54" t="s">
        <v>185</v>
      </c>
      <c r="C2088" s="54" t="s">
        <v>1130</v>
      </c>
      <c r="D2088" s="54" t="s">
        <v>97</v>
      </c>
      <c r="E2088" s="54" t="s">
        <v>370</v>
      </c>
      <c r="F2088" s="54" t="s">
        <v>272</v>
      </c>
      <c r="G2088" s="54" t="s">
        <v>207</v>
      </c>
      <c r="H2088" s="54" t="s">
        <v>209</v>
      </c>
      <c r="I2088" s="54" t="s">
        <v>1074</v>
      </c>
      <c r="J2088" s="54" t="s">
        <v>207</v>
      </c>
      <c r="K2088" s="54" t="s">
        <v>1081</v>
      </c>
      <c r="L2088" s="87">
        <v>41688</v>
      </c>
      <c r="M2088" s="54"/>
      <c r="N2088" s="54" t="s">
        <v>1082</v>
      </c>
      <c r="O2088" s="88">
        <v>0.89654790760000003</v>
      </c>
      <c r="P2088" s="54">
        <v>140</v>
      </c>
    </row>
    <row r="2089" spans="1:16" ht="28">
      <c r="A2089" s="54" t="s">
        <v>228</v>
      </c>
      <c r="B2089" s="54" t="s">
        <v>185</v>
      </c>
      <c r="C2089" s="54" t="s">
        <v>1130</v>
      </c>
      <c r="D2089" s="54" t="s">
        <v>97</v>
      </c>
      <c r="E2089" s="54" t="s">
        <v>370</v>
      </c>
      <c r="F2089" s="54" t="s">
        <v>272</v>
      </c>
      <c r="G2089" s="54" t="s">
        <v>207</v>
      </c>
      <c r="H2089" s="54" t="s">
        <v>209</v>
      </c>
      <c r="I2089" s="54" t="s">
        <v>1074</v>
      </c>
      <c r="J2089" s="54" t="s">
        <v>207</v>
      </c>
      <c r="K2089" s="54" t="s">
        <v>1083</v>
      </c>
      <c r="L2089" s="87">
        <v>41688</v>
      </c>
      <c r="M2089" s="54"/>
      <c r="N2089" s="54" t="s">
        <v>1084</v>
      </c>
      <c r="O2089" s="88">
        <v>4.9118017506999996</v>
      </c>
      <c r="P2089" s="54">
        <v>767</v>
      </c>
    </row>
    <row r="2090" spans="1:16" ht="28">
      <c r="A2090" s="54" t="s">
        <v>228</v>
      </c>
      <c r="B2090" s="54" t="s">
        <v>185</v>
      </c>
      <c r="C2090" s="54" t="s">
        <v>1130</v>
      </c>
      <c r="D2090" s="54" t="s">
        <v>97</v>
      </c>
      <c r="E2090" s="54" t="s">
        <v>370</v>
      </c>
      <c r="F2090" s="54" t="s">
        <v>272</v>
      </c>
      <c r="G2090" s="54" t="s">
        <v>207</v>
      </c>
      <c r="H2090" s="54" t="s">
        <v>209</v>
      </c>
      <c r="I2090" s="54" t="s">
        <v>1074</v>
      </c>
      <c r="J2090" s="54" t="s">
        <v>207</v>
      </c>
      <c r="K2090" s="54" t="s">
        <v>1085</v>
      </c>
      <c r="L2090" s="87">
        <v>41688</v>
      </c>
      <c r="M2090" s="54"/>
      <c r="N2090" s="54" t="s">
        <v>1086</v>
      </c>
      <c r="O2090" s="88">
        <v>0.90935573479999998</v>
      </c>
      <c r="P2090" s="54">
        <v>142</v>
      </c>
    </row>
    <row r="2091" spans="1:16" ht="28">
      <c r="A2091" s="54" t="s">
        <v>228</v>
      </c>
      <c r="B2091" s="54" t="s">
        <v>185</v>
      </c>
      <c r="C2091" s="54" t="s">
        <v>1130</v>
      </c>
      <c r="D2091" s="54" t="s">
        <v>97</v>
      </c>
      <c r="E2091" s="54" t="s">
        <v>370</v>
      </c>
      <c r="F2091" s="54" t="s">
        <v>272</v>
      </c>
      <c r="G2091" s="54" t="s">
        <v>207</v>
      </c>
      <c r="H2091" s="54" t="s">
        <v>209</v>
      </c>
      <c r="I2091" s="54" t="s">
        <v>1074</v>
      </c>
      <c r="J2091" s="54" t="s">
        <v>207</v>
      </c>
      <c r="K2091" s="54" t="s">
        <v>1087</v>
      </c>
      <c r="L2091" s="87">
        <v>41688</v>
      </c>
      <c r="M2091" s="54"/>
      <c r="N2091" s="54" t="s">
        <v>1088</v>
      </c>
      <c r="O2091" s="88">
        <v>2.7536828589</v>
      </c>
      <c r="P2091" s="54">
        <v>430</v>
      </c>
    </row>
    <row r="2092" spans="1:16" ht="28">
      <c r="A2092" s="54" t="s">
        <v>228</v>
      </c>
      <c r="B2092" s="54" t="s">
        <v>185</v>
      </c>
      <c r="C2092" s="54" t="s">
        <v>1130</v>
      </c>
      <c r="D2092" s="54" t="s">
        <v>97</v>
      </c>
      <c r="E2092" s="54" t="s">
        <v>370</v>
      </c>
      <c r="F2092" s="54" t="s">
        <v>272</v>
      </c>
      <c r="G2092" s="54" t="s">
        <v>207</v>
      </c>
      <c r="H2092" s="54" t="s">
        <v>209</v>
      </c>
      <c r="I2092" s="54" t="s">
        <v>1074</v>
      </c>
      <c r="J2092" s="54" t="s">
        <v>207</v>
      </c>
      <c r="K2092" s="54" t="s">
        <v>1089</v>
      </c>
      <c r="L2092" s="87">
        <v>41688</v>
      </c>
      <c r="M2092" s="54"/>
      <c r="N2092" s="54" t="s">
        <v>1090</v>
      </c>
      <c r="O2092" s="88">
        <v>1.2679748978000001</v>
      </c>
      <c r="P2092" s="54">
        <v>198</v>
      </c>
    </row>
    <row r="2093" spans="1:16" ht="28">
      <c r="A2093" s="54" t="s">
        <v>228</v>
      </c>
      <c r="B2093" s="54" t="s">
        <v>185</v>
      </c>
      <c r="C2093" s="54" t="s">
        <v>1130</v>
      </c>
      <c r="D2093" s="54" t="s">
        <v>97</v>
      </c>
      <c r="E2093" s="54" t="s">
        <v>370</v>
      </c>
      <c r="F2093" s="54" t="s">
        <v>272</v>
      </c>
      <c r="G2093" s="54" t="s">
        <v>207</v>
      </c>
      <c r="H2093" s="54" t="s">
        <v>209</v>
      </c>
      <c r="I2093" s="54" t="s">
        <v>1074</v>
      </c>
      <c r="J2093" s="54" t="s">
        <v>207</v>
      </c>
      <c r="K2093" s="54" t="s">
        <v>1091</v>
      </c>
      <c r="L2093" s="87">
        <v>41688</v>
      </c>
      <c r="M2093" s="54"/>
      <c r="N2093" s="54" t="s">
        <v>1092</v>
      </c>
      <c r="O2093" s="88">
        <v>1.2935905523</v>
      </c>
      <c r="P2093" s="54">
        <v>202</v>
      </c>
    </row>
    <row r="2094" spans="1:16" ht="28">
      <c r="A2094" s="54" t="s">
        <v>228</v>
      </c>
      <c r="B2094" s="54" t="s">
        <v>185</v>
      </c>
      <c r="C2094" s="54" t="s">
        <v>1130</v>
      </c>
      <c r="D2094" s="54" t="s">
        <v>97</v>
      </c>
      <c r="E2094" s="54" t="s">
        <v>370</v>
      </c>
      <c r="F2094" s="54" t="s">
        <v>272</v>
      </c>
      <c r="G2094" s="54" t="s">
        <v>207</v>
      </c>
      <c r="H2094" s="54" t="s">
        <v>209</v>
      </c>
      <c r="I2094" s="54" t="s">
        <v>1074</v>
      </c>
      <c r="J2094" s="54" t="s">
        <v>207</v>
      </c>
      <c r="K2094" s="54" t="s">
        <v>1093</v>
      </c>
      <c r="L2094" s="87">
        <v>41688</v>
      </c>
      <c r="M2094" s="54"/>
      <c r="N2094" s="54" t="s">
        <v>1094</v>
      </c>
      <c r="O2094" s="88">
        <v>12.321129815200001</v>
      </c>
      <c r="P2094" s="54">
        <v>1924</v>
      </c>
    </row>
    <row r="2095" spans="1:16" ht="28">
      <c r="A2095" s="54" t="s">
        <v>228</v>
      </c>
      <c r="B2095" s="54" t="s">
        <v>185</v>
      </c>
      <c r="C2095" s="54" t="s">
        <v>1130</v>
      </c>
      <c r="D2095" s="54" t="s">
        <v>97</v>
      </c>
      <c r="E2095" s="54" t="s">
        <v>370</v>
      </c>
      <c r="F2095" s="54" t="s">
        <v>272</v>
      </c>
      <c r="G2095" s="54" t="s">
        <v>207</v>
      </c>
      <c r="H2095" s="54" t="s">
        <v>209</v>
      </c>
      <c r="I2095" s="54" t="s">
        <v>1074</v>
      </c>
      <c r="J2095" s="54" t="s">
        <v>207</v>
      </c>
      <c r="K2095" s="54" t="s">
        <v>1095</v>
      </c>
      <c r="L2095" s="87">
        <v>41688</v>
      </c>
      <c r="M2095" s="54"/>
      <c r="N2095" s="54" t="s">
        <v>1096</v>
      </c>
      <c r="O2095" s="88">
        <v>6.6792819113000004</v>
      </c>
      <c r="P2095" s="54">
        <v>1043</v>
      </c>
    </row>
    <row r="2096" spans="1:16" ht="28">
      <c r="A2096" s="54" t="s">
        <v>228</v>
      </c>
      <c r="B2096" s="54" t="s">
        <v>185</v>
      </c>
      <c r="C2096" s="54" t="s">
        <v>1130</v>
      </c>
      <c r="D2096" s="54" t="s">
        <v>97</v>
      </c>
      <c r="E2096" s="54" t="s">
        <v>370</v>
      </c>
      <c r="F2096" s="54" t="s">
        <v>272</v>
      </c>
      <c r="G2096" s="54" t="s">
        <v>207</v>
      </c>
      <c r="H2096" s="54" t="s">
        <v>209</v>
      </c>
      <c r="I2096" s="54" t="s">
        <v>1074</v>
      </c>
      <c r="J2096" s="54" t="s">
        <v>207</v>
      </c>
      <c r="K2096" s="54" t="s">
        <v>1097</v>
      </c>
      <c r="L2096" s="87">
        <v>41688</v>
      </c>
      <c r="M2096" s="54"/>
      <c r="N2096" s="54" t="s">
        <v>1098</v>
      </c>
      <c r="O2096" s="88">
        <v>1.5113236156000001</v>
      </c>
      <c r="P2096" s="54">
        <v>236</v>
      </c>
    </row>
    <row r="2097" spans="1:16" ht="28">
      <c r="A2097" s="54" t="s">
        <v>228</v>
      </c>
      <c r="B2097" s="54" t="s">
        <v>185</v>
      </c>
      <c r="C2097" s="54" t="s">
        <v>1130</v>
      </c>
      <c r="D2097" s="54" t="s">
        <v>97</v>
      </c>
      <c r="E2097" s="54" t="s">
        <v>370</v>
      </c>
      <c r="F2097" s="54" t="s">
        <v>272</v>
      </c>
      <c r="G2097" s="54" t="s">
        <v>365</v>
      </c>
      <c r="H2097" s="54" t="s">
        <v>1099</v>
      </c>
      <c r="I2097" s="54" t="s">
        <v>1100</v>
      </c>
      <c r="J2097" s="54" t="s">
        <v>365</v>
      </c>
      <c r="K2097" s="54" t="s">
        <v>1101</v>
      </c>
      <c r="L2097" s="87">
        <v>42671</v>
      </c>
      <c r="M2097" s="54"/>
      <c r="N2097" s="54" t="s">
        <v>1102</v>
      </c>
      <c r="O2097" s="88">
        <v>6.4039136299999994E-2</v>
      </c>
      <c r="P2097" s="54">
        <v>10</v>
      </c>
    </row>
    <row r="2098" spans="1:16" ht="28">
      <c r="A2098" s="54" t="s">
        <v>228</v>
      </c>
      <c r="B2098" s="54" t="s">
        <v>185</v>
      </c>
      <c r="C2098" s="54" t="s">
        <v>1130</v>
      </c>
      <c r="D2098" s="54" t="s">
        <v>97</v>
      </c>
      <c r="E2098" s="54" t="s">
        <v>370</v>
      </c>
      <c r="F2098" s="54" t="s">
        <v>272</v>
      </c>
      <c r="G2098" s="54" t="s">
        <v>365</v>
      </c>
      <c r="H2098" s="54" t="s">
        <v>1099</v>
      </c>
      <c r="I2098" s="54" t="s">
        <v>1100</v>
      </c>
      <c r="J2098" s="54" t="s">
        <v>365</v>
      </c>
      <c r="K2098" s="54" t="s">
        <v>1103</v>
      </c>
      <c r="L2098" s="87">
        <v>42671</v>
      </c>
      <c r="M2098" s="54"/>
      <c r="N2098" s="54" t="s">
        <v>1104</v>
      </c>
      <c r="O2098" s="88">
        <v>9.60587044E-2</v>
      </c>
      <c r="P2098" s="54">
        <v>15</v>
      </c>
    </row>
    <row r="2099" spans="1:16" ht="28">
      <c r="A2099" s="54" t="s">
        <v>228</v>
      </c>
      <c r="B2099" s="54" t="s">
        <v>185</v>
      </c>
      <c r="C2099" s="54" t="s">
        <v>1130</v>
      </c>
      <c r="D2099" s="54" t="s">
        <v>97</v>
      </c>
      <c r="E2099" s="54" t="s">
        <v>370</v>
      </c>
      <c r="F2099" s="54" t="s">
        <v>272</v>
      </c>
      <c r="G2099" s="54" t="s">
        <v>365</v>
      </c>
      <c r="H2099" s="54" t="s">
        <v>1099</v>
      </c>
      <c r="I2099" s="54" t="s">
        <v>1100</v>
      </c>
      <c r="J2099" s="54" t="s">
        <v>365</v>
      </c>
      <c r="K2099" s="54" t="s">
        <v>1105</v>
      </c>
      <c r="L2099" s="87">
        <v>42671</v>
      </c>
      <c r="M2099" s="54"/>
      <c r="N2099" s="54" t="s">
        <v>1106</v>
      </c>
      <c r="O2099" s="88">
        <v>8.3250877099999995E-2</v>
      </c>
      <c r="P2099" s="54">
        <v>13</v>
      </c>
    </row>
    <row r="2100" spans="1:16" ht="28">
      <c r="A2100" s="54" t="s">
        <v>228</v>
      </c>
      <c r="B2100" s="54" t="s">
        <v>185</v>
      </c>
      <c r="C2100" s="54" t="s">
        <v>1130</v>
      </c>
      <c r="D2100" s="54" t="s">
        <v>97</v>
      </c>
      <c r="E2100" s="54" t="s">
        <v>370</v>
      </c>
      <c r="F2100" s="54" t="s">
        <v>272</v>
      </c>
      <c r="G2100" s="54" t="s">
        <v>365</v>
      </c>
      <c r="H2100" s="54" t="s">
        <v>1099</v>
      </c>
      <c r="I2100" s="54" t="s">
        <v>1100</v>
      </c>
      <c r="J2100" s="54" t="s">
        <v>365</v>
      </c>
      <c r="K2100" s="54" t="s">
        <v>1107</v>
      </c>
      <c r="L2100" s="87">
        <v>42671</v>
      </c>
      <c r="M2100" s="54"/>
      <c r="N2100" s="54" t="s">
        <v>1108</v>
      </c>
      <c r="O2100" s="88">
        <v>4.4827395399999997E-2</v>
      </c>
      <c r="P2100" s="54">
        <v>7</v>
      </c>
    </row>
    <row r="2101" spans="1:16" ht="28">
      <c r="A2101" s="54" t="s">
        <v>228</v>
      </c>
      <c r="B2101" s="54" t="s">
        <v>185</v>
      </c>
      <c r="C2101" s="54" t="s">
        <v>1130</v>
      </c>
      <c r="D2101" s="54" t="s">
        <v>97</v>
      </c>
      <c r="E2101" s="54" t="s">
        <v>370</v>
      </c>
      <c r="F2101" s="54" t="s">
        <v>272</v>
      </c>
      <c r="G2101" s="54" t="s">
        <v>365</v>
      </c>
      <c r="H2101" s="54" t="s">
        <v>1099</v>
      </c>
      <c r="I2101" s="54" t="s">
        <v>1100</v>
      </c>
      <c r="J2101" s="54" t="s">
        <v>365</v>
      </c>
      <c r="K2101" s="54" t="s">
        <v>366</v>
      </c>
      <c r="L2101" s="87">
        <v>42671</v>
      </c>
      <c r="M2101" s="54"/>
      <c r="N2101" s="54" t="s">
        <v>1109</v>
      </c>
      <c r="O2101" s="88">
        <v>0.1152704453</v>
      </c>
      <c r="P2101" s="54">
        <v>18</v>
      </c>
    </row>
    <row r="2102" spans="1:16" ht="28">
      <c r="A2102" s="54" t="s">
        <v>228</v>
      </c>
      <c r="B2102" s="54" t="s">
        <v>185</v>
      </c>
      <c r="C2102" s="54" t="s">
        <v>1130</v>
      </c>
      <c r="D2102" s="54" t="s">
        <v>97</v>
      </c>
      <c r="E2102" s="54" t="s">
        <v>370</v>
      </c>
      <c r="F2102" s="54" t="s">
        <v>272</v>
      </c>
      <c r="G2102" s="54" t="s">
        <v>365</v>
      </c>
      <c r="H2102" s="54" t="s">
        <v>1099</v>
      </c>
      <c r="I2102" s="54" t="s">
        <v>1100</v>
      </c>
      <c r="J2102" s="54" t="s">
        <v>365</v>
      </c>
      <c r="K2102" s="54" t="s">
        <v>1110</v>
      </c>
      <c r="L2102" s="87">
        <v>42671</v>
      </c>
      <c r="M2102" s="54"/>
      <c r="N2102" s="54" t="s">
        <v>1111</v>
      </c>
      <c r="O2102" s="88">
        <v>5.7635222600000001E-2</v>
      </c>
      <c r="P2102" s="54">
        <v>9</v>
      </c>
    </row>
    <row r="2103" spans="1:16" ht="28">
      <c r="A2103" s="54" t="s">
        <v>228</v>
      </c>
      <c r="B2103" s="54" t="s">
        <v>185</v>
      </c>
      <c r="C2103" s="54" t="s">
        <v>1130</v>
      </c>
      <c r="D2103" s="54" t="s">
        <v>97</v>
      </c>
      <c r="E2103" s="54" t="s">
        <v>370</v>
      </c>
      <c r="F2103" s="54" t="s">
        <v>272</v>
      </c>
      <c r="G2103" s="54" t="s">
        <v>365</v>
      </c>
      <c r="H2103" s="54" t="s">
        <v>1099</v>
      </c>
      <c r="I2103" s="54" t="s">
        <v>1100</v>
      </c>
      <c r="J2103" s="54" t="s">
        <v>365</v>
      </c>
      <c r="K2103" s="54" t="s">
        <v>1112</v>
      </c>
      <c r="L2103" s="87">
        <v>42671</v>
      </c>
      <c r="M2103" s="54"/>
      <c r="N2103" s="54" t="s">
        <v>1113</v>
      </c>
      <c r="O2103" s="88">
        <v>0.13448218619999999</v>
      </c>
      <c r="P2103" s="54">
        <v>21</v>
      </c>
    </row>
    <row r="2104" spans="1:16" ht="28">
      <c r="A2104" s="54" t="s">
        <v>228</v>
      </c>
      <c r="B2104" s="54" t="s">
        <v>185</v>
      </c>
      <c r="C2104" s="54" t="s">
        <v>1130</v>
      </c>
      <c r="D2104" s="54" t="s">
        <v>97</v>
      </c>
      <c r="E2104" s="54" t="s">
        <v>370</v>
      </c>
      <c r="F2104" s="54" t="s">
        <v>272</v>
      </c>
      <c r="G2104" s="54" t="s">
        <v>365</v>
      </c>
      <c r="H2104" s="54" t="s">
        <v>1099</v>
      </c>
      <c r="I2104" s="54" t="s">
        <v>1100</v>
      </c>
      <c r="J2104" s="54" t="s">
        <v>365</v>
      </c>
      <c r="K2104" s="54" t="s">
        <v>1114</v>
      </c>
      <c r="L2104" s="87">
        <v>42671</v>
      </c>
      <c r="M2104" s="54"/>
      <c r="N2104" s="54" t="s">
        <v>1115</v>
      </c>
      <c r="O2104" s="88">
        <v>3.8423481799999999E-2</v>
      </c>
      <c r="P2104" s="54">
        <v>6</v>
      </c>
    </row>
    <row r="2105" spans="1:16" ht="28">
      <c r="A2105" s="54" t="s">
        <v>228</v>
      </c>
      <c r="B2105" s="54" t="s">
        <v>185</v>
      </c>
      <c r="C2105" s="54" t="s">
        <v>1130</v>
      </c>
      <c r="D2105" s="54" t="s">
        <v>97</v>
      </c>
      <c r="E2105" s="54" t="s">
        <v>370</v>
      </c>
      <c r="F2105" s="54" t="s">
        <v>272</v>
      </c>
      <c r="G2105" s="54" t="s">
        <v>365</v>
      </c>
      <c r="H2105" s="54" t="s">
        <v>1099</v>
      </c>
      <c r="I2105" s="54" t="s">
        <v>1100</v>
      </c>
      <c r="J2105" s="54" t="s">
        <v>365</v>
      </c>
      <c r="K2105" s="54" t="s">
        <v>1116</v>
      </c>
      <c r="L2105" s="87">
        <v>42671</v>
      </c>
      <c r="M2105" s="54"/>
      <c r="N2105" s="54" t="s">
        <v>1117</v>
      </c>
      <c r="O2105" s="88">
        <v>6.4039136299999994E-2</v>
      </c>
      <c r="P2105" s="54">
        <v>10</v>
      </c>
    </row>
    <row r="2106" spans="1:16" ht="28">
      <c r="A2106" s="54" t="s">
        <v>228</v>
      </c>
      <c r="B2106" s="54" t="s">
        <v>185</v>
      </c>
      <c r="C2106" s="54" t="s">
        <v>1130</v>
      </c>
      <c r="D2106" s="54" t="s">
        <v>97</v>
      </c>
      <c r="E2106" s="54" t="s">
        <v>370</v>
      </c>
      <c r="F2106" s="54" t="s">
        <v>272</v>
      </c>
      <c r="G2106" s="54" t="s">
        <v>365</v>
      </c>
      <c r="H2106" s="54" t="s">
        <v>1118</v>
      </c>
      <c r="I2106" s="54" t="s">
        <v>1119</v>
      </c>
      <c r="J2106" s="54" t="s">
        <v>365</v>
      </c>
      <c r="K2106" s="54" t="s">
        <v>1118</v>
      </c>
      <c r="L2106" s="87">
        <v>42965</v>
      </c>
      <c r="M2106" s="54"/>
      <c r="N2106" s="54" t="s">
        <v>1120</v>
      </c>
      <c r="O2106" s="88">
        <v>8.3250877099999995E-2</v>
      </c>
      <c r="P2106" s="54">
        <v>13</v>
      </c>
    </row>
    <row r="2107" spans="1:16" ht="28">
      <c r="A2107" s="54" t="s">
        <v>228</v>
      </c>
      <c r="B2107" s="54" t="s">
        <v>185</v>
      </c>
      <c r="C2107" s="54" t="s">
        <v>1121</v>
      </c>
      <c r="D2107" s="54" t="s">
        <v>97</v>
      </c>
      <c r="E2107" s="54" t="s">
        <v>1122</v>
      </c>
      <c r="F2107" s="54" t="s">
        <v>272</v>
      </c>
      <c r="G2107" s="54" t="s">
        <v>500</v>
      </c>
      <c r="H2107" s="54" t="s">
        <v>501</v>
      </c>
      <c r="I2107" s="54" t="s">
        <v>502</v>
      </c>
      <c r="J2107" s="54" t="s">
        <v>500</v>
      </c>
      <c r="K2107" s="54" t="s">
        <v>519</v>
      </c>
      <c r="L2107" s="87">
        <v>41688</v>
      </c>
      <c r="M2107" s="54"/>
      <c r="N2107" s="54" t="s">
        <v>520</v>
      </c>
      <c r="O2107" s="88">
        <v>0.91</v>
      </c>
      <c r="P2107" s="54">
        <v>1</v>
      </c>
    </row>
    <row r="2108" spans="1:16" ht="28">
      <c r="A2108" s="54" t="s">
        <v>228</v>
      </c>
      <c r="B2108" s="54" t="s">
        <v>185</v>
      </c>
      <c r="C2108" s="54" t="s">
        <v>1121</v>
      </c>
      <c r="D2108" s="54" t="s">
        <v>97</v>
      </c>
      <c r="E2108" s="54" t="s">
        <v>1122</v>
      </c>
      <c r="F2108" s="54" t="s">
        <v>272</v>
      </c>
      <c r="G2108" s="54" t="s">
        <v>859</v>
      </c>
      <c r="H2108" s="54" t="s">
        <v>860</v>
      </c>
      <c r="I2108" s="54" t="s">
        <v>861</v>
      </c>
      <c r="J2108" s="54" t="s">
        <v>859</v>
      </c>
      <c r="K2108" s="54" t="s">
        <v>869</v>
      </c>
      <c r="L2108" s="87">
        <v>41688</v>
      </c>
      <c r="M2108" s="54"/>
      <c r="N2108" s="54" t="s">
        <v>870</v>
      </c>
      <c r="O2108" s="88">
        <v>0.91</v>
      </c>
      <c r="P2108" s="54">
        <v>1</v>
      </c>
    </row>
    <row r="2109" spans="1:16" ht="28">
      <c r="A2109" s="54" t="s">
        <v>228</v>
      </c>
      <c r="B2109" s="54" t="s">
        <v>185</v>
      </c>
      <c r="C2109" s="54" t="s">
        <v>1121</v>
      </c>
      <c r="D2109" s="54" t="s">
        <v>97</v>
      </c>
      <c r="E2109" s="54" t="s">
        <v>1122</v>
      </c>
      <c r="F2109" s="54" t="s">
        <v>272</v>
      </c>
      <c r="G2109" s="54" t="s">
        <v>859</v>
      </c>
      <c r="H2109" s="54" t="s">
        <v>860</v>
      </c>
      <c r="I2109" s="54" t="s">
        <v>861</v>
      </c>
      <c r="J2109" s="54" t="s">
        <v>859</v>
      </c>
      <c r="K2109" s="54" t="s">
        <v>877</v>
      </c>
      <c r="L2109" s="87">
        <v>41688</v>
      </c>
      <c r="M2109" s="54"/>
      <c r="N2109" s="54" t="s">
        <v>878</v>
      </c>
      <c r="O2109" s="88">
        <v>1.82</v>
      </c>
      <c r="P2109" s="54">
        <v>2</v>
      </c>
    </row>
    <row r="2110" spans="1:16" ht="28">
      <c r="A2110" s="54" t="s">
        <v>228</v>
      </c>
      <c r="B2110" s="54" t="s">
        <v>185</v>
      </c>
      <c r="C2110" s="54" t="s">
        <v>1121</v>
      </c>
      <c r="D2110" s="54" t="s">
        <v>97</v>
      </c>
      <c r="E2110" s="54" t="s">
        <v>1122</v>
      </c>
      <c r="F2110" s="54" t="s">
        <v>272</v>
      </c>
      <c r="G2110" s="54" t="s">
        <v>859</v>
      </c>
      <c r="H2110" s="54" t="s">
        <v>881</v>
      </c>
      <c r="I2110" s="54" t="s">
        <v>882</v>
      </c>
      <c r="J2110" s="54" t="s">
        <v>859</v>
      </c>
      <c r="K2110" s="54" t="s">
        <v>885</v>
      </c>
      <c r="L2110" s="87">
        <v>41695</v>
      </c>
      <c r="M2110" s="54"/>
      <c r="N2110" s="54" t="s">
        <v>886</v>
      </c>
      <c r="O2110" s="88">
        <v>0.91</v>
      </c>
      <c r="P2110" s="54">
        <v>1</v>
      </c>
    </row>
    <row r="2111" spans="1:16" ht="28">
      <c r="A2111" s="54" t="s">
        <v>228</v>
      </c>
      <c r="B2111" s="54" t="s">
        <v>185</v>
      </c>
      <c r="C2111" s="54" t="s">
        <v>1121</v>
      </c>
      <c r="D2111" s="54" t="s">
        <v>97</v>
      </c>
      <c r="E2111" s="54" t="s">
        <v>1122</v>
      </c>
      <c r="F2111" s="54" t="s">
        <v>272</v>
      </c>
      <c r="G2111" s="54" t="s">
        <v>201</v>
      </c>
      <c r="H2111" s="54" t="s">
        <v>958</v>
      </c>
      <c r="I2111" s="54" t="s">
        <v>959</v>
      </c>
      <c r="J2111" s="54" t="s">
        <v>201</v>
      </c>
      <c r="K2111" s="54" t="s">
        <v>958</v>
      </c>
      <c r="L2111" s="87">
        <v>42867</v>
      </c>
      <c r="M2111" s="54"/>
      <c r="N2111" s="54" t="s">
        <v>960</v>
      </c>
      <c r="O2111" s="88">
        <v>0.91</v>
      </c>
      <c r="P2111" s="54">
        <v>1</v>
      </c>
    </row>
    <row r="2112" spans="1:16" ht="28">
      <c r="A2112" s="54" t="s">
        <v>228</v>
      </c>
      <c r="B2112" s="54" t="s">
        <v>185</v>
      </c>
      <c r="C2112" s="54" t="s">
        <v>1121</v>
      </c>
      <c r="D2112" s="54" t="s">
        <v>97</v>
      </c>
      <c r="E2112" s="54" t="s">
        <v>1122</v>
      </c>
      <c r="F2112" s="54" t="s">
        <v>272</v>
      </c>
      <c r="G2112" s="54" t="s">
        <v>201</v>
      </c>
      <c r="H2112" s="54" t="s">
        <v>204</v>
      </c>
      <c r="I2112" s="54" t="s">
        <v>315</v>
      </c>
      <c r="J2112" s="54" t="s">
        <v>201</v>
      </c>
      <c r="K2112" s="54" t="s">
        <v>316</v>
      </c>
      <c r="L2112" s="87">
        <v>41688</v>
      </c>
      <c r="M2112" s="54"/>
      <c r="N2112" s="54" t="s">
        <v>317</v>
      </c>
      <c r="O2112" s="88">
        <v>0.91</v>
      </c>
      <c r="P2112" s="54">
        <v>1</v>
      </c>
    </row>
    <row r="2113" spans="1:16" ht="28">
      <c r="A2113" s="54" t="s">
        <v>228</v>
      </c>
      <c r="B2113" s="54" t="s">
        <v>185</v>
      </c>
      <c r="C2113" s="54" t="s">
        <v>1121</v>
      </c>
      <c r="D2113" s="54" t="s">
        <v>97</v>
      </c>
      <c r="E2113" s="54" t="s">
        <v>1122</v>
      </c>
      <c r="F2113" s="54" t="s">
        <v>272</v>
      </c>
      <c r="G2113" s="54" t="s">
        <v>201</v>
      </c>
      <c r="H2113" s="54" t="s">
        <v>204</v>
      </c>
      <c r="I2113" s="54" t="s">
        <v>315</v>
      </c>
      <c r="J2113" s="54" t="s">
        <v>201</v>
      </c>
      <c r="K2113" s="54" t="s">
        <v>967</v>
      </c>
      <c r="L2113" s="87">
        <v>41688</v>
      </c>
      <c r="M2113" s="54"/>
      <c r="N2113" s="54" t="s">
        <v>968</v>
      </c>
      <c r="O2113" s="88">
        <v>0.91</v>
      </c>
      <c r="P2113" s="54">
        <v>1</v>
      </c>
    </row>
    <row r="2114" spans="1:16" ht="28">
      <c r="A2114" s="54" t="s">
        <v>228</v>
      </c>
      <c r="B2114" s="54" t="s">
        <v>185</v>
      </c>
      <c r="C2114" s="54" t="s">
        <v>1121</v>
      </c>
      <c r="D2114" s="54" t="s">
        <v>97</v>
      </c>
      <c r="E2114" s="54" t="s">
        <v>1122</v>
      </c>
      <c r="F2114" s="54" t="s">
        <v>272</v>
      </c>
      <c r="G2114" s="54" t="s">
        <v>201</v>
      </c>
      <c r="H2114" s="54" t="s">
        <v>204</v>
      </c>
      <c r="I2114" s="54" t="s">
        <v>315</v>
      </c>
      <c r="J2114" s="54" t="s">
        <v>201</v>
      </c>
      <c r="K2114" s="54" t="s">
        <v>204</v>
      </c>
      <c r="L2114" s="87">
        <v>41688</v>
      </c>
      <c r="M2114" s="54"/>
      <c r="N2114" s="54" t="s">
        <v>975</v>
      </c>
      <c r="O2114" s="88">
        <v>0.91</v>
      </c>
      <c r="P2114" s="54">
        <v>1</v>
      </c>
    </row>
    <row r="2115" spans="1:16" ht="28">
      <c r="A2115" s="54" t="s">
        <v>228</v>
      </c>
      <c r="B2115" s="54" t="s">
        <v>185</v>
      </c>
      <c r="C2115" s="54" t="s">
        <v>1121</v>
      </c>
      <c r="D2115" s="54" t="s">
        <v>97</v>
      </c>
      <c r="E2115" s="54" t="s">
        <v>1122</v>
      </c>
      <c r="F2115" s="54" t="s">
        <v>272</v>
      </c>
      <c r="G2115" s="54" t="s">
        <v>201</v>
      </c>
      <c r="H2115" s="54" t="s">
        <v>204</v>
      </c>
      <c r="I2115" s="54" t="s">
        <v>315</v>
      </c>
      <c r="J2115" s="54" t="s">
        <v>201</v>
      </c>
      <c r="K2115" s="54" t="s">
        <v>320</v>
      </c>
      <c r="L2115" s="87">
        <v>41688</v>
      </c>
      <c r="M2115" s="54"/>
      <c r="N2115" s="54" t="s">
        <v>321</v>
      </c>
      <c r="O2115" s="88">
        <v>0.91</v>
      </c>
      <c r="P2115" s="54">
        <v>1</v>
      </c>
    </row>
    <row r="2116" spans="1:16" ht="28">
      <c r="A2116" s="54" t="s">
        <v>228</v>
      </c>
      <c r="B2116" s="54" t="s">
        <v>185</v>
      </c>
      <c r="C2116" s="54" t="s">
        <v>1121</v>
      </c>
      <c r="D2116" s="54" t="s">
        <v>97</v>
      </c>
      <c r="E2116" s="54" t="s">
        <v>1122</v>
      </c>
      <c r="F2116" s="54" t="s">
        <v>272</v>
      </c>
      <c r="G2116" s="54" t="s">
        <v>210</v>
      </c>
      <c r="H2116" s="54" t="s">
        <v>210</v>
      </c>
      <c r="I2116" s="54" t="s">
        <v>322</v>
      </c>
      <c r="J2116" s="54" t="s">
        <v>210</v>
      </c>
      <c r="K2116" s="54" t="s">
        <v>1047</v>
      </c>
      <c r="L2116" s="87">
        <v>41674</v>
      </c>
      <c r="M2116" s="54"/>
      <c r="N2116" s="54" t="s">
        <v>1048</v>
      </c>
      <c r="O2116" s="88">
        <v>0.91</v>
      </c>
      <c r="P2116" s="54">
        <v>1</v>
      </c>
    </row>
    <row r="2117" spans="1:16" ht="28">
      <c r="A2117" s="54" t="s">
        <v>228</v>
      </c>
      <c r="B2117" s="54" t="s">
        <v>185</v>
      </c>
      <c r="C2117" s="54" t="s">
        <v>1121</v>
      </c>
      <c r="D2117" s="54" t="s">
        <v>97</v>
      </c>
      <c r="E2117" s="54" t="s">
        <v>1122</v>
      </c>
      <c r="F2117" s="54" t="s">
        <v>272</v>
      </c>
      <c r="G2117" s="54" t="s">
        <v>207</v>
      </c>
      <c r="H2117" s="54" t="s">
        <v>336</v>
      </c>
      <c r="I2117" s="54" t="s">
        <v>337</v>
      </c>
      <c r="J2117" s="54" t="s">
        <v>207</v>
      </c>
      <c r="K2117" s="54" t="s">
        <v>336</v>
      </c>
      <c r="L2117" s="87">
        <v>42101</v>
      </c>
      <c r="M2117" s="54"/>
      <c r="N2117" s="54" t="s">
        <v>338</v>
      </c>
      <c r="O2117" s="88">
        <v>0.91</v>
      </c>
      <c r="P2117" s="54">
        <v>1</v>
      </c>
    </row>
    <row r="2118" spans="1:16" ht="42">
      <c r="A2118" s="54" t="s">
        <v>228</v>
      </c>
      <c r="B2118" s="54" t="s">
        <v>185</v>
      </c>
      <c r="C2118" s="54" t="s">
        <v>1121</v>
      </c>
      <c r="D2118" s="54" t="s">
        <v>97</v>
      </c>
      <c r="E2118" s="54" t="s">
        <v>1122</v>
      </c>
      <c r="F2118" s="54" t="s">
        <v>1123</v>
      </c>
      <c r="G2118" s="54" t="s">
        <v>207</v>
      </c>
      <c r="H2118" s="54" t="s">
        <v>208</v>
      </c>
      <c r="I2118" s="54" t="s">
        <v>1598</v>
      </c>
      <c r="J2118" s="54" t="s">
        <v>259</v>
      </c>
      <c r="K2118" s="54" t="s">
        <v>1124</v>
      </c>
      <c r="L2118" s="87">
        <v>42171</v>
      </c>
      <c r="M2118" s="54"/>
      <c r="N2118" s="54" t="s">
        <v>259</v>
      </c>
      <c r="O2118" s="88">
        <v>7</v>
      </c>
      <c r="P2118" s="54">
        <v>1</v>
      </c>
    </row>
    <row r="2119" spans="1:16" ht="28">
      <c r="A2119" s="54" t="s">
        <v>228</v>
      </c>
      <c r="B2119" s="54" t="s">
        <v>185</v>
      </c>
      <c r="C2119" s="54" t="s">
        <v>1126</v>
      </c>
      <c r="D2119" s="54" t="s">
        <v>97</v>
      </c>
      <c r="E2119" s="54" t="s">
        <v>1126</v>
      </c>
      <c r="F2119" s="54" t="s">
        <v>272</v>
      </c>
      <c r="G2119" s="54" t="s">
        <v>186</v>
      </c>
      <c r="H2119" s="54" t="s">
        <v>387</v>
      </c>
      <c r="I2119" s="54" t="s">
        <v>388</v>
      </c>
      <c r="J2119" s="54" t="s">
        <v>186</v>
      </c>
      <c r="K2119" s="54" t="s">
        <v>387</v>
      </c>
      <c r="L2119" s="87">
        <v>42230</v>
      </c>
      <c r="M2119" s="54"/>
      <c r="N2119" s="54" t="s">
        <v>389</v>
      </c>
      <c r="O2119" s="88">
        <v>9.6710600000000013E-4</v>
      </c>
      <c r="P2119" s="54">
        <v>2</v>
      </c>
    </row>
    <row r="2120" spans="1:16" ht="28">
      <c r="A2120" s="54" t="s">
        <v>228</v>
      </c>
      <c r="B2120" s="54" t="s">
        <v>185</v>
      </c>
      <c r="C2120" s="54" t="s">
        <v>1126</v>
      </c>
      <c r="D2120" s="54" t="s">
        <v>97</v>
      </c>
      <c r="E2120" s="54" t="s">
        <v>1126</v>
      </c>
      <c r="F2120" s="54" t="s">
        <v>272</v>
      </c>
      <c r="G2120" s="54" t="s">
        <v>186</v>
      </c>
      <c r="H2120" s="54" t="s">
        <v>187</v>
      </c>
      <c r="I2120" s="54" t="s">
        <v>392</v>
      </c>
      <c r="J2120" s="54" t="s">
        <v>186</v>
      </c>
      <c r="K2120" s="54" t="s">
        <v>187</v>
      </c>
      <c r="L2120" s="87">
        <v>42475</v>
      </c>
      <c r="M2120" s="54"/>
      <c r="N2120" s="54" t="s">
        <v>393</v>
      </c>
      <c r="O2120" s="88">
        <v>1.93421E-3</v>
      </c>
      <c r="P2120" s="54">
        <v>4</v>
      </c>
    </row>
    <row r="2121" spans="1:16" ht="28">
      <c r="A2121" s="54" t="s">
        <v>228</v>
      </c>
      <c r="B2121" s="54" t="s">
        <v>185</v>
      </c>
      <c r="C2121" s="54" t="s">
        <v>1126</v>
      </c>
      <c r="D2121" s="54" t="s">
        <v>97</v>
      </c>
      <c r="E2121" s="54" t="s">
        <v>1126</v>
      </c>
      <c r="F2121" s="54" t="s">
        <v>272</v>
      </c>
      <c r="G2121" s="54" t="s">
        <v>186</v>
      </c>
      <c r="H2121" s="54" t="s">
        <v>187</v>
      </c>
      <c r="I2121" s="54" t="s">
        <v>273</v>
      </c>
      <c r="J2121" s="54" t="s">
        <v>186</v>
      </c>
      <c r="K2121" s="54" t="s">
        <v>187</v>
      </c>
      <c r="L2121" s="87">
        <v>42094</v>
      </c>
      <c r="M2121" s="54"/>
      <c r="N2121" s="54" t="s">
        <v>274</v>
      </c>
      <c r="O2121" s="88">
        <v>1.45066E-2</v>
      </c>
      <c r="P2121" s="54">
        <v>30</v>
      </c>
    </row>
    <row r="2122" spans="1:16" ht="28">
      <c r="A2122" s="54" t="s">
        <v>228</v>
      </c>
      <c r="B2122" s="54" t="s">
        <v>185</v>
      </c>
      <c r="C2122" s="54" t="s">
        <v>1126</v>
      </c>
      <c r="D2122" s="54" t="s">
        <v>97</v>
      </c>
      <c r="E2122" s="54" t="s">
        <v>1126</v>
      </c>
      <c r="F2122" s="54" t="s">
        <v>272</v>
      </c>
      <c r="G2122" s="54" t="s">
        <v>186</v>
      </c>
      <c r="H2122" s="54" t="s">
        <v>187</v>
      </c>
      <c r="I2122" s="54" t="s">
        <v>275</v>
      </c>
      <c r="J2122" s="54" t="s">
        <v>186</v>
      </c>
      <c r="K2122" s="54" t="s">
        <v>397</v>
      </c>
      <c r="L2122" s="87">
        <v>42251</v>
      </c>
      <c r="M2122" s="54"/>
      <c r="N2122" s="54" t="s">
        <v>398</v>
      </c>
      <c r="O2122" s="88">
        <v>9.6710600000000013E-4</v>
      </c>
      <c r="P2122" s="54">
        <v>2</v>
      </c>
    </row>
    <row r="2123" spans="1:16" ht="28">
      <c r="A2123" s="54" t="s">
        <v>228</v>
      </c>
      <c r="B2123" s="54" t="s">
        <v>185</v>
      </c>
      <c r="C2123" s="54" t="s">
        <v>1126</v>
      </c>
      <c r="D2123" s="54" t="s">
        <v>97</v>
      </c>
      <c r="E2123" s="54" t="s">
        <v>1126</v>
      </c>
      <c r="F2123" s="54" t="s">
        <v>272</v>
      </c>
      <c r="G2123" s="54" t="s">
        <v>186</v>
      </c>
      <c r="H2123" s="54" t="s">
        <v>187</v>
      </c>
      <c r="I2123" s="54" t="s">
        <v>275</v>
      </c>
      <c r="J2123" s="54" t="s">
        <v>186</v>
      </c>
      <c r="K2123" s="54" t="s">
        <v>276</v>
      </c>
      <c r="L2123" s="87">
        <v>42251</v>
      </c>
      <c r="M2123" s="54"/>
      <c r="N2123" s="54" t="s">
        <v>277</v>
      </c>
      <c r="O2123" s="88">
        <v>3.86842E-3</v>
      </c>
      <c r="P2123" s="54">
        <v>8</v>
      </c>
    </row>
    <row r="2124" spans="1:16" ht="28">
      <c r="A2124" s="54" t="s">
        <v>228</v>
      </c>
      <c r="B2124" s="54" t="s">
        <v>185</v>
      </c>
      <c r="C2124" s="54" t="s">
        <v>1126</v>
      </c>
      <c r="D2124" s="54" t="s">
        <v>97</v>
      </c>
      <c r="E2124" s="54" t="s">
        <v>1126</v>
      </c>
      <c r="F2124" s="54" t="s">
        <v>272</v>
      </c>
      <c r="G2124" s="54" t="s">
        <v>186</v>
      </c>
      <c r="H2124" s="54" t="s">
        <v>187</v>
      </c>
      <c r="I2124" s="54" t="s">
        <v>275</v>
      </c>
      <c r="J2124" s="54" t="s">
        <v>186</v>
      </c>
      <c r="K2124" s="54" t="s">
        <v>278</v>
      </c>
      <c r="L2124" s="87">
        <v>42251</v>
      </c>
      <c r="M2124" s="54"/>
      <c r="N2124" s="54" t="s">
        <v>279</v>
      </c>
      <c r="O2124" s="88">
        <v>4.8355300000000001E-4</v>
      </c>
      <c r="P2124" s="54">
        <v>1</v>
      </c>
    </row>
    <row r="2125" spans="1:16" ht="28">
      <c r="A2125" s="54" t="s">
        <v>228</v>
      </c>
      <c r="B2125" s="54" t="s">
        <v>185</v>
      </c>
      <c r="C2125" s="54" t="s">
        <v>1126</v>
      </c>
      <c r="D2125" s="54" t="s">
        <v>97</v>
      </c>
      <c r="E2125" s="54" t="s">
        <v>1126</v>
      </c>
      <c r="F2125" s="54" t="s">
        <v>272</v>
      </c>
      <c r="G2125" s="54" t="s">
        <v>186</v>
      </c>
      <c r="H2125" s="54" t="s">
        <v>187</v>
      </c>
      <c r="I2125" s="54" t="s">
        <v>275</v>
      </c>
      <c r="J2125" s="54" t="s">
        <v>186</v>
      </c>
      <c r="K2125" s="54" t="s">
        <v>403</v>
      </c>
      <c r="L2125" s="87">
        <v>42251</v>
      </c>
      <c r="M2125" s="54"/>
      <c r="N2125" s="54" t="s">
        <v>404</v>
      </c>
      <c r="O2125" s="88">
        <v>4.8355300000000001E-4</v>
      </c>
      <c r="P2125" s="54">
        <v>1</v>
      </c>
    </row>
    <row r="2126" spans="1:16" ht="28">
      <c r="A2126" s="54" t="s">
        <v>228</v>
      </c>
      <c r="B2126" s="54" t="s">
        <v>185</v>
      </c>
      <c r="C2126" s="54" t="s">
        <v>1126</v>
      </c>
      <c r="D2126" s="54" t="s">
        <v>97</v>
      </c>
      <c r="E2126" s="54" t="s">
        <v>1126</v>
      </c>
      <c r="F2126" s="54" t="s">
        <v>272</v>
      </c>
      <c r="G2126" s="54" t="s">
        <v>186</v>
      </c>
      <c r="H2126" s="54" t="s">
        <v>276</v>
      </c>
      <c r="I2126" s="54" t="s">
        <v>407</v>
      </c>
      <c r="J2126" s="54" t="s">
        <v>186</v>
      </c>
      <c r="K2126" s="54" t="s">
        <v>276</v>
      </c>
      <c r="L2126" s="87">
        <v>42475</v>
      </c>
      <c r="M2126" s="54"/>
      <c r="N2126" s="54" t="s">
        <v>408</v>
      </c>
      <c r="O2126" s="88">
        <v>4.8355300000000001E-4</v>
      </c>
      <c r="P2126" s="54">
        <v>1</v>
      </c>
    </row>
    <row r="2127" spans="1:16" ht="28">
      <c r="A2127" s="54" t="s">
        <v>228</v>
      </c>
      <c r="B2127" s="54" t="s">
        <v>185</v>
      </c>
      <c r="C2127" s="54" t="s">
        <v>1126</v>
      </c>
      <c r="D2127" s="54" t="s">
        <v>97</v>
      </c>
      <c r="E2127" s="54" t="s">
        <v>1126</v>
      </c>
      <c r="F2127" s="54" t="s">
        <v>272</v>
      </c>
      <c r="G2127" s="54" t="s">
        <v>186</v>
      </c>
      <c r="H2127" s="54" t="s">
        <v>409</v>
      </c>
      <c r="I2127" s="54" t="s">
        <v>410</v>
      </c>
      <c r="J2127" s="54" t="s">
        <v>186</v>
      </c>
      <c r="K2127" s="54" t="s">
        <v>409</v>
      </c>
      <c r="L2127" s="87">
        <v>42059</v>
      </c>
      <c r="M2127" s="54"/>
      <c r="N2127" s="54" t="s">
        <v>411</v>
      </c>
      <c r="O2127" s="88">
        <v>9.6710600000000013E-4</v>
      </c>
      <c r="P2127" s="54">
        <v>2</v>
      </c>
    </row>
    <row r="2128" spans="1:16" ht="28">
      <c r="A2128" s="54" t="s">
        <v>228</v>
      </c>
      <c r="B2128" s="54" t="s">
        <v>185</v>
      </c>
      <c r="C2128" s="54" t="s">
        <v>1126</v>
      </c>
      <c r="D2128" s="54" t="s">
        <v>97</v>
      </c>
      <c r="E2128" s="54" t="s">
        <v>1126</v>
      </c>
      <c r="F2128" s="54" t="s">
        <v>272</v>
      </c>
      <c r="G2128" s="54" t="s">
        <v>416</v>
      </c>
      <c r="H2128" s="54" t="s">
        <v>416</v>
      </c>
      <c r="I2128" s="54" t="s">
        <v>417</v>
      </c>
      <c r="J2128" s="54" t="s">
        <v>416</v>
      </c>
      <c r="K2128" s="54" t="s">
        <v>422</v>
      </c>
      <c r="L2128" s="87">
        <v>41695</v>
      </c>
      <c r="M2128" s="54"/>
      <c r="N2128" s="54" t="s">
        <v>423</v>
      </c>
      <c r="O2128" s="88">
        <v>9.6710600000000013E-4</v>
      </c>
      <c r="P2128" s="54">
        <v>2</v>
      </c>
    </row>
    <row r="2129" spans="1:16" ht="28">
      <c r="A2129" s="54" t="s">
        <v>228</v>
      </c>
      <c r="B2129" s="54" t="s">
        <v>185</v>
      </c>
      <c r="C2129" s="54" t="s">
        <v>1126</v>
      </c>
      <c r="D2129" s="54" t="s">
        <v>97</v>
      </c>
      <c r="E2129" s="54" t="s">
        <v>1126</v>
      </c>
      <c r="F2129" s="54" t="s">
        <v>272</v>
      </c>
      <c r="G2129" s="54" t="s">
        <v>416</v>
      </c>
      <c r="H2129" s="54" t="s">
        <v>426</v>
      </c>
      <c r="I2129" s="54" t="s">
        <v>427</v>
      </c>
      <c r="J2129" s="54" t="s">
        <v>416</v>
      </c>
      <c r="K2129" s="54" t="s">
        <v>426</v>
      </c>
      <c r="L2129" s="87">
        <v>41828</v>
      </c>
      <c r="M2129" s="54"/>
      <c r="N2129" s="54" t="s">
        <v>428</v>
      </c>
      <c r="O2129" s="88">
        <v>3.86843E-3</v>
      </c>
      <c r="P2129" s="54">
        <v>4</v>
      </c>
    </row>
    <row r="2130" spans="1:16" ht="28">
      <c r="A2130" s="54" t="s">
        <v>228</v>
      </c>
      <c r="B2130" s="54" t="s">
        <v>185</v>
      </c>
      <c r="C2130" s="54" t="s">
        <v>1126</v>
      </c>
      <c r="D2130" s="54" t="s">
        <v>97</v>
      </c>
      <c r="E2130" s="54" t="s">
        <v>1126</v>
      </c>
      <c r="F2130" s="54" t="s">
        <v>272</v>
      </c>
      <c r="G2130" s="54" t="s">
        <v>416</v>
      </c>
      <c r="H2130" s="54" t="s">
        <v>429</v>
      </c>
      <c r="I2130" s="54" t="s">
        <v>430</v>
      </c>
      <c r="J2130" s="54" t="s">
        <v>416</v>
      </c>
      <c r="K2130" s="54" t="s">
        <v>429</v>
      </c>
      <c r="L2130" s="87">
        <v>41933</v>
      </c>
      <c r="M2130" s="54"/>
      <c r="N2130" s="54" t="s">
        <v>431</v>
      </c>
      <c r="O2130" s="88">
        <v>1.93421E-3</v>
      </c>
      <c r="P2130" s="54">
        <v>4</v>
      </c>
    </row>
    <row r="2131" spans="1:16" ht="28">
      <c r="A2131" s="54" t="s">
        <v>228</v>
      </c>
      <c r="B2131" s="54" t="s">
        <v>185</v>
      </c>
      <c r="C2131" s="54" t="s">
        <v>1126</v>
      </c>
      <c r="D2131" s="54" t="s">
        <v>97</v>
      </c>
      <c r="E2131" s="54" t="s">
        <v>1126</v>
      </c>
      <c r="F2131" s="54" t="s">
        <v>272</v>
      </c>
      <c r="G2131" s="54" t="s">
        <v>416</v>
      </c>
      <c r="H2131" s="54" t="s">
        <v>432</v>
      </c>
      <c r="I2131" s="54" t="s">
        <v>433</v>
      </c>
      <c r="J2131" s="54" t="s">
        <v>416</v>
      </c>
      <c r="K2131" s="54" t="s">
        <v>434</v>
      </c>
      <c r="L2131" s="87">
        <v>42066</v>
      </c>
      <c r="M2131" s="54"/>
      <c r="N2131" s="54" t="s">
        <v>435</v>
      </c>
      <c r="O2131" s="88">
        <v>4.8355300000000001E-4</v>
      </c>
      <c r="P2131" s="54">
        <v>1</v>
      </c>
    </row>
    <row r="2132" spans="1:16" ht="28">
      <c r="A2132" s="54" t="s">
        <v>228</v>
      </c>
      <c r="B2132" s="54" t="s">
        <v>185</v>
      </c>
      <c r="C2132" s="54" t="s">
        <v>1126</v>
      </c>
      <c r="D2132" s="54" t="s">
        <v>97</v>
      </c>
      <c r="E2132" s="54" t="s">
        <v>1126</v>
      </c>
      <c r="F2132" s="54" t="s">
        <v>272</v>
      </c>
      <c r="G2132" s="54" t="s">
        <v>416</v>
      </c>
      <c r="H2132" s="54" t="s">
        <v>432</v>
      </c>
      <c r="I2132" s="54" t="s">
        <v>433</v>
      </c>
      <c r="J2132" s="54" t="s">
        <v>416</v>
      </c>
      <c r="K2132" s="54" t="s">
        <v>436</v>
      </c>
      <c r="L2132" s="87">
        <v>42066</v>
      </c>
      <c r="M2132" s="54"/>
      <c r="N2132" s="54" t="s">
        <v>437</v>
      </c>
      <c r="O2132" s="88">
        <v>3.3848699999999999E-3</v>
      </c>
      <c r="P2132" s="54">
        <v>7</v>
      </c>
    </row>
    <row r="2133" spans="1:16" ht="28">
      <c r="A2133" s="54" t="s">
        <v>228</v>
      </c>
      <c r="B2133" s="54" t="s">
        <v>185</v>
      </c>
      <c r="C2133" s="54" t="s">
        <v>1126</v>
      </c>
      <c r="D2133" s="54" t="s">
        <v>97</v>
      </c>
      <c r="E2133" s="54" t="s">
        <v>1126</v>
      </c>
      <c r="F2133" s="54" t="s">
        <v>272</v>
      </c>
      <c r="G2133" s="54" t="s">
        <v>416</v>
      </c>
      <c r="H2133" s="54" t="s">
        <v>432</v>
      </c>
      <c r="I2133" s="54" t="s">
        <v>433</v>
      </c>
      <c r="J2133" s="54" t="s">
        <v>416</v>
      </c>
      <c r="K2133" s="54" t="s">
        <v>438</v>
      </c>
      <c r="L2133" s="87">
        <v>42066</v>
      </c>
      <c r="M2133" s="54"/>
      <c r="N2133" s="54" t="s">
        <v>439</v>
      </c>
      <c r="O2133" s="88">
        <v>4.8355300000000001E-4</v>
      </c>
      <c r="P2133" s="54">
        <v>1</v>
      </c>
    </row>
    <row r="2134" spans="1:16" ht="28">
      <c r="A2134" s="54" t="s">
        <v>228</v>
      </c>
      <c r="B2134" s="54" t="s">
        <v>185</v>
      </c>
      <c r="C2134" s="54" t="s">
        <v>1126</v>
      </c>
      <c r="D2134" s="54" t="s">
        <v>97</v>
      </c>
      <c r="E2134" s="54" t="s">
        <v>1126</v>
      </c>
      <c r="F2134" s="54" t="s">
        <v>272</v>
      </c>
      <c r="G2134" s="54" t="s">
        <v>416</v>
      </c>
      <c r="H2134" s="54" t="s">
        <v>432</v>
      </c>
      <c r="I2134" s="54" t="s">
        <v>433</v>
      </c>
      <c r="J2134" s="54" t="s">
        <v>416</v>
      </c>
      <c r="K2134" s="54" t="s">
        <v>440</v>
      </c>
      <c r="L2134" s="87">
        <v>42066</v>
      </c>
      <c r="M2134" s="54"/>
      <c r="N2134" s="54" t="s">
        <v>441</v>
      </c>
      <c r="O2134" s="88">
        <v>2.9013200000000011E-3</v>
      </c>
      <c r="P2134" s="54">
        <v>6</v>
      </c>
    </row>
    <row r="2135" spans="1:16" ht="28">
      <c r="A2135" s="54" t="s">
        <v>228</v>
      </c>
      <c r="B2135" s="54" t="s">
        <v>185</v>
      </c>
      <c r="C2135" s="54" t="s">
        <v>1126</v>
      </c>
      <c r="D2135" s="54" t="s">
        <v>97</v>
      </c>
      <c r="E2135" s="54" t="s">
        <v>1126</v>
      </c>
      <c r="F2135" s="54" t="s">
        <v>272</v>
      </c>
      <c r="G2135" s="54" t="s">
        <v>416</v>
      </c>
      <c r="H2135" s="54" t="s">
        <v>432</v>
      </c>
      <c r="I2135" s="54" t="s">
        <v>433</v>
      </c>
      <c r="J2135" s="54" t="s">
        <v>416</v>
      </c>
      <c r="K2135" s="54" t="s">
        <v>442</v>
      </c>
      <c r="L2135" s="87">
        <v>42066</v>
      </c>
      <c r="M2135" s="54"/>
      <c r="N2135" s="54" t="s">
        <v>443</v>
      </c>
      <c r="O2135" s="88">
        <v>9.6710600000000013E-4</v>
      </c>
      <c r="P2135" s="54">
        <v>2</v>
      </c>
    </row>
    <row r="2136" spans="1:16" ht="28">
      <c r="A2136" s="54" t="s">
        <v>228</v>
      </c>
      <c r="B2136" s="54" t="s">
        <v>185</v>
      </c>
      <c r="C2136" s="54" t="s">
        <v>1126</v>
      </c>
      <c r="D2136" s="54" t="s">
        <v>97</v>
      </c>
      <c r="E2136" s="54" t="s">
        <v>1126</v>
      </c>
      <c r="F2136" s="54" t="s">
        <v>272</v>
      </c>
      <c r="G2136" s="54" t="s">
        <v>416</v>
      </c>
      <c r="H2136" s="54" t="s">
        <v>432</v>
      </c>
      <c r="I2136" s="54" t="s">
        <v>433</v>
      </c>
      <c r="J2136" s="54" t="s">
        <v>416</v>
      </c>
      <c r="K2136" s="54" t="s">
        <v>444</v>
      </c>
      <c r="L2136" s="87">
        <v>42066</v>
      </c>
      <c r="M2136" s="54"/>
      <c r="N2136" s="54" t="s">
        <v>445</v>
      </c>
      <c r="O2136" s="88">
        <v>2.4177700000000001E-3</v>
      </c>
      <c r="P2136" s="54">
        <v>5</v>
      </c>
    </row>
    <row r="2137" spans="1:16" ht="28">
      <c r="A2137" s="54" t="s">
        <v>228</v>
      </c>
      <c r="B2137" s="54" t="s">
        <v>185</v>
      </c>
      <c r="C2137" s="54" t="s">
        <v>1126</v>
      </c>
      <c r="D2137" s="54" t="s">
        <v>97</v>
      </c>
      <c r="E2137" s="54" t="s">
        <v>1126</v>
      </c>
      <c r="F2137" s="54" t="s">
        <v>272</v>
      </c>
      <c r="G2137" s="54" t="s">
        <v>416</v>
      </c>
      <c r="H2137" s="54" t="s">
        <v>432</v>
      </c>
      <c r="I2137" s="54" t="s">
        <v>433</v>
      </c>
      <c r="J2137" s="54" t="s">
        <v>416</v>
      </c>
      <c r="K2137" s="54" t="s">
        <v>446</v>
      </c>
      <c r="L2137" s="87">
        <v>42066</v>
      </c>
      <c r="M2137" s="54"/>
      <c r="N2137" s="54" t="s">
        <v>447</v>
      </c>
      <c r="O2137" s="88">
        <v>4.8355300000000001E-4</v>
      </c>
      <c r="P2137" s="54">
        <v>1</v>
      </c>
    </row>
    <row r="2138" spans="1:16" ht="28">
      <c r="A2138" s="54" t="s">
        <v>228</v>
      </c>
      <c r="B2138" s="54" t="s">
        <v>185</v>
      </c>
      <c r="C2138" s="54" t="s">
        <v>1126</v>
      </c>
      <c r="D2138" s="54" t="s">
        <v>97</v>
      </c>
      <c r="E2138" s="54" t="s">
        <v>1126</v>
      </c>
      <c r="F2138" s="54" t="s">
        <v>272</v>
      </c>
      <c r="G2138" s="54" t="s">
        <v>416</v>
      </c>
      <c r="H2138" s="54" t="s">
        <v>432</v>
      </c>
      <c r="I2138" s="54" t="s">
        <v>433</v>
      </c>
      <c r="J2138" s="54" t="s">
        <v>416</v>
      </c>
      <c r="K2138" s="54" t="s">
        <v>448</v>
      </c>
      <c r="L2138" s="87">
        <v>42066</v>
      </c>
      <c r="M2138" s="54"/>
      <c r="N2138" s="54" t="s">
        <v>449</v>
      </c>
      <c r="O2138" s="88">
        <v>1.4506600000000001E-3</v>
      </c>
      <c r="P2138" s="54">
        <v>3</v>
      </c>
    </row>
    <row r="2139" spans="1:16" ht="28">
      <c r="A2139" s="54" t="s">
        <v>228</v>
      </c>
      <c r="B2139" s="54" t="s">
        <v>185</v>
      </c>
      <c r="C2139" s="54" t="s">
        <v>1126</v>
      </c>
      <c r="D2139" s="54" t="s">
        <v>97</v>
      </c>
      <c r="E2139" s="54" t="s">
        <v>1126</v>
      </c>
      <c r="F2139" s="54" t="s">
        <v>272</v>
      </c>
      <c r="G2139" s="54" t="s">
        <v>416</v>
      </c>
      <c r="H2139" s="54" t="s">
        <v>432</v>
      </c>
      <c r="I2139" s="54" t="s">
        <v>433</v>
      </c>
      <c r="J2139" s="54" t="s">
        <v>416</v>
      </c>
      <c r="K2139" s="54" t="s">
        <v>450</v>
      </c>
      <c r="L2139" s="87">
        <v>42066</v>
      </c>
      <c r="M2139" s="54"/>
      <c r="N2139" s="54" t="s">
        <v>451</v>
      </c>
      <c r="O2139" s="88">
        <v>1.4506600000000001E-3</v>
      </c>
      <c r="P2139" s="54">
        <v>3</v>
      </c>
    </row>
    <row r="2140" spans="1:16" ht="28">
      <c r="A2140" s="54" t="s">
        <v>228</v>
      </c>
      <c r="B2140" s="54" t="s">
        <v>185</v>
      </c>
      <c r="C2140" s="54" t="s">
        <v>1126</v>
      </c>
      <c r="D2140" s="54" t="s">
        <v>97</v>
      </c>
      <c r="E2140" s="54" t="s">
        <v>1126</v>
      </c>
      <c r="F2140" s="54" t="s">
        <v>272</v>
      </c>
      <c r="G2140" s="54" t="s">
        <v>192</v>
      </c>
      <c r="H2140" s="54" t="s">
        <v>452</v>
      </c>
      <c r="I2140" s="54" t="s">
        <v>453</v>
      </c>
      <c r="J2140" s="54" t="s">
        <v>192</v>
      </c>
      <c r="K2140" s="54" t="s">
        <v>452</v>
      </c>
      <c r="L2140" s="87">
        <v>42010</v>
      </c>
      <c r="M2140" s="54"/>
      <c r="N2140" s="54" t="s">
        <v>454</v>
      </c>
      <c r="O2140" s="88">
        <v>4.8355300000000001E-4</v>
      </c>
      <c r="P2140" s="54">
        <v>1</v>
      </c>
    </row>
    <row r="2141" spans="1:16" ht="28">
      <c r="A2141" s="54" t="s">
        <v>228</v>
      </c>
      <c r="B2141" s="54" t="s">
        <v>185</v>
      </c>
      <c r="C2141" s="54" t="s">
        <v>1126</v>
      </c>
      <c r="D2141" s="54" t="s">
        <v>97</v>
      </c>
      <c r="E2141" s="54" t="s">
        <v>1126</v>
      </c>
      <c r="F2141" s="54" t="s">
        <v>272</v>
      </c>
      <c r="G2141" s="54" t="s">
        <v>192</v>
      </c>
      <c r="H2141" s="54" t="s">
        <v>452</v>
      </c>
      <c r="I2141" s="54" t="s">
        <v>460</v>
      </c>
      <c r="J2141" s="54" t="s">
        <v>192</v>
      </c>
      <c r="K2141" s="54" t="s">
        <v>452</v>
      </c>
      <c r="L2141" s="87">
        <v>41842</v>
      </c>
      <c r="M2141" s="54"/>
      <c r="N2141" s="54" t="s">
        <v>461</v>
      </c>
      <c r="O2141" s="88">
        <v>9.6710600000000013E-4</v>
      </c>
      <c r="P2141" s="54">
        <v>2</v>
      </c>
    </row>
    <row r="2142" spans="1:16" ht="28">
      <c r="A2142" s="54" t="s">
        <v>228</v>
      </c>
      <c r="B2142" s="54" t="s">
        <v>185</v>
      </c>
      <c r="C2142" s="54" t="s">
        <v>1126</v>
      </c>
      <c r="D2142" s="54" t="s">
        <v>97</v>
      </c>
      <c r="E2142" s="54" t="s">
        <v>1126</v>
      </c>
      <c r="F2142" s="54" t="s">
        <v>272</v>
      </c>
      <c r="G2142" s="54" t="s">
        <v>192</v>
      </c>
      <c r="H2142" s="54" t="s">
        <v>475</v>
      </c>
      <c r="I2142" s="54" t="s">
        <v>476</v>
      </c>
      <c r="J2142" s="54" t="s">
        <v>192</v>
      </c>
      <c r="K2142" s="54" t="s">
        <v>475</v>
      </c>
      <c r="L2142" s="87">
        <v>41814</v>
      </c>
      <c r="M2142" s="54"/>
      <c r="N2142" s="54" t="s">
        <v>477</v>
      </c>
      <c r="O2142" s="88">
        <v>4.8355300000000001E-4</v>
      </c>
      <c r="P2142" s="54">
        <v>1</v>
      </c>
    </row>
    <row r="2143" spans="1:16" ht="28">
      <c r="A2143" s="54" t="s">
        <v>228</v>
      </c>
      <c r="B2143" s="54" t="s">
        <v>185</v>
      </c>
      <c r="C2143" s="54" t="s">
        <v>1126</v>
      </c>
      <c r="D2143" s="54" t="s">
        <v>97</v>
      </c>
      <c r="E2143" s="54" t="s">
        <v>1126</v>
      </c>
      <c r="F2143" s="54" t="s">
        <v>272</v>
      </c>
      <c r="G2143" s="54" t="s">
        <v>500</v>
      </c>
      <c r="H2143" s="54" t="s">
        <v>501</v>
      </c>
      <c r="I2143" s="54" t="s">
        <v>502</v>
      </c>
      <c r="J2143" s="54" t="s">
        <v>500</v>
      </c>
      <c r="K2143" s="54" t="s">
        <v>503</v>
      </c>
      <c r="L2143" s="87">
        <v>41688</v>
      </c>
      <c r="M2143" s="54"/>
      <c r="N2143" s="54" t="s">
        <v>504</v>
      </c>
      <c r="O2143" s="88">
        <v>1.4506600000000001E-3</v>
      </c>
      <c r="P2143" s="54">
        <v>3</v>
      </c>
    </row>
    <row r="2144" spans="1:16" ht="28">
      <c r="A2144" s="54" t="s">
        <v>228</v>
      </c>
      <c r="B2144" s="54" t="s">
        <v>185</v>
      </c>
      <c r="C2144" s="54" t="s">
        <v>1126</v>
      </c>
      <c r="D2144" s="54" t="s">
        <v>97</v>
      </c>
      <c r="E2144" s="54" t="s">
        <v>1126</v>
      </c>
      <c r="F2144" s="54" t="s">
        <v>272</v>
      </c>
      <c r="G2144" s="54" t="s">
        <v>500</v>
      </c>
      <c r="H2144" s="54" t="s">
        <v>501</v>
      </c>
      <c r="I2144" s="54" t="s">
        <v>502</v>
      </c>
      <c r="J2144" s="54" t="s">
        <v>500</v>
      </c>
      <c r="K2144" s="54" t="s">
        <v>505</v>
      </c>
      <c r="L2144" s="87">
        <v>41688</v>
      </c>
      <c r="M2144" s="54"/>
      <c r="N2144" s="54" t="s">
        <v>506</v>
      </c>
      <c r="O2144" s="88">
        <v>4.8355300000000002E-3</v>
      </c>
      <c r="P2144" s="54">
        <v>10</v>
      </c>
    </row>
    <row r="2145" spans="1:16" ht="28">
      <c r="A2145" s="54" t="s">
        <v>228</v>
      </c>
      <c r="B2145" s="54" t="s">
        <v>185</v>
      </c>
      <c r="C2145" s="54" t="s">
        <v>1126</v>
      </c>
      <c r="D2145" s="54" t="s">
        <v>97</v>
      </c>
      <c r="E2145" s="54" t="s">
        <v>1126</v>
      </c>
      <c r="F2145" s="54" t="s">
        <v>272</v>
      </c>
      <c r="G2145" s="54" t="s">
        <v>500</v>
      </c>
      <c r="H2145" s="54" t="s">
        <v>501</v>
      </c>
      <c r="I2145" s="54" t="s">
        <v>502</v>
      </c>
      <c r="J2145" s="54" t="s">
        <v>500</v>
      </c>
      <c r="K2145" s="54" t="s">
        <v>507</v>
      </c>
      <c r="L2145" s="87">
        <v>41688</v>
      </c>
      <c r="M2145" s="54"/>
      <c r="N2145" s="54" t="s">
        <v>508</v>
      </c>
      <c r="O2145" s="88">
        <v>4.8355300000000001E-4</v>
      </c>
      <c r="P2145" s="54">
        <v>1</v>
      </c>
    </row>
    <row r="2146" spans="1:16" ht="28">
      <c r="A2146" s="54" t="s">
        <v>228</v>
      </c>
      <c r="B2146" s="54" t="s">
        <v>185</v>
      </c>
      <c r="C2146" s="54" t="s">
        <v>1126</v>
      </c>
      <c r="D2146" s="54" t="s">
        <v>97</v>
      </c>
      <c r="E2146" s="54" t="s">
        <v>1126</v>
      </c>
      <c r="F2146" s="54" t="s">
        <v>272</v>
      </c>
      <c r="G2146" s="54" t="s">
        <v>500</v>
      </c>
      <c r="H2146" s="54" t="s">
        <v>501</v>
      </c>
      <c r="I2146" s="54" t="s">
        <v>502</v>
      </c>
      <c r="J2146" s="54" t="s">
        <v>500</v>
      </c>
      <c r="K2146" s="54" t="s">
        <v>509</v>
      </c>
      <c r="L2146" s="87">
        <v>41688</v>
      </c>
      <c r="M2146" s="54"/>
      <c r="N2146" s="54" t="s">
        <v>510</v>
      </c>
      <c r="O2146" s="88">
        <v>4.8355300000000001E-4</v>
      </c>
      <c r="P2146" s="54">
        <v>1</v>
      </c>
    </row>
    <row r="2147" spans="1:16" ht="28">
      <c r="A2147" s="54" t="s">
        <v>228</v>
      </c>
      <c r="B2147" s="54" t="s">
        <v>185</v>
      </c>
      <c r="C2147" s="54" t="s">
        <v>1126</v>
      </c>
      <c r="D2147" s="54" t="s">
        <v>97</v>
      </c>
      <c r="E2147" s="54" t="s">
        <v>1126</v>
      </c>
      <c r="F2147" s="54" t="s">
        <v>272</v>
      </c>
      <c r="G2147" s="54" t="s">
        <v>500</v>
      </c>
      <c r="H2147" s="54" t="s">
        <v>501</v>
      </c>
      <c r="I2147" s="54" t="s">
        <v>502</v>
      </c>
      <c r="J2147" s="54" t="s">
        <v>500</v>
      </c>
      <c r="K2147" s="54" t="s">
        <v>511</v>
      </c>
      <c r="L2147" s="87">
        <v>41688</v>
      </c>
      <c r="M2147" s="54"/>
      <c r="N2147" s="54" t="s">
        <v>512</v>
      </c>
      <c r="O2147" s="88">
        <v>5.3190899999999994E-3</v>
      </c>
      <c r="P2147" s="54">
        <v>7</v>
      </c>
    </row>
    <row r="2148" spans="1:16" ht="28">
      <c r="A2148" s="54" t="s">
        <v>228</v>
      </c>
      <c r="B2148" s="54" t="s">
        <v>185</v>
      </c>
      <c r="C2148" s="54" t="s">
        <v>1126</v>
      </c>
      <c r="D2148" s="54" t="s">
        <v>97</v>
      </c>
      <c r="E2148" s="54" t="s">
        <v>1126</v>
      </c>
      <c r="F2148" s="54" t="s">
        <v>272</v>
      </c>
      <c r="G2148" s="54" t="s">
        <v>500</v>
      </c>
      <c r="H2148" s="54" t="s">
        <v>501</v>
      </c>
      <c r="I2148" s="54" t="s">
        <v>502</v>
      </c>
      <c r="J2148" s="54" t="s">
        <v>500</v>
      </c>
      <c r="K2148" s="54" t="s">
        <v>513</v>
      </c>
      <c r="L2148" s="87">
        <v>41688</v>
      </c>
      <c r="M2148" s="54"/>
      <c r="N2148" s="54" t="s">
        <v>514</v>
      </c>
      <c r="O2148" s="88">
        <v>9.6710600000000013E-4</v>
      </c>
      <c r="P2148" s="54">
        <v>2</v>
      </c>
    </row>
    <row r="2149" spans="1:16" ht="28">
      <c r="A2149" s="54" t="s">
        <v>228</v>
      </c>
      <c r="B2149" s="54" t="s">
        <v>185</v>
      </c>
      <c r="C2149" s="54" t="s">
        <v>1126</v>
      </c>
      <c r="D2149" s="54" t="s">
        <v>97</v>
      </c>
      <c r="E2149" s="54" t="s">
        <v>1126</v>
      </c>
      <c r="F2149" s="54" t="s">
        <v>272</v>
      </c>
      <c r="G2149" s="54" t="s">
        <v>500</v>
      </c>
      <c r="H2149" s="54" t="s">
        <v>501</v>
      </c>
      <c r="I2149" s="54" t="s">
        <v>502</v>
      </c>
      <c r="J2149" s="54" t="s">
        <v>500</v>
      </c>
      <c r="K2149" s="54" t="s">
        <v>515</v>
      </c>
      <c r="L2149" s="87">
        <v>41688</v>
      </c>
      <c r="M2149" s="54"/>
      <c r="N2149" s="54" t="s">
        <v>516</v>
      </c>
      <c r="O2149" s="88">
        <v>3.86842E-3</v>
      </c>
      <c r="P2149" s="54">
        <v>8</v>
      </c>
    </row>
    <row r="2150" spans="1:16" ht="28">
      <c r="A2150" s="54" t="s">
        <v>228</v>
      </c>
      <c r="B2150" s="54" t="s">
        <v>185</v>
      </c>
      <c r="C2150" s="54" t="s">
        <v>1126</v>
      </c>
      <c r="D2150" s="54" t="s">
        <v>97</v>
      </c>
      <c r="E2150" s="54" t="s">
        <v>1126</v>
      </c>
      <c r="F2150" s="54" t="s">
        <v>272</v>
      </c>
      <c r="G2150" s="54" t="s">
        <v>500</v>
      </c>
      <c r="H2150" s="54" t="s">
        <v>501</v>
      </c>
      <c r="I2150" s="54" t="s">
        <v>502</v>
      </c>
      <c r="J2150" s="54" t="s">
        <v>500</v>
      </c>
      <c r="K2150" s="54" t="s">
        <v>517</v>
      </c>
      <c r="L2150" s="87">
        <v>41688</v>
      </c>
      <c r="M2150" s="54"/>
      <c r="N2150" s="54" t="s">
        <v>518</v>
      </c>
      <c r="O2150" s="88">
        <v>3.3848699999999999E-3</v>
      </c>
      <c r="P2150" s="54">
        <v>7</v>
      </c>
    </row>
    <row r="2151" spans="1:16" ht="28">
      <c r="A2151" s="54" t="s">
        <v>228</v>
      </c>
      <c r="B2151" s="54" t="s">
        <v>185</v>
      </c>
      <c r="C2151" s="54" t="s">
        <v>1126</v>
      </c>
      <c r="D2151" s="54" t="s">
        <v>97</v>
      </c>
      <c r="E2151" s="54" t="s">
        <v>1126</v>
      </c>
      <c r="F2151" s="54" t="s">
        <v>272</v>
      </c>
      <c r="G2151" s="54" t="s">
        <v>500</v>
      </c>
      <c r="H2151" s="54" t="s">
        <v>501</v>
      </c>
      <c r="I2151" s="54" t="s">
        <v>502</v>
      </c>
      <c r="J2151" s="54" t="s">
        <v>500</v>
      </c>
      <c r="K2151" s="54" t="s">
        <v>519</v>
      </c>
      <c r="L2151" s="87">
        <v>41688</v>
      </c>
      <c r="M2151" s="54"/>
      <c r="N2151" s="54" t="s">
        <v>520</v>
      </c>
      <c r="O2151" s="88">
        <v>2.5144799999999998E-2</v>
      </c>
      <c r="P2151" s="54">
        <v>52</v>
      </c>
    </row>
    <row r="2152" spans="1:16" ht="28">
      <c r="A2152" s="54" t="s">
        <v>228</v>
      </c>
      <c r="B2152" s="54" t="s">
        <v>185</v>
      </c>
      <c r="C2152" s="54" t="s">
        <v>1126</v>
      </c>
      <c r="D2152" s="54" t="s">
        <v>97</v>
      </c>
      <c r="E2152" s="54" t="s">
        <v>1126</v>
      </c>
      <c r="F2152" s="54" t="s">
        <v>272</v>
      </c>
      <c r="G2152" s="54" t="s">
        <v>500</v>
      </c>
      <c r="H2152" s="54" t="s">
        <v>501</v>
      </c>
      <c r="I2152" s="54" t="s">
        <v>502</v>
      </c>
      <c r="J2152" s="54" t="s">
        <v>500</v>
      </c>
      <c r="K2152" s="54" t="s">
        <v>521</v>
      </c>
      <c r="L2152" s="87">
        <v>41688</v>
      </c>
      <c r="M2152" s="54"/>
      <c r="N2152" s="54" t="s">
        <v>522</v>
      </c>
      <c r="O2152" s="88">
        <v>1.2572399999999999E-2</v>
      </c>
      <c r="P2152" s="54">
        <v>26</v>
      </c>
    </row>
    <row r="2153" spans="1:16" ht="28">
      <c r="A2153" s="54" t="s">
        <v>228</v>
      </c>
      <c r="B2153" s="54" t="s">
        <v>185</v>
      </c>
      <c r="C2153" s="54" t="s">
        <v>1126</v>
      </c>
      <c r="D2153" s="54" t="s">
        <v>97</v>
      </c>
      <c r="E2153" s="54" t="s">
        <v>1126</v>
      </c>
      <c r="F2153" s="54" t="s">
        <v>272</v>
      </c>
      <c r="G2153" s="54" t="s">
        <v>500</v>
      </c>
      <c r="H2153" s="54" t="s">
        <v>501</v>
      </c>
      <c r="I2153" s="54" t="s">
        <v>502</v>
      </c>
      <c r="J2153" s="54" t="s">
        <v>500</v>
      </c>
      <c r="K2153" s="54" t="s">
        <v>523</v>
      </c>
      <c r="L2153" s="87">
        <v>41688</v>
      </c>
      <c r="M2153" s="54"/>
      <c r="N2153" s="54" t="s">
        <v>524</v>
      </c>
      <c r="O2153" s="88">
        <v>4.8355300000000001E-4</v>
      </c>
      <c r="P2153" s="54">
        <v>1</v>
      </c>
    </row>
    <row r="2154" spans="1:16" ht="28">
      <c r="A2154" s="54" t="s">
        <v>228</v>
      </c>
      <c r="B2154" s="54" t="s">
        <v>185</v>
      </c>
      <c r="C2154" s="54" t="s">
        <v>1126</v>
      </c>
      <c r="D2154" s="54" t="s">
        <v>97</v>
      </c>
      <c r="E2154" s="54" t="s">
        <v>1126</v>
      </c>
      <c r="F2154" s="54" t="s">
        <v>272</v>
      </c>
      <c r="G2154" s="54" t="s">
        <v>500</v>
      </c>
      <c r="H2154" s="54" t="s">
        <v>501</v>
      </c>
      <c r="I2154" s="54" t="s">
        <v>502</v>
      </c>
      <c r="J2154" s="54" t="s">
        <v>500</v>
      </c>
      <c r="K2154" s="54" t="s">
        <v>525</v>
      </c>
      <c r="L2154" s="87">
        <v>41688</v>
      </c>
      <c r="M2154" s="54"/>
      <c r="N2154" s="54" t="s">
        <v>526</v>
      </c>
      <c r="O2154" s="88">
        <v>1.93421E-3</v>
      </c>
      <c r="P2154" s="54">
        <v>4</v>
      </c>
    </row>
    <row r="2155" spans="1:16" ht="28">
      <c r="A2155" s="54" t="s">
        <v>228</v>
      </c>
      <c r="B2155" s="54" t="s">
        <v>185</v>
      </c>
      <c r="C2155" s="54" t="s">
        <v>1126</v>
      </c>
      <c r="D2155" s="54" t="s">
        <v>97</v>
      </c>
      <c r="E2155" s="54" t="s">
        <v>1126</v>
      </c>
      <c r="F2155" s="54" t="s">
        <v>272</v>
      </c>
      <c r="G2155" s="54" t="s">
        <v>288</v>
      </c>
      <c r="H2155" s="54" t="s">
        <v>289</v>
      </c>
      <c r="I2155" s="54" t="s">
        <v>290</v>
      </c>
      <c r="J2155" s="54" t="s">
        <v>288</v>
      </c>
      <c r="K2155" s="54" t="s">
        <v>291</v>
      </c>
      <c r="L2155" s="87">
        <v>41653</v>
      </c>
      <c r="M2155" s="54"/>
      <c r="N2155" s="54" t="s">
        <v>531</v>
      </c>
      <c r="O2155" s="88">
        <v>4.8355300000000002E-3</v>
      </c>
      <c r="P2155" s="54">
        <v>2</v>
      </c>
    </row>
    <row r="2156" spans="1:16" ht="28">
      <c r="A2156" s="54" t="s">
        <v>228</v>
      </c>
      <c r="B2156" s="54" t="s">
        <v>185</v>
      </c>
      <c r="C2156" s="54" t="s">
        <v>1126</v>
      </c>
      <c r="D2156" s="54" t="s">
        <v>97</v>
      </c>
      <c r="E2156" s="54" t="s">
        <v>1126</v>
      </c>
      <c r="F2156" s="54" t="s">
        <v>272</v>
      </c>
      <c r="G2156" s="54" t="s">
        <v>288</v>
      </c>
      <c r="H2156" s="54" t="s">
        <v>194</v>
      </c>
      <c r="I2156" s="54" t="s">
        <v>576</v>
      </c>
      <c r="J2156" s="54" t="s">
        <v>288</v>
      </c>
      <c r="K2156" s="54" t="s">
        <v>577</v>
      </c>
      <c r="L2156" s="87">
        <v>42510</v>
      </c>
      <c r="M2156" s="54"/>
      <c r="N2156" s="54" t="s">
        <v>578</v>
      </c>
      <c r="O2156" s="88">
        <v>4.8355300000000001E-4</v>
      </c>
      <c r="P2156" s="54">
        <v>1</v>
      </c>
    </row>
    <row r="2157" spans="1:16" ht="28">
      <c r="A2157" s="54" t="s">
        <v>228</v>
      </c>
      <c r="B2157" s="54" t="s">
        <v>185</v>
      </c>
      <c r="C2157" s="54" t="s">
        <v>1126</v>
      </c>
      <c r="D2157" s="54" t="s">
        <v>97</v>
      </c>
      <c r="E2157" s="54" t="s">
        <v>1126</v>
      </c>
      <c r="F2157" s="54" t="s">
        <v>272</v>
      </c>
      <c r="G2157" s="54" t="s">
        <v>288</v>
      </c>
      <c r="H2157" s="54" t="s">
        <v>194</v>
      </c>
      <c r="I2157" s="54" t="s">
        <v>576</v>
      </c>
      <c r="J2157" s="54" t="s">
        <v>288</v>
      </c>
      <c r="K2157" s="54" t="s">
        <v>579</v>
      </c>
      <c r="L2157" s="87">
        <v>42510</v>
      </c>
      <c r="M2157" s="54"/>
      <c r="N2157" s="54" t="s">
        <v>580</v>
      </c>
      <c r="O2157" s="88">
        <v>1.93421E-3</v>
      </c>
      <c r="P2157" s="54">
        <v>4</v>
      </c>
    </row>
    <row r="2158" spans="1:16" ht="28">
      <c r="A2158" s="54" t="s">
        <v>228</v>
      </c>
      <c r="B2158" s="54" t="s">
        <v>185</v>
      </c>
      <c r="C2158" s="54" t="s">
        <v>1126</v>
      </c>
      <c r="D2158" s="54" t="s">
        <v>97</v>
      </c>
      <c r="E2158" s="54" t="s">
        <v>1126</v>
      </c>
      <c r="F2158" s="54" t="s">
        <v>272</v>
      </c>
      <c r="G2158" s="54" t="s">
        <v>288</v>
      </c>
      <c r="H2158" s="54" t="s">
        <v>194</v>
      </c>
      <c r="I2158" s="54" t="s">
        <v>576</v>
      </c>
      <c r="J2158" s="54" t="s">
        <v>288</v>
      </c>
      <c r="K2158" s="54" t="s">
        <v>581</v>
      </c>
      <c r="L2158" s="87">
        <v>42510</v>
      </c>
      <c r="M2158" s="54"/>
      <c r="N2158" s="54" t="s">
        <v>582</v>
      </c>
      <c r="O2158" s="88">
        <v>9.6710600000000013E-4</v>
      </c>
      <c r="P2158" s="54">
        <v>2</v>
      </c>
    </row>
    <row r="2159" spans="1:16" ht="28">
      <c r="A2159" s="54" t="s">
        <v>228</v>
      </c>
      <c r="B2159" s="54" t="s">
        <v>185</v>
      </c>
      <c r="C2159" s="54" t="s">
        <v>1126</v>
      </c>
      <c r="D2159" s="54" t="s">
        <v>97</v>
      </c>
      <c r="E2159" s="54" t="s">
        <v>1126</v>
      </c>
      <c r="F2159" s="54" t="s">
        <v>272</v>
      </c>
      <c r="G2159" s="54" t="s">
        <v>288</v>
      </c>
      <c r="H2159" s="54" t="s">
        <v>194</v>
      </c>
      <c r="I2159" s="54" t="s">
        <v>576</v>
      </c>
      <c r="J2159" s="54" t="s">
        <v>288</v>
      </c>
      <c r="K2159" s="54" t="s">
        <v>583</v>
      </c>
      <c r="L2159" s="87">
        <v>42510</v>
      </c>
      <c r="M2159" s="54"/>
      <c r="N2159" s="54" t="s">
        <v>584</v>
      </c>
      <c r="O2159" s="88">
        <v>1.4506600000000001E-3</v>
      </c>
      <c r="P2159" s="54">
        <v>3</v>
      </c>
    </row>
    <row r="2160" spans="1:16" ht="28">
      <c r="A2160" s="54" t="s">
        <v>228</v>
      </c>
      <c r="B2160" s="54" t="s">
        <v>185</v>
      </c>
      <c r="C2160" s="54" t="s">
        <v>1126</v>
      </c>
      <c r="D2160" s="54" t="s">
        <v>97</v>
      </c>
      <c r="E2160" s="54" t="s">
        <v>1126</v>
      </c>
      <c r="F2160" s="54" t="s">
        <v>272</v>
      </c>
      <c r="G2160" s="54" t="s">
        <v>288</v>
      </c>
      <c r="H2160" s="54" t="s">
        <v>194</v>
      </c>
      <c r="I2160" s="54" t="s">
        <v>576</v>
      </c>
      <c r="J2160" s="54" t="s">
        <v>288</v>
      </c>
      <c r="K2160" s="54" t="s">
        <v>585</v>
      </c>
      <c r="L2160" s="87">
        <v>42510</v>
      </c>
      <c r="M2160" s="54"/>
      <c r="N2160" s="54" t="s">
        <v>586</v>
      </c>
      <c r="O2160" s="88">
        <v>9.6710600000000013E-4</v>
      </c>
      <c r="P2160" s="54">
        <v>2</v>
      </c>
    </row>
    <row r="2161" spans="1:16" ht="28">
      <c r="A2161" s="54" t="s">
        <v>228</v>
      </c>
      <c r="B2161" s="54" t="s">
        <v>185</v>
      </c>
      <c r="C2161" s="54" t="s">
        <v>1126</v>
      </c>
      <c r="D2161" s="54" t="s">
        <v>97</v>
      </c>
      <c r="E2161" s="54" t="s">
        <v>1126</v>
      </c>
      <c r="F2161" s="54" t="s">
        <v>272</v>
      </c>
      <c r="G2161" s="54" t="s">
        <v>288</v>
      </c>
      <c r="H2161" s="54" t="s">
        <v>194</v>
      </c>
      <c r="I2161" s="54" t="s">
        <v>576</v>
      </c>
      <c r="J2161" s="54" t="s">
        <v>288</v>
      </c>
      <c r="K2161" s="54" t="s">
        <v>587</v>
      </c>
      <c r="L2161" s="87">
        <v>42510</v>
      </c>
      <c r="M2161" s="54"/>
      <c r="N2161" s="54" t="s">
        <v>588</v>
      </c>
      <c r="O2161" s="88">
        <v>1.93421E-3</v>
      </c>
      <c r="P2161" s="54">
        <v>4</v>
      </c>
    </row>
    <row r="2162" spans="1:16" ht="28">
      <c r="A2162" s="54" t="s">
        <v>228</v>
      </c>
      <c r="B2162" s="54" t="s">
        <v>185</v>
      </c>
      <c r="C2162" s="54" t="s">
        <v>1126</v>
      </c>
      <c r="D2162" s="54" t="s">
        <v>97</v>
      </c>
      <c r="E2162" s="54" t="s">
        <v>1126</v>
      </c>
      <c r="F2162" s="54" t="s">
        <v>272</v>
      </c>
      <c r="G2162" s="54" t="s">
        <v>288</v>
      </c>
      <c r="H2162" s="54" t="s">
        <v>194</v>
      </c>
      <c r="I2162" s="54" t="s">
        <v>576</v>
      </c>
      <c r="J2162" s="54" t="s">
        <v>288</v>
      </c>
      <c r="K2162" s="54" t="s">
        <v>589</v>
      </c>
      <c r="L2162" s="87">
        <v>42510</v>
      </c>
      <c r="M2162" s="54"/>
      <c r="N2162" s="54" t="s">
        <v>590</v>
      </c>
      <c r="O2162" s="88">
        <v>1.93421E-3</v>
      </c>
      <c r="P2162" s="54">
        <v>4</v>
      </c>
    </row>
    <row r="2163" spans="1:16" ht="28">
      <c r="A2163" s="54" t="s">
        <v>228</v>
      </c>
      <c r="B2163" s="54" t="s">
        <v>185</v>
      </c>
      <c r="C2163" s="54" t="s">
        <v>1126</v>
      </c>
      <c r="D2163" s="54" t="s">
        <v>97</v>
      </c>
      <c r="E2163" s="54" t="s">
        <v>1126</v>
      </c>
      <c r="F2163" s="54" t="s">
        <v>272</v>
      </c>
      <c r="G2163" s="54" t="s">
        <v>288</v>
      </c>
      <c r="H2163" s="54" t="s">
        <v>194</v>
      </c>
      <c r="I2163" s="54" t="s">
        <v>576</v>
      </c>
      <c r="J2163" s="54" t="s">
        <v>288</v>
      </c>
      <c r="K2163" s="54" t="s">
        <v>591</v>
      </c>
      <c r="L2163" s="87">
        <v>42510</v>
      </c>
      <c r="M2163" s="54"/>
      <c r="N2163" s="54" t="s">
        <v>592</v>
      </c>
      <c r="O2163" s="88">
        <v>2.4177700000000001E-3</v>
      </c>
      <c r="P2163" s="54">
        <v>5</v>
      </c>
    </row>
    <row r="2164" spans="1:16" ht="28">
      <c r="A2164" s="54" t="s">
        <v>228</v>
      </c>
      <c r="B2164" s="54" t="s">
        <v>185</v>
      </c>
      <c r="C2164" s="54" t="s">
        <v>1126</v>
      </c>
      <c r="D2164" s="54" t="s">
        <v>97</v>
      </c>
      <c r="E2164" s="54" t="s">
        <v>1126</v>
      </c>
      <c r="F2164" s="54" t="s">
        <v>272</v>
      </c>
      <c r="G2164" s="54" t="s">
        <v>288</v>
      </c>
      <c r="H2164" s="54" t="s">
        <v>194</v>
      </c>
      <c r="I2164" s="54" t="s">
        <v>576</v>
      </c>
      <c r="J2164" s="54" t="s">
        <v>288</v>
      </c>
      <c r="K2164" s="54" t="s">
        <v>593</v>
      </c>
      <c r="L2164" s="87">
        <v>42510</v>
      </c>
      <c r="M2164" s="54"/>
      <c r="N2164" s="54" t="s">
        <v>594</v>
      </c>
      <c r="O2164" s="88">
        <v>2.9013200000000011E-3</v>
      </c>
      <c r="P2164" s="54">
        <v>6</v>
      </c>
    </row>
    <row r="2165" spans="1:16" ht="28">
      <c r="A2165" s="54" t="s">
        <v>228</v>
      </c>
      <c r="B2165" s="54" t="s">
        <v>185</v>
      </c>
      <c r="C2165" s="54" t="s">
        <v>1126</v>
      </c>
      <c r="D2165" s="54" t="s">
        <v>97</v>
      </c>
      <c r="E2165" s="54" t="s">
        <v>1126</v>
      </c>
      <c r="F2165" s="54" t="s">
        <v>272</v>
      </c>
      <c r="G2165" s="54" t="s">
        <v>288</v>
      </c>
      <c r="H2165" s="54" t="s">
        <v>194</v>
      </c>
      <c r="I2165" s="54" t="s">
        <v>576</v>
      </c>
      <c r="J2165" s="54" t="s">
        <v>288</v>
      </c>
      <c r="K2165" s="54" t="s">
        <v>595</v>
      </c>
      <c r="L2165" s="87">
        <v>42510</v>
      </c>
      <c r="M2165" s="54"/>
      <c r="N2165" s="54" t="s">
        <v>596</v>
      </c>
      <c r="O2165" s="88">
        <v>9.6710600000000013E-4</v>
      </c>
      <c r="P2165" s="54">
        <v>2</v>
      </c>
    </row>
    <row r="2166" spans="1:16" ht="28">
      <c r="A2166" s="54" t="s">
        <v>228</v>
      </c>
      <c r="B2166" s="54" t="s">
        <v>185</v>
      </c>
      <c r="C2166" s="54" t="s">
        <v>1126</v>
      </c>
      <c r="D2166" s="54" t="s">
        <v>97</v>
      </c>
      <c r="E2166" s="54" t="s">
        <v>1126</v>
      </c>
      <c r="F2166" s="54" t="s">
        <v>272</v>
      </c>
      <c r="G2166" s="54" t="s">
        <v>288</v>
      </c>
      <c r="H2166" s="54" t="s">
        <v>597</v>
      </c>
      <c r="I2166" s="54" t="s">
        <v>598</v>
      </c>
      <c r="J2166" s="54" t="s">
        <v>288</v>
      </c>
      <c r="K2166" s="54" t="s">
        <v>597</v>
      </c>
      <c r="L2166" s="87">
        <v>42440</v>
      </c>
      <c r="M2166" s="54"/>
      <c r="N2166" s="54" t="s">
        <v>599</v>
      </c>
      <c r="O2166" s="88">
        <v>3.86843E-3</v>
      </c>
      <c r="P2166" s="54">
        <v>4</v>
      </c>
    </row>
    <row r="2167" spans="1:16" ht="28">
      <c r="A2167" s="54" t="s">
        <v>228</v>
      </c>
      <c r="B2167" s="54" t="s">
        <v>185</v>
      </c>
      <c r="C2167" s="54" t="s">
        <v>1126</v>
      </c>
      <c r="D2167" s="54" t="s">
        <v>97</v>
      </c>
      <c r="E2167" s="54" t="s">
        <v>1126</v>
      </c>
      <c r="F2167" s="54" t="s">
        <v>272</v>
      </c>
      <c r="G2167" s="54" t="s">
        <v>288</v>
      </c>
      <c r="H2167" s="54" t="s">
        <v>300</v>
      </c>
      <c r="I2167" s="54" t="s">
        <v>301</v>
      </c>
      <c r="J2167" s="54" t="s">
        <v>288</v>
      </c>
      <c r="K2167" s="54" t="s">
        <v>300</v>
      </c>
      <c r="L2167" s="87">
        <v>42391</v>
      </c>
      <c r="M2167" s="54"/>
      <c r="N2167" s="54" t="s">
        <v>302</v>
      </c>
      <c r="O2167" s="88">
        <v>2.4177700000000001E-3</v>
      </c>
      <c r="P2167" s="54">
        <v>5</v>
      </c>
    </row>
    <row r="2168" spans="1:16" ht="28">
      <c r="A2168" s="54" t="s">
        <v>228</v>
      </c>
      <c r="B2168" s="54" t="s">
        <v>185</v>
      </c>
      <c r="C2168" s="54" t="s">
        <v>1126</v>
      </c>
      <c r="D2168" s="54" t="s">
        <v>97</v>
      </c>
      <c r="E2168" s="54" t="s">
        <v>1126</v>
      </c>
      <c r="F2168" s="54" t="s">
        <v>272</v>
      </c>
      <c r="G2168" s="54" t="s">
        <v>647</v>
      </c>
      <c r="H2168" s="54" t="s">
        <v>648</v>
      </c>
      <c r="I2168" s="54" t="s">
        <v>649</v>
      </c>
      <c r="J2168" s="54" t="s">
        <v>675</v>
      </c>
      <c r="K2168" s="54" t="s">
        <v>676</v>
      </c>
      <c r="L2168" s="87">
        <v>42790</v>
      </c>
      <c r="M2168" s="54"/>
      <c r="N2168" s="54" t="s">
        <v>677</v>
      </c>
      <c r="O2168" s="88">
        <v>1.4506600000000001E-3</v>
      </c>
      <c r="P2168" s="54">
        <v>3</v>
      </c>
    </row>
    <row r="2169" spans="1:16" ht="28">
      <c r="A2169" s="54" t="s">
        <v>228</v>
      </c>
      <c r="B2169" s="54" t="s">
        <v>185</v>
      </c>
      <c r="C2169" s="54" t="s">
        <v>1126</v>
      </c>
      <c r="D2169" s="54" t="s">
        <v>97</v>
      </c>
      <c r="E2169" s="54" t="s">
        <v>1126</v>
      </c>
      <c r="F2169" s="54" t="s">
        <v>272</v>
      </c>
      <c r="G2169" s="54" t="s">
        <v>196</v>
      </c>
      <c r="H2169" s="54" t="s">
        <v>730</v>
      </c>
      <c r="I2169" s="54" t="s">
        <v>731</v>
      </c>
      <c r="J2169" s="54" t="s">
        <v>196</v>
      </c>
      <c r="K2169" s="54" t="s">
        <v>730</v>
      </c>
      <c r="L2169" s="87">
        <v>41660</v>
      </c>
      <c r="M2169" s="54"/>
      <c r="N2169" s="54" t="s">
        <v>732</v>
      </c>
      <c r="O2169" s="88">
        <v>4.8355300000000001E-4</v>
      </c>
      <c r="P2169" s="54">
        <v>1</v>
      </c>
    </row>
    <row r="2170" spans="1:16" ht="28">
      <c r="A2170" s="54" t="s">
        <v>228</v>
      </c>
      <c r="B2170" s="54" t="s">
        <v>185</v>
      </c>
      <c r="C2170" s="54" t="s">
        <v>1126</v>
      </c>
      <c r="D2170" s="54" t="s">
        <v>97</v>
      </c>
      <c r="E2170" s="54" t="s">
        <v>1126</v>
      </c>
      <c r="F2170" s="54" t="s">
        <v>272</v>
      </c>
      <c r="G2170" s="54" t="s">
        <v>200</v>
      </c>
      <c r="H2170" s="54" t="s">
        <v>781</v>
      </c>
      <c r="I2170" s="54" t="s">
        <v>782</v>
      </c>
      <c r="J2170" s="54" t="s">
        <v>200</v>
      </c>
      <c r="K2170" s="54" t="s">
        <v>781</v>
      </c>
      <c r="L2170" s="87">
        <v>41988</v>
      </c>
      <c r="M2170" s="54"/>
      <c r="N2170" s="54" t="s">
        <v>783</v>
      </c>
      <c r="O2170" s="88">
        <v>4.8355300000000001E-4</v>
      </c>
      <c r="P2170" s="54">
        <v>1</v>
      </c>
    </row>
    <row r="2171" spans="1:16" ht="28">
      <c r="A2171" s="54" t="s">
        <v>228</v>
      </c>
      <c r="B2171" s="54" t="s">
        <v>185</v>
      </c>
      <c r="C2171" s="54" t="s">
        <v>1126</v>
      </c>
      <c r="D2171" s="54" t="s">
        <v>97</v>
      </c>
      <c r="E2171" s="54" t="s">
        <v>1126</v>
      </c>
      <c r="F2171" s="54" t="s">
        <v>272</v>
      </c>
      <c r="G2171" s="54" t="s">
        <v>261</v>
      </c>
      <c r="H2171" s="54" t="s">
        <v>303</v>
      </c>
      <c r="I2171" s="54" t="s">
        <v>304</v>
      </c>
      <c r="J2171" s="54" t="s">
        <v>261</v>
      </c>
      <c r="K2171" s="54" t="s">
        <v>303</v>
      </c>
      <c r="L2171" s="87">
        <v>42601</v>
      </c>
      <c r="M2171" s="54"/>
      <c r="N2171" s="54" t="s">
        <v>798</v>
      </c>
      <c r="O2171" s="88">
        <v>4.8355400000000002E-3</v>
      </c>
      <c r="P2171" s="54">
        <v>10</v>
      </c>
    </row>
    <row r="2172" spans="1:16" ht="28">
      <c r="A2172" s="54" t="s">
        <v>228</v>
      </c>
      <c r="B2172" s="54" t="s">
        <v>185</v>
      </c>
      <c r="C2172" s="54" t="s">
        <v>1126</v>
      </c>
      <c r="D2172" s="54" t="s">
        <v>97</v>
      </c>
      <c r="E2172" s="54" t="s">
        <v>1126</v>
      </c>
      <c r="F2172" s="54" t="s">
        <v>272</v>
      </c>
      <c r="G2172" s="54" t="s">
        <v>261</v>
      </c>
      <c r="H2172" s="54" t="s">
        <v>803</v>
      </c>
      <c r="I2172" s="54" t="s">
        <v>804</v>
      </c>
      <c r="J2172" s="54" t="s">
        <v>261</v>
      </c>
      <c r="K2172" s="54" t="s">
        <v>803</v>
      </c>
      <c r="L2172" s="87">
        <v>42944</v>
      </c>
      <c r="M2172" s="54"/>
      <c r="N2172" s="54" t="s">
        <v>805</v>
      </c>
      <c r="O2172" s="88">
        <v>4.3519799999999992E-3</v>
      </c>
      <c r="P2172" s="54">
        <v>9</v>
      </c>
    </row>
    <row r="2173" spans="1:16" ht="28">
      <c r="A2173" s="54" t="s">
        <v>228</v>
      </c>
      <c r="B2173" s="54" t="s">
        <v>185</v>
      </c>
      <c r="C2173" s="54" t="s">
        <v>1126</v>
      </c>
      <c r="D2173" s="54" t="s">
        <v>97</v>
      </c>
      <c r="E2173" s="54" t="s">
        <v>1126</v>
      </c>
      <c r="F2173" s="54" t="s">
        <v>272</v>
      </c>
      <c r="G2173" s="54" t="s">
        <v>261</v>
      </c>
      <c r="H2173" s="54" t="s">
        <v>1421</v>
      </c>
      <c r="I2173" s="54" t="s">
        <v>1422</v>
      </c>
      <c r="J2173" s="54" t="s">
        <v>261</v>
      </c>
      <c r="K2173" s="54" t="s">
        <v>1421</v>
      </c>
      <c r="L2173" s="87">
        <v>42998</v>
      </c>
      <c r="M2173" s="54"/>
      <c r="N2173" s="54" t="s">
        <v>1423</v>
      </c>
      <c r="O2173" s="88">
        <v>3.86842E-3</v>
      </c>
      <c r="P2173" s="54">
        <v>8</v>
      </c>
    </row>
    <row r="2174" spans="1:16" ht="28">
      <c r="A2174" s="54" t="s">
        <v>228</v>
      </c>
      <c r="B2174" s="54" t="s">
        <v>185</v>
      </c>
      <c r="C2174" s="54" t="s">
        <v>1126</v>
      </c>
      <c r="D2174" s="54" t="s">
        <v>97</v>
      </c>
      <c r="E2174" s="54" t="s">
        <v>1126</v>
      </c>
      <c r="F2174" s="54" t="s">
        <v>272</v>
      </c>
      <c r="G2174" s="54" t="s">
        <v>307</v>
      </c>
      <c r="H2174" s="54" t="s">
        <v>835</v>
      </c>
      <c r="I2174" s="54" t="s">
        <v>836</v>
      </c>
      <c r="J2174" s="54" t="s">
        <v>307</v>
      </c>
      <c r="K2174" s="54" t="s">
        <v>849</v>
      </c>
      <c r="L2174" s="87">
        <v>41695</v>
      </c>
      <c r="M2174" s="54"/>
      <c r="N2174" s="54" t="s">
        <v>850</v>
      </c>
      <c r="O2174" s="88">
        <v>4.8355300000000002E-3</v>
      </c>
      <c r="P2174" s="54">
        <v>10</v>
      </c>
    </row>
    <row r="2175" spans="1:16" ht="28">
      <c r="A2175" s="54" t="s">
        <v>228</v>
      </c>
      <c r="B2175" s="54" t="s">
        <v>185</v>
      </c>
      <c r="C2175" s="54" t="s">
        <v>1126</v>
      </c>
      <c r="D2175" s="54" t="s">
        <v>97</v>
      </c>
      <c r="E2175" s="54" t="s">
        <v>1126</v>
      </c>
      <c r="F2175" s="54" t="s">
        <v>272</v>
      </c>
      <c r="G2175" s="54" t="s">
        <v>307</v>
      </c>
      <c r="H2175" s="54" t="s">
        <v>835</v>
      </c>
      <c r="I2175" s="54" t="s">
        <v>836</v>
      </c>
      <c r="J2175" s="54" t="s">
        <v>307</v>
      </c>
      <c r="K2175" s="54" t="s">
        <v>851</v>
      </c>
      <c r="L2175" s="87">
        <v>41695</v>
      </c>
      <c r="M2175" s="54"/>
      <c r="N2175" s="54" t="s">
        <v>852</v>
      </c>
      <c r="O2175" s="88">
        <v>3.86842E-3</v>
      </c>
      <c r="P2175" s="54">
        <v>8</v>
      </c>
    </row>
    <row r="2176" spans="1:16" ht="28">
      <c r="A2176" s="54" t="s">
        <v>228</v>
      </c>
      <c r="B2176" s="54" t="s">
        <v>185</v>
      </c>
      <c r="C2176" s="54" t="s">
        <v>1126</v>
      </c>
      <c r="D2176" s="54" t="s">
        <v>97</v>
      </c>
      <c r="E2176" s="54" t="s">
        <v>1126</v>
      </c>
      <c r="F2176" s="54" t="s">
        <v>272</v>
      </c>
      <c r="G2176" s="54" t="s">
        <v>307</v>
      </c>
      <c r="H2176" s="54" t="s">
        <v>835</v>
      </c>
      <c r="I2176" s="54" t="s">
        <v>836</v>
      </c>
      <c r="J2176" s="54" t="s">
        <v>307</v>
      </c>
      <c r="K2176" s="54" t="s">
        <v>857</v>
      </c>
      <c r="L2176" s="87">
        <v>41695</v>
      </c>
      <c r="M2176" s="54"/>
      <c r="N2176" s="54" t="s">
        <v>858</v>
      </c>
      <c r="O2176" s="88">
        <v>4.8355300000000001E-4</v>
      </c>
      <c r="P2176" s="54">
        <v>1</v>
      </c>
    </row>
    <row r="2177" spans="1:16" ht="28">
      <c r="A2177" s="54" t="s">
        <v>228</v>
      </c>
      <c r="B2177" s="54" t="s">
        <v>185</v>
      </c>
      <c r="C2177" s="54" t="s">
        <v>1126</v>
      </c>
      <c r="D2177" s="54" t="s">
        <v>97</v>
      </c>
      <c r="E2177" s="54" t="s">
        <v>1126</v>
      </c>
      <c r="F2177" s="54" t="s">
        <v>272</v>
      </c>
      <c r="G2177" s="54" t="s">
        <v>859</v>
      </c>
      <c r="H2177" s="54" t="s">
        <v>860</v>
      </c>
      <c r="I2177" s="54" t="s">
        <v>861</v>
      </c>
      <c r="J2177" s="54" t="s">
        <v>859</v>
      </c>
      <c r="K2177" s="54" t="s">
        <v>862</v>
      </c>
      <c r="L2177" s="87">
        <v>41688</v>
      </c>
      <c r="M2177" s="54"/>
      <c r="N2177" s="54" t="s">
        <v>863</v>
      </c>
      <c r="O2177" s="88">
        <v>4.8355300000000001E-4</v>
      </c>
      <c r="P2177" s="54">
        <v>1</v>
      </c>
    </row>
    <row r="2178" spans="1:16" ht="28">
      <c r="A2178" s="54" t="s">
        <v>228</v>
      </c>
      <c r="B2178" s="54" t="s">
        <v>185</v>
      </c>
      <c r="C2178" s="54" t="s">
        <v>1126</v>
      </c>
      <c r="D2178" s="54" t="s">
        <v>97</v>
      </c>
      <c r="E2178" s="54" t="s">
        <v>1126</v>
      </c>
      <c r="F2178" s="54" t="s">
        <v>272</v>
      </c>
      <c r="G2178" s="54" t="s">
        <v>859</v>
      </c>
      <c r="H2178" s="54" t="s">
        <v>860</v>
      </c>
      <c r="I2178" s="54" t="s">
        <v>861</v>
      </c>
      <c r="J2178" s="54" t="s">
        <v>859</v>
      </c>
      <c r="K2178" s="54" t="s">
        <v>860</v>
      </c>
      <c r="L2178" s="87">
        <v>41688</v>
      </c>
      <c r="M2178" s="54"/>
      <c r="N2178" s="54" t="s">
        <v>866</v>
      </c>
      <c r="O2178" s="88">
        <v>4.8355300000000001E-4</v>
      </c>
      <c r="P2178" s="54">
        <v>1</v>
      </c>
    </row>
    <row r="2179" spans="1:16" ht="28">
      <c r="A2179" s="54" t="s">
        <v>228</v>
      </c>
      <c r="B2179" s="54" t="s">
        <v>185</v>
      </c>
      <c r="C2179" s="54" t="s">
        <v>1126</v>
      </c>
      <c r="D2179" s="54" t="s">
        <v>97</v>
      </c>
      <c r="E2179" s="54" t="s">
        <v>1126</v>
      </c>
      <c r="F2179" s="54" t="s">
        <v>272</v>
      </c>
      <c r="G2179" s="54" t="s">
        <v>859</v>
      </c>
      <c r="H2179" s="54" t="s">
        <v>860</v>
      </c>
      <c r="I2179" s="54" t="s">
        <v>861</v>
      </c>
      <c r="J2179" s="54" t="s">
        <v>859</v>
      </c>
      <c r="K2179" s="54" t="s">
        <v>869</v>
      </c>
      <c r="L2179" s="87">
        <v>41688</v>
      </c>
      <c r="M2179" s="54"/>
      <c r="N2179" s="54" t="s">
        <v>870</v>
      </c>
      <c r="O2179" s="88">
        <v>2.9013229999999999E-3</v>
      </c>
      <c r="P2179" s="54">
        <v>2</v>
      </c>
    </row>
    <row r="2180" spans="1:16" ht="28">
      <c r="A2180" s="54" t="s">
        <v>228</v>
      </c>
      <c r="B2180" s="54" t="s">
        <v>185</v>
      </c>
      <c r="C2180" s="54" t="s">
        <v>1126</v>
      </c>
      <c r="D2180" s="54" t="s">
        <v>97</v>
      </c>
      <c r="E2180" s="54" t="s">
        <v>1126</v>
      </c>
      <c r="F2180" s="54" t="s">
        <v>272</v>
      </c>
      <c r="G2180" s="54" t="s">
        <v>859</v>
      </c>
      <c r="H2180" s="54" t="s">
        <v>860</v>
      </c>
      <c r="I2180" s="54" t="s">
        <v>861</v>
      </c>
      <c r="J2180" s="54" t="s">
        <v>859</v>
      </c>
      <c r="K2180" s="54" t="s">
        <v>873</v>
      </c>
      <c r="L2180" s="87">
        <v>41688</v>
      </c>
      <c r="M2180" s="54"/>
      <c r="N2180" s="54" t="s">
        <v>874</v>
      </c>
      <c r="O2180" s="88">
        <v>5.8026400000000013E-3</v>
      </c>
      <c r="P2180" s="54">
        <v>12</v>
      </c>
    </row>
    <row r="2181" spans="1:16" ht="28">
      <c r="A2181" s="54" t="s">
        <v>228</v>
      </c>
      <c r="B2181" s="54" t="s">
        <v>185</v>
      </c>
      <c r="C2181" s="54" t="s">
        <v>1126</v>
      </c>
      <c r="D2181" s="54" t="s">
        <v>97</v>
      </c>
      <c r="E2181" s="54" t="s">
        <v>1126</v>
      </c>
      <c r="F2181" s="54" t="s">
        <v>272</v>
      </c>
      <c r="G2181" s="54" t="s">
        <v>859</v>
      </c>
      <c r="H2181" s="54" t="s">
        <v>860</v>
      </c>
      <c r="I2181" s="54" t="s">
        <v>861</v>
      </c>
      <c r="J2181" s="54" t="s">
        <v>859</v>
      </c>
      <c r="K2181" s="54" t="s">
        <v>877</v>
      </c>
      <c r="L2181" s="87">
        <v>41688</v>
      </c>
      <c r="M2181" s="54"/>
      <c r="N2181" s="54" t="s">
        <v>878</v>
      </c>
      <c r="O2181" s="88">
        <v>3.1430930000000003E-2</v>
      </c>
      <c r="P2181" s="54">
        <v>57</v>
      </c>
    </row>
    <row r="2182" spans="1:16" ht="28">
      <c r="A2182" s="54" t="s">
        <v>228</v>
      </c>
      <c r="B2182" s="54" t="s">
        <v>185</v>
      </c>
      <c r="C2182" s="54" t="s">
        <v>1126</v>
      </c>
      <c r="D2182" s="54" t="s">
        <v>97</v>
      </c>
      <c r="E2182" s="54" t="s">
        <v>1126</v>
      </c>
      <c r="F2182" s="54" t="s">
        <v>272</v>
      </c>
      <c r="G2182" s="54" t="s">
        <v>859</v>
      </c>
      <c r="H2182" s="54" t="s">
        <v>881</v>
      </c>
      <c r="I2182" s="54" t="s">
        <v>882</v>
      </c>
      <c r="J2182" s="54" t="s">
        <v>859</v>
      </c>
      <c r="K2182" s="54" t="s">
        <v>883</v>
      </c>
      <c r="L2182" s="87">
        <v>41695</v>
      </c>
      <c r="M2182" s="54"/>
      <c r="N2182" s="54" t="s">
        <v>884</v>
      </c>
      <c r="O2182" s="88">
        <v>4.8355300000000001E-4</v>
      </c>
      <c r="P2182" s="54">
        <v>1</v>
      </c>
    </row>
    <row r="2183" spans="1:16" ht="28">
      <c r="A2183" s="54" t="s">
        <v>228</v>
      </c>
      <c r="B2183" s="54" t="s">
        <v>185</v>
      </c>
      <c r="C2183" s="54" t="s">
        <v>1126</v>
      </c>
      <c r="D2183" s="54" t="s">
        <v>97</v>
      </c>
      <c r="E2183" s="54" t="s">
        <v>1126</v>
      </c>
      <c r="F2183" s="54" t="s">
        <v>272</v>
      </c>
      <c r="G2183" s="54" t="s">
        <v>859</v>
      </c>
      <c r="H2183" s="54" t="s">
        <v>881</v>
      </c>
      <c r="I2183" s="54" t="s">
        <v>882</v>
      </c>
      <c r="J2183" s="54" t="s">
        <v>859</v>
      </c>
      <c r="K2183" s="54" t="s">
        <v>885</v>
      </c>
      <c r="L2183" s="87">
        <v>41695</v>
      </c>
      <c r="M2183" s="54"/>
      <c r="N2183" s="54" t="s">
        <v>886</v>
      </c>
      <c r="O2183" s="88">
        <v>3.3848760000000011E-3</v>
      </c>
      <c r="P2183" s="54">
        <v>3</v>
      </c>
    </row>
    <row r="2184" spans="1:16" ht="28">
      <c r="A2184" s="54" t="s">
        <v>228</v>
      </c>
      <c r="B2184" s="54" t="s">
        <v>185</v>
      </c>
      <c r="C2184" s="54" t="s">
        <v>1126</v>
      </c>
      <c r="D2184" s="54" t="s">
        <v>97</v>
      </c>
      <c r="E2184" s="54" t="s">
        <v>1126</v>
      </c>
      <c r="F2184" s="54" t="s">
        <v>272</v>
      </c>
      <c r="G2184" s="54" t="s">
        <v>859</v>
      </c>
      <c r="H2184" s="54" t="s">
        <v>881</v>
      </c>
      <c r="I2184" s="54" t="s">
        <v>882</v>
      </c>
      <c r="J2184" s="54" t="s">
        <v>859</v>
      </c>
      <c r="K2184" s="54" t="s">
        <v>877</v>
      </c>
      <c r="L2184" s="87">
        <v>41695</v>
      </c>
      <c r="M2184" s="54"/>
      <c r="N2184" s="54" t="s">
        <v>887</v>
      </c>
      <c r="O2184" s="88">
        <v>2.4177700000000001E-3</v>
      </c>
      <c r="P2184" s="54">
        <v>5</v>
      </c>
    </row>
    <row r="2185" spans="1:16" ht="28">
      <c r="A2185" s="54" t="s">
        <v>228</v>
      </c>
      <c r="B2185" s="54" t="s">
        <v>185</v>
      </c>
      <c r="C2185" s="54" t="s">
        <v>1126</v>
      </c>
      <c r="D2185" s="54" t="s">
        <v>97</v>
      </c>
      <c r="E2185" s="54" t="s">
        <v>1126</v>
      </c>
      <c r="F2185" s="54" t="s">
        <v>272</v>
      </c>
      <c r="G2185" s="54" t="s">
        <v>354</v>
      </c>
      <c r="H2185" s="54" t="s">
        <v>889</v>
      </c>
      <c r="I2185" s="54" t="s">
        <v>890</v>
      </c>
      <c r="J2185" s="54" t="s">
        <v>354</v>
      </c>
      <c r="K2185" s="54" t="s">
        <v>901</v>
      </c>
      <c r="L2185" s="87">
        <v>42440</v>
      </c>
      <c r="M2185" s="54"/>
      <c r="N2185" s="54" t="s">
        <v>902</v>
      </c>
      <c r="O2185" s="88">
        <v>4.8355300000000001E-4</v>
      </c>
      <c r="P2185" s="54">
        <v>1</v>
      </c>
    </row>
    <row r="2186" spans="1:16" ht="28">
      <c r="A2186" s="54" t="s">
        <v>228</v>
      </c>
      <c r="B2186" s="54" t="s">
        <v>185</v>
      </c>
      <c r="C2186" s="54" t="s">
        <v>1126</v>
      </c>
      <c r="D2186" s="54" t="s">
        <v>97</v>
      </c>
      <c r="E2186" s="54" t="s">
        <v>1126</v>
      </c>
      <c r="F2186" s="54" t="s">
        <v>272</v>
      </c>
      <c r="G2186" s="54" t="s">
        <v>354</v>
      </c>
      <c r="H2186" s="54" t="s">
        <v>909</v>
      </c>
      <c r="I2186" s="54" t="s">
        <v>913</v>
      </c>
      <c r="J2186" s="54" t="s">
        <v>354</v>
      </c>
      <c r="K2186" s="54" t="s">
        <v>918</v>
      </c>
      <c r="L2186" s="87">
        <v>42209</v>
      </c>
      <c r="M2186" s="54"/>
      <c r="N2186" s="54" t="s">
        <v>919</v>
      </c>
      <c r="O2186" s="88">
        <v>1.93421E-3</v>
      </c>
      <c r="P2186" s="54">
        <v>4</v>
      </c>
    </row>
    <row r="2187" spans="1:16" ht="28">
      <c r="A2187" s="54" t="s">
        <v>228</v>
      </c>
      <c r="B2187" s="54" t="s">
        <v>185</v>
      </c>
      <c r="C2187" s="54" t="s">
        <v>1126</v>
      </c>
      <c r="D2187" s="54" t="s">
        <v>97</v>
      </c>
      <c r="E2187" s="54" t="s">
        <v>1126</v>
      </c>
      <c r="F2187" s="54" t="s">
        <v>272</v>
      </c>
      <c r="G2187" s="54" t="s">
        <v>358</v>
      </c>
      <c r="H2187" s="54" t="s">
        <v>928</v>
      </c>
      <c r="I2187" s="54" t="s">
        <v>929</v>
      </c>
      <c r="J2187" s="54" t="s">
        <v>358</v>
      </c>
      <c r="K2187" s="54" t="s">
        <v>930</v>
      </c>
      <c r="L2187" s="87">
        <v>42622</v>
      </c>
      <c r="M2187" s="54"/>
      <c r="N2187" s="54" t="s">
        <v>931</v>
      </c>
      <c r="O2187" s="88">
        <v>4.8355300000000001E-4</v>
      </c>
      <c r="P2187" s="54">
        <v>1</v>
      </c>
    </row>
    <row r="2188" spans="1:16" ht="28">
      <c r="A2188" s="54" t="s">
        <v>228</v>
      </c>
      <c r="B2188" s="54" t="s">
        <v>185</v>
      </c>
      <c r="C2188" s="54" t="s">
        <v>1126</v>
      </c>
      <c r="D2188" s="54" t="s">
        <v>97</v>
      </c>
      <c r="E2188" s="54" t="s">
        <v>1126</v>
      </c>
      <c r="F2188" s="54" t="s">
        <v>272</v>
      </c>
      <c r="G2188" s="54" t="s">
        <v>358</v>
      </c>
      <c r="H2188" s="54" t="s">
        <v>928</v>
      </c>
      <c r="I2188" s="54" t="s">
        <v>929</v>
      </c>
      <c r="J2188" s="54" t="s">
        <v>358</v>
      </c>
      <c r="K2188" s="54" t="s">
        <v>935</v>
      </c>
      <c r="L2188" s="87">
        <v>42622</v>
      </c>
      <c r="M2188" s="54"/>
      <c r="N2188" s="54" t="s">
        <v>936</v>
      </c>
      <c r="O2188" s="88">
        <v>4.8355300000000001E-4</v>
      </c>
      <c r="P2188" s="54">
        <v>1</v>
      </c>
    </row>
    <row r="2189" spans="1:16" ht="28">
      <c r="A2189" s="54" t="s">
        <v>228</v>
      </c>
      <c r="B2189" s="54" t="s">
        <v>185</v>
      </c>
      <c r="C2189" s="54" t="s">
        <v>1126</v>
      </c>
      <c r="D2189" s="54" t="s">
        <v>97</v>
      </c>
      <c r="E2189" s="54" t="s">
        <v>1126</v>
      </c>
      <c r="F2189" s="54" t="s">
        <v>272</v>
      </c>
      <c r="G2189" s="54" t="s">
        <v>358</v>
      </c>
      <c r="H2189" s="54" t="s">
        <v>928</v>
      </c>
      <c r="I2189" s="54" t="s">
        <v>929</v>
      </c>
      <c r="J2189" s="54" t="s">
        <v>358</v>
      </c>
      <c r="K2189" s="54" t="s">
        <v>937</v>
      </c>
      <c r="L2189" s="87">
        <v>42622</v>
      </c>
      <c r="M2189" s="54"/>
      <c r="N2189" s="54" t="s">
        <v>938</v>
      </c>
      <c r="O2189" s="88">
        <v>4.8355300000000001E-4</v>
      </c>
      <c r="P2189" s="54">
        <v>1</v>
      </c>
    </row>
    <row r="2190" spans="1:16" ht="28">
      <c r="A2190" s="54" t="s">
        <v>228</v>
      </c>
      <c r="B2190" s="54" t="s">
        <v>185</v>
      </c>
      <c r="C2190" s="54" t="s">
        <v>1126</v>
      </c>
      <c r="D2190" s="54" t="s">
        <v>97</v>
      </c>
      <c r="E2190" s="54" t="s">
        <v>1126</v>
      </c>
      <c r="F2190" s="54" t="s">
        <v>272</v>
      </c>
      <c r="G2190" s="54" t="s">
        <v>358</v>
      </c>
      <c r="H2190" s="54" t="s">
        <v>928</v>
      </c>
      <c r="I2190" s="54" t="s">
        <v>929</v>
      </c>
      <c r="J2190" s="54" t="s">
        <v>358</v>
      </c>
      <c r="K2190" s="54" t="s">
        <v>362</v>
      </c>
      <c r="L2190" s="87">
        <v>42622</v>
      </c>
      <c r="M2190" s="54"/>
      <c r="N2190" s="54" t="s">
        <v>939</v>
      </c>
      <c r="O2190" s="88">
        <v>1.4506600000000001E-3</v>
      </c>
      <c r="P2190" s="54">
        <v>3</v>
      </c>
    </row>
    <row r="2191" spans="1:16" ht="28">
      <c r="A2191" s="54" t="s">
        <v>228</v>
      </c>
      <c r="B2191" s="54" t="s">
        <v>185</v>
      </c>
      <c r="C2191" s="54" t="s">
        <v>1126</v>
      </c>
      <c r="D2191" s="54" t="s">
        <v>97</v>
      </c>
      <c r="E2191" s="54" t="s">
        <v>1126</v>
      </c>
      <c r="F2191" s="54" t="s">
        <v>272</v>
      </c>
      <c r="G2191" s="54" t="s">
        <v>201</v>
      </c>
      <c r="H2191" s="54" t="s">
        <v>202</v>
      </c>
      <c r="I2191" s="54" t="s">
        <v>941</v>
      </c>
      <c r="J2191" s="54" t="s">
        <v>201</v>
      </c>
      <c r="K2191" s="54" t="s">
        <v>942</v>
      </c>
      <c r="L2191" s="87">
        <v>42979</v>
      </c>
      <c r="M2191" s="54"/>
      <c r="N2191" s="54" t="s">
        <v>943</v>
      </c>
      <c r="O2191" s="88">
        <v>1.1605300000000001E-2</v>
      </c>
      <c r="P2191" s="54">
        <v>24</v>
      </c>
    </row>
    <row r="2192" spans="1:16" ht="28">
      <c r="A2192" s="54" t="s">
        <v>228</v>
      </c>
      <c r="B2192" s="54" t="s">
        <v>185</v>
      </c>
      <c r="C2192" s="54" t="s">
        <v>1126</v>
      </c>
      <c r="D2192" s="54" t="s">
        <v>97</v>
      </c>
      <c r="E2192" s="54" t="s">
        <v>1126</v>
      </c>
      <c r="F2192" s="54" t="s">
        <v>272</v>
      </c>
      <c r="G2192" s="54" t="s">
        <v>201</v>
      </c>
      <c r="H2192" s="54" t="s">
        <v>202</v>
      </c>
      <c r="I2192" s="54" t="s">
        <v>941</v>
      </c>
      <c r="J2192" s="54" t="s">
        <v>201</v>
      </c>
      <c r="K2192" s="54" t="s">
        <v>944</v>
      </c>
      <c r="L2192" s="87">
        <v>42979</v>
      </c>
      <c r="M2192" s="54"/>
      <c r="N2192" s="54" t="s">
        <v>945</v>
      </c>
      <c r="O2192" s="88">
        <v>1.11217E-2</v>
      </c>
      <c r="P2192" s="54">
        <v>23</v>
      </c>
    </row>
    <row r="2193" spans="1:16" ht="28">
      <c r="A2193" s="54" t="s">
        <v>228</v>
      </c>
      <c r="B2193" s="54" t="s">
        <v>185</v>
      </c>
      <c r="C2193" s="54" t="s">
        <v>1126</v>
      </c>
      <c r="D2193" s="54" t="s">
        <v>97</v>
      </c>
      <c r="E2193" s="54" t="s">
        <v>1126</v>
      </c>
      <c r="F2193" s="54" t="s">
        <v>272</v>
      </c>
      <c r="G2193" s="54" t="s">
        <v>201</v>
      </c>
      <c r="H2193" s="54" t="s">
        <v>202</v>
      </c>
      <c r="I2193" s="54" t="s">
        <v>941</v>
      </c>
      <c r="J2193" s="54" t="s">
        <v>201</v>
      </c>
      <c r="K2193" s="54" t="s">
        <v>946</v>
      </c>
      <c r="L2193" s="87">
        <v>42979</v>
      </c>
      <c r="M2193" s="54"/>
      <c r="N2193" s="54" t="s">
        <v>947</v>
      </c>
      <c r="O2193" s="88">
        <v>1.2572399999999999E-2</v>
      </c>
      <c r="P2193" s="54">
        <v>26</v>
      </c>
    </row>
    <row r="2194" spans="1:16" ht="28">
      <c r="A2194" s="54" t="s">
        <v>228</v>
      </c>
      <c r="B2194" s="54" t="s">
        <v>185</v>
      </c>
      <c r="C2194" s="54" t="s">
        <v>1126</v>
      </c>
      <c r="D2194" s="54" t="s">
        <v>97</v>
      </c>
      <c r="E2194" s="54" t="s">
        <v>1126</v>
      </c>
      <c r="F2194" s="54" t="s">
        <v>272</v>
      </c>
      <c r="G2194" s="54" t="s">
        <v>201</v>
      </c>
      <c r="H2194" s="54" t="s">
        <v>202</v>
      </c>
      <c r="I2194" s="54" t="s">
        <v>941</v>
      </c>
      <c r="J2194" s="54" t="s">
        <v>201</v>
      </c>
      <c r="K2194" s="54" t="s">
        <v>948</v>
      </c>
      <c r="L2194" s="87">
        <v>42979</v>
      </c>
      <c r="M2194" s="54"/>
      <c r="N2194" s="54" t="s">
        <v>949</v>
      </c>
      <c r="O2194" s="88">
        <v>9.6710600000000004E-3</v>
      </c>
      <c r="P2194" s="54">
        <v>20</v>
      </c>
    </row>
    <row r="2195" spans="1:16" ht="28">
      <c r="A2195" s="54" t="s">
        <v>228</v>
      </c>
      <c r="B2195" s="54" t="s">
        <v>185</v>
      </c>
      <c r="C2195" s="54" t="s">
        <v>1126</v>
      </c>
      <c r="D2195" s="54" t="s">
        <v>97</v>
      </c>
      <c r="E2195" s="54" t="s">
        <v>1126</v>
      </c>
      <c r="F2195" s="54" t="s">
        <v>272</v>
      </c>
      <c r="G2195" s="54" t="s">
        <v>201</v>
      </c>
      <c r="H2195" s="54" t="s">
        <v>202</v>
      </c>
      <c r="I2195" s="54" t="s">
        <v>941</v>
      </c>
      <c r="J2195" s="54" t="s">
        <v>201</v>
      </c>
      <c r="K2195" s="54" t="s">
        <v>950</v>
      </c>
      <c r="L2195" s="87">
        <v>42979</v>
      </c>
      <c r="M2195" s="54"/>
      <c r="N2195" s="54" t="s">
        <v>951</v>
      </c>
      <c r="O2195" s="88">
        <v>1.06382E-2</v>
      </c>
      <c r="P2195" s="54">
        <v>22</v>
      </c>
    </row>
    <row r="2196" spans="1:16" ht="28">
      <c r="A2196" s="54" t="s">
        <v>228</v>
      </c>
      <c r="B2196" s="54" t="s">
        <v>185</v>
      </c>
      <c r="C2196" s="54" t="s">
        <v>1126</v>
      </c>
      <c r="D2196" s="54" t="s">
        <v>97</v>
      </c>
      <c r="E2196" s="54" t="s">
        <v>1126</v>
      </c>
      <c r="F2196" s="54" t="s">
        <v>272</v>
      </c>
      <c r="G2196" s="54" t="s">
        <v>201</v>
      </c>
      <c r="H2196" s="54" t="s">
        <v>202</v>
      </c>
      <c r="I2196" s="54" t="s">
        <v>941</v>
      </c>
      <c r="J2196" s="54" t="s">
        <v>201</v>
      </c>
      <c r="K2196" s="54" t="s">
        <v>952</v>
      </c>
      <c r="L2196" s="87">
        <v>42979</v>
      </c>
      <c r="M2196" s="54"/>
      <c r="N2196" s="54" t="s">
        <v>953</v>
      </c>
      <c r="O2196" s="88">
        <v>1.06382E-2</v>
      </c>
      <c r="P2196" s="54">
        <v>22</v>
      </c>
    </row>
    <row r="2197" spans="1:16" ht="28">
      <c r="A2197" s="54" t="s">
        <v>228</v>
      </c>
      <c r="B2197" s="54" t="s">
        <v>185</v>
      </c>
      <c r="C2197" s="54" t="s">
        <v>1126</v>
      </c>
      <c r="D2197" s="54" t="s">
        <v>97</v>
      </c>
      <c r="E2197" s="54" t="s">
        <v>1126</v>
      </c>
      <c r="F2197" s="54" t="s">
        <v>272</v>
      </c>
      <c r="G2197" s="54" t="s">
        <v>201</v>
      </c>
      <c r="H2197" s="54" t="s">
        <v>202</v>
      </c>
      <c r="I2197" s="54" t="s">
        <v>941</v>
      </c>
      <c r="J2197" s="54" t="s">
        <v>201</v>
      </c>
      <c r="K2197" s="54" t="s">
        <v>954</v>
      </c>
      <c r="L2197" s="87">
        <v>42979</v>
      </c>
      <c r="M2197" s="54"/>
      <c r="N2197" s="54" t="s">
        <v>955</v>
      </c>
      <c r="O2197" s="88">
        <v>9.6710600000000004E-3</v>
      </c>
      <c r="P2197" s="54">
        <v>20</v>
      </c>
    </row>
    <row r="2198" spans="1:16" ht="28">
      <c r="A2198" s="54" t="s">
        <v>228</v>
      </c>
      <c r="B2198" s="54" t="s">
        <v>185</v>
      </c>
      <c r="C2198" s="54" t="s">
        <v>1126</v>
      </c>
      <c r="D2198" s="54" t="s">
        <v>97</v>
      </c>
      <c r="E2198" s="54" t="s">
        <v>1126</v>
      </c>
      <c r="F2198" s="54" t="s">
        <v>272</v>
      </c>
      <c r="G2198" s="54" t="s">
        <v>201</v>
      </c>
      <c r="H2198" s="54" t="s">
        <v>202</v>
      </c>
      <c r="I2198" s="54" t="s">
        <v>941</v>
      </c>
      <c r="J2198" s="54" t="s">
        <v>201</v>
      </c>
      <c r="K2198" s="54" t="s">
        <v>956</v>
      </c>
      <c r="L2198" s="87">
        <v>42979</v>
      </c>
      <c r="M2198" s="54"/>
      <c r="N2198" s="54" t="s">
        <v>957</v>
      </c>
      <c r="O2198" s="88">
        <v>1.3539499999999999E-2</v>
      </c>
      <c r="P2198" s="54">
        <v>28</v>
      </c>
    </row>
    <row r="2199" spans="1:16" ht="28">
      <c r="A2199" s="54" t="s">
        <v>228</v>
      </c>
      <c r="B2199" s="54" t="s">
        <v>185</v>
      </c>
      <c r="C2199" s="54" t="s">
        <v>1126</v>
      </c>
      <c r="D2199" s="54" t="s">
        <v>97</v>
      </c>
      <c r="E2199" s="54" t="s">
        <v>1126</v>
      </c>
      <c r="F2199" s="54" t="s">
        <v>272</v>
      </c>
      <c r="G2199" s="54" t="s">
        <v>201</v>
      </c>
      <c r="H2199" s="54" t="s">
        <v>958</v>
      </c>
      <c r="I2199" s="54" t="s">
        <v>959</v>
      </c>
      <c r="J2199" s="54" t="s">
        <v>201</v>
      </c>
      <c r="K2199" s="54" t="s">
        <v>958</v>
      </c>
      <c r="L2199" s="87">
        <v>42867</v>
      </c>
      <c r="M2199" s="54"/>
      <c r="N2199" s="54" t="s">
        <v>960</v>
      </c>
      <c r="O2199" s="88">
        <v>1.01546E-2</v>
      </c>
      <c r="P2199" s="54">
        <v>21</v>
      </c>
    </row>
    <row r="2200" spans="1:16" ht="28">
      <c r="A2200" s="54" t="s">
        <v>228</v>
      </c>
      <c r="B2200" s="54" t="s">
        <v>185</v>
      </c>
      <c r="C2200" s="54" t="s">
        <v>1126</v>
      </c>
      <c r="D2200" s="54" t="s">
        <v>97</v>
      </c>
      <c r="E2200" s="54" t="s">
        <v>1126</v>
      </c>
      <c r="F2200" s="54" t="s">
        <v>272</v>
      </c>
      <c r="G2200" s="54" t="s">
        <v>201</v>
      </c>
      <c r="H2200" s="54" t="s">
        <v>204</v>
      </c>
      <c r="I2200" s="54" t="s">
        <v>315</v>
      </c>
      <c r="J2200" s="54" t="s">
        <v>201</v>
      </c>
      <c r="K2200" s="54" t="s">
        <v>963</v>
      </c>
      <c r="L2200" s="87">
        <v>41688</v>
      </c>
      <c r="M2200" s="54"/>
      <c r="N2200" s="54" t="s">
        <v>964</v>
      </c>
      <c r="O2200" s="88">
        <v>2.4177700000000001E-3</v>
      </c>
      <c r="P2200" s="54">
        <v>5</v>
      </c>
    </row>
    <row r="2201" spans="1:16" ht="28">
      <c r="A2201" s="54" t="s">
        <v>228</v>
      </c>
      <c r="B2201" s="54" t="s">
        <v>185</v>
      </c>
      <c r="C2201" s="54" t="s">
        <v>1126</v>
      </c>
      <c r="D2201" s="54" t="s">
        <v>97</v>
      </c>
      <c r="E2201" s="54" t="s">
        <v>1126</v>
      </c>
      <c r="F2201" s="54" t="s">
        <v>272</v>
      </c>
      <c r="G2201" s="54" t="s">
        <v>201</v>
      </c>
      <c r="H2201" s="54" t="s">
        <v>204</v>
      </c>
      <c r="I2201" s="54" t="s">
        <v>315</v>
      </c>
      <c r="J2201" s="54" t="s">
        <v>201</v>
      </c>
      <c r="K2201" s="54" t="s">
        <v>965</v>
      </c>
      <c r="L2201" s="87">
        <v>41688</v>
      </c>
      <c r="M2201" s="54"/>
      <c r="N2201" s="54" t="s">
        <v>966</v>
      </c>
      <c r="O2201" s="88">
        <v>4.8355300000000001E-4</v>
      </c>
      <c r="P2201" s="54">
        <v>1</v>
      </c>
    </row>
    <row r="2202" spans="1:16" ht="28">
      <c r="A2202" s="54" t="s">
        <v>228</v>
      </c>
      <c r="B2202" s="54" t="s">
        <v>185</v>
      </c>
      <c r="C2202" s="54" t="s">
        <v>1126</v>
      </c>
      <c r="D2202" s="54" t="s">
        <v>97</v>
      </c>
      <c r="E2202" s="54" t="s">
        <v>1126</v>
      </c>
      <c r="F2202" s="54" t="s">
        <v>272</v>
      </c>
      <c r="G2202" s="54" t="s">
        <v>201</v>
      </c>
      <c r="H2202" s="54" t="s">
        <v>204</v>
      </c>
      <c r="I2202" s="54" t="s">
        <v>315</v>
      </c>
      <c r="J2202" s="54" t="s">
        <v>201</v>
      </c>
      <c r="K2202" s="54" t="s">
        <v>316</v>
      </c>
      <c r="L2202" s="87">
        <v>41688</v>
      </c>
      <c r="M2202" s="54"/>
      <c r="N2202" s="54" t="s">
        <v>317</v>
      </c>
      <c r="O2202" s="88">
        <v>5.3190899999999994E-3</v>
      </c>
      <c r="P2202" s="54">
        <v>7</v>
      </c>
    </row>
    <row r="2203" spans="1:16" ht="28">
      <c r="A2203" s="54" t="s">
        <v>228</v>
      </c>
      <c r="B2203" s="54" t="s">
        <v>185</v>
      </c>
      <c r="C2203" s="54" t="s">
        <v>1126</v>
      </c>
      <c r="D2203" s="54" t="s">
        <v>97</v>
      </c>
      <c r="E2203" s="54" t="s">
        <v>1126</v>
      </c>
      <c r="F2203" s="54" t="s">
        <v>272</v>
      </c>
      <c r="G2203" s="54" t="s">
        <v>201</v>
      </c>
      <c r="H2203" s="54" t="s">
        <v>204</v>
      </c>
      <c r="I2203" s="54" t="s">
        <v>315</v>
      </c>
      <c r="J2203" s="54" t="s">
        <v>201</v>
      </c>
      <c r="K2203" s="54" t="s">
        <v>967</v>
      </c>
      <c r="L2203" s="87">
        <v>41688</v>
      </c>
      <c r="M2203" s="54"/>
      <c r="N2203" s="54" t="s">
        <v>968</v>
      </c>
      <c r="O2203" s="88">
        <v>1.93421E-3</v>
      </c>
      <c r="P2203" s="54">
        <v>4</v>
      </c>
    </row>
    <row r="2204" spans="1:16" ht="28">
      <c r="A2204" s="54" t="s">
        <v>228</v>
      </c>
      <c r="B2204" s="54" t="s">
        <v>185</v>
      </c>
      <c r="C2204" s="54" t="s">
        <v>1126</v>
      </c>
      <c r="D2204" s="54" t="s">
        <v>97</v>
      </c>
      <c r="E2204" s="54" t="s">
        <v>1126</v>
      </c>
      <c r="F2204" s="54" t="s">
        <v>272</v>
      </c>
      <c r="G2204" s="54" t="s">
        <v>201</v>
      </c>
      <c r="H2204" s="54" t="s">
        <v>204</v>
      </c>
      <c r="I2204" s="54" t="s">
        <v>315</v>
      </c>
      <c r="J2204" s="54" t="s">
        <v>201</v>
      </c>
      <c r="K2204" s="54" t="s">
        <v>969</v>
      </c>
      <c r="L2204" s="87">
        <v>41688</v>
      </c>
      <c r="M2204" s="54"/>
      <c r="N2204" s="54" t="s">
        <v>970</v>
      </c>
      <c r="O2204" s="88">
        <v>5.8026400000000013E-3</v>
      </c>
      <c r="P2204" s="54">
        <v>8</v>
      </c>
    </row>
    <row r="2205" spans="1:16" ht="28">
      <c r="A2205" s="54" t="s">
        <v>228</v>
      </c>
      <c r="B2205" s="54" t="s">
        <v>185</v>
      </c>
      <c r="C2205" s="54" t="s">
        <v>1126</v>
      </c>
      <c r="D2205" s="54" t="s">
        <v>97</v>
      </c>
      <c r="E2205" s="54" t="s">
        <v>1126</v>
      </c>
      <c r="F2205" s="54" t="s">
        <v>272</v>
      </c>
      <c r="G2205" s="54" t="s">
        <v>201</v>
      </c>
      <c r="H2205" s="54" t="s">
        <v>204</v>
      </c>
      <c r="I2205" s="54" t="s">
        <v>315</v>
      </c>
      <c r="J2205" s="54" t="s">
        <v>201</v>
      </c>
      <c r="K2205" s="54" t="s">
        <v>971</v>
      </c>
      <c r="L2205" s="87">
        <v>41688</v>
      </c>
      <c r="M2205" s="54"/>
      <c r="N2205" s="54" t="s">
        <v>972</v>
      </c>
      <c r="O2205" s="88">
        <v>4.8355300000000001E-4</v>
      </c>
      <c r="P2205" s="54">
        <v>1</v>
      </c>
    </row>
    <row r="2206" spans="1:16" ht="28">
      <c r="A2206" s="54" t="s">
        <v>228</v>
      </c>
      <c r="B2206" s="54" t="s">
        <v>185</v>
      </c>
      <c r="C2206" s="54" t="s">
        <v>1126</v>
      </c>
      <c r="D2206" s="54" t="s">
        <v>97</v>
      </c>
      <c r="E2206" s="54" t="s">
        <v>1126</v>
      </c>
      <c r="F2206" s="54" t="s">
        <v>272</v>
      </c>
      <c r="G2206" s="54" t="s">
        <v>201</v>
      </c>
      <c r="H2206" s="54" t="s">
        <v>204</v>
      </c>
      <c r="I2206" s="54" t="s">
        <v>315</v>
      </c>
      <c r="J2206" s="54" t="s">
        <v>201</v>
      </c>
      <c r="K2206" s="54" t="s">
        <v>973</v>
      </c>
      <c r="L2206" s="87">
        <v>41688</v>
      </c>
      <c r="M2206" s="54"/>
      <c r="N2206" s="54" t="s">
        <v>974</v>
      </c>
      <c r="O2206" s="88">
        <v>4.8355300000000001E-4</v>
      </c>
      <c r="P2206" s="54">
        <v>1</v>
      </c>
    </row>
    <row r="2207" spans="1:16" ht="28">
      <c r="A2207" s="54" t="s">
        <v>228</v>
      </c>
      <c r="B2207" s="54" t="s">
        <v>185</v>
      </c>
      <c r="C2207" s="54" t="s">
        <v>1126</v>
      </c>
      <c r="D2207" s="54" t="s">
        <v>97</v>
      </c>
      <c r="E2207" s="54" t="s">
        <v>1126</v>
      </c>
      <c r="F2207" s="54" t="s">
        <v>272</v>
      </c>
      <c r="G2207" s="54" t="s">
        <v>201</v>
      </c>
      <c r="H2207" s="54" t="s">
        <v>204</v>
      </c>
      <c r="I2207" s="54" t="s">
        <v>315</v>
      </c>
      <c r="J2207" s="54" t="s">
        <v>201</v>
      </c>
      <c r="K2207" s="54" t="s">
        <v>204</v>
      </c>
      <c r="L2207" s="87">
        <v>41688</v>
      </c>
      <c r="M2207" s="54"/>
      <c r="N2207" s="54" t="s">
        <v>975</v>
      </c>
      <c r="O2207" s="88">
        <v>2.4177700000000001E-3</v>
      </c>
      <c r="P2207" s="54">
        <v>5</v>
      </c>
    </row>
    <row r="2208" spans="1:16" ht="28">
      <c r="A2208" s="54" t="s">
        <v>228</v>
      </c>
      <c r="B2208" s="54" t="s">
        <v>185</v>
      </c>
      <c r="C2208" s="54" t="s">
        <v>1126</v>
      </c>
      <c r="D2208" s="54" t="s">
        <v>97</v>
      </c>
      <c r="E2208" s="54" t="s">
        <v>1126</v>
      </c>
      <c r="F2208" s="54" t="s">
        <v>272</v>
      </c>
      <c r="G2208" s="54" t="s">
        <v>201</v>
      </c>
      <c r="H2208" s="54" t="s">
        <v>204</v>
      </c>
      <c r="I2208" s="54" t="s">
        <v>315</v>
      </c>
      <c r="J2208" s="54" t="s">
        <v>201</v>
      </c>
      <c r="K2208" s="54" t="s">
        <v>320</v>
      </c>
      <c r="L2208" s="87">
        <v>41688</v>
      </c>
      <c r="M2208" s="54"/>
      <c r="N2208" s="54" t="s">
        <v>321</v>
      </c>
      <c r="O2208" s="88">
        <v>2.4177700000000001E-3</v>
      </c>
      <c r="P2208" s="54">
        <v>5</v>
      </c>
    </row>
    <row r="2209" spans="1:16" ht="28">
      <c r="A2209" s="54" t="s">
        <v>228</v>
      </c>
      <c r="B2209" s="54" t="s">
        <v>185</v>
      </c>
      <c r="C2209" s="54" t="s">
        <v>1126</v>
      </c>
      <c r="D2209" s="54" t="s">
        <v>97</v>
      </c>
      <c r="E2209" s="54" t="s">
        <v>1126</v>
      </c>
      <c r="F2209" s="54" t="s">
        <v>272</v>
      </c>
      <c r="G2209" s="54" t="s">
        <v>205</v>
      </c>
      <c r="H2209" s="54" t="s">
        <v>206</v>
      </c>
      <c r="I2209" s="54" t="s">
        <v>1001</v>
      </c>
      <c r="J2209" s="54" t="s">
        <v>205</v>
      </c>
      <c r="K2209" s="54" t="s">
        <v>1004</v>
      </c>
      <c r="L2209" s="87">
        <v>42136</v>
      </c>
      <c r="M2209" s="54"/>
      <c r="N2209" s="54" t="s">
        <v>1005</v>
      </c>
      <c r="O2209" s="88">
        <v>4.8355300000000001E-4</v>
      </c>
      <c r="P2209" s="54">
        <v>1</v>
      </c>
    </row>
    <row r="2210" spans="1:16" ht="28">
      <c r="A2210" s="54" t="s">
        <v>228</v>
      </c>
      <c r="B2210" s="54" t="s">
        <v>185</v>
      </c>
      <c r="C2210" s="54" t="s">
        <v>1126</v>
      </c>
      <c r="D2210" s="54" t="s">
        <v>97</v>
      </c>
      <c r="E2210" s="54" t="s">
        <v>1126</v>
      </c>
      <c r="F2210" s="54" t="s">
        <v>272</v>
      </c>
      <c r="G2210" s="54" t="s">
        <v>205</v>
      </c>
      <c r="H2210" s="54" t="s">
        <v>206</v>
      </c>
      <c r="I2210" s="54" t="s">
        <v>1001</v>
      </c>
      <c r="J2210" s="54" t="s">
        <v>205</v>
      </c>
      <c r="K2210" s="54" t="s">
        <v>1006</v>
      </c>
      <c r="L2210" s="87">
        <v>42136</v>
      </c>
      <c r="M2210" s="54"/>
      <c r="N2210" s="54" t="s">
        <v>1007</v>
      </c>
      <c r="O2210" s="88">
        <v>9.6710600000000013E-4</v>
      </c>
      <c r="P2210" s="54">
        <v>2</v>
      </c>
    </row>
    <row r="2211" spans="1:16" ht="28">
      <c r="A2211" s="54" t="s">
        <v>228</v>
      </c>
      <c r="B2211" s="54" t="s">
        <v>185</v>
      </c>
      <c r="C2211" s="54" t="s">
        <v>1126</v>
      </c>
      <c r="D2211" s="54" t="s">
        <v>97</v>
      </c>
      <c r="E2211" s="54" t="s">
        <v>1126</v>
      </c>
      <c r="F2211" s="54" t="s">
        <v>272</v>
      </c>
      <c r="G2211" s="54" t="s">
        <v>205</v>
      </c>
      <c r="H2211" s="54" t="s">
        <v>206</v>
      </c>
      <c r="I2211" s="54" t="s">
        <v>1001</v>
      </c>
      <c r="J2211" s="54" t="s">
        <v>205</v>
      </c>
      <c r="K2211" s="54" t="s">
        <v>1008</v>
      </c>
      <c r="L2211" s="87">
        <v>42136</v>
      </c>
      <c r="M2211" s="54"/>
      <c r="N2211" s="54" t="s">
        <v>1009</v>
      </c>
      <c r="O2211" s="88">
        <v>9.6710600000000013E-4</v>
      </c>
      <c r="P2211" s="54">
        <v>2</v>
      </c>
    </row>
    <row r="2212" spans="1:16" ht="28">
      <c r="A2212" s="54" t="s">
        <v>228</v>
      </c>
      <c r="B2212" s="54" t="s">
        <v>185</v>
      </c>
      <c r="C2212" s="54" t="s">
        <v>1126</v>
      </c>
      <c r="D2212" s="54" t="s">
        <v>97</v>
      </c>
      <c r="E2212" s="54" t="s">
        <v>1126</v>
      </c>
      <c r="F2212" s="54" t="s">
        <v>272</v>
      </c>
      <c r="G2212" s="54" t="s">
        <v>205</v>
      </c>
      <c r="H2212" s="54" t="s">
        <v>1016</v>
      </c>
      <c r="I2212" s="54" t="s">
        <v>1017</v>
      </c>
      <c r="J2212" s="54" t="s">
        <v>205</v>
      </c>
      <c r="K2212" s="54" t="s">
        <v>1018</v>
      </c>
      <c r="L2212" s="87">
        <v>41982</v>
      </c>
      <c r="M2212" s="54"/>
      <c r="N2212" s="54" t="s">
        <v>1019</v>
      </c>
      <c r="O2212" s="88">
        <v>1.93421E-3</v>
      </c>
      <c r="P2212" s="54">
        <v>4</v>
      </c>
    </row>
    <row r="2213" spans="1:16" ht="28">
      <c r="A2213" s="54" t="s">
        <v>228</v>
      </c>
      <c r="B2213" s="54" t="s">
        <v>185</v>
      </c>
      <c r="C2213" s="54" t="s">
        <v>1126</v>
      </c>
      <c r="D2213" s="54" t="s">
        <v>97</v>
      </c>
      <c r="E2213" s="54" t="s">
        <v>1126</v>
      </c>
      <c r="F2213" s="54" t="s">
        <v>272</v>
      </c>
      <c r="G2213" s="54" t="s">
        <v>1023</v>
      </c>
      <c r="H2213" s="54" t="s">
        <v>1024</v>
      </c>
      <c r="I2213" s="54" t="s">
        <v>1025</v>
      </c>
      <c r="J2213" s="54" t="s">
        <v>1023</v>
      </c>
      <c r="K2213" s="54" t="s">
        <v>1026</v>
      </c>
      <c r="L2213" s="87">
        <v>41688</v>
      </c>
      <c r="M2213" s="54"/>
      <c r="N2213" s="54" t="s">
        <v>1027</v>
      </c>
      <c r="O2213" s="88">
        <v>4.8355300000000001E-4</v>
      </c>
      <c r="P2213" s="54">
        <v>1</v>
      </c>
    </row>
    <row r="2214" spans="1:16" ht="28">
      <c r="A2214" s="54" t="s">
        <v>228</v>
      </c>
      <c r="B2214" s="54" t="s">
        <v>185</v>
      </c>
      <c r="C2214" s="54" t="s">
        <v>1126</v>
      </c>
      <c r="D2214" s="54" t="s">
        <v>97</v>
      </c>
      <c r="E2214" s="54" t="s">
        <v>1126</v>
      </c>
      <c r="F2214" s="54" t="s">
        <v>272</v>
      </c>
      <c r="G2214" s="54" t="s">
        <v>1023</v>
      </c>
      <c r="H2214" s="54" t="s">
        <v>1024</v>
      </c>
      <c r="I2214" s="54" t="s">
        <v>1025</v>
      </c>
      <c r="J2214" s="54" t="s">
        <v>1023</v>
      </c>
      <c r="K2214" s="54" t="s">
        <v>1028</v>
      </c>
      <c r="L2214" s="87">
        <v>41688</v>
      </c>
      <c r="M2214" s="54"/>
      <c r="N2214" s="54" t="s">
        <v>1029</v>
      </c>
      <c r="O2214" s="88">
        <v>6.769749999999998E-3</v>
      </c>
      <c r="P2214" s="54">
        <v>10</v>
      </c>
    </row>
    <row r="2215" spans="1:16" ht="28">
      <c r="A2215" s="54" t="s">
        <v>228</v>
      </c>
      <c r="B2215" s="54" t="s">
        <v>185</v>
      </c>
      <c r="C2215" s="54" t="s">
        <v>1126</v>
      </c>
      <c r="D2215" s="54" t="s">
        <v>97</v>
      </c>
      <c r="E2215" s="54" t="s">
        <v>1126</v>
      </c>
      <c r="F2215" s="54" t="s">
        <v>272</v>
      </c>
      <c r="G2215" s="54" t="s">
        <v>1023</v>
      </c>
      <c r="H2215" s="54" t="s">
        <v>1024</v>
      </c>
      <c r="I2215" s="54" t="s">
        <v>1025</v>
      </c>
      <c r="J2215" s="54" t="s">
        <v>1023</v>
      </c>
      <c r="K2215" s="54" t="s">
        <v>1030</v>
      </c>
      <c r="L2215" s="87">
        <v>41688</v>
      </c>
      <c r="M2215" s="54"/>
      <c r="N2215" s="54" t="s">
        <v>1031</v>
      </c>
      <c r="O2215" s="88">
        <v>4.8355300000000001E-4</v>
      </c>
      <c r="P2215" s="54">
        <v>1</v>
      </c>
    </row>
    <row r="2216" spans="1:16" ht="28">
      <c r="A2216" s="54" t="s">
        <v>228</v>
      </c>
      <c r="B2216" s="54" t="s">
        <v>185</v>
      </c>
      <c r="C2216" s="54" t="s">
        <v>1126</v>
      </c>
      <c r="D2216" s="54" t="s">
        <v>97</v>
      </c>
      <c r="E2216" s="54" t="s">
        <v>1126</v>
      </c>
      <c r="F2216" s="54" t="s">
        <v>272</v>
      </c>
      <c r="G2216" s="54" t="s">
        <v>1023</v>
      </c>
      <c r="H2216" s="54" t="s">
        <v>1024</v>
      </c>
      <c r="I2216" s="54" t="s">
        <v>1025</v>
      </c>
      <c r="J2216" s="54" t="s">
        <v>1023</v>
      </c>
      <c r="K2216" s="54" t="s">
        <v>1032</v>
      </c>
      <c r="L2216" s="87">
        <v>41688</v>
      </c>
      <c r="M2216" s="54"/>
      <c r="N2216" s="54" t="s">
        <v>1033</v>
      </c>
      <c r="O2216" s="88">
        <v>4.8355300000000001E-4</v>
      </c>
      <c r="P2216" s="54">
        <v>1</v>
      </c>
    </row>
    <row r="2217" spans="1:16" ht="28">
      <c r="A2217" s="54" t="s">
        <v>228</v>
      </c>
      <c r="B2217" s="54" t="s">
        <v>185</v>
      </c>
      <c r="C2217" s="54" t="s">
        <v>1126</v>
      </c>
      <c r="D2217" s="54" t="s">
        <v>97</v>
      </c>
      <c r="E2217" s="54" t="s">
        <v>1126</v>
      </c>
      <c r="F2217" s="54" t="s">
        <v>272</v>
      </c>
      <c r="G2217" s="54" t="s">
        <v>1023</v>
      </c>
      <c r="H2217" s="54" t="s">
        <v>1024</v>
      </c>
      <c r="I2217" s="54" t="s">
        <v>1025</v>
      </c>
      <c r="J2217" s="54" t="s">
        <v>1023</v>
      </c>
      <c r="K2217" s="54" t="s">
        <v>1034</v>
      </c>
      <c r="L2217" s="87">
        <v>41688</v>
      </c>
      <c r="M2217" s="54"/>
      <c r="N2217" s="54" t="s">
        <v>1035</v>
      </c>
      <c r="O2217" s="88">
        <v>4.8355300000000001E-4</v>
      </c>
      <c r="P2217" s="54">
        <v>1</v>
      </c>
    </row>
    <row r="2218" spans="1:16" ht="28">
      <c r="A2218" s="54" t="s">
        <v>228</v>
      </c>
      <c r="B2218" s="54" t="s">
        <v>185</v>
      </c>
      <c r="C2218" s="54" t="s">
        <v>1126</v>
      </c>
      <c r="D2218" s="54" t="s">
        <v>97</v>
      </c>
      <c r="E2218" s="54" t="s">
        <v>1126</v>
      </c>
      <c r="F2218" s="54" t="s">
        <v>272</v>
      </c>
      <c r="G2218" s="54" t="s">
        <v>1023</v>
      </c>
      <c r="H2218" s="54" t="s">
        <v>1024</v>
      </c>
      <c r="I2218" s="54" t="s">
        <v>1025</v>
      </c>
      <c r="J2218" s="54" t="s">
        <v>1023</v>
      </c>
      <c r="K2218" s="54" t="s">
        <v>1036</v>
      </c>
      <c r="L2218" s="87">
        <v>41688</v>
      </c>
      <c r="M2218" s="54"/>
      <c r="N2218" s="54" t="s">
        <v>1037</v>
      </c>
      <c r="O2218" s="88">
        <v>1.2572369999999999E-2</v>
      </c>
      <c r="P2218" s="54">
        <v>22</v>
      </c>
    </row>
    <row r="2219" spans="1:16" ht="28">
      <c r="A2219" s="54" t="s">
        <v>228</v>
      </c>
      <c r="B2219" s="54" t="s">
        <v>185</v>
      </c>
      <c r="C2219" s="54" t="s">
        <v>1126</v>
      </c>
      <c r="D2219" s="54" t="s">
        <v>97</v>
      </c>
      <c r="E2219" s="54" t="s">
        <v>1126</v>
      </c>
      <c r="F2219" s="54" t="s">
        <v>272</v>
      </c>
      <c r="G2219" s="54" t="s">
        <v>1023</v>
      </c>
      <c r="H2219" s="54" t="s">
        <v>1024</v>
      </c>
      <c r="I2219" s="54" t="s">
        <v>1025</v>
      </c>
      <c r="J2219" s="54" t="s">
        <v>1023</v>
      </c>
      <c r="K2219" s="54" t="s">
        <v>1038</v>
      </c>
      <c r="L2219" s="87">
        <v>41688</v>
      </c>
      <c r="M2219" s="54"/>
      <c r="N2219" s="54" t="s">
        <v>1039</v>
      </c>
      <c r="O2219" s="88">
        <v>9.6710600000000004E-3</v>
      </c>
      <c r="P2219" s="54">
        <v>20</v>
      </c>
    </row>
    <row r="2220" spans="1:16" ht="28">
      <c r="A2220" s="54" t="s">
        <v>228</v>
      </c>
      <c r="B2220" s="54" t="s">
        <v>185</v>
      </c>
      <c r="C2220" s="54" t="s">
        <v>1126</v>
      </c>
      <c r="D2220" s="54" t="s">
        <v>97</v>
      </c>
      <c r="E2220" s="54" t="s">
        <v>1126</v>
      </c>
      <c r="F2220" s="54" t="s">
        <v>272</v>
      </c>
      <c r="G2220" s="54" t="s">
        <v>1023</v>
      </c>
      <c r="H2220" s="54" t="s">
        <v>1024</v>
      </c>
      <c r="I2220" s="54" t="s">
        <v>1025</v>
      </c>
      <c r="J2220" s="54" t="s">
        <v>1023</v>
      </c>
      <c r="K2220" s="54" t="s">
        <v>1042</v>
      </c>
      <c r="L2220" s="87">
        <v>41688</v>
      </c>
      <c r="M2220" s="54"/>
      <c r="N2220" s="54" t="s">
        <v>1043</v>
      </c>
      <c r="O2220" s="88">
        <v>9.6710600000000013E-4</v>
      </c>
      <c r="P2220" s="54">
        <v>2</v>
      </c>
    </row>
    <row r="2221" spans="1:16" ht="28">
      <c r="A2221" s="54" t="s">
        <v>228</v>
      </c>
      <c r="B2221" s="54" t="s">
        <v>185</v>
      </c>
      <c r="C2221" s="54" t="s">
        <v>1126</v>
      </c>
      <c r="D2221" s="54" t="s">
        <v>97</v>
      </c>
      <c r="E2221" s="54" t="s">
        <v>1126</v>
      </c>
      <c r="F2221" s="54" t="s">
        <v>272</v>
      </c>
      <c r="G2221" s="54" t="s">
        <v>1023</v>
      </c>
      <c r="H2221" s="54" t="s">
        <v>1024</v>
      </c>
      <c r="I2221" s="54" t="s">
        <v>1025</v>
      </c>
      <c r="J2221" s="54" t="s">
        <v>1023</v>
      </c>
      <c r="K2221" s="54" t="s">
        <v>1044</v>
      </c>
      <c r="L2221" s="87">
        <v>41688</v>
      </c>
      <c r="M2221" s="54"/>
      <c r="N2221" s="54" t="s">
        <v>1045</v>
      </c>
      <c r="O2221" s="88">
        <v>6.2861899999999997E-3</v>
      </c>
      <c r="P2221" s="54">
        <v>13</v>
      </c>
    </row>
    <row r="2222" spans="1:16" ht="28">
      <c r="A2222" s="54" t="s">
        <v>228</v>
      </c>
      <c r="B2222" s="54" t="s">
        <v>185</v>
      </c>
      <c r="C2222" s="54" t="s">
        <v>1126</v>
      </c>
      <c r="D2222" s="54" t="s">
        <v>97</v>
      </c>
      <c r="E2222" s="54" t="s">
        <v>1126</v>
      </c>
      <c r="F2222" s="54" t="s">
        <v>272</v>
      </c>
      <c r="G2222" s="54" t="s">
        <v>210</v>
      </c>
      <c r="H2222" s="54" t="s">
        <v>210</v>
      </c>
      <c r="I2222" s="54" t="s">
        <v>322</v>
      </c>
      <c r="J2222" s="54" t="s">
        <v>210</v>
      </c>
      <c r="K2222" s="54" t="s">
        <v>1047</v>
      </c>
      <c r="L2222" s="87">
        <v>41674</v>
      </c>
      <c r="M2222" s="54"/>
      <c r="N2222" s="54" t="s">
        <v>1048</v>
      </c>
      <c r="O2222" s="88">
        <v>6.7213869999999995E-2</v>
      </c>
      <c r="P2222" s="54">
        <v>135</v>
      </c>
    </row>
    <row r="2223" spans="1:16" ht="28">
      <c r="A2223" s="54" t="s">
        <v>228</v>
      </c>
      <c r="B2223" s="54" t="s">
        <v>185</v>
      </c>
      <c r="C2223" s="54" t="s">
        <v>1126</v>
      </c>
      <c r="D2223" s="54" t="s">
        <v>97</v>
      </c>
      <c r="E2223" s="54" t="s">
        <v>1126</v>
      </c>
      <c r="F2223" s="54" t="s">
        <v>272</v>
      </c>
      <c r="G2223" s="54" t="s">
        <v>210</v>
      </c>
      <c r="H2223" s="54" t="s">
        <v>210</v>
      </c>
      <c r="I2223" s="54" t="s">
        <v>322</v>
      </c>
      <c r="J2223" s="54" t="s">
        <v>210</v>
      </c>
      <c r="K2223" s="54" t="s">
        <v>345</v>
      </c>
      <c r="L2223" s="87">
        <v>41674</v>
      </c>
      <c r="M2223" s="54"/>
      <c r="N2223" s="54" t="s">
        <v>1051</v>
      </c>
      <c r="O2223" s="88">
        <v>2.4177700000000001E-3</v>
      </c>
      <c r="P2223" s="54">
        <v>5</v>
      </c>
    </row>
    <row r="2224" spans="1:16" ht="28">
      <c r="A2224" s="54" t="s">
        <v>228</v>
      </c>
      <c r="B2224" s="54" t="s">
        <v>185</v>
      </c>
      <c r="C2224" s="54" t="s">
        <v>1126</v>
      </c>
      <c r="D2224" s="54" t="s">
        <v>97</v>
      </c>
      <c r="E2224" s="54" t="s">
        <v>1126</v>
      </c>
      <c r="F2224" s="54" t="s">
        <v>272</v>
      </c>
      <c r="G2224" s="54" t="s">
        <v>210</v>
      </c>
      <c r="H2224" s="54" t="s">
        <v>210</v>
      </c>
      <c r="I2224" s="54" t="s">
        <v>322</v>
      </c>
      <c r="J2224" s="54" t="s">
        <v>210</v>
      </c>
      <c r="K2224" s="54" t="s">
        <v>1056</v>
      </c>
      <c r="L2224" s="87">
        <v>41674</v>
      </c>
      <c r="M2224" s="54"/>
      <c r="N2224" s="54" t="s">
        <v>1057</v>
      </c>
      <c r="O2224" s="88">
        <v>1.4506600000000001E-3</v>
      </c>
      <c r="P2224" s="54">
        <v>3</v>
      </c>
    </row>
    <row r="2225" spans="1:16" ht="28">
      <c r="A2225" s="54" t="s">
        <v>228</v>
      </c>
      <c r="B2225" s="54" t="s">
        <v>185</v>
      </c>
      <c r="C2225" s="54" t="s">
        <v>1126</v>
      </c>
      <c r="D2225" s="54" t="s">
        <v>97</v>
      </c>
      <c r="E2225" s="54" t="s">
        <v>1126</v>
      </c>
      <c r="F2225" s="54" t="s">
        <v>272</v>
      </c>
      <c r="G2225" s="54" t="s">
        <v>210</v>
      </c>
      <c r="H2225" s="54" t="s">
        <v>210</v>
      </c>
      <c r="I2225" s="54" t="s">
        <v>322</v>
      </c>
      <c r="J2225" s="54" t="s">
        <v>210</v>
      </c>
      <c r="K2225" s="54" t="s">
        <v>1058</v>
      </c>
      <c r="L2225" s="87">
        <v>41674</v>
      </c>
      <c r="M2225" s="54"/>
      <c r="N2225" s="54" t="s">
        <v>1059</v>
      </c>
      <c r="O2225" s="88">
        <v>4.8355300000000001E-4</v>
      </c>
      <c r="P2225" s="54">
        <v>1</v>
      </c>
    </row>
    <row r="2226" spans="1:16" ht="28">
      <c r="A2226" s="54" t="s">
        <v>228</v>
      </c>
      <c r="B2226" s="54" t="s">
        <v>185</v>
      </c>
      <c r="C2226" s="54" t="s">
        <v>1126</v>
      </c>
      <c r="D2226" s="54" t="s">
        <v>97</v>
      </c>
      <c r="E2226" s="54" t="s">
        <v>1126</v>
      </c>
      <c r="F2226" s="54" t="s">
        <v>272</v>
      </c>
      <c r="G2226" s="54" t="s">
        <v>210</v>
      </c>
      <c r="H2226" s="54" t="s">
        <v>210</v>
      </c>
      <c r="I2226" s="54" t="s">
        <v>322</v>
      </c>
      <c r="J2226" s="54" t="s">
        <v>210</v>
      </c>
      <c r="K2226" s="54" t="s">
        <v>1060</v>
      </c>
      <c r="L2226" s="87">
        <v>41674</v>
      </c>
      <c r="M2226" s="54"/>
      <c r="N2226" s="54" t="s">
        <v>1061</v>
      </c>
      <c r="O2226" s="88">
        <v>3.3848760000000011E-3</v>
      </c>
      <c r="P2226" s="54">
        <v>3</v>
      </c>
    </row>
    <row r="2227" spans="1:16" ht="28">
      <c r="A2227" s="54" t="s">
        <v>228</v>
      </c>
      <c r="B2227" s="54" t="s">
        <v>185</v>
      </c>
      <c r="C2227" s="54" t="s">
        <v>1126</v>
      </c>
      <c r="D2227" s="54" t="s">
        <v>97</v>
      </c>
      <c r="E2227" s="54" t="s">
        <v>1126</v>
      </c>
      <c r="F2227" s="54" t="s">
        <v>272</v>
      </c>
      <c r="G2227" s="54" t="s">
        <v>210</v>
      </c>
      <c r="H2227" s="54" t="s">
        <v>210</v>
      </c>
      <c r="I2227" s="54" t="s">
        <v>322</v>
      </c>
      <c r="J2227" s="54" t="s">
        <v>210</v>
      </c>
      <c r="K2227" s="54" t="s">
        <v>327</v>
      </c>
      <c r="L2227" s="87">
        <v>41674</v>
      </c>
      <c r="M2227" s="54"/>
      <c r="N2227" s="54" t="s">
        <v>328</v>
      </c>
      <c r="O2227" s="88">
        <v>9.6710600000000013E-4</v>
      </c>
      <c r="P2227" s="54">
        <v>2</v>
      </c>
    </row>
    <row r="2228" spans="1:16" ht="28">
      <c r="A2228" s="54" t="s">
        <v>228</v>
      </c>
      <c r="B2228" s="54" t="s">
        <v>185</v>
      </c>
      <c r="C2228" s="54" t="s">
        <v>1126</v>
      </c>
      <c r="D2228" s="54" t="s">
        <v>97</v>
      </c>
      <c r="E2228" s="54" t="s">
        <v>1126</v>
      </c>
      <c r="F2228" s="54" t="s">
        <v>272</v>
      </c>
      <c r="G2228" s="54" t="s">
        <v>207</v>
      </c>
      <c r="H2228" s="54" t="s">
        <v>208</v>
      </c>
      <c r="I2228" s="54" t="s">
        <v>329</v>
      </c>
      <c r="J2228" s="54" t="s">
        <v>207</v>
      </c>
      <c r="K2228" s="54" t="s">
        <v>330</v>
      </c>
      <c r="L2228" s="87">
        <v>42171</v>
      </c>
      <c r="M2228" s="54"/>
      <c r="N2228" s="54" t="s">
        <v>331</v>
      </c>
      <c r="O2228" s="88">
        <v>7.2532999999999999E-3</v>
      </c>
      <c r="P2228" s="54">
        <v>11</v>
      </c>
    </row>
    <row r="2229" spans="1:16" ht="28">
      <c r="A2229" s="54" t="s">
        <v>228</v>
      </c>
      <c r="B2229" s="54" t="s">
        <v>185</v>
      </c>
      <c r="C2229" s="54" t="s">
        <v>1126</v>
      </c>
      <c r="D2229" s="54" t="s">
        <v>97</v>
      </c>
      <c r="E2229" s="54" t="s">
        <v>1126</v>
      </c>
      <c r="F2229" s="54" t="s">
        <v>272</v>
      </c>
      <c r="G2229" s="54" t="s">
        <v>207</v>
      </c>
      <c r="H2229" s="54" t="s">
        <v>208</v>
      </c>
      <c r="I2229" s="54" t="s">
        <v>329</v>
      </c>
      <c r="J2229" s="54" t="s">
        <v>207</v>
      </c>
      <c r="K2229" s="54" t="s">
        <v>1062</v>
      </c>
      <c r="L2229" s="87">
        <v>42171</v>
      </c>
      <c r="M2229" s="54"/>
      <c r="N2229" s="54" t="s">
        <v>1063</v>
      </c>
      <c r="O2229" s="88">
        <v>4.8355400000000002E-3</v>
      </c>
      <c r="P2229" s="54">
        <v>6</v>
      </c>
    </row>
    <row r="2230" spans="1:16" ht="28">
      <c r="A2230" s="54" t="s">
        <v>228</v>
      </c>
      <c r="B2230" s="54" t="s">
        <v>185</v>
      </c>
      <c r="C2230" s="54" t="s">
        <v>1126</v>
      </c>
      <c r="D2230" s="54" t="s">
        <v>97</v>
      </c>
      <c r="E2230" s="54" t="s">
        <v>1126</v>
      </c>
      <c r="F2230" s="54" t="s">
        <v>272</v>
      </c>
      <c r="G2230" s="54" t="s">
        <v>207</v>
      </c>
      <c r="H2230" s="54" t="s">
        <v>208</v>
      </c>
      <c r="I2230" s="54" t="s">
        <v>329</v>
      </c>
      <c r="J2230" s="54" t="s">
        <v>207</v>
      </c>
      <c r="K2230" s="54" t="s">
        <v>1064</v>
      </c>
      <c r="L2230" s="87">
        <v>42171</v>
      </c>
      <c r="M2230" s="54"/>
      <c r="N2230" s="54" t="s">
        <v>1065</v>
      </c>
      <c r="O2230" s="88">
        <v>5.8026400000000013E-3</v>
      </c>
      <c r="P2230" s="54">
        <v>8</v>
      </c>
    </row>
    <row r="2231" spans="1:16" ht="28">
      <c r="A2231" s="54" t="s">
        <v>228</v>
      </c>
      <c r="B2231" s="54" t="s">
        <v>185</v>
      </c>
      <c r="C2231" s="54" t="s">
        <v>1126</v>
      </c>
      <c r="D2231" s="54" t="s">
        <v>97</v>
      </c>
      <c r="E2231" s="54" t="s">
        <v>1126</v>
      </c>
      <c r="F2231" s="54" t="s">
        <v>272</v>
      </c>
      <c r="G2231" s="54" t="s">
        <v>207</v>
      </c>
      <c r="H2231" s="54" t="s">
        <v>208</v>
      </c>
      <c r="I2231" s="54" t="s">
        <v>329</v>
      </c>
      <c r="J2231" s="54" t="s">
        <v>207</v>
      </c>
      <c r="K2231" s="54" t="s">
        <v>1066</v>
      </c>
      <c r="L2231" s="87">
        <v>42171</v>
      </c>
      <c r="M2231" s="54"/>
      <c r="N2231" s="54" t="s">
        <v>1067</v>
      </c>
      <c r="O2231" s="88">
        <v>4.8355400000000002E-3</v>
      </c>
      <c r="P2231" s="54">
        <v>6</v>
      </c>
    </row>
    <row r="2232" spans="1:16" ht="28">
      <c r="A2232" s="54" t="s">
        <v>228</v>
      </c>
      <c r="B2232" s="54" t="s">
        <v>185</v>
      </c>
      <c r="C2232" s="54" t="s">
        <v>1126</v>
      </c>
      <c r="D2232" s="54" t="s">
        <v>97</v>
      </c>
      <c r="E2232" s="54" t="s">
        <v>1126</v>
      </c>
      <c r="F2232" s="54" t="s">
        <v>272</v>
      </c>
      <c r="G2232" s="54" t="s">
        <v>207</v>
      </c>
      <c r="H2232" s="54" t="s">
        <v>208</v>
      </c>
      <c r="I2232" s="54" t="s">
        <v>329</v>
      </c>
      <c r="J2232" s="54" t="s">
        <v>207</v>
      </c>
      <c r="K2232" s="54" t="s">
        <v>1068</v>
      </c>
      <c r="L2232" s="87">
        <v>42171</v>
      </c>
      <c r="M2232" s="54"/>
      <c r="N2232" s="54" t="s">
        <v>1069</v>
      </c>
      <c r="O2232" s="88">
        <v>9.1875099999999994E-3</v>
      </c>
      <c r="P2232" s="54">
        <v>15</v>
      </c>
    </row>
    <row r="2233" spans="1:16" ht="28">
      <c r="A2233" s="54" t="s">
        <v>228</v>
      </c>
      <c r="B2233" s="54" t="s">
        <v>185</v>
      </c>
      <c r="C2233" s="54" t="s">
        <v>1126</v>
      </c>
      <c r="D2233" s="54" t="s">
        <v>97</v>
      </c>
      <c r="E2233" s="54" t="s">
        <v>1126</v>
      </c>
      <c r="F2233" s="54" t="s">
        <v>272</v>
      </c>
      <c r="G2233" s="54" t="s">
        <v>207</v>
      </c>
      <c r="H2233" s="54" t="s">
        <v>208</v>
      </c>
      <c r="I2233" s="54" t="s">
        <v>329</v>
      </c>
      <c r="J2233" s="54" t="s">
        <v>207</v>
      </c>
      <c r="K2233" s="54" t="s">
        <v>332</v>
      </c>
      <c r="L2233" s="87">
        <v>42171</v>
      </c>
      <c r="M2233" s="54"/>
      <c r="N2233" s="54" t="s">
        <v>333</v>
      </c>
      <c r="O2233" s="88">
        <v>5.3190899999999994E-3</v>
      </c>
      <c r="P2233" s="54">
        <v>7</v>
      </c>
    </row>
    <row r="2234" spans="1:16" ht="28">
      <c r="A2234" s="54" t="s">
        <v>228</v>
      </c>
      <c r="B2234" s="54" t="s">
        <v>185</v>
      </c>
      <c r="C2234" s="54" t="s">
        <v>1126</v>
      </c>
      <c r="D2234" s="54" t="s">
        <v>97</v>
      </c>
      <c r="E2234" s="54" t="s">
        <v>1126</v>
      </c>
      <c r="F2234" s="54" t="s">
        <v>272</v>
      </c>
      <c r="G2234" s="54" t="s">
        <v>207</v>
      </c>
      <c r="H2234" s="54" t="s">
        <v>208</v>
      </c>
      <c r="I2234" s="54" t="s">
        <v>329</v>
      </c>
      <c r="J2234" s="54" t="s">
        <v>207</v>
      </c>
      <c r="K2234" s="54" t="s">
        <v>334</v>
      </c>
      <c r="L2234" s="87">
        <v>42171</v>
      </c>
      <c r="M2234" s="54"/>
      <c r="N2234" s="54" t="s">
        <v>335</v>
      </c>
      <c r="O2234" s="88">
        <v>1.5957260000000001E-2</v>
      </c>
      <c r="P2234" s="54">
        <v>21</v>
      </c>
    </row>
    <row r="2235" spans="1:16" ht="28">
      <c r="A2235" s="54" t="s">
        <v>228</v>
      </c>
      <c r="B2235" s="54" t="s">
        <v>185</v>
      </c>
      <c r="C2235" s="54" t="s">
        <v>1126</v>
      </c>
      <c r="D2235" s="54" t="s">
        <v>97</v>
      </c>
      <c r="E2235" s="54" t="s">
        <v>1126</v>
      </c>
      <c r="F2235" s="54" t="s">
        <v>272</v>
      </c>
      <c r="G2235" s="54" t="s">
        <v>207</v>
      </c>
      <c r="H2235" s="54" t="s">
        <v>208</v>
      </c>
      <c r="I2235" s="54" t="s">
        <v>329</v>
      </c>
      <c r="J2235" s="54" t="s">
        <v>207</v>
      </c>
      <c r="K2235" s="54" t="s">
        <v>1070</v>
      </c>
      <c r="L2235" s="87">
        <v>42171</v>
      </c>
      <c r="M2235" s="54"/>
      <c r="N2235" s="54" t="s">
        <v>1071</v>
      </c>
      <c r="O2235" s="88">
        <v>3.86843E-3</v>
      </c>
      <c r="P2235" s="54">
        <v>4</v>
      </c>
    </row>
    <row r="2236" spans="1:16" ht="28">
      <c r="A2236" s="54" t="s">
        <v>228</v>
      </c>
      <c r="B2236" s="54" t="s">
        <v>185</v>
      </c>
      <c r="C2236" s="54" t="s">
        <v>1126</v>
      </c>
      <c r="D2236" s="54" t="s">
        <v>97</v>
      </c>
      <c r="E2236" s="54" t="s">
        <v>1126</v>
      </c>
      <c r="F2236" s="54" t="s">
        <v>272</v>
      </c>
      <c r="G2236" s="54" t="s">
        <v>207</v>
      </c>
      <c r="H2236" s="54" t="s">
        <v>208</v>
      </c>
      <c r="I2236" s="54" t="s">
        <v>329</v>
      </c>
      <c r="J2236" s="54" t="s">
        <v>207</v>
      </c>
      <c r="K2236" s="54" t="s">
        <v>1072</v>
      </c>
      <c r="L2236" s="87">
        <v>42171</v>
      </c>
      <c r="M2236" s="54"/>
      <c r="N2236" s="54" t="s">
        <v>1073</v>
      </c>
      <c r="O2236" s="88">
        <v>4.8355400000000002E-3</v>
      </c>
      <c r="P2236" s="54">
        <v>6</v>
      </c>
    </row>
    <row r="2237" spans="1:16" ht="28">
      <c r="A2237" s="54" t="s">
        <v>228</v>
      </c>
      <c r="B2237" s="54" t="s">
        <v>185</v>
      </c>
      <c r="C2237" s="54" t="s">
        <v>1126</v>
      </c>
      <c r="D2237" s="54" t="s">
        <v>97</v>
      </c>
      <c r="E2237" s="54" t="s">
        <v>1126</v>
      </c>
      <c r="F2237" s="54" t="s">
        <v>272</v>
      </c>
      <c r="G2237" s="54" t="s">
        <v>207</v>
      </c>
      <c r="H2237" s="54" t="s">
        <v>336</v>
      </c>
      <c r="I2237" s="54" t="s">
        <v>337</v>
      </c>
      <c r="J2237" s="54" t="s">
        <v>207</v>
      </c>
      <c r="K2237" s="54" t="s">
        <v>336</v>
      </c>
      <c r="L2237" s="87">
        <v>42101</v>
      </c>
      <c r="M2237" s="54"/>
      <c r="N2237" s="54" t="s">
        <v>338</v>
      </c>
      <c r="O2237" s="88">
        <v>2.417768E-2</v>
      </c>
      <c r="P2237" s="54">
        <v>46</v>
      </c>
    </row>
    <row r="2238" spans="1:16" ht="28">
      <c r="A2238" s="54" t="s">
        <v>228</v>
      </c>
      <c r="B2238" s="54" t="s">
        <v>185</v>
      </c>
      <c r="C2238" s="54" t="s">
        <v>1126</v>
      </c>
      <c r="D2238" s="54" t="s">
        <v>97</v>
      </c>
      <c r="E2238" s="54" t="s">
        <v>1126</v>
      </c>
      <c r="F2238" s="54" t="s">
        <v>272</v>
      </c>
      <c r="G2238" s="54" t="s">
        <v>207</v>
      </c>
      <c r="H2238" s="54" t="s">
        <v>209</v>
      </c>
      <c r="I2238" s="54" t="s">
        <v>1074</v>
      </c>
      <c r="J2238" s="54" t="s">
        <v>207</v>
      </c>
      <c r="K2238" s="54" t="s">
        <v>1075</v>
      </c>
      <c r="L2238" s="87">
        <v>41688</v>
      </c>
      <c r="M2238" s="54"/>
      <c r="N2238" s="54" t="s">
        <v>1076</v>
      </c>
      <c r="O2238" s="88">
        <v>7.7368500000000008E-3</v>
      </c>
      <c r="P2238" s="54">
        <v>16</v>
      </c>
    </row>
    <row r="2239" spans="1:16" ht="28">
      <c r="A2239" s="54" t="s">
        <v>228</v>
      </c>
      <c r="B2239" s="54" t="s">
        <v>185</v>
      </c>
      <c r="C2239" s="54" t="s">
        <v>1126</v>
      </c>
      <c r="D2239" s="54" t="s">
        <v>97</v>
      </c>
      <c r="E2239" s="54" t="s">
        <v>1126</v>
      </c>
      <c r="F2239" s="54" t="s">
        <v>272</v>
      </c>
      <c r="G2239" s="54" t="s">
        <v>207</v>
      </c>
      <c r="H2239" s="54" t="s">
        <v>209</v>
      </c>
      <c r="I2239" s="54" t="s">
        <v>1074</v>
      </c>
      <c r="J2239" s="54" t="s">
        <v>207</v>
      </c>
      <c r="K2239" s="54" t="s">
        <v>1077</v>
      </c>
      <c r="L2239" s="87">
        <v>41688</v>
      </c>
      <c r="M2239" s="54"/>
      <c r="N2239" s="54" t="s">
        <v>1078</v>
      </c>
      <c r="O2239" s="88">
        <v>1.015462E-2</v>
      </c>
      <c r="P2239" s="54">
        <v>17</v>
      </c>
    </row>
    <row r="2240" spans="1:16" ht="28">
      <c r="A2240" s="54" t="s">
        <v>228</v>
      </c>
      <c r="B2240" s="54" t="s">
        <v>185</v>
      </c>
      <c r="C2240" s="54" t="s">
        <v>1126</v>
      </c>
      <c r="D2240" s="54" t="s">
        <v>97</v>
      </c>
      <c r="E2240" s="54" t="s">
        <v>1126</v>
      </c>
      <c r="F2240" s="54" t="s">
        <v>272</v>
      </c>
      <c r="G2240" s="54" t="s">
        <v>207</v>
      </c>
      <c r="H2240" s="54" t="s">
        <v>209</v>
      </c>
      <c r="I2240" s="54" t="s">
        <v>1074</v>
      </c>
      <c r="J2240" s="54" t="s">
        <v>207</v>
      </c>
      <c r="K2240" s="54" t="s">
        <v>1079</v>
      </c>
      <c r="L2240" s="87">
        <v>41688</v>
      </c>
      <c r="M2240" s="54"/>
      <c r="N2240" s="54" t="s">
        <v>1080</v>
      </c>
      <c r="O2240" s="88">
        <v>2.4177700000000001E-3</v>
      </c>
      <c r="P2240" s="54">
        <v>5</v>
      </c>
    </row>
    <row r="2241" spans="1:16" ht="28">
      <c r="A2241" s="54" t="s">
        <v>228</v>
      </c>
      <c r="B2241" s="54" t="s">
        <v>185</v>
      </c>
      <c r="C2241" s="54" t="s">
        <v>1126</v>
      </c>
      <c r="D2241" s="54" t="s">
        <v>97</v>
      </c>
      <c r="E2241" s="54" t="s">
        <v>1126</v>
      </c>
      <c r="F2241" s="54" t="s">
        <v>272</v>
      </c>
      <c r="G2241" s="54" t="s">
        <v>207</v>
      </c>
      <c r="H2241" s="54" t="s">
        <v>209</v>
      </c>
      <c r="I2241" s="54" t="s">
        <v>1074</v>
      </c>
      <c r="J2241" s="54" t="s">
        <v>207</v>
      </c>
      <c r="K2241" s="54" t="s">
        <v>1081</v>
      </c>
      <c r="L2241" s="87">
        <v>41688</v>
      </c>
      <c r="M2241" s="54"/>
      <c r="N2241" s="54" t="s">
        <v>1082</v>
      </c>
      <c r="O2241" s="88">
        <v>1.0638170000000001E-2</v>
      </c>
      <c r="P2241" s="54">
        <v>18</v>
      </c>
    </row>
    <row r="2242" spans="1:16" ht="28">
      <c r="A2242" s="54" t="s">
        <v>228</v>
      </c>
      <c r="B2242" s="54" t="s">
        <v>185</v>
      </c>
      <c r="C2242" s="54" t="s">
        <v>1126</v>
      </c>
      <c r="D2242" s="54" t="s">
        <v>97</v>
      </c>
      <c r="E2242" s="54" t="s">
        <v>1126</v>
      </c>
      <c r="F2242" s="54" t="s">
        <v>272</v>
      </c>
      <c r="G2242" s="54" t="s">
        <v>207</v>
      </c>
      <c r="H2242" s="54" t="s">
        <v>209</v>
      </c>
      <c r="I2242" s="54" t="s">
        <v>1074</v>
      </c>
      <c r="J2242" s="54" t="s">
        <v>207</v>
      </c>
      <c r="K2242" s="54" t="s">
        <v>1083</v>
      </c>
      <c r="L2242" s="87">
        <v>41688</v>
      </c>
      <c r="M2242" s="54"/>
      <c r="N2242" s="54" t="s">
        <v>1084</v>
      </c>
      <c r="O2242" s="88">
        <v>5.3190800000000012E-3</v>
      </c>
      <c r="P2242" s="54">
        <v>11</v>
      </c>
    </row>
    <row r="2243" spans="1:16" ht="28">
      <c r="A2243" s="54" t="s">
        <v>228</v>
      </c>
      <c r="B2243" s="54" t="s">
        <v>185</v>
      </c>
      <c r="C2243" s="54" t="s">
        <v>1126</v>
      </c>
      <c r="D2243" s="54" t="s">
        <v>97</v>
      </c>
      <c r="E2243" s="54" t="s">
        <v>1126</v>
      </c>
      <c r="F2243" s="54" t="s">
        <v>272</v>
      </c>
      <c r="G2243" s="54" t="s">
        <v>207</v>
      </c>
      <c r="H2243" s="54" t="s">
        <v>209</v>
      </c>
      <c r="I2243" s="54" t="s">
        <v>1074</v>
      </c>
      <c r="J2243" s="54" t="s">
        <v>207</v>
      </c>
      <c r="K2243" s="54" t="s">
        <v>1085</v>
      </c>
      <c r="L2243" s="87">
        <v>41688</v>
      </c>
      <c r="M2243" s="54"/>
      <c r="N2243" s="54" t="s">
        <v>1086</v>
      </c>
      <c r="O2243" s="88">
        <v>3.3848699999999999E-3</v>
      </c>
      <c r="P2243" s="54">
        <v>7</v>
      </c>
    </row>
    <row r="2244" spans="1:16" ht="28">
      <c r="A2244" s="54" t="s">
        <v>228</v>
      </c>
      <c r="B2244" s="54" t="s">
        <v>185</v>
      </c>
      <c r="C2244" s="54" t="s">
        <v>1126</v>
      </c>
      <c r="D2244" s="54" t="s">
        <v>97</v>
      </c>
      <c r="E2244" s="54" t="s">
        <v>1126</v>
      </c>
      <c r="F2244" s="54" t="s">
        <v>272</v>
      </c>
      <c r="G2244" s="54" t="s">
        <v>207</v>
      </c>
      <c r="H2244" s="54" t="s">
        <v>209</v>
      </c>
      <c r="I2244" s="54" t="s">
        <v>1074</v>
      </c>
      <c r="J2244" s="54" t="s">
        <v>207</v>
      </c>
      <c r="K2244" s="54" t="s">
        <v>1087</v>
      </c>
      <c r="L2244" s="87">
        <v>41688</v>
      </c>
      <c r="M2244" s="54"/>
      <c r="N2244" s="54" t="s">
        <v>1088</v>
      </c>
      <c r="O2244" s="88">
        <v>1.93421E-3</v>
      </c>
      <c r="P2244" s="54">
        <v>4</v>
      </c>
    </row>
    <row r="2245" spans="1:16" ht="28">
      <c r="A2245" s="54" t="s">
        <v>228</v>
      </c>
      <c r="B2245" s="54" t="s">
        <v>185</v>
      </c>
      <c r="C2245" s="54" t="s">
        <v>1126</v>
      </c>
      <c r="D2245" s="54" t="s">
        <v>97</v>
      </c>
      <c r="E2245" s="54" t="s">
        <v>1126</v>
      </c>
      <c r="F2245" s="54" t="s">
        <v>272</v>
      </c>
      <c r="G2245" s="54" t="s">
        <v>207</v>
      </c>
      <c r="H2245" s="54" t="s">
        <v>209</v>
      </c>
      <c r="I2245" s="54" t="s">
        <v>1074</v>
      </c>
      <c r="J2245" s="54" t="s">
        <v>207</v>
      </c>
      <c r="K2245" s="54" t="s">
        <v>1089</v>
      </c>
      <c r="L2245" s="87">
        <v>41688</v>
      </c>
      <c r="M2245" s="54"/>
      <c r="N2245" s="54" t="s">
        <v>1090</v>
      </c>
      <c r="O2245" s="88">
        <v>2.9013200000000011E-3</v>
      </c>
      <c r="P2245" s="54">
        <v>6</v>
      </c>
    </row>
    <row r="2246" spans="1:16" ht="28">
      <c r="A2246" s="54" t="s">
        <v>228</v>
      </c>
      <c r="B2246" s="54" t="s">
        <v>185</v>
      </c>
      <c r="C2246" s="54" t="s">
        <v>1126</v>
      </c>
      <c r="D2246" s="54" t="s">
        <v>97</v>
      </c>
      <c r="E2246" s="54" t="s">
        <v>1126</v>
      </c>
      <c r="F2246" s="54" t="s">
        <v>272</v>
      </c>
      <c r="G2246" s="54" t="s">
        <v>207</v>
      </c>
      <c r="H2246" s="54" t="s">
        <v>209</v>
      </c>
      <c r="I2246" s="54" t="s">
        <v>1074</v>
      </c>
      <c r="J2246" s="54" t="s">
        <v>207</v>
      </c>
      <c r="K2246" s="54" t="s">
        <v>1091</v>
      </c>
      <c r="L2246" s="87">
        <v>41688</v>
      </c>
      <c r="M2246" s="54"/>
      <c r="N2246" s="54" t="s">
        <v>1092</v>
      </c>
      <c r="O2246" s="88">
        <v>6.7697399999999998E-3</v>
      </c>
      <c r="P2246" s="54">
        <v>14</v>
      </c>
    </row>
    <row r="2247" spans="1:16" ht="28">
      <c r="A2247" s="54" t="s">
        <v>228</v>
      </c>
      <c r="B2247" s="54" t="s">
        <v>185</v>
      </c>
      <c r="C2247" s="54" t="s">
        <v>1126</v>
      </c>
      <c r="D2247" s="54" t="s">
        <v>97</v>
      </c>
      <c r="E2247" s="54" t="s">
        <v>1126</v>
      </c>
      <c r="F2247" s="54" t="s">
        <v>272</v>
      </c>
      <c r="G2247" s="54" t="s">
        <v>207</v>
      </c>
      <c r="H2247" s="54" t="s">
        <v>209</v>
      </c>
      <c r="I2247" s="54" t="s">
        <v>1074</v>
      </c>
      <c r="J2247" s="54" t="s">
        <v>207</v>
      </c>
      <c r="K2247" s="54" t="s">
        <v>1093</v>
      </c>
      <c r="L2247" s="87">
        <v>41688</v>
      </c>
      <c r="M2247" s="54"/>
      <c r="N2247" s="54" t="s">
        <v>1094</v>
      </c>
      <c r="O2247" s="88">
        <v>2.949676E-2</v>
      </c>
      <c r="P2247" s="54">
        <v>45</v>
      </c>
    </row>
    <row r="2248" spans="1:16" ht="28">
      <c r="A2248" s="54" t="s">
        <v>228</v>
      </c>
      <c r="B2248" s="54" t="s">
        <v>185</v>
      </c>
      <c r="C2248" s="54" t="s">
        <v>1126</v>
      </c>
      <c r="D2248" s="54" t="s">
        <v>97</v>
      </c>
      <c r="E2248" s="54" t="s">
        <v>1126</v>
      </c>
      <c r="F2248" s="54" t="s">
        <v>272</v>
      </c>
      <c r="G2248" s="54" t="s">
        <v>207</v>
      </c>
      <c r="H2248" s="54" t="s">
        <v>209</v>
      </c>
      <c r="I2248" s="54" t="s">
        <v>1074</v>
      </c>
      <c r="J2248" s="54" t="s">
        <v>207</v>
      </c>
      <c r="K2248" s="54" t="s">
        <v>1095</v>
      </c>
      <c r="L2248" s="87">
        <v>41688</v>
      </c>
      <c r="M2248" s="54"/>
      <c r="N2248" s="54" t="s">
        <v>1096</v>
      </c>
      <c r="O2248" s="88">
        <v>1.015462E-2</v>
      </c>
      <c r="P2248" s="54">
        <v>17</v>
      </c>
    </row>
    <row r="2249" spans="1:16" ht="28">
      <c r="A2249" s="54" t="s">
        <v>228</v>
      </c>
      <c r="B2249" s="54" t="s">
        <v>185</v>
      </c>
      <c r="C2249" s="54" t="s">
        <v>1126</v>
      </c>
      <c r="D2249" s="54" t="s">
        <v>97</v>
      </c>
      <c r="E2249" s="54" t="s">
        <v>1126</v>
      </c>
      <c r="F2249" s="54" t="s">
        <v>272</v>
      </c>
      <c r="G2249" s="54" t="s">
        <v>207</v>
      </c>
      <c r="H2249" s="54" t="s">
        <v>209</v>
      </c>
      <c r="I2249" s="54" t="s">
        <v>1074</v>
      </c>
      <c r="J2249" s="54" t="s">
        <v>207</v>
      </c>
      <c r="K2249" s="54" t="s">
        <v>1097</v>
      </c>
      <c r="L2249" s="87">
        <v>41688</v>
      </c>
      <c r="M2249" s="54"/>
      <c r="N2249" s="54" t="s">
        <v>1098</v>
      </c>
      <c r="O2249" s="88">
        <v>2.9013200000000011E-3</v>
      </c>
      <c r="P2249" s="54">
        <v>6</v>
      </c>
    </row>
    <row r="2250" spans="1:16" ht="28">
      <c r="A2250" s="54" t="s">
        <v>228</v>
      </c>
      <c r="B2250" s="54" t="s">
        <v>185</v>
      </c>
      <c r="C2250" s="54" t="s">
        <v>1126</v>
      </c>
      <c r="D2250" s="54" t="s">
        <v>97</v>
      </c>
      <c r="E2250" s="54" t="s">
        <v>1126</v>
      </c>
      <c r="F2250" s="54" t="s">
        <v>272</v>
      </c>
      <c r="G2250" s="54" t="s">
        <v>365</v>
      </c>
      <c r="H2250" s="54" t="s">
        <v>1099</v>
      </c>
      <c r="I2250" s="54" t="s">
        <v>1100</v>
      </c>
      <c r="J2250" s="54" t="s">
        <v>365</v>
      </c>
      <c r="K2250" s="54" t="s">
        <v>1103</v>
      </c>
      <c r="L2250" s="87">
        <v>42671</v>
      </c>
      <c r="M2250" s="54"/>
      <c r="N2250" s="54" t="s">
        <v>1104</v>
      </c>
      <c r="O2250" s="88">
        <v>4.8355300000000001E-4</v>
      </c>
      <c r="P2250" s="54">
        <v>1</v>
      </c>
    </row>
    <row r="2251" spans="1:16" ht="28">
      <c r="A2251" s="54" t="s">
        <v>228</v>
      </c>
      <c r="B2251" s="54" t="s">
        <v>185</v>
      </c>
      <c r="C2251" s="54" t="s">
        <v>1126</v>
      </c>
      <c r="D2251" s="54" t="s">
        <v>97</v>
      </c>
      <c r="E2251" s="54" t="s">
        <v>1126</v>
      </c>
      <c r="F2251" s="54" t="s">
        <v>272</v>
      </c>
      <c r="G2251" s="54" t="s">
        <v>365</v>
      </c>
      <c r="H2251" s="54" t="s">
        <v>1099</v>
      </c>
      <c r="I2251" s="54" t="s">
        <v>1100</v>
      </c>
      <c r="J2251" s="54" t="s">
        <v>365</v>
      </c>
      <c r="K2251" s="54" t="s">
        <v>1105</v>
      </c>
      <c r="L2251" s="87">
        <v>42671</v>
      </c>
      <c r="M2251" s="54"/>
      <c r="N2251" s="54" t="s">
        <v>1106</v>
      </c>
      <c r="O2251" s="88">
        <v>4.8355300000000001E-4</v>
      </c>
      <c r="P2251" s="54">
        <v>1</v>
      </c>
    </row>
    <row r="2252" spans="1:16" ht="28">
      <c r="A2252" s="54" t="s">
        <v>228</v>
      </c>
      <c r="B2252" s="54" t="s">
        <v>185</v>
      </c>
      <c r="C2252" s="54" t="s">
        <v>1528</v>
      </c>
      <c r="D2252" s="54" t="s">
        <v>97</v>
      </c>
      <c r="E2252" s="54" t="s">
        <v>1126</v>
      </c>
      <c r="F2252" s="54" t="s">
        <v>272</v>
      </c>
      <c r="G2252" s="54" t="s">
        <v>186</v>
      </c>
      <c r="H2252" s="54" t="s">
        <v>387</v>
      </c>
      <c r="I2252" s="54" t="s">
        <v>388</v>
      </c>
      <c r="J2252" s="54" t="s">
        <v>186</v>
      </c>
      <c r="K2252" s="54" t="s">
        <v>387</v>
      </c>
      <c r="L2252" s="87">
        <v>42230</v>
      </c>
      <c r="M2252" s="54"/>
      <c r="N2252" s="54" t="s">
        <v>389</v>
      </c>
      <c r="O2252" s="88">
        <v>4.8355300000000001E-4</v>
      </c>
      <c r="P2252" s="54">
        <v>1</v>
      </c>
    </row>
    <row r="2253" spans="1:16" ht="28">
      <c r="A2253" s="54" t="s">
        <v>228</v>
      </c>
      <c r="B2253" s="54" t="s">
        <v>185</v>
      </c>
      <c r="C2253" s="54" t="s">
        <v>1528</v>
      </c>
      <c r="D2253" s="54" t="s">
        <v>97</v>
      </c>
      <c r="E2253" s="54" t="s">
        <v>1126</v>
      </c>
      <c r="F2253" s="54" t="s">
        <v>272</v>
      </c>
      <c r="G2253" s="54" t="s">
        <v>186</v>
      </c>
      <c r="H2253" s="54" t="s">
        <v>187</v>
      </c>
      <c r="I2253" s="54" t="s">
        <v>273</v>
      </c>
      <c r="J2253" s="54" t="s">
        <v>186</v>
      </c>
      <c r="K2253" s="54" t="s">
        <v>187</v>
      </c>
      <c r="L2253" s="87">
        <v>42094</v>
      </c>
      <c r="M2253" s="54"/>
      <c r="N2253" s="54" t="s">
        <v>274</v>
      </c>
      <c r="O2253" s="88">
        <v>1.4506600000000001E-3</v>
      </c>
      <c r="P2253" s="54">
        <v>3</v>
      </c>
    </row>
    <row r="2254" spans="1:16" ht="28">
      <c r="A2254" s="54" t="s">
        <v>228</v>
      </c>
      <c r="B2254" s="54" t="s">
        <v>185</v>
      </c>
      <c r="C2254" s="54" t="s">
        <v>1528</v>
      </c>
      <c r="D2254" s="54" t="s">
        <v>97</v>
      </c>
      <c r="E2254" s="54" t="s">
        <v>1126</v>
      </c>
      <c r="F2254" s="54" t="s">
        <v>272</v>
      </c>
      <c r="G2254" s="54" t="s">
        <v>186</v>
      </c>
      <c r="H2254" s="54" t="s">
        <v>187</v>
      </c>
      <c r="I2254" s="54" t="s">
        <v>275</v>
      </c>
      <c r="J2254" s="54" t="s">
        <v>186</v>
      </c>
      <c r="K2254" s="54" t="s">
        <v>403</v>
      </c>
      <c r="L2254" s="87">
        <v>42251</v>
      </c>
      <c r="M2254" s="54"/>
      <c r="N2254" s="54" t="s">
        <v>404</v>
      </c>
      <c r="O2254" s="88">
        <v>4.8355300000000001E-4</v>
      </c>
      <c r="P2254" s="54">
        <v>1</v>
      </c>
    </row>
    <row r="2255" spans="1:16" ht="28">
      <c r="A2255" s="54" t="s">
        <v>228</v>
      </c>
      <c r="B2255" s="54" t="s">
        <v>185</v>
      </c>
      <c r="C2255" s="54" t="s">
        <v>1528</v>
      </c>
      <c r="D2255" s="54" t="s">
        <v>97</v>
      </c>
      <c r="E2255" s="54" t="s">
        <v>1126</v>
      </c>
      <c r="F2255" s="54" t="s">
        <v>272</v>
      </c>
      <c r="G2255" s="54" t="s">
        <v>186</v>
      </c>
      <c r="H2255" s="54" t="s">
        <v>409</v>
      </c>
      <c r="I2255" s="54" t="s">
        <v>410</v>
      </c>
      <c r="J2255" s="54" t="s">
        <v>186</v>
      </c>
      <c r="K2255" s="54" t="s">
        <v>409</v>
      </c>
      <c r="L2255" s="87">
        <v>42059</v>
      </c>
      <c r="M2255" s="54"/>
      <c r="N2255" s="54" t="s">
        <v>411</v>
      </c>
      <c r="O2255" s="88">
        <v>4.8355300000000001E-4</v>
      </c>
      <c r="P2255" s="54">
        <v>1</v>
      </c>
    </row>
    <row r="2256" spans="1:16" ht="28">
      <c r="A2256" s="54" t="s">
        <v>228</v>
      </c>
      <c r="B2256" s="54" t="s">
        <v>185</v>
      </c>
      <c r="C2256" s="54" t="s">
        <v>1528</v>
      </c>
      <c r="D2256" s="54" t="s">
        <v>97</v>
      </c>
      <c r="E2256" s="54" t="s">
        <v>1126</v>
      </c>
      <c r="F2256" s="54" t="s">
        <v>272</v>
      </c>
      <c r="G2256" s="54" t="s">
        <v>416</v>
      </c>
      <c r="H2256" s="54" t="s">
        <v>426</v>
      </c>
      <c r="I2256" s="54" t="s">
        <v>427</v>
      </c>
      <c r="J2256" s="54" t="s">
        <v>416</v>
      </c>
      <c r="K2256" s="54" t="s">
        <v>426</v>
      </c>
      <c r="L2256" s="87">
        <v>41828</v>
      </c>
      <c r="M2256" s="54"/>
      <c r="N2256" s="54" t="s">
        <v>428</v>
      </c>
      <c r="O2256" s="88">
        <v>4.8355300000000001E-4</v>
      </c>
      <c r="P2256" s="54">
        <v>1</v>
      </c>
    </row>
    <row r="2257" spans="1:16" ht="28">
      <c r="A2257" s="54" t="s">
        <v>228</v>
      </c>
      <c r="B2257" s="54" t="s">
        <v>185</v>
      </c>
      <c r="C2257" s="54" t="s">
        <v>1528</v>
      </c>
      <c r="D2257" s="54" t="s">
        <v>97</v>
      </c>
      <c r="E2257" s="54" t="s">
        <v>1126</v>
      </c>
      <c r="F2257" s="54" t="s">
        <v>272</v>
      </c>
      <c r="G2257" s="54" t="s">
        <v>500</v>
      </c>
      <c r="H2257" s="54" t="s">
        <v>501</v>
      </c>
      <c r="I2257" s="54" t="s">
        <v>502</v>
      </c>
      <c r="J2257" s="54" t="s">
        <v>500</v>
      </c>
      <c r="K2257" s="54" t="s">
        <v>503</v>
      </c>
      <c r="L2257" s="87">
        <v>41688</v>
      </c>
      <c r="M2257" s="54"/>
      <c r="N2257" s="54" t="s">
        <v>504</v>
      </c>
      <c r="O2257" s="88">
        <v>4.8355300000000001E-4</v>
      </c>
      <c r="P2257" s="54">
        <v>1</v>
      </c>
    </row>
    <row r="2258" spans="1:16" ht="28">
      <c r="A2258" s="54" t="s">
        <v>228</v>
      </c>
      <c r="B2258" s="54" t="s">
        <v>185</v>
      </c>
      <c r="C2258" s="54" t="s">
        <v>1528</v>
      </c>
      <c r="D2258" s="54" t="s">
        <v>97</v>
      </c>
      <c r="E2258" s="54" t="s">
        <v>1126</v>
      </c>
      <c r="F2258" s="54" t="s">
        <v>272</v>
      </c>
      <c r="G2258" s="54" t="s">
        <v>500</v>
      </c>
      <c r="H2258" s="54" t="s">
        <v>501</v>
      </c>
      <c r="I2258" s="54" t="s">
        <v>502</v>
      </c>
      <c r="J2258" s="54" t="s">
        <v>500</v>
      </c>
      <c r="K2258" s="54" t="s">
        <v>519</v>
      </c>
      <c r="L2258" s="87">
        <v>41688</v>
      </c>
      <c r="M2258" s="54"/>
      <c r="N2258" s="54" t="s">
        <v>520</v>
      </c>
      <c r="O2258" s="88">
        <v>1.93421E-3</v>
      </c>
      <c r="P2258" s="54">
        <v>4</v>
      </c>
    </row>
    <row r="2259" spans="1:16" ht="28">
      <c r="A2259" s="54" t="s">
        <v>228</v>
      </c>
      <c r="B2259" s="54" t="s">
        <v>185</v>
      </c>
      <c r="C2259" s="54" t="s">
        <v>1528</v>
      </c>
      <c r="D2259" s="54" t="s">
        <v>97</v>
      </c>
      <c r="E2259" s="54" t="s">
        <v>1126</v>
      </c>
      <c r="F2259" s="54" t="s">
        <v>272</v>
      </c>
      <c r="G2259" s="54" t="s">
        <v>500</v>
      </c>
      <c r="H2259" s="54" t="s">
        <v>501</v>
      </c>
      <c r="I2259" s="54" t="s">
        <v>502</v>
      </c>
      <c r="J2259" s="54" t="s">
        <v>500</v>
      </c>
      <c r="K2259" s="54" t="s">
        <v>521</v>
      </c>
      <c r="L2259" s="87">
        <v>41688</v>
      </c>
      <c r="M2259" s="54"/>
      <c r="N2259" s="54" t="s">
        <v>522</v>
      </c>
      <c r="O2259" s="88">
        <v>1.4506600000000001E-3</v>
      </c>
      <c r="P2259" s="54">
        <v>3</v>
      </c>
    </row>
    <row r="2260" spans="1:16" ht="28">
      <c r="A2260" s="54" t="s">
        <v>228</v>
      </c>
      <c r="B2260" s="54" t="s">
        <v>185</v>
      </c>
      <c r="C2260" s="54" t="s">
        <v>1528</v>
      </c>
      <c r="D2260" s="54" t="s">
        <v>97</v>
      </c>
      <c r="E2260" s="54" t="s">
        <v>1126</v>
      </c>
      <c r="F2260" s="54" t="s">
        <v>272</v>
      </c>
      <c r="G2260" s="54" t="s">
        <v>859</v>
      </c>
      <c r="H2260" s="54" t="s">
        <v>860</v>
      </c>
      <c r="I2260" s="54" t="s">
        <v>861</v>
      </c>
      <c r="J2260" s="54" t="s">
        <v>859</v>
      </c>
      <c r="K2260" s="54" t="s">
        <v>875</v>
      </c>
      <c r="L2260" s="87">
        <v>41688</v>
      </c>
      <c r="M2260" s="54"/>
      <c r="N2260" s="54" t="s">
        <v>876</v>
      </c>
      <c r="O2260" s="88">
        <v>4.8355300000000001E-4</v>
      </c>
      <c r="P2260" s="54">
        <v>1</v>
      </c>
    </row>
    <row r="2261" spans="1:16" ht="28">
      <c r="A2261" s="54" t="s">
        <v>228</v>
      </c>
      <c r="B2261" s="54" t="s">
        <v>185</v>
      </c>
      <c r="C2261" s="54" t="s">
        <v>1528</v>
      </c>
      <c r="D2261" s="54" t="s">
        <v>97</v>
      </c>
      <c r="E2261" s="54" t="s">
        <v>1126</v>
      </c>
      <c r="F2261" s="54" t="s">
        <v>272</v>
      </c>
      <c r="G2261" s="54" t="s">
        <v>859</v>
      </c>
      <c r="H2261" s="54" t="s">
        <v>860</v>
      </c>
      <c r="I2261" s="54" t="s">
        <v>861</v>
      </c>
      <c r="J2261" s="54" t="s">
        <v>859</v>
      </c>
      <c r="K2261" s="54" t="s">
        <v>877</v>
      </c>
      <c r="L2261" s="87">
        <v>41688</v>
      </c>
      <c r="M2261" s="54"/>
      <c r="N2261" s="54" t="s">
        <v>878</v>
      </c>
      <c r="O2261" s="88">
        <v>9.6710600000000013E-4</v>
      </c>
      <c r="P2261" s="54">
        <v>2</v>
      </c>
    </row>
    <row r="2262" spans="1:16" ht="28">
      <c r="A2262" s="54" t="s">
        <v>228</v>
      </c>
      <c r="B2262" s="54" t="s">
        <v>185</v>
      </c>
      <c r="C2262" s="54" t="s">
        <v>1528</v>
      </c>
      <c r="D2262" s="54" t="s">
        <v>97</v>
      </c>
      <c r="E2262" s="54" t="s">
        <v>1126</v>
      </c>
      <c r="F2262" s="54" t="s">
        <v>272</v>
      </c>
      <c r="G2262" s="54" t="s">
        <v>859</v>
      </c>
      <c r="H2262" s="54" t="s">
        <v>860</v>
      </c>
      <c r="I2262" s="54" t="s">
        <v>861</v>
      </c>
      <c r="J2262" s="54" t="s">
        <v>859</v>
      </c>
      <c r="K2262" s="54" t="s">
        <v>879</v>
      </c>
      <c r="L2262" s="87">
        <v>41688</v>
      </c>
      <c r="M2262" s="54"/>
      <c r="N2262" s="54" t="s">
        <v>880</v>
      </c>
      <c r="O2262" s="88">
        <v>9.6710600000000013E-4</v>
      </c>
      <c r="P2262" s="54">
        <v>2</v>
      </c>
    </row>
    <row r="2263" spans="1:16" ht="28">
      <c r="A2263" s="54" t="s">
        <v>228</v>
      </c>
      <c r="B2263" s="54" t="s">
        <v>185</v>
      </c>
      <c r="C2263" s="54" t="s">
        <v>1528</v>
      </c>
      <c r="D2263" s="54" t="s">
        <v>97</v>
      </c>
      <c r="E2263" s="54" t="s">
        <v>1126</v>
      </c>
      <c r="F2263" s="54" t="s">
        <v>272</v>
      </c>
      <c r="G2263" s="54" t="s">
        <v>354</v>
      </c>
      <c r="H2263" s="54" t="s">
        <v>909</v>
      </c>
      <c r="I2263" s="54" t="s">
        <v>913</v>
      </c>
      <c r="J2263" s="54" t="s">
        <v>354</v>
      </c>
      <c r="K2263" s="54" t="s">
        <v>918</v>
      </c>
      <c r="L2263" s="87">
        <v>42209</v>
      </c>
      <c r="M2263" s="54"/>
      <c r="N2263" s="54" t="s">
        <v>919</v>
      </c>
      <c r="O2263" s="88">
        <v>4.8355300000000001E-4</v>
      </c>
      <c r="P2263" s="54">
        <v>1</v>
      </c>
    </row>
    <row r="2264" spans="1:16" ht="28">
      <c r="A2264" s="54" t="s">
        <v>228</v>
      </c>
      <c r="B2264" s="54" t="s">
        <v>185</v>
      </c>
      <c r="C2264" s="54" t="s">
        <v>1528</v>
      </c>
      <c r="D2264" s="54" t="s">
        <v>97</v>
      </c>
      <c r="E2264" s="54" t="s">
        <v>1126</v>
      </c>
      <c r="F2264" s="54" t="s">
        <v>272</v>
      </c>
      <c r="G2264" s="54" t="s">
        <v>201</v>
      </c>
      <c r="H2264" s="54" t="s">
        <v>958</v>
      </c>
      <c r="I2264" s="54" t="s">
        <v>959</v>
      </c>
      <c r="J2264" s="54" t="s">
        <v>201</v>
      </c>
      <c r="K2264" s="54" t="s">
        <v>958</v>
      </c>
      <c r="L2264" s="87">
        <v>42867</v>
      </c>
      <c r="M2264" s="54"/>
      <c r="N2264" s="54" t="s">
        <v>960</v>
      </c>
      <c r="O2264" s="88">
        <v>1.4506600000000001E-3</v>
      </c>
      <c r="P2264" s="54">
        <v>3</v>
      </c>
    </row>
    <row r="2265" spans="1:16" ht="28">
      <c r="A2265" s="54" t="s">
        <v>228</v>
      </c>
      <c r="B2265" s="54" t="s">
        <v>185</v>
      </c>
      <c r="C2265" s="54" t="s">
        <v>1528</v>
      </c>
      <c r="D2265" s="54" t="s">
        <v>97</v>
      </c>
      <c r="E2265" s="54" t="s">
        <v>1126</v>
      </c>
      <c r="F2265" s="54" t="s">
        <v>272</v>
      </c>
      <c r="G2265" s="54" t="s">
        <v>201</v>
      </c>
      <c r="H2265" s="54" t="s">
        <v>204</v>
      </c>
      <c r="I2265" s="54" t="s">
        <v>315</v>
      </c>
      <c r="J2265" s="54" t="s">
        <v>201</v>
      </c>
      <c r="K2265" s="54" t="s">
        <v>316</v>
      </c>
      <c r="L2265" s="87">
        <v>41688</v>
      </c>
      <c r="M2265" s="54"/>
      <c r="N2265" s="54" t="s">
        <v>317</v>
      </c>
      <c r="O2265" s="88">
        <v>1.4506600000000001E-3</v>
      </c>
      <c r="P2265" s="54">
        <v>3</v>
      </c>
    </row>
    <row r="2266" spans="1:16" ht="28">
      <c r="A2266" s="54" t="s">
        <v>228</v>
      </c>
      <c r="B2266" s="54" t="s">
        <v>185</v>
      </c>
      <c r="C2266" s="54" t="s">
        <v>1528</v>
      </c>
      <c r="D2266" s="54" t="s">
        <v>97</v>
      </c>
      <c r="E2266" s="54" t="s">
        <v>1126</v>
      </c>
      <c r="F2266" s="54" t="s">
        <v>272</v>
      </c>
      <c r="G2266" s="54" t="s">
        <v>201</v>
      </c>
      <c r="H2266" s="54" t="s">
        <v>204</v>
      </c>
      <c r="I2266" s="54" t="s">
        <v>315</v>
      </c>
      <c r="J2266" s="54" t="s">
        <v>201</v>
      </c>
      <c r="K2266" s="54" t="s">
        <v>967</v>
      </c>
      <c r="L2266" s="87">
        <v>41688</v>
      </c>
      <c r="M2266" s="54"/>
      <c r="N2266" s="54" t="s">
        <v>968</v>
      </c>
      <c r="O2266" s="88">
        <v>1.4506600000000001E-3</v>
      </c>
      <c r="P2266" s="54">
        <v>3</v>
      </c>
    </row>
    <row r="2267" spans="1:16" ht="28">
      <c r="A2267" s="54" t="s">
        <v>228</v>
      </c>
      <c r="B2267" s="54" t="s">
        <v>185</v>
      </c>
      <c r="C2267" s="54" t="s">
        <v>1528</v>
      </c>
      <c r="D2267" s="54" t="s">
        <v>97</v>
      </c>
      <c r="E2267" s="54" t="s">
        <v>1126</v>
      </c>
      <c r="F2267" s="54" t="s">
        <v>272</v>
      </c>
      <c r="G2267" s="54" t="s">
        <v>201</v>
      </c>
      <c r="H2267" s="54" t="s">
        <v>204</v>
      </c>
      <c r="I2267" s="54" t="s">
        <v>315</v>
      </c>
      <c r="J2267" s="54" t="s">
        <v>201</v>
      </c>
      <c r="K2267" s="54" t="s">
        <v>204</v>
      </c>
      <c r="L2267" s="87">
        <v>41688</v>
      </c>
      <c r="M2267" s="54"/>
      <c r="N2267" s="54" t="s">
        <v>975</v>
      </c>
      <c r="O2267" s="88">
        <v>4.8355300000000001E-4</v>
      </c>
      <c r="P2267" s="54">
        <v>1</v>
      </c>
    </row>
    <row r="2268" spans="1:16" ht="28">
      <c r="A2268" s="54" t="s">
        <v>228</v>
      </c>
      <c r="B2268" s="54" t="s">
        <v>185</v>
      </c>
      <c r="C2268" s="54" t="s">
        <v>1528</v>
      </c>
      <c r="D2268" s="54" t="s">
        <v>97</v>
      </c>
      <c r="E2268" s="54" t="s">
        <v>1126</v>
      </c>
      <c r="F2268" s="54" t="s">
        <v>272</v>
      </c>
      <c r="G2268" s="54" t="s">
        <v>201</v>
      </c>
      <c r="H2268" s="54" t="s">
        <v>204</v>
      </c>
      <c r="I2268" s="54" t="s">
        <v>315</v>
      </c>
      <c r="J2268" s="54" t="s">
        <v>201</v>
      </c>
      <c r="K2268" s="54" t="s">
        <v>320</v>
      </c>
      <c r="L2268" s="87">
        <v>41688</v>
      </c>
      <c r="M2268" s="54"/>
      <c r="N2268" s="54" t="s">
        <v>321</v>
      </c>
      <c r="O2268" s="88">
        <v>9.6710600000000013E-4</v>
      </c>
      <c r="P2268" s="54">
        <v>2</v>
      </c>
    </row>
    <row r="2269" spans="1:16" ht="28">
      <c r="A2269" s="54" t="s">
        <v>228</v>
      </c>
      <c r="B2269" s="54" t="s">
        <v>185</v>
      </c>
      <c r="C2269" s="54" t="s">
        <v>1528</v>
      </c>
      <c r="D2269" s="54" t="s">
        <v>97</v>
      </c>
      <c r="E2269" s="54" t="s">
        <v>1126</v>
      </c>
      <c r="F2269" s="54" t="s">
        <v>272</v>
      </c>
      <c r="G2269" s="54" t="s">
        <v>1023</v>
      </c>
      <c r="H2269" s="54" t="s">
        <v>1024</v>
      </c>
      <c r="I2269" s="54" t="s">
        <v>1025</v>
      </c>
      <c r="J2269" s="54" t="s">
        <v>1023</v>
      </c>
      <c r="K2269" s="54" t="s">
        <v>1032</v>
      </c>
      <c r="L2269" s="87">
        <v>41688</v>
      </c>
      <c r="M2269" s="54"/>
      <c r="N2269" s="54" t="s">
        <v>1033</v>
      </c>
      <c r="O2269" s="88">
        <v>4.8355300000000001E-4</v>
      </c>
      <c r="P2269" s="54">
        <v>1</v>
      </c>
    </row>
    <row r="2270" spans="1:16" ht="28">
      <c r="A2270" s="54" t="s">
        <v>228</v>
      </c>
      <c r="B2270" s="54" t="s">
        <v>185</v>
      </c>
      <c r="C2270" s="54" t="s">
        <v>1528</v>
      </c>
      <c r="D2270" s="54" t="s">
        <v>97</v>
      </c>
      <c r="E2270" s="54" t="s">
        <v>1126</v>
      </c>
      <c r="F2270" s="54" t="s">
        <v>272</v>
      </c>
      <c r="G2270" s="54" t="s">
        <v>1023</v>
      </c>
      <c r="H2270" s="54" t="s">
        <v>1024</v>
      </c>
      <c r="I2270" s="54" t="s">
        <v>1025</v>
      </c>
      <c r="J2270" s="54" t="s">
        <v>1023</v>
      </c>
      <c r="K2270" s="54" t="s">
        <v>1036</v>
      </c>
      <c r="L2270" s="87">
        <v>41688</v>
      </c>
      <c r="M2270" s="54"/>
      <c r="N2270" s="54" t="s">
        <v>1037</v>
      </c>
      <c r="O2270" s="88">
        <v>4.8355300000000001E-4</v>
      </c>
      <c r="P2270" s="54">
        <v>1</v>
      </c>
    </row>
    <row r="2271" spans="1:16" ht="28">
      <c r="A2271" s="54" t="s">
        <v>228</v>
      </c>
      <c r="B2271" s="54" t="s">
        <v>185</v>
      </c>
      <c r="C2271" s="54" t="s">
        <v>1528</v>
      </c>
      <c r="D2271" s="54" t="s">
        <v>97</v>
      </c>
      <c r="E2271" s="54" t="s">
        <v>1126</v>
      </c>
      <c r="F2271" s="54" t="s">
        <v>272</v>
      </c>
      <c r="G2271" s="54" t="s">
        <v>1023</v>
      </c>
      <c r="H2271" s="54" t="s">
        <v>1024</v>
      </c>
      <c r="I2271" s="54" t="s">
        <v>1025</v>
      </c>
      <c r="J2271" s="54" t="s">
        <v>1023</v>
      </c>
      <c r="K2271" s="54" t="s">
        <v>1038</v>
      </c>
      <c r="L2271" s="87">
        <v>41688</v>
      </c>
      <c r="M2271" s="54"/>
      <c r="N2271" s="54" t="s">
        <v>1039</v>
      </c>
      <c r="O2271" s="88">
        <v>4.8355300000000001E-4</v>
      </c>
      <c r="P2271" s="54">
        <v>1</v>
      </c>
    </row>
    <row r="2272" spans="1:16" ht="28">
      <c r="A2272" s="54" t="s">
        <v>228</v>
      </c>
      <c r="B2272" s="54" t="s">
        <v>185</v>
      </c>
      <c r="C2272" s="54" t="s">
        <v>1528</v>
      </c>
      <c r="D2272" s="54" t="s">
        <v>97</v>
      </c>
      <c r="E2272" s="54" t="s">
        <v>1126</v>
      </c>
      <c r="F2272" s="54" t="s">
        <v>272</v>
      </c>
      <c r="G2272" s="54" t="s">
        <v>1023</v>
      </c>
      <c r="H2272" s="54" t="s">
        <v>1024</v>
      </c>
      <c r="I2272" s="54" t="s">
        <v>1025</v>
      </c>
      <c r="J2272" s="54" t="s">
        <v>1023</v>
      </c>
      <c r="K2272" s="54" t="s">
        <v>1042</v>
      </c>
      <c r="L2272" s="87">
        <v>41688</v>
      </c>
      <c r="M2272" s="54"/>
      <c r="N2272" s="54" t="s">
        <v>1043</v>
      </c>
      <c r="O2272" s="88">
        <v>4.8355300000000001E-4</v>
      </c>
      <c r="P2272" s="54">
        <v>1</v>
      </c>
    </row>
    <row r="2273" spans="1:16" ht="28">
      <c r="A2273" s="54" t="s">
        <v>228</v>
      </c>
      <c r="B2273" s="54" t="s">
        <v>185</v>
      </c>
      <c r="C2273" s="54" t="s">
        <v>1528</v>
      </c>
      <c r="D2273" s="54" t="s">
        <v>97</v>
      </c>
      <c r="E2273" s="54" t="s">
        <v>1126</v>
      </c>
      <c r="F2273" s="54" t="s">
        <v>272</v>
      </c>
      <c r="G2273" s="54" t="s">
        <v>1023</v>
      </c>
      <c r="H2273" s="54" t="s">
        <v>1024</v>
      </c>
      <c r="I2273" s="54" t="s">
        <v>1025</v>
      </c>
      <c r="J2273" s="54" t="s">
        <v>1023</v>
      </c>
      <c r="K2273" s="54" t="s">
        <v>1044</v>
      </c>
      <c r="L2273" s="87">
        <v>41688</v>
      </c>
      <c r="M2273" s="54"/>
      <c r="N2273" s="54" t="s">
        <v>1045</v>
      </c>
      <c r="O2273" s="88">
        <v>4.8355300000000001E-4</v>
      </c>
      <c r="P2273" s="54">
        <v>1</v>
      </c>
    </row>
    <row r="2274" spans="1:16" ht="28">
      <c r="A2274" s="54" t="s">
        <v>228</v>
      </c>
      <c r="B2274" s="54" t="s">
        <v>185</v>
      </c>
      <c r="C2274" s="54" t="s">
        <v>1528</v>
      </c>
      <c r="D2274" s="54" t="s">
        <v>97</v>
      </c>
      <c r="E2274" s="54" t="s">
        <v>1126</v>
      </c>
      <c r="F2274" s="54" t="s">
        <v>272</v>
      </c>
      <c r="G2274" s="54" t="s">
        <v>210</v>
      </c>
      <c r="H2274" s="54" t="s">
        <v>210</v>
      </c>
      <c r="I2274" s="54" t="s">
        <v>322</v>
      </c>
      <c r="J2274" s="54" t="s">
        <v>210</v>
      </c>
      <c r="K2274" s="54" t="s">
        <v>323</v>
      </c>
      <c r="L2274" s="87">
        <v>41674</v>
      </c>
      <c r="M2274" s="54"/>
      <c r="N2274" s="54" t="s">
        <v>324</v>
      </c>
      <c r="O2274" s="88">
        <v>9.6710600000000013E-4</v>
      </c>
      <c r="P2274" s="54">
        <v>2</v>
      </c>
    </row>
    <row r="2275" spans="1:16" ht="28">
      <c r="A2275" s="54" t="s">
        <v>228</v>
      </c>
      <c r="B2275" s="54" t="s">
        <v>185</v>
      </c>
      <c r="C2275" s="54" t="s">
        <v>1528</v>
      </c>
      <c r="D2275" s="54" t="s">
        <v>97</v>
      </c>
      <c r="E2275" s="54" t="s">
        <v>1126</v>
      </c>
      <c r="F2275" s="54" t="s">
        <v>272</v>
      </c>
      <c r="G2275" s="54" t="s">
        <v>210</v>
      </c>
      <c r="H2275" s="54" t="s">
        <v>210</v>
      </c>
      <c r="I2275" s="54" t="s">
        <v>322</v>
      </c>
      <c r="J2275" s="54" t="s">
        <v>210</v>
      </c>
      <c r="K2275" s="54" t="s">
        <v>327</v>
      </c>
      <c r="L2275" s="87">
        <v>41674</v>
      </c>
      <c r="M2275" s="54"/>
      <c r="N2275" s="54" t="s">
        <v>328</v>
      </c>
      <c r="O2275" s="88">
        <v>4.8355300000000001E-4</v>
      </c>
      <c r="P2275" s="54">
        <v>1</v>
      </c>
    </row>
    <row r="2276" spans="1:16" ht="28">
      <c r="A2276" s="54" t="s">
        <v>228</v>
      </c>
      <c r="B2276" s="54" t="s">
        <v>185</v>
      </c>
      <c r="C2276" s="54" t="s">
        <v>1528</v>
      </c>
      <c r="D2276" s="54" t="s">
        <v>97</v>
      </c>
      <c r="E2276" s="54" t="s">
        <v>1126</v>
      </c>
      <c r="F2276" s="54" t="s">
        <v>272</v>
      </c>
      <c r="G2276" s="54" t="s">
        <v>207</v>
      </c>
      <c r="H2276" s="54" t="s">
        <v>208</v>
      </c>
      <c r="I2276" s="54" t="s">
        <v>329</v>
      </c>
      <c r="J2276" s="54" t="s">
        <v>207</v>
      </c>
      <c r="K2276" s="54" t="s">
        <v>330</v>
      </c>
      <c r="L2276" s="87">
        <v>42171</v>
      </c>
      <c r="M2276" s="54"/>
      <c r="N2276" s="54" t="s">
        <v>331</v>
      </c>
      <c r="O2276" s="88">
        <v>4.8355300000000001E-4</v>
      </c>
      <c r="P2276" s="54">
        <v>1</v>
      </c>
    </row>
    <row r="2277" spans="1:16" ht="28">
      <c r="A2277" s="54" t="s">
        <v>228</v>
      </c>
      <c r="B2277" s="54" t="s">
        <v>185</v>
      </c>
      <c r="C2277" s="54" t="s">
        <v>1528</v>
      </c>
      <c r="D2277" s="54" t="s">
        <v>97</v>
      </c>
      <c r="E2277" s="54" t="s">
        <v>1126</v>
      </c>
      <c r="F2277" s="54" t="s">
        <v>272</v>
      </c>
      <c r="G2277" s="54" t="s">
        <v>207</v>
      </c>
      <c r="H2277" s="54" t="s">
        <v>208</v>
      </c>
      <c r="I2277" s="54" t="s">
        <v>329</v>
      </c>
      <c r="J2277" s="54" t="s">
        <v>207</v>
      </c>
      <c r="K2277" s="54" t="s">
        <v>1062</v>
      </c>
      <c r="L2277" s="87">
        <v>42171</v>
      </c>
      <c r="M2277" s="54"/>
      <c r="N2277" s="54" t="s">
        <v>1063</v>
      </c>
      <c r="O2277" s="88">
        <v>4.8355300000000001E-4</v>
      </c>
      <c r="P2277" s="54">
        <v>1</v>
      </c>
    </row>
    <row r="2278" spans="1:16" ht="28">
      <c r="A2278" s="54" t="s">
        <v>228</v>
      </c>
      <c r="B2278" s="54" t="s">
        <v>185</v>
      </c>
      <c r="C2278" s="54" t="s">
        <v>1528</v>
      </c>
      <c r="D2278" s="54" t="s">
        <v>97</v>
      </c>
      <c r="E2278" s="54" t="s">
        <v>1126</v>
      </c>
      <c r="F2278" s="54" t="s">
        <v>272</v>
      </c>
      <c r="G2278" s="54" t="s">
        <v>207</v>
      </c>
      <c r="H2278" s="54" t="s">
        <v>208</v>
      </c>
      <c r="I2278" s="54" t="s">
        <v>329</v>
      </c>
      <c r="J2278" s="54" t="s">
        <v>207</v>
      </c>
      <c r="K2278" s="54" t="s">
        <v>1064</v>
      </c>
      <c r="L2278" s="87">
        <v>42171</v>
      </c>
      <c r="M2278" s="54"/>
      <c r="N2278" s="54" t="s">
        <v>1065</v>
      </c>
      <c r="O2278" s="88">
        <v>4.8355300000000001E-4</v>
      </c>
      <c r="P2278" s="54">
        <v>1</v>
      </c>
    </row>
    <row r="2279" spans="1:16" ht="28">
      <c r="A2279" s="54" t="s">
        <v>228</v>
      </c>
      <c r="B2279" s="54" t="s">
        <v>185</v>
      </c>
      <c r="C2279" s="54" t="s">
        <v>1528</v>
      </c>
      <c r="D2279" s="54" t="s">
        <v>97</v>
      </c>
      <c r="E2279" s="54" t="s">
        <v>1126</v>
      </c>
      <c r="F2279" s="54" t="s">
        <v>272</v>
      </c>
      <c r="G2279" s="54" t="s">
        <v>207</v>
      </c>
      <c r="H2279" s="54" t="s">
        <v>208</v>
      </c>
      <c r="I2279" s="54" t="s">
        <v>329</v>
      </c>
      <c r="J2279" s="54" t="s">
        <v>207</v>
      </c>
      <c r="K2279" s="54" t="s">
        <v>1066</v>
      </c>
      <c r="L2279" s="87">
        <v>42171</v>
      </c>
      <c r="M2279" s="54"/>
      <c r="N2279" s="54" t="s">
        <v>1067</v>
      </c>
      <c r="O2279" s="88">
        <v>4.8355300000000001E-4</v>
      </c>
      <c r="P2279" s="54">
        <v>1</v>
      </c>
    </row>
    <row r="2280" spans="1:16" ht="28">
      <c r="A2280" s="54" t="s">
        <v>228</v>
      </c>
      <c r="B2280" s="54" t="s">
        <v>185</v>
      </c>
      <c r="C2280" s="54" t="s">
        <v>1528</v>
      </c>
      <c r="D2280" s="54" t="s">
        <v>97</v>
      </c>
      <c r="E2280" s="54" t="s">
        <v>1126</v>
      </c>
      <c r="F2280" s="54" t="s">
        <v>272</v>
      </c>
      <c r="G2280" s="54" t="s">
        <v>207</v>
      </c>
      <c r="H2280" s="54" t="s">
        <v>208</v>
      </c>
      <c r="I2280" s="54" t="s">
        <v>329</v>
      </c>
      <c r="J2280" s="54" t="s">
        <v>207</v>
      </c>
      <c r="K2280" s="54" t="s">
        <v>1068</v>
      </c>
      <c r="L2280" s="87">
        <v>42171</v>
      </c>
      <c r="M2280" s="54"/>
      <c r="N2280" s="54" t="s">
        <v>1069</v>
      </c>
      <c r="O2280" s="88">
        <v>4.8355300000000001E-4</v>
      </c>
      <c r="P2280" s="54">
        <v>1</v>
      </c>
    </row>
    <row r="2281" spans="1:16" ht="28">
      <c r="A2281" s="54" t="s">
        <v>228</v>
      </c>
      <c r="B2281" s="54" t="s">
        <v>185</v>
      </c>
      <c r="C2281" s="54" t="s">
        <v>1528</v>
      </c>
      <c r="D2281" s="54" t="s">
        <v>97</v>
      </c>
      <c r="E2281" s="54" t="s">
        <v>1126</v>
      </c>
      <c r="F2281" s="54" t="s">
        <v>272</v>
      </c>
      <c r="G2281" s="54" t="s">
        <v>207</v>
      </c>
      <c r="H2281" s="54" t="s">
        <v>208</v>
      </c>
      <c r="I2281" s="54" t="s">
        <v>329</v>
      </c>
      <c r="J2281" s="54" t="s">
        <v>207</v>
      </c>
      <c r="K2281" s="54" t="s">
        <v>332</v>
      </c>
      <c r="L2281" s="87">
        <v>42171</v>
      </c>
      <c r="M2281" s="54"/>
      <c r="N2281" s="54" t="s">
        <v>333</v>
      </c>
      <c r="O2281" s="88">
        <v>4.8355300000000001E-4</v>
      </c>
      <c r="P2281" s="54">
        <v>1</v>
      </c>
    </row>
    <row r="2282" spans="1:16" ht="28">
      <c r="A2282" s="54" t="s">
        <v>228</v>
      </c>
      <c r="B2282" s="54" t="s">
        <v>185</v>
      </c>
      <c r="C2282" s="54" t="s">
        <v>1528</v>
      </c>
      <c r="D2282" s="54" t="s">
        <v>97</v>
      </c>
      <c r="E2282" s="54" t="s">
        <v>1126</v>
      </c>
      <c r="F2282" s="54" t="s">
        <v>272</v>
      </c>
      <c r="G2282" s="54" t="s">
        <v>207</v>
      </c>
      <c r="H2282" s="54" t="s">
        <v>208</v>
      </c>
      <c r="I2282" s="54" t="s">
        <v>329</v>
      </c>
      <c r="J2282" s="54" t="s">
        <v>207</v>
      </c>
      <c r="K2282" s="54" t="s">
        <v>334</v>
      </c>
      <c r="L2282" s="87">
        <v>42171</v>
      </c>
      <c r="M2282" s="54"/>
      <c r="N2282" s="54" t="s">
        <v>335</v>
      </c>
      <c r="O2282" s="88">
        <v>4.8355300000000001E-4</v>
      </c>
      <c r="P2282" s="54">
        <v>1</v>
      </c>
    </row>
    <row r="2283" spans="1:16" ht="28">
      <c r="A2283" s="54" t="s">
        <v>228</v>
      </c>
      <c r="B2283" s="54" t="s">
        <v>185</v>
      </c>
      <c r="C2283" s="54" t="s">
        <v>1528</v>
      </c>
      <c r="D2283" s="54" t="s">
        <v>97</v>
      </c>
      <c r="E2283" s="54" t="s">
        <v>1126</v>
      </c>
      <c r="F2283" s="54" t="s">
        <v>272</v>
      </c>
      <c r="G2283" s="54" t="s">
        <v>207</v>
      </c>
      <c r="H2283" s="54" t="s">
        <v>208</v>
      </c>
      <c r="I2283" s="54" t="s">
        <v>329</v>
      </c>
      <c r="J2283" s="54" t="s">
        <v>207</v>
      </c>
      <c r="K2283" s="54" t="s">
        <v>1070</v>
      </c>
      <c r="L2283" s="87">
        <v>42171</v>
      </c>
      <c r="M2283" s="54"/>
      <c r="N2283" s="54" t="s">
        <v>1071</v>
      </c>
      <c r="O2283" s="88">
        <v>4.8355300000000001E-4</v>
      </c>
      <c r="P2283" s="54">
        <v>1</v>
      </c>
    </row>
    <row r="2284" spans="1:16" ht="28">
      <c r="A2284" s="54" t="s">
        <v>228</v>
      </c>
      <c r="B2284" s="54" t="s">
        <v>185</v>
      </c>
      <c r="C2284" s="54" t="s">
        <v>1528</v>
      </c>
      <c r="D2284" s="54" t="s">
        <v>97</v>
      </c>
      <c r="E2284" s="54" t="s">
        <v>1126</v>
      </c>
      <c r="F2284" s="54" t="s">
        <v>272</v>
      </c>
      <c r="G2284" s="54" t="s">
        <v>207</v>
      </c>
      <c r="H2284" s="54" t="s">
        <v>208</v>
      </c>
      <c r="I2284" s="54" t="s">
        <v>329</v>
      </c>
      <c r="J2284" s="54" t="s">
        <v>207</v>
      </c>
      <c r="K2284" s="54" t="s">
        <v>1072</v>
      </c>
      <c r="L2284" s="87">
        <v>42171</v>
      </c>
      <c r="M2284" s="54"/>
      <c r="N2284" s="54" t="s">
        <v>1073</v>
      </c>
      <c r="O2284" s="88">
        <v>4.8355300000000001E-4</v>
      </c>
      <c r="P2284" s="54">
        <v>1</v>
      </c>
    </row>
    <row r="2285" spans="1:16" ht="28">
      <c r="A2285" s="54" t="s">
        <v>228</v>
      </c>
      <c r="B2285" s="54" t="s">
        <v>185</v>
      </c>
      <c r="C2285" s="54" t="s">
        <v>1528</v>
      </c>
      <c r="D2285" s="54" t="s">
        <v>97</v>
      </c>
      <c r="E2285" s="54" t="s">
        <v>1126</v>
      </c>
      <c r="F2285" s="54" t="s">
        <v>272</v>
      </c>
      <c r="G2285" s="54" t="s">
        <v>207</v>
      </c>
      <c r="H2285" s="54" t="s">
        <v>336</v>
      </c>
      <c r="I2285" s="54" t="s">
        <v>337</v>
      </c>
      <c r="J2285" s="54" t="s">
        <v>207</v>
      </c>
      <c r="K2285" s="54" t="s">
        <v>336</v>
      </c>
      <c r="L2285" s="87">
        <v>42101</v>
      </c>
      <c r="M2285" s="54"/>
      <c r="N2285" s="54" t="s">
        <v>338</v>
      </c>
      <c r="O2285" s="88">
        <v>4.8355300000000001E-4</v>
      </c>
      <c r="P2285" s="54">
        <v>1</v>
      </c>
    </row>
    <row r="2286" spans="1:16" ht="28">
      <c r="A2286" s="54" t="s">
        <v>228</v>
      </c>
      <c r="B2286" s="54" t="s">
        <v>185</v>
      </c>
      <c r="C2286" s="54" t="s">
        <v>1528</v>
      </c>
      <c r="D2286" s="54" t="s">
        <v>97</v>
      </c>
      <c r="E2286" s="54" t="s">
        <v>1126</v>
      </c>
      <c r="F2286" s="54" t="s">
        <v>272</v>
      </c>
      <c r="G2286" s="54" t="s">
        <v>207</v>
      </c>
      <c r="H2286" s="54" t="s">
        <v>209</v>
      </c>
      <c r="I2286" s="54" t="s">
        <v>1074</v>
      </c>
      <c r="J2286" s="54" t="s">
        <v>207</v>
      </c>
      <c r="K2286" s="54" t="s">
        <v>1075</v>
      </c>
      <c r="L2286" s="87">
        <v>41688</v>
      </c>
      <c r="M2286" s="54"/>
      <c r="N2286" s="54" t="s">
        <v>1076</v>
      </c>
      <c r="O2286" s="88">
        <v>4.8355300000000001E-4</v>
      </c>
      <c r="P2286" s="54">
        <v>1</v>
      </c>
    </row>
    <row r="2287" spans="1:16" ht="28">
      <c r="A2287" s="54" t="s">
        <v>228</v>
      </c>
      <c r="B2287" s="54" t="s">
        <v>185</v>
      </c>
      <c r="C2287" s="54" t="s">
        <v>1528</v>
      </c>
      <c r="D2287" s="54" t="s">
        <v>97</v>
      </c>
      <c r="E2287" s="54" t="s">
        <v>1126</v>
      </c>
      <c r="F2287" s="54" t="s">
        <v>272</v>
      </c>
      <c r="G2287" s="54" t="s">
        <v>207</v>
      </c>
      <c r="H2287" s="54" t="s">
        <v>209</v>
      </c>
      <c r="I2287" s="54" t="s">
        <v>1074</v>
      </c>
      <c r="J2287" s="54" t="s">
        <v>207</v>
      </c>
      <c r="K2287" s="54" t="s">
        <v>1077</v>
      </c>
      <c r="L2287" s="87">
        <v>41688</v>
      </c>
      <c r="M2287" s="54"/>
      <c r="N2287" s="54" t="s">
        <v>1078</v>
      </c>
      <c r="O2287" s="88">
        <v>1.93421E-3</v>
      </c>
      <c r="P2287" s="54">
        <v>4</v>
      </c>
    </row>
    <row r="2288" spans="1:16" ht="28">
      <c r="A2288" s="54" t="s">
        <v>228</v>
      </c>
      <c r="B2288" s="54" t="s">
        <v>185</v>
      </c>
      <c r="C2288" s="54" t="s">
        <v>1528</v>
      </c>
      <c r="D2288" s="54" t="s">
        <v>97</v>
      </c>
      <c r="E2288" s="54" t="s">
        <v>1126</v>
      </c>
      <c r="F2288" s="54" t="s">
        <v>272</v>
      </c>
      <c r="G2288" s="54" t="s">
        <v>207</v>
      </c>
      <c r="H2288" s="54" t="s">
        <v>209</v>
      </c>
      <c r="I2288" s="54" t="s">
        <v>1074</v>
      </c>
      <c r="J2288" s="54" t="s">
        <v>207</v>
      </c>
      <c r="K2288" s="54" t="s">
        <v>1079</v>
      </c>
      <c r="L2288" s="87">
        <v>41688</v>
      </c>
      <c r="M2288" s="54"/>
      <c r="N2288" s="54" t="s">
        <v>1080</v>
      </c>
      <c r="O2288" s="88">
        <v>4.8355300000000001E-4</v>
      </c>
      <c r="P2288" s="54">
        <v>1</v>
      </c>
    </row>
    <row r="2289" spans="1:16" ht="28">
      <c r="A2289" s="54" t="s">
        <v>228</v>
      </c>
      <c r="B2289" s="54" t="s">
        <v>185</v>
      </c>
      <c r="C2289" s="54" t="s">
        <v>1528</v>
      </c>
      <c r="D2289" s="54" t="s">
        <v>97</v>
      </c>
      <c r="E2289" s="54" t="s">
        <v>1126</v>
      </c>
      <c r="F2289" s="54" t="s">
        <v>272</v>
      </c>
      <c r="G2289" s="54" t="s">
        <v>207</v>
      </c>
      <c r="H2289" s="54" t="s">
        <v>209</v>
      </c>
      <c r="I2289" s="54" t="s">
        <v>1074</v>
      </c>
      <c r="J2289" s="54" t="s">
        <v>207</v>
      </c>
      <c r="K2289" s="54" t="s">
        <v>1081</v>
      </c>
      <c r="L2289" s="87">
        <v>41688</v>
      </c>
      <c r="M2289" s="54"/>
      <c r="N2289" s="54" t="s">
        <v>1082</v>
      </c>
      <c r="O2289" s="88">
        <v>9.6710600000000013E-4</v>
      </c>
      <c r="P2289" s="54">
        <v>2</v>
      </c>
    </row>
    <row r="2290" spans="1:16" ht="28">
      <c r="A2290" s="54" t="s">
        <v>228</v>
      </c>
      <c r="B2290" s="54" t="s">
        <v>185</v>
      </c>
      <c r="C2290" s="54" t="s">
        <v>1528</v>
      </c>
      <c r="D2290" s="54" t="s">
        <v>97</v>
      </c>
      <c r="E2290" s="54" t="s">
        <v>1126</v>
      </c>
      <c r="F2290" s="54" t="s">
        <v>272</v>
      </c>
      <c r="G2290" s="54" t="s">
        <v>207</v>
      </c>
      <c r="H2290" s="54" t="s">
        <v>209</v>
      </c>
      <c r="I2290" s="54" t="s">
        <v>1074</v>
      </c>
      <c r="J2290" s="54" t="s">
        <v>207</v>
      </c>
      <c r="K2290" s="54" t="s">
        <v>1083</v>
      </c>
      <c r="L2290" s="87">
        <v>41688</v>
      </c>
      <c r="M2290" s="54"/>
      <c r="N2290" s="54" t="s">
        <v>1084</v>
      </c>
      <c r="O2290" s="88">
        <v>2.4177700000000001E-3</v>
      </c>
      <c r="P2290" s="54">
        <v>5</v>
      </c>
    </row>
    <row r="2291" spans="1:16" ht="28">
      <c r="A2291" s="54" t="s">
        <v>228</v>
      </c>
      <c r="B2291" s="54" t="s">
        <v>185</v>
      </c>
      <c r="C2291" s="54" t="s">
        <v>1528</v>
      </c>
      <c r="D2291" s="54" t="s">
        <v>97</v>
      </c>
      <c r="E2291" s="54" t="s">
        <v>1126</v>
      </c>
      <c r="F2291" s="54" t="s">
        <v>272</v>
      </c>
      <c r="G2291" s="54" t="s">
        <v>207</v>
      </c>
      <c r="H2291" s="54" t="s">
        <v>209</v>
      </c>
      <c r="I2291" s="54" t="s">
        <v>1074</v>
      </c>
      <c r="J2291" s="54" t="s">
        <v>207</v>
      </c>
      <c r="K2291" s="54" t="s">
        <v>1085</v>
      </c>
      <c r="L2291" s="87">
        <v>41688</v>
      </c>
      <c r="M2291" s="54"/>
      <c r="N2291" s="54" t="s">
        <v>1086</v>
      </c>
      <c r="O2291" s="88">
        <v>4.8355300000000001E-4</v>
      </c>
      <c r="P2291" s="54">
        <v>1</v>
      </c>
    </row>
    <row r="2292" spans="1:16" ht="28">
      <c r="A2292" s="54" t="s">
        <v>228</v>
      </c>
      <c r="B2292" s="54" t="s">
        <v>185</v>
      </c>
      <c r="C2292" s="54" t="s">
        <v>1528</v>
      </c>
      <c r="D2292" s="54" t="s">
        <v>97</v>
      </c>
      <c r="E2292" s="54" t="s">
        <v>1126</v>
      </c>
      <c r="F2292" s="54" t="s">
        <v>272</v>
      </c>
      <c r="G2292" s="54" t="s">
        <v>207</v>
      </c>
      <c r="H2292" s="54" t="s">
        <v>209</v>
      </c>
      <c r="I2292" s="54" t="s">
        <v>1074</v>
      </c>
      <c r="J2292" s="54" t="s">
        <v>207</v>
      </c>
      <c r="K2292" s="54" t="s">
        <v>1087</v>
      </c>
      <c r="L2292" s="87">
        <v>41688</v>
      </c>
      <c r="M2292" s="54"/>
      <c r="N2292" s="54" t="s">
        <v>1088</v>
      </c>
      <c r="O2292" s="88">
        <v>4.8355300000000001E-4</v>
      </c>
      <c r="P2292" s="54">
        <v>1</v>
      </c>
    </row>
    <row r="2293" spans="1:16" ht="28">
      <c r="A2293" s="54" t="s">
        <v>228</v>
      </c>
      <c r="B2293" s="54" t="s">
        <v>185</v>
      </c>
      <c r="C2293" s="54" t="s">
        <v>1528</v>
      </c>
      <c r="D2293" s="54" t="s">
        <v>97</v>
      </c>
      <c r="E2293" s="54" t="s">
        <v>1126</v>
      </c>
      <c r="F2293" s="54" t="s">
        <v>272</v>
      </c>
      <c r="G2293" s="54" t="s">
        <v>207</v>
      </c>
      <c r="H2293" s="54" t="s">
        <v>209</v>
      </c>
      <c r="I2293" s="54" t="s">
        <v>1074</v>
      </c>
      <c r="J2293" s="54" t="s">
        <v>207</v>
      </c>
      <c r="K2293" s="54" t="s">
        <v>1089</v>
      </c>
      <c r="L2293" s="87">
        <v>41688</v>
      </c>
      <c r="M2293" s="54"/>
      <c r="N2293" s="54" t="s">
        <v>1090</v>
      </c>
      <c r="O2293" s="88">
        <v>4.8355300000000001E-4</v>
      </c>
      <c r="P2293" s="54">
        <v>1</v>
      </c>
    </row>
    <row r="2294" spans="1:16" ht="28">
      <c r="A2294" s="54" t="s">
        <v>228</v>
      </c>
      <c r="B2294" s="54" t="s">
        <v>185</v>
      </c>
      <c r="C2294" s="54" t="s">
        <v>1528</v>
      </c>
      <c r="D2294" s="54" t="s">
        <v>97</v>
      </c>
      <c r="E2294" s="54" t="s">
        <v>1126</v>
      </c>
      <c r="F2294" s="54" t="s">
        <v>272</v>
      </c>
      <c r="G2294" s="54" t="s">
        <v>207</v>
      </c>
      <c r="H2294" s="54" t="s">
        <v>209</v>
      </c>
      <c r="I2294" s="54" t="s">
        <v>1074</v>
      </c>
      <c r="J2294" s="54" t="s">
        <v>207</v>
      </c>
      <c r="K2294" s="54" t="s">
        <v>1091</v>
      </c>
      <c r="L2294" s="87">
        <v>41688</v>
      </c>
      <c r="M2294" s="54"/>
      <c r="N2294" s="54" t="s">
        <v>1092</v>
      </c>
      <c r="O2294" s="88">
        <v>4.8355300000000001E-4</v>
      </c>
      <c r="P2294" s="54">
        <v>1</v>
      </c>
    </row>
    <row r="2295" spans="1:16" ht="28">
      <c r="A2295" s="54" t="s">
        <v>228</v>
      </c>
      <c r="B2295" s="54" t="s">
        <v>185</v>
      </c>
      <c r="C2295" s="54" t="s">
        <v>1528</v>
      </c>
      <c r="D2295" s="54" t="s">
        <v>97</v>
      </c>
      <c r="E2295" s="54" t="s">
        <v>1126</v>
      </c>
      <c r="F2295" s="54" t="s">
        <v>272</v>
      </c>
      <c r="G2295" s="54" t="s">
        <v>207</v>
      </c>
      <c r="H2295" s="54" t="s">
        <v>209</v>
      </c>
      <c r="I2295" s="54" t="s">
        <v>1074</v>
      </c>
      <c r="J2295" s="54" t="s">
        <v>207</v>
      </c>
      <c r="K2295" s="54" t="s">
        <v>1093</v>
      </c>
      <c r="L2295" s="87">
        <v>41688</v>
      </c>
      <c r="M2295" s="54"/>
      <c r="N2295" s="54" t="s">
        <v>1094</v>
      </c>
      <c r="O2295" s="88">
        <v>2.4177700000000001E-3</v>
      </c>
      <c r="P2295" s="54">
        <v>5</v>
      </c>
    </row>
    <row r="2296" spans="1:16" ht="28">
      <c r="A2296" s="54" t="s">
        <v>228</v>
      </c>
      <c r="B2296" s="54" t="s">
        <v>185</v>
      </c>
      <c r="C2296" s="54" t="s">
        <v>1528</v>
      </c>
      <c r="D2296" s="54" t="s">
        <v>97</v>
      </c>
      <c r="E2296" s="54" t="s">
        <v>1126</v>
      </c>
      <c r="F2296" s="54" t="s">
        <v>272</v>
      </c>
      <c r="G2296" s="54" t="s">
        <v>207</v>
      </c>
      <c r="H2296" s="54" t="s">
        <v>209</v>
      </c>
      <c r="I2296" s="54" t="s">
        <v>1074</v>
      </c>
      <c r="J2296" s="54" t="s">
        <v>207</v>
      </c>
      <c r="K2296" s="54" t="s">
        <v>1095</v>
      </c>
      <c r="L2296" s="87">
        <v>41688</v>
      </c>
      <c r="M2296" s="54"/>
      <c r="N2296" s="54" t="s">
        <v>1096</v>
      </c>
      <c r="O2296" s="88">
        <v>2.4177700000000001E-3</v>
      </c>
      <c r="P2296" s="54">
        <v>5</v>
      </c>
    </row>
    <row r="2297" spans="1:16" ht="28">
      <c r="A2297" s="54" t="s">
        <v>228</v>
      </c>
      <c r="B2297" s="54" t="s">
        <v>185</v>
      </c>
      <c r="C2297" s="54" t="s">
        <v>1528</v>
      </c>
      <c r="D2297" s="54" t="s">
        <v>97</v>
      </c>
      <c r="E2297" s="54" t="s">
        <v>1126</v>
      </c>
      <c r="F2297" s="54" t="s">
        <v>272</v>
      </c>
      <c r="G2297" s="54" t="s">
        <v>207</v>
      </c>
      <c r="H2297" s="54" t="s">
        <v>209</v>
      </c>
      <c r="I2297" s="54" t="s">
        <v>1074</v>
      </c>
      <c r="J2297" s="54" t="s">
        <v>207</v>
      </c>
      <c r="K2297" s="54" t="s">
        <v>1097</v>
      </c>
      <c r="L2297" s="87">
        <v>41688</v>
      </c>
      <c r="M2297" s="54"/>
      <c r="N2297" s="54" t="s">
        <v>1098</v>
      </c>
      <c r="O2297" s="88">
        <v>4.8355300000000001E-4</v>
      </c>
      <c r="P2297" s="54">
        <v>1</v>
      </c>
    </row>
    <row r="2298" spans="1:16" ht="28">
      <c r="A2298" s="54" t="s">
        <v>228</v>
      </c>
      <c r="B2298" s="54" t="s">
        <v>185</v>
      </c>
      <c r="C2298" s="54" t="s">
        <v>1528</v>
      </c>
      <c r="D2298" s="54" t="s">
        <v>97</v>
      </c>
      <c r="E2298" s="54" t="s">
        <v>1126</v>
      </c>
      <c r="F2298" s="54" t="s">
        <v>272</v>
      </c>
      <c r="G2298" s="54" t="s">
        <v>365</v>
      </c>
      <c r="H2298" s="54" t="s">
        <v>1099</v>
      </c>
      <c r="I2298" s="54" t="s">
        <v>1100</v>
      </c>
      <c r="J2298" s="54" t="s">
        <v>365</v>
      </c>
      <c r="K2298" s="54" t="s">
        <v>1116</v>
      </c>
      <c r="L2298" s="87">
        <v>42671</v>
      </c>
      <c r="M2298" s="54"/>
      <c r="N2298" s="54" t="s">
        <v>1117</v>
      </c>
      <c r="O2298" s="88">
        <v>9.6710600000000013E-4</v>
      </c>
      <c r="P2298" s="54">
        <v>2</v>
      </c>
    </row>
    <row r="2299" spans="1:16" ht="28">
      <c r="A2299" s="54" t="s">
        <v>228</v>
      </c>
      <c r="B2299" s="54" t="s">
        <v>185</v>
      </c>
      <c r="C2299" s="54" t="s">
        <v>1130</v>
      </c>
      <c r="D2299" s="54" t="s">
        <v>97</v>
      </c>
      <c r="E2299" s="54" t="s">
        <v>370</v>
      </c>
      <c r="F2299" s="54" t="s">
        <v>272</v>
      </c>
      <c r="G2299" s="54" t="s">
        <v>186</v>
      </c>
      <c r="H2299" s="54" t="s">
        <v>371</v>
      </c>
      <c r="I2299" s="54" t="s">
        <v>372</v>
      </c>
      <c r="J2299" s="54" t="s">
        <v>186</v>
      </c>
      <c r="K2299" s="54" t="s">
        <v>373</v>
      </c>
      <c r="L2299" s="87">
        <v>41695</v>
      </c>
      <c r="M2299" s="54"/>
      <c r="N2299" s="54" t="s">
        <v>374</v>
      </c>
      <c r="O2299" s="88">
        <v>5.1231309000000003E-2</v>
      </c>
      <c r="P2299" s="54">
        <v>8</v>
      </c>
    </row>
    <row r="2300" spans="1:16" ht="28">
      <c r="A2300" s="54" t="s">
        <v>228</v>
      </c>
      <c r="B2300" s="54" t="s">
        <v>185</v>
      </c>
      <c r="C2300" s="54" t="s">
        <v>1130</v>
      </c>
      <c r="D2300" s="54" t="s">
        <v>97</v>
      </c>
      <c r="E2300" s="54" t="s">
        <v>370</v>
      </c>
      <c r="F2300" s="54" t="s">
        <v>272</v>
      </c>
      <c r="G2300" s="54" t="s">
        <v>186</v>
      </c>
      <c r="H2300" s="54" t="s">
        <v>371</v>
      </c>
      <c r="I2300" s="54" t="s">
        <v>372</v>
      </c>
      <c r="J2300" s="54" t="s">
        <v>186</v>
      </c>
      <c r="K2300" s="54" t="s">
        <v>373</v>
      </c>
      <c r="L2300" s="87">
        <v>41695</v>
      </c>
      <c r="M2300" s="54"/>
      <c r="N2300" s="54" t="s">
        <v>375</v>
      </c>
      <c r="O2300" s="88">
        <v>0.89654790760000003</v>
      </c>
      <c r="P2300" s="54">
        <v>140</v>
      </c>
    </row>
    <row r="2301" spans="1:16" ht="28">
      <c r="A2301" s="54" t="s">
        <v>228</v>
      </c>
      <c r="B2301" s="54" t="s">
        <v>185</v>
      </c>
      <c r="C2301" s="54" t="s">
        <v>1130</v>
      </c>
      <c r="D2301" s="54" t="s">
        <v>97</v>
      </c>
      <c r="E2301" s="54" t="s">
        <v>370</v>
      </c>
      <c r="F2301" s="54" t="s">
        <v>272</v>
      </c>
      <c r="G2301" s="54" t="s">
        <v>186</v>
      </c>
      <c r="H2301" s="54" t="s">
        <v>371</v>
      </c>
      <c r="I2301" s="54" t="s">
        <v>372</v>
      </c>
      <c r="J2301" s="54" t="s">
        <v>186</v>
      </c>
      <c r="K2301" s="54" t="s">
        <v>376</v>
      </c>
      <c r="L2301" s="87">
        <v>41695</v>
      </c>
      <c r="M2301" s="54"/>
      <c r="N2301" s="54" t="s">
        <v>377</v>
      </c>
      <c r="O2301" s="88">
        <v>0.12807827250000001</v>
      </c>
      <c r="P2301" s="54">
        <v>20</v>
      </c>
    </row>
    <row r="2302" spans="1:16" ht="28">
      <c r="A2302" s="54" t="s">
        <v>228</v>
      </c>
      <c r="B2302" s="54" t="s">
        <v>185</v>
      </c>
      <c r="C2302" s="54" t="s">
        <v>1130</v>
      </c>
      <c r="D2302" s="54" t="s">
        <v>97</v>
      </c>
      <c r="E2302" s="54" t="s">
        <v>370</v>
      </c>
      <c r="F2302" s="54" t="s">
        <v>272</v>
      </c>
      <c r="G2302" s="54" t="s">
        <v>186</v>
      </c>
      <c r="H2302" s="54" t="s">
        <v>371</v>
      </c>
      <c r="I2302" s="54" t="s">
        <v>372</v>
      </c>
      <c r="J2302" s="54" t="s">
        <v>186</v>
      </c>
      <c r="K2302" s="54" t="s">
        <v>376</v>
      </c>
      <c r="L2302" s="87">
        <v>41695</v>
      </c>
      <c r="M2302" s="54"/>
      <c r="N2302" s="54" t="s">
        <v>378</v>
      </c>
      <c r="O2302" s="88">
        <v>0.6083717944</v>
      </c>
      <c r="P2302" s="54">
        <v>95</v>
      </c>
    </row>
    <row r="2303" spans="1:16" ht="28">
      <c r="A2303" s="54" t="s">
        <v>228</v>
      </c>
      <c r="B2303" s="54" t="s">
        <v>185</v>
      </c>
      <c r="C2303" s="54" t="s">
        <v>1130</v>
      </c>
      <c r="D2303" s="54" t="s">
        <v>97</v>
      </c>
      <c r="E2303" s="54" t="s">
        <v>370</v>
      </c>
      <c r="F2303" s="54" t="s">
        <v>272</v>
      </c>
      <c r="G2303" s="54" t="s">
        <v>186</v>
      </c>
      <c r="H2303" s="54" t="s">
        <v>371</v>
      </c>
      <c r="I2303" s="54" t="s">
        <v>372</v>
      </c>
      <c r="J2303" s="54" t="s">
        <v>186</v>
      </c>
      <c r="K2303" s="54" t="s">
        <v>379</v>
      </c>
      <c r="L2303" s="87">
        <v>41695</v>
      </c>
      <c r="M2303" s="54"/>
      <c r="N2303" s="54" t="s">
        <v>380</v>
      </c>
      <c r="O2303" s="88">
        <v>3.1187059356</v>
      </c>
      <c r="P2303" s="54">
        <v>487</v>
      </c>
    </row>
    <row r="2304" spans="1:16" ht="28">
      <c r="A2304" s="54" t="s">
        <v>228</v>
      </c>
      <c r="B2304" s="54" t="s">
        <v>185</v>
      </c>
      <c r="C2304" s="54" t="s">
        <v>1130</v>
      </c>
      <c r="D2304" s="54" t="s">
        <v>97</v>
      </c>
      <c r="E2304" s="54" t="s">
        <v>370</v>
      </c>
      <c r="F2304" s="54" t="s">
        <v>272</v>
      </c>
      <c r="G2304" s="54" t="s">
        <v>186</v>
      </c>
      <c r="H2304" s="54" t="s">
        <v>371</v>
      </c>
      <c r="I2304" s="54" t="s">
        <v>372</v>
      </c>
      <c r="J2304" s="54" t="s">
        <v>186</v>
      </c>
      <c r="K2304" s="54" t="s">
        <v>381</v>
      </c>
      <c r="L2304" s="87">
        <v>41695</v>
      </c>
      <c r="M2304" s="54"/>
      <c r="N2304" s="54" t="s">
        <v>382</v>
      </c>
      <c r="O2304" s="88">
        <v>0.28817611310000002</v>
      </c>
      <c r="P2304" s="54">
        <v>45</v>
      </c>
    </row>
    <row r="2305" spans="1:16" ht="28">
      <c r="A2305" s="54" t="s">
        <v>228</v>
      </c>
      <c r="B2305" s="54" t="s">
        <v>185</v>
      </c>
      <c r="C2305" s="54" t="s">
        <v>1130</v>
      </c>
      <c r="D2305" s="54" t="s">
        <v>97</v>
      </c>
      <c r="E2305" s="54" t="s">
        <v>370</v>
      </c>
      <c r="F2305" s="54" t="s">
        <v>272</v>
      </c>
      <c r="G2305" s="54" t="s">
        <v>186</v>
      </c>
      <c r="H2305" s="54" t="s">
        <v>371</v>
      </c>
      <c r="I2305" s="54" t="s">
        <v>372</v>
      </c>
      <c r="J2305" s="54" t="s">
        <v>186</v>
      </c>
      <c r="K2305" s="54" t="s">
        <v>383</v>
      </c>
      <c r="L2305" s="87">
        <v>41695</v>
      </c>
      <c r="M2305" s="54"/>
      <c r="N2305" s="54" t="s">
        <v>384</v>
      </c>
      <c r="O2305" s="88">
        <v>0.26896437229999998</v>
      </c>
      <c r="P2305" s="54">
        <v>42</v>
      </c>
    </row>
    <row r="2306" spans="1:16" ht="28">
      <c r="A2306" s="54" t="s">
        <v>228</v>
      </c>
      <c r="B2306" s="54" t="s">
        <v>185</v>
      </c>
      <c r="C2306" s="54" t="s">
        <v>1130</v>
      </c>
      <c r="D2306" s="54" t="s">
        <v>97</v>
      </c>
      <c r="E2306" s="54" t="s">
        <v>370</v>
      </c>
      <c r="F2306" s="54" t="s">
        <v>272</v>
      </c>
      <c r="G2306" s="54" t="s">
        <v>186</v>
      </c>
      <c r="H2306" s="54" t="s">
        <v>371</v>
      </c>
      <c r="I2306" s="54" t="s">
        <v>372</v>
      </c>
      <c r="J2306" s="54" t="s">
        <v>186</v>
      </c>
      <c r="K2306" s="54" t="s">
        <v>385</v>
      </c>
      <c r="L2306" s="87">
        <v>41695</v>
      </c>
      <c r="M2306" s="54"/>
      <c r="N2306" s="54" t="s">
        <v>386</v>
      </c>
      <c r="O2306" s="88">
        <v>0.13448218610000001</v>
      </c>
      <c r="P2306" s="54">
        <v>21</v>
      </c>
    </row>
    <row r="2307" spans="1:16" ht="28">
      <c r="A2307" s="54" t="s">
        <v>228</v>
      </c>
      <c r="B2307" s="54" t="s">
        <v>185</v>
      </c>
      <c r="C2307" s="54" t="s">
        <v>1130</v>
      </c>
      <c r="D2307" s="54" t="s">
        <v>97</v>
      </c>
      <c r="E2307" s="54" t="s">
        <v>370</v>
      </c>
      <c r="F2307" s="54" t="s">
        <v>272</v>
      </c>
      <c r="G2307" s="54" t="s">
        <v>192</v>
      </c>
      <c r="H2307" s="54" t="s">
        <v>280</v>
      </c>
      <c r="I2307" s="54" t="s">
        <v>281</v>
      </c>
      <c r="J2307" s="54" t="s">
        <v>192</v>
      </c>
      <c r="K2307" s="54" t="s">
        <v>465</v>
      </c>
      <c r="L2307" s="87">
        <v>41898</v>
      </c>
      <c r="M2307" s="54"/>
      <c r="N2307" s="54" t="s">
        <v>466</v>
      </c>
      <c r="O2307" s="88">
        <v>0.19852132240000001</v>
      </c>
      <c r="P2307" s="54">
        <v>31</v>
      </c>
    </row>
    <row r="2308" spans="1:16" ht="28">
      <c r="A2308" s="54" t="s">
        <v>228</v>
      </c>
      <c r="B2308" s="54" t="s">
        <v>185</v>
      </c>
      <c r="C2308" s="54" t="s">
        <v>1130</v>
      </c>
      <c r="D2308" s="54" t="s">
        <v>97</v>
      </c>
      <c r="E2308" s="54" t="s">
        <v>370</v>
      </c>
      <c r="F2308" s="54" t="s">
        <v>272</v>
      </c>
      <c r="G2308" s="54" t="s">
        <v>192</v>
      </c>
      <c r="H2308" s="54" t="s">
        <v>280</v>
      </c>
      <c r="I2308" s="54" t="s">
        <v>281</v>
      </c>
      <c r="J2308" s="54" t="s">
        <v>192</v>
      </c>
      <c r="K2308" s="54" t="s">
        <v>282</v>
      </c>
      <c r="L2308" s="87">
        <v>41898</v>
      </c>
      <c r="M2308" s="54"/>
      <c r="N2308" s="54" t="s">
        <v>283</v>
      </c>
      <c r="O2308" s="88">
        <v>0.35861916300000002</v>
      </c>
      <c r="P2308" s="54">
        <v>56</v>
      </c>
    </row>
    <row r="2309" spans="1:16" ht="28">
      <c r="A2309" s="54" t="s">
        <v>228</v>
      </c>
      <c r="B2309" s="54" t="s">
        <v>185</v>
      </c>
      <c r="C2309" s="54" t="s">
        <v>1130</v>
      </c>
      <c r="D2309" s="54" t="s">
        <v>97</v>
      </c>
      <c r="E2309" s="54" t="s">
        <v>370</v>
      </c>
      <c r="F2309" s="54" t="s">
        <v>272</v>
      </c>
      <c r="G2309" s="54" t="s">
        <v>192</v>
      </c>
      <c r="H2309" s="54" t="s">
        <v>280</v>
      </c>
      <c r="I2309" s="54" t="s">
        <v>281</v>
      </c>
      <c r="J2309" s="54" t="s">
        <v>192</v>
      </c>
      <c r="K2309" s="54" t="s">
        <v>284</v>
      </c>
      <c r="L2309" s="87">
        <v>41898</v>
      </c>
      <c r="M2309" s="54"/>
      <c r="N2309" s="54" t="s">
        <v>285</v>
      </c>
      <c r="O2309" s="88">
        <v>0.74285398059999996</v>
      </c>
      <c r="P2309" s="54">
        <v>116</v>
      </c>
    </row>
    <row r="2310" spans="1:16" ht="28">
      <c r="A2310" s="54" t="s">
        <v>228</v>
      </c>
      <c r="B2310" s="54" t="s">
        <v>185</v>
      </c>
      <c r="C2310" s="54" t="s">
        <v>1130</v>
      </c>
      <c r="D2310" s="54" t="s">
        <v>97</v>
      </c>
      <c r="E2310" s="54" t="s">
        <v>370</v>
      </c>
      <c r="F2310" s="54" t="s">
        <v>272</v>
      </c>
      <c r="G2310" s="54" t="s">
        <v>192</v>
      </c>
      <c r="H2310" s="54" t="s">
        <v>280</v>
      </c>
      <c r="I2310" s="54" t="s">
        <v>281</v>
      </c>
      <c r="J2310" s="54" t="s">
        <v>192</v>
      </c>
      <c r="K2310" s="54" t="s">
        <v>286</v>
      </c>
      <c r="L2310" s="87">
        <v>41898</v>
      </c>
      <c r="M2310" s="54"/>
      <c r="N2310" s="54" t="s">
        <v>287</v>
      </c>
      <c r="O2310" s="88">
        <v>0.10246261800000001</v>
      </c>
      <c r="P2310" s="54">
        <v>16</v>
      </c>
    </row>
    <row r="2311" spans="1:16" ht="28">
      <c r="A2311" s="54" t="s">
        <v>228</v>
      </c>
      <c r="B2311" s="54" t="s">
        <v>185</v>
      </c>
      <c r="C2311" s="54" t="s">
        <v>1130</v>
      </c>
      <c r="D2311" s="54" t="s">
        <v>97</v>
      </c>
      <c r="E2311" s="54" t="s">
        <v>370</v>
      </c>
      <c r="F2311" s="54" t="s">
        <v>272</v>
      </c>
      <c r="G2311" s="54" t="s">
        <v>192</v>
      </c>
      <c r="H2311" s="54" t="s">
        <v>280</v>
      </c>
      <c r="I2311" s="54" t="s">
        <v>281</v>
      </c>
      <c r="J2311" s="54" t="s">
        <v>192</v>
      </c>
      <c r="K2311" s="54" t="s">
        <v>467</v>
      </c>
      <c r="L2311" s="87">
        <v>41898</v>
      </c>
      <c r="M2311" s="54"/>
      <c r="N2311" s="54" t="s">
        <v>468</v>
      </c>
      <c r="O2311" s="88">
        <v>0.1408860998</v>
      </c>
      <c r="P2311" s="54">
        <v>22</v>
      </c>
    </row>
    <row r="2312" spans="1:16" ht="28">
      <c r="A2312" s="54" t="s">
        <v>228</v>
      </c>
      <c r="B2312" s="54" t="s">
        <v>185</v>
      </c>
      <c r="C2312" s="54" t="s">
        <v>1130</v>
      </c>
      <c r="D2312" s="54" t="s">
        <v>97</v>
      </c>
      <c r="E2312" s="54" t="s">
        <v>370</v>
      </c>
      <c r="F2312" s="54" t="s">
        <v>272</v>
      </c>
      <c r="G2312" s="54" t="s">
        <v>192</v>
      </c>
      <c r="H2312" s="54" t="s">
        <v>280</v>
      </c>
      <c r="I2312" s="54" t="s">
        <v>281</v>
      </c>
      <c r="J2312" s="54" t="s">
        <v>192</v>
      </c>
      <c r="K2312" s="54" t="s">
        <v>469</v>
      </c>
      <c r="L2312" s="87">
        <v>41898</v>
      </c>
      <c r="M2312" s="54"/>
      <c r="N2312" s="54" t="s">
        <v>470</v>
      </c>
      <c r="O2312" s="88">
        <v>3.2019568200000001E-2</v>
      </c>
      <c r="P2312" s="54">
        <v>5</v>
      </c>
    </row>
    <row r="2313" spans="1:16" ht="28">
      <c r="A2313" s="54" t="s">
        <v>228</v>
      </c>
      <c r="B2313" s="54" t="s">
        <v>185</v>
      </c>
      <c r="C2313" s="54" t="s">
        <v>1130</v>
      </c>
      <c r="D2313" s="54" t="s">
        <v>97</v>
      </c>
      <c r="E2313" s="54" t="s">
        <v>370</v>
      </c>
      <c r="F2313" s="54" t="s">
        <v>272</v>
      </c>
      <c r="G2313" s="54" t="s">
        <v>192</v>
      </c>
      <c r="H2313" s="54" t="s">
        <v>280</v>
      </c>
      <c r="I2313" s="54" t="s">
        <v>281</v>
      </c>
      <c r="J2313" s="54" t="s">
        <v>192</v>
      </c>
      <c r="K2313" s="54" t="s">
        <v>471</v>
      </c>
      <c r="L2313" s="87">
        <v>41898</v>
      </c>
      <c r="M2313" s="54"/>
      <c r="N2313" s="54" t="s">
        <v>472</v>
      </c>
      <c r="O2313" s="88">
        <v>0.10246261800000001</v>
      </c>
      <c r="P2313" s="54">
        <v>16</v>
      </c>
    </row>
    <row r="2314" spans="1:16" ht="28">
      <c r="A2314" s="54" t="s">
        <v>228</v>
      </c>
      <c r="B2314" s="54" t="s">
        <v>185</v>
      </c>
      <c r="C2314" s="54" t="s">
        <v>1130</v>
      </c>
      <c r="D2314" s="54" t="s">
        <v>97</v>
      </c>
      <c r="E2314" s="54" t="s">
        <v>370</v>
      </c>
      <c r="F2314" s="54" t="s">
        <v>272</v>
      </c>
      <c r="G2314" s="54" t="s">
        <v>192</v>
      </c>
      <c r="H2314" s="54" t="s">
        <v>280</v>
      </c>
      <c r="I2314" s="54" t="s">
        <v>281</v>
      </c>
      <c r="J2314" s="54" t="s">
        <v>192</v>
      </c>
      <c r="K2314" s="54" t="s">
        <v>473</v>
      </c>
      <c r="L2314" s="87">
        <v>41898</v>
      </c>
      <c r="M2314" s="54"/>
      <c r="N2314" s="54" t="s">
        <v>474</v>
      </c>
      <c r="O2314" s="88">
        <v>0.70443049879999997</v>
      </c>
      <c r="P2314" s="54">
        <v>110</v>
      </c>
    </row>
    <row r="2315" spans="1:16" ht="28">
      <c r="A2315" s="54" t="s">
        <v>228</v>
      </c>
      <c r="B2315" s="54" t="s">
        <v>185</v>
      </c>
      <c r="C2315" s="54" t="s">
        <v>1130</v>
      </c>
      <c r="D2315" s="54" t="s">
        <v>97</v>
      </c>
      <c r="E2315" s="54" t="s">
        <v>370</v>
      </c>
      <c r="F2315" s="54" t="s">
        <v>272</v>
      </c>
      <c r="G2315" s="54" t="s">
        <v>192</v>
      </c>
      <c r="H2315" s="54" t="s">
        <v>478</v>
      </c>
      <c r="I2315" s="54" t="s">
        <v>479</v>
      </c>
      <c r="J2315" s="54" t="s">
        <v>192</v>
      </c>
      <c r="K2315" s="54" t="s">
        <v>480</v>
      </c>
      <c r="L2315" s="87">
        <v>41695</v>
      </c>
      <c r="M2315" s="54"/>
      <c r="N2315" s="54" t="s">
        <v>481</v>
      </c>
      <c r="O2315" s="88">
        <v>0.73645006690000003</v>
      </c>
      <c r="P2315" s="54">
        <v>115</v>
      </c>
    </row>
    <row r="2316" spans="1:16" ht="28">
      <c r="A2316" s="54" t="s">
        <v>228</v>
      </c>
      <c r="B2316" s="54" t="s">
        <v>185</v>
      </c>
      <c r="C2316" s="54" t="s">
        <v>1130</v>
      </c>
      <c r="D2316" s="54" t="s">
        <v>97</v>
      </c>
      <c r="E2316" s="54" t="s">
        <v>370</v>
      </c>
      <c r="F2316" s="54" t="s">
        <v>272</v>
      </c>
      <c r="G2316" s="54" t="s">
        <v>192</v>
      </c>
      <c r="H2316" s="54" t="s">
        <v>478</v>
      </c>
      <c r="I2316" s="54" t="s">
        <v>479</v>
      </c>
      <c r="J2316" s="54" t="s">
        <v>192</v>
      </c>
      <c r="K2316" s="54" t="s">
        <v>482</v>
      </c>
      <c r="L2316" s="87">
        <v>41695</v>
      </c>
      <c r="M2316" s="54"/>
      <c r="N2316" s="54" t="s">
        <v>483</v>
      </c>
      <c r="O2316" s="88">
        <v>0.57635222630000005</v>
      </c>
      <c r="P2316" s="54">
        <v>90</v>
      </c>
    </row>
    <row r="2317" spans="1:16" ht="28">
      <c r="A2317" s="54" t="s">
        <v>228</v>
      </c>
      <c r="B2317" s="54" t="s">
        <v>185</v>
      </c>
      <c r="C2317" s="54" t="s">
        <v>1130</v>
      </c>
      <c r="D2317" s="54" t="s">
        <v>97</v>
      </c>
      <c r="E2317" s="54" t="s">
        <v>370</v>
      </c>
      <c r="F2317" s="54" t="s">
        <v>272</v>
      </c>
      <c r="G2317" s="54" t="s">
        <v>192</v>
      </c>
      <c r="H2317" s="54" t="s">
        <v>478</v>
      </c>
      <c r="I2317" s="54" t="s">
        <v>479</v>
      </c>
      <c r="J2317" s="54" t="s">
        <v>192</v>
      </c>
      <c r="K2317" s="54" t="s">
        <v>484</v>
      </c>
      <c r="L2317" s="87">
        <v>41695</v>
      </c>
      <c r="M2317" s="54"/>
      <c r="N2317" s="54" t="s">
        <v>485</v>
      </c>
      <c r="O2317" s="88">
        <v>0.42265829929999998</v>
      </c>
      <c r="P2317" s="54">
        <v>66</v>
      </c>
    </row>
    <row r="2318" spans="1:16" ht="28">
      <c r="A2318" s="54" t="s">
        <v>228</v>
      </c>
      <c r="B2318" s="54" t="s">
        <v>185</v>
      </c>
      <c r="C2318" s="54" t="s">
        <v>1130</v>
      </c>
      <c r="D2318" s="54" t="s">
        <v>97</v>
      </c>
      <c r="E2318" s="54" t="s">
        <v>370</v>
      </c>
      <c r="F2318" s="54" t="s">
        <v>272</v>
      </c>
      <c r="G2318" s="54" t="s">
        <v>192</v>
      </c>
      <c r="H2318" s="54" t="s">
        <v>478</v>
      </c>
      <c r="I2318" s="54" t="s">
        <v>479</v>
      </c>
      <c r="J2318" s="54" t="s">
        <v>192</v>
      </c>
      <c r="K2318" s="54" t="s">
        <v>486</v>
      </c>
      <c r="L2318" s="87">
        <v>41695</v>
      </c>
      <c r="M2318" s="54"/>
      <c r="N2318" s="54" t="s">
        <v>487</v>
      </c>
      <c r="O2318" s="88">
        <v>0.24975263140000001</v>
      </c>
      <c r="P2318" s="54">
        <v>39</v>
      </c>
    </row>
    <row r="2319" spans="1:16" ht="28">
      <c r="A2319" s="54" t="s">
        <v>228</v>
      </c>
      <c r="B2319" s="54" t="s">
        <v>185</v>
      </c>
      <c r="C2319" s="54" t="s">
        <v>1130</v>
      </c>
      <c r="D2319" s="54" t="s">
        <v>97</v>
      </c>
      <c r="E2319" s="54" t="s">
        <v>370</v>
      </c>
      <c r="F2319" s="54" t="s">
        <v>272</v>
      </c>
      <c r="G2319" s="54" t="s">
        <v>192</v>
      </c>
      <c r="H2319" s="54" t="s">
        <v>478</v>
      </c>
      <c r="I2319" s="54" t="s">
        <v>479</v>
      </c>
      <c r="J2319" s="54" t="s">
        <v>192</v>
      </c>
      <c r="K2319" s="54" t="s">
        <v>488</v>
      </c>
      <c r="L2319" s="87">
        <v>41695</v>
      </c>
      <c r="M2319" s="54"/>
      <c r="N2319" s="54" t="s">
        <v>489</v>
      </c>
      <c r="O2319" s="88">
        <v>1.6842292834999999</v>
      </c>
      <c r="P2319" s="54">
        <v>263</v>
      </c>
    </row>
    <row r="2320" spans="1:16" ht="28">
      <c r="A2320" s="54" t="s">
        <v>228</v>
      </c>
      <c r="B2320" s="54" t="s">
        <v>185</v>
      </c>
      <c r="C2320" s="54" t="s">
        <v>1130</v>
      </c>
      <c r="D2320" s="54" t="s">
        <v>97</v>
      </c>
      <c r="E2320" s="54" t="s">
        <v>370</v>
      </c>
      <c r="F2320" s="54" t="s">
        <v>272</v>
      </c>
      <c r="G2320" s="54" t="s">
        <v>192</v>
      </c>
      <c r="H2320" s="54" t="s">
        <v>478</v>
      </c>
      <c r="I2320" s="54" t="s">
        <v>479</v>
      </c>
      <c r="J2320" s="54" t="s">
        <v>192</v>
      </c>
      <c r="K2320" s="54" t="s">
        <v>490</v>
      </c>
      <c r="L2320" s="87">
        <v>41695</v>
      </c>
      <c r="M2320" s="54"/>
      <c r="N2320" s="54" t="s">
        <v>491</v>
      </c>
      <c r="O2320" s="88">
        <v>0.62758353529999999</v>
      </c>
      <c r="P2320" s="54">
        <v>98</v>
      </c>
    </row>
    <row r="2321" spans="1:16" ht="28">
      <c r="A2321" s="54" t="s">
        <v>228</v>
      </c>
      <c r="B2321" s="54" t="s">
        <v>185</v>
      </c>
      <c r="C2321" s="54" t="s">
        <v>1130</v>
      </c>
      <c r="D2321" s="54" t="s">
        <v>97</v>
      </c>
      <c r="E2321" s="54" t="s">
        <v>370</v>
      </c>
      <c r="F2321" s="54" t="s">
        <v>272</v>
      </c>
      <c r="G2321" s="54" t="s">
        <v>192</v>
      </c>
      <c r="H2321" s="54" t="s">
        <v>478</v>
      </c>
      <c r="I2321" s="54" t="s">
        <v>479</v>
      </c>
      <c r="J2321" s="54" t="s">
        <v>192</v>
      </c>
      <c r="K2321" s="54" t="s">
        <v>492</v>
      </c>
      <c r="L2321" s="87">
        <v>41695</v>
      </c>
      <c r="M2321" s="54"/>
      <c r="N2321" s="54" t="s">
        <v>493</v>
      </c>
      <c r="O2321" s="88">
        <v>0.20492523600000001</v>
      </c>
      <c r="P2321" s="54">
        <v>32</v>
      </c>
    </row>
    <row r="2322" spans="1:16" ht="28">
      <c r="A2322" s="54" t="s">
        <v>228</v>
      </c>
      <c r="B2322" s="54" t="s">
        <v>185</v>
      </c>
      <c r="C2322" s="54" t="s">
        <v>1130</v>
      </c>
      <c r="D2322" s="54" t="s">
        <v>97</v>
      </c>
      <c r="E2322" s="54" t="s">
        <v>370</v>
      </c>
      <c r="F2322" s="54" t="s">
        <v>272</v>
      </c>
      <c r="G2322" s="54" t="s">
        <v>192</v>
      </c>
      <c r="H2322" s="54" t="s">
        <v>478</v>
      </c>
      <c r="I2322" s="54" t="s">
        <v>479</v>
      </c>
      <c r="J2322" s="54" t="s">
        <v>192</v>
      </c>
      <c r="K2322" s="54" t="s">
        <v>494</v>
      </c>
      <c r="L2322" s="87">
        <v>41695</v>
      </c>
      <c r="M2322" s="54"/>
      <c r="N2322" s="54" t="s">
        <v>495</v>
      </c>
      <c r="O2322" s="88">
        <v>1.5305353564999999</v>
      </c>
      <c r="P2322" s="54">
        <v>239</v>
      </c>
    </row>
    <row r="2323" spans="1:16" ht="28">
      <c r="A2323" s="54" t="s">
        <v>228</v>
      </c>
      <c r="B2323" s="54" t="s">
        <v>185</v>
      </c>
      <c r="C2323" s="54" t="s">
        <v>1130</v>
      </c>
      <c r="D2323" s="54" t="s">
        <v>97</v>
      </c>
      <c r="E2323" s="54" t="s">
        <v>370</v>
      </c>
      <c r="F2323" s="54" t="s">
        <v>272</v>
      </c>
      <c r="G2323" s="54" t="s">
        <v>192</v>
      </c>
      <c r="H2323" s="54" t="s">
        <v>478</v>
      </c>
      <c r="I2323" s="54" t="s">
        <v>479</v>
      </c>
      <c r="J2323" s="54" t="s">
        <v>192</v>
      </c>
      <c r="K2323" s="54" t="s">
        <v>496</v>
      </c>
      <c r="L2323" s="87">
        <v>41695</v>
      </c>
      <c r="M2323" s="54"/>
      <c r="N2323" s="54" t="s">
        <v>497</v>
      </c>
      <c r="O2323" s="88">
        <v>0.88374008029999995</v>
      </c>
      <c r="P2323" s="54">
        <v>138</v>
      </c>
    </row>
    <row r="2324" spans="1:16" ht="28">
      <c r="A2324" s="54" t="s">
        <v>228</v>
      </c>
      <c r="B2324" s="54" t="s">
        <v>185</v>
      </c>
      <c r="C2324" s="54" t="s">
        <v>1130</v>
      </c>
      <c r="D2324" s="54" t="s">
        <v>97</v>
      </c>
      <c r="E2324" s="54" t="s">
        <v>370</v>
      </c>
      <c r="F2324" s="54" t="s">
        <v>272</v>
      </c>
      <c r="G2324" s="54" t="s">
        <v>192</v>
      </c>
      <c r="H2324" s="54" t="s">
        <v>478</v>
      </c>
      <c r="I2324" s="54" t="s">
        <v>479</v>
      </c>
      <c r="J2324" s="54" t="s">
        <v>192</v>
      </c>
      <c r="K2324" s="54" t="s">
        <v>498</v>
      </c>
      <c r="L2324" s="87">
        <v>41695</v>
      </c>
      <c r="M2324" s="54"/>
      <c r="N2324" s="54" t="s">
        <v>499</v>
      </c>
      <c r="O2324" s="88">
        <v>1.4216688248</v>
      </c>
      <c r="P2324" s="54">
        <v>222</v>
      </c>
    </row>
    <row r="2325" spans="1:16" ht="28">
      <c r="A2325" s="54" t="s">
        <v>228</v>
      </c>
      <c r="B2325" s="54" t="s">
        <v>185</v>
      </c>
      <c r="C2325" s="54" t="s">
        <v>1130</v>
      </c>
      <c r="D2325" s="54" t="s">
        <v>97</v>
      </c>
      <c r="E2325" s="54" t="s">
        <v>370</v>
      </c>
      <c r="F2325" s="54" t="s">
        <v>272</v>
      </c>
      <c r="G2325" s="54" t="s">
        <v>288</v>
      </c>
      <c r="H2325" s="54" t="s">
        <v>600</v>
      </c>
      <c r="I2325" s="54" t="s">
        <v>601</v>
      </c>
      <c r="J2325" s="54" t="s">
        <v>288</v>
      </c>
      <c r="K2325" s="54" t="s">
        <v>602</v>
      </c>
      <c r="L2325" s="87">
        <v>41695</v>
      </c>
      <c r="M2325" s="54"/>
      <c r="N2325" s="54" t="s">
        <v>603</v>
      </c>
      <c r="O2325" s="88">
        <v>0.26256045859999999</v>
      </c>
      <c r="P2325" s="54">
        <v>41</v>
      </c>
    </row>
    <row r="2326" spans="1:16" ht="28">
      <c r="A2326" s="54" t="s">
        <v>228</v>
      </c>
      <c r="B2326" s="54" t="s">
        <v>185</v>
      </c>
      <c r="C2326" s="54" t="s">
        <v>1130</v>
      </c>
      <c r="D2326" s="54" t="s">
        <v>97</v>
      </c>
      <c r="E2326" s="54" t="s">
        <v>370</v>
      </c>
      <c r="F2326" s="54" t="s">
        <v>272</v>
      </c>
      <c r="G2326" s="54" t="s">
        <v>288</v>
      </c>
      <c r="H2326" s="54" t="s">
        <v>600</v>
      </c>
      <c r="I2326" s="54" t="s">
        <v>601</v>
      </c>
      <c r="J2326" s="54" t="s">
        <v>288</v>
      </c>
      <c r="K2326" s="54" t="s">
        <v>604</v>
      </c>
      <c r="L2326" s="87">
        <v>41695</v>
      </c>
      <c r="M2326" s="54"/>
      <c r="N2326" s="54" t="s">
        <v>605</v>
      </c>
      <c r="O2326" s="88">
        <v>0.28817611310000002</v>
      </c>
      <c r="P2326" s="54">
        <v>45</v>
      </c>
    </row>
    <row r="2327" spans="1:16" ht="28">
      <c r="A2327" s="54" t="s">
        <v>228</v>
      </c>
      <c r="B2327" s="54" t="s">
        <v>185</v>
      </c>
      <c r="C2327" s="54" t="s">
        <v>1130</v>
      </c>
      <c r="D2327" s="54" t="s">
        <v>97</v>
      </c>
      <c r="E2327" s="54" t="s">
        <v>370</v>
      </c>
      <c r="F2327" s="54" t="s">
        <v>272</v>
      </c>
      <c r="G2327" s="54" t="s">
        <v>288</v>
      </c>
      <c r="H2327" s="54" t="s">
        <v>600</v>
      </c>
      <c r="I2327" s="54" t="s">
        <v>601</v>
      </c>
      <c r="J2327" s="54" t="s">
        <v>288</v>
      </c>
      <c r="K2327" s="54" t="s">
        <v>606</v>
      </c>
      <c r="L2327" s="87">
        <v>41695</v>
      </c>
      <c r="M2327" s="54"/>
      <c r="N2327" s="54" t="s">
        <v>607</v>
      </c>
      <c r="O2327" s="88">
        <v>0.87093225299999999</v>
      </c>
      <c r="P2327" s="54">
        <v>136</v>
      </c>
    </row>
    <row r="2328" spans="1:16" ht="28">
      <c r="A2328" s="54" t="s">
        <v>228</v>
      </c>
      <c r="B2328" s="54" t="s">
        <v>185</v>
      </c>
      <c r="C2328" s="54" t="s">
        <v>1130</v>
      </c>
      <c r="D2328" s="54" t="s">
        <v>97</v>
      </c>
      <c r="E2328" s="54" t="s">
        <v>370</v>
      </c>
      <c r="F2328" s="54" t="s">
        <v>272</v>
      </c>
      <c r="G2328" s="54" t="s">
        <v>288</v>
      </c>
      <c r="H2328" s="54" t="s">
        <v>600</v>
      </c>
      <c r="I2328" s="54" t="s">
        <v>601</v>
      </c>
      <c r="J2328" s="54" t="s">
        <v>288</v>
      </c>
      <c r="K2328" s="54" t="s">
        <v>608</v>
      </c>
      <c r="L2328" s="87">
        <v>41695</v>
      </c>
      <c r="M2328" s="54"/>
      <c r="N2328" s="54" t="s">
        <v>609</v>
      </c>
      <c r="O2328" s="88">
        <v>0.83891268490000004</v>
      </c>
      <c r="P2328" s="54">
        <v>131</v>
      </c>
    </row>
    <row r="2329" spans="1:16" ht="28">
      <c r="A2329" s="54" t="s">
        <v>228</v>
      </c>
      <c r="B2329" s="54" t="s">
        <v>185</v>
      </c>
      <c r="C2329" s="54" t="s">
        <v>1130</v>
      </c>
      <c r="D2329" s="54" t="s">
        <v>97</v>
      </c>
      <c r="E2329" s="54" t="s">
        <v>370</v>
      </c>
      <c r="F2329" s="54" t="s">
        <v>272</v>
      </c>
      <c r="G2329" s="54" t="s">
        <v>288</v>
      </c>
      <c r="H2329" s="54" t="s">
        <v>600</v>
      </c>
      <c r="I2329" s="54" t="s">
        <v>601</v>
      </c>
      <c r="J2329" s="54" t="s">
        <v>288</v>
      </c>
      <c r="K2329" s="54" t="s">
        <v>610</v>
      </c>
      <c r="L2329" s="87">
        <v>41695</v>
      </c>
      <c r="M2329" s="54"/>
      <c r="N2329" s="54" t="s">
        <v>611</v>
      </c>
      <c r="O2329" s="88">
        <v>0.15369392700000001</v>
      </c>
      <c r="P2329" s="54">
        <v>24</v>
      </c>
    </row>
    <row r="2330" spans="1:16" ht="28">
      <c r="A2330" s="54" t="s">
        <v>228</v>
      </c>
      <c r="B2330" s="54" t="s">
        <v>185</v>
      </c>
      <c r="C2330" s="54" t="s">
        <v>1130</v>
      </c>
      <c r="D2330" s="54" t="s">
        <v>97</v>
      </c>
      <c r="E2330" s="54" t="s">
        <v>370</v>
      </c>
      <c r="F2330" s="54" t="s">
        <v>272</v>
      </c>
      <c r="G2330" s="54" t="s">
        <v>288</v>
      </c>
      <c r="H2330" s="54" t="s">
        <v>600</v>
      </c>
      <c r="I2330" s="54" t="s">
        <v>601</v>
      </c>
      <c r="J2330" s="54" t="s">
        <v>288</v>
      </c>
      <c r="K2330" s="54" t="s">
        <v>612</v>
      </c>
      <c r="L2330" s="87">
        <v>41695</v>
      </c>
      <c r="M2330" s="54"/>
      <c r="N2330" s="54" t="s">
        <v>613</v>
      </c>
      <c r="O2330" s="88">
        <v>0.59556396720000004</v>
      </c>
      <c r="P2330" s="54">
        <v>93</v>
      </c>
    </row>
    <row r="2331" spans="1:16" ht="28">
      <c r="A2331" s="54" t="s">
        <v>228</v>
      </c>
      <c r="B2331" s="54" t="s">
        <v>185</v>
      </c>
      <c r="C2331" s="54" t="s">
        <v>1130</v>
      </c>
      <c r="D2331" s="54" t="s">
        <v>97</v>
      </c>
      <c r="E2331" s="54" t="s">
        <v>370</v>
      </c>
      <c r="F2331" s="54" t="s">
        <v>272</v>
      </c>
      <c r="G2331" s="54" t="s">
        <v>288</v>
      </c>
      <c r="H2331" s="54" t="s">
        <v>600</v>
      </c>
      <c r="I2331" s="54" t="s">
        <v>601</v>
      </c>
      <c r="J2331" s="54" t="s">
        <v>288</v>
      </c>
      <c r="K2331" s="54" t="s">
        <v>614</v>
      </c>
      <c r="L2331" s="87">
        <v>41695</v>
      </c>
      <c r="M2331" s="54"/>
      <c r="N2331" s="54" t="s">
        <v>615</v>
      </c>
      <c r="O2331" s="88">
        <v>0.17930958150000001</v>
      </c>
      <c r="P2331" s="54">
        <v>28</v>
      </c>
    </row>
    <row r="2332" spans="1:16" ht="28">
      <c r="A2332" s="54" t="s">
        <v>228</v>
      </c>
      <c r="B2332" s="54" t="s">
        <v>185</v>
      </c>
      <c r="C2332" s="54" t="s">
        <v>1130</v>
      </c>
      <c r="D2332" s="54" t="s">
        <v>97</v>
      </c>
      <c r="E2332" s="54" t="s">
        <v>370</v>
      </c>
      <c r="F2332" s="54" t="s">
        <v>272</v>
      </c>
      <c r="G2332" s="54" t="s">
        <v>288</v>
      </c>
      <c r="H2332" s="54" t="s">
        <v>600</v>
      </c>
      <c r="I2332" s="54" t="s">
        <v>601</v>
      </c>
      <c r="J2332" s="54" t="s">
        <v>288</v>
      </c>
      <c r="K2332" s="54" t="s">
        <v>616</v>
      </c>
      <c r="L2332" s="87">
        <v>41695</v>
      </c>
      <c r="M2332" s="54"/>
      <c r="N2332" s="54" t="s">
        <v>617</v>
      </c>
      <c r="O2332" s="88">
        <v>0.12807827250000001</v>
      </c>
      <c r="P2332" s="54">
        <v>20</v>
      </c>
    </row>
    <row r="2333" spans="1:16" ht="28">
      <c r="A2333" s="54" t="s">
        <v>228</v>
      </c>
      <c r="B2333" s="54" t="s">
        <v>185</v>
      </c>
      <c r="C2333" s="54" t="s">
        <v>1130</v>
      </c>
      <c r="D2333" s="54" t="s">
        <v>97</v>
      </c>
      <c r="E2333" s="54" t="s">
        <v>370</v>
      </c>
      <c r="F2333" s="54" t="s">
        <v>272</v>
      </c>
      <c r="G2333" s="54" t="s">
        <v>288</v>
      </c>
      <c r="H2333" s="54" t="s">
        <v>600</v>
      </c>
      <c r="I2333" s="54" t="s">
        <v>601</v>
      </c>
      <c r="J2333" s="54" t="s">
        <v>288</v>
      </c>
      <c r="K2333" s="54" t="s">
        <v>618</v>
      </c>
      <c r="L2333" s="87">
        <v>41695</v>
      </c>
      <c r="M2333" s="54"/>
      <c r="N2333" s="54" t="s">
        <v>619</v>
      </c>
      <c r="O2333" s="88">
        <v>0.56994831270000001</v>
      </c>
      <c r="P2333" s="54">
        <v>89</v>
      </c>
    </row>
    <row r="2334" spans="1:16" ht="28">
      <c r="A2334" s="54" t="s">
        <v>228</v>
      </c>
      <c r="B2334" s="54" t="s">
        <v>185</v>
      </c>
      <c r="C2334" s="54" t="s">
        <v>1130</v>
      </c>
      <c r="D2334" s="54" t="s">
        <v>97</v>
      </c>
      <c r="E2334" s="54" t="s">
        <v>370</v>
      </c>
      <c r="F2334" s="54" t="s">
        <v>272</v>
      </c>
      <c r="G2334" s="54" t="s">
        <v>288</v>
      </c>
      <c r="H2334" s="54" t="s">
        <v>600</v>
      </c>
      <c r="I2334" s="54" t="s">
        <v>601</v>
      </c>
      <c r="J2334" s="54" t="s">
        <v>288</v>
      </c>
      <c r="K2334" s="54" t="s">
        <v>600</v>
      </c>
      <c r="L2334" s="87">
        <v>41695</v>
      </c>
      <c r="M2334" s="54"/>
      <c r="N2334" s="54" t="s">
        <v>620</v>
      </c>
      <c r="O2334" s="88">
        <v>0.35861916300000002</v>
      </c>
      <c r="P2334" s="54">
        <v>56</v>
      </c>
    </row>
    <row r="2335" spans="1:16" ht="28">
      <c r="A2335" s="54" t="s">
        <v>228</v>
      </c>
      <c r="B2335" s="54" t="s">
        <v>185</v>
      </c>
      <c r="C2335" s="54" t="s">
        <v>1130</v>
      </c>
      <c r="D2335" s="54" t="s">
        <v>97</v>
      </c>
      <c r="E2335" s="54" t="s">
        <v>370</v>
      </c>
      <c r="F2335" s="54" t="s">
        <v>272</v>
      </c>
      <c r="G2335" s="54" t="s">
        <v>288</v>
      </c>
      <c r="H2335" s="54" t="s">
        <v>600</v>
      </c>
      <c r="I2335" s="54" t="s">
        <v>601</v>
      </c>
      <c r="J2335" s="54" t="s">
        <v>288</v>
      </c>
      <c r="K2335" s="54" t="s">
        <v>621</v>
      </c>
      <c r="L2335" s="87">
        <v>41695</v>
      </c>
      <c r="M2335" s="54"/>
      <c r="N2335" s="54" t="s">
        <v>622</v>
      </c>
      <c r="O2335" s="88">
        <v>0.1665017543</v>
      </c>
      <c r="P2335" s="54">
        <v>26</v>
      </c>
    </row>
    <row r="2336" spans="1:16" ht="28">
      <c r="A2336" s="54" t="s">
        <v>228</v>
      </c>
      <c r="B2336" s="54" t="s">
        <v>185</v>
      </c>
      <c r="C2336" s="54" t="s">
        <v>1130</v>
      </c>
      <c r="D2336" s="54" t="s">
        <v>97</v>
      </c>
      <c r="E2336" s="54" t="s">
        <v>370</v>
      </c>
      <c r="F2336" s="54" t="s">
        <v>272</v>
      </c>
      <c r="G2336" s="54" t="s">
        <v>196</v>
      </c>
      <c r="H2336" s="54" t="s">
        <v>197</v>
      </c>
      <c r="I2336" s="54" t="s">
        <v>678</v>
      </c>
      <c r="J2336" s="54" t="s">
        <v>196</v>
      </c>
      <c r="K2336" s="54" t="s">
        <v>679</v>
      </c>
      <c r="L2336" s="87">
        <v>41814</v>
      </c>
      <c r="M2336" s="54"/>
      <c r="N2336" s="54" t="s">
        <v>680</v>
      </c>
      <c r="O2336" s="88">
        <v>0.23694480409999999</v>
      </c>
      <c r="P2336" s="54">
        <v>37</v>
      </c>
    </row>
    <row r="2337" spans="1:16" ht="28">
      <c r="A2337" s="54" t="s">
        <v>228</v>
      </c>
      <c r="B2337" s="54" t="s">
        <v>185</v>
      </c>
      <c r="C2337" s="54" t="s">
        <v>1130</v>
      </c>
      <c r="D2337" s="54" t="s">
        <v>97</v>
      </c>
      <c r="E2337" s="54" t="s">
        <v>370</v>
      </c>
      <c r="F2337" s="54" t="s">
        <v>272</v>
      </c>
      <c r="G2337" s="54" t="s">
        <v>196</v>
      </c>
      <c r="H2337" s="54" t="s">
        <v>197</v>
      </c>
      <c r="I2337" s="54" t="s">
        <v>678</v>
      </c>
      <c r="J2337" s="54" t="s">
        <v>196</v>
      </c>
      <c r="K2337" s="54" t="s">
        <v>197</v>
      </c>
      <c r="L2337" s="87">
        <v>41814</v>
      </c>
      <c r="M2337" s="54"/>
      <c r="N2337" s="54" t="s">
        <v>681</v>
      </c>
      <c r="O2337" s="88">
        <v>0.4162543856</v>
      </c>
      <c r="P2337" s="54">
        <v>65</v>
      </c>
    </row>
    <row r="2338" spans="1:16" ht="28">
      <c r="A2338" s="54" t="s">
        <v>228</v>
      </c>
      <c r="B2338" s="54" t="s">
        <v>185</v>
      </c>
      <c r="C2338" s="54" t="s">
        <v>1130</v>
      </c>
      <c r="D2338" s="54" t="s">
        <v>97</v>
      </c>
      <c r="E2338" s="54" t="s">
        <v>370</v>
      </c>
      <c r="F2338" s="54" t="s">
        <v>272</v>
      </c>
      <c r="G2338" s="54" t="s">
        <v>196</v>
      </c>
      <c r="H2338" s="54" t="s">
        <v>197</v>
      </c>
      <c r="I2338" s="54" t="s">
        <v>678</v>
      </c>
      <c r="J2338" s="54" t="s">
        <v>196</v>
      </c>
      <c r="K2338" s="54" t="s">
        <v>682</v>
      </c>
      <c r="L2338" s="87">
        <v>41814</v>
      </c>
      <c r="M2338" s="54"/>
      <c r="N2338" s="54" t="s">
        <v>683</v>
      </c>
      <c r="O2338" s="88">
        <v>0.19852132240000001</v>
      </c>
      <c r="P2338" s="54">
        <v>31</v>
      </c>
    </row>
    <row r="2339" spans="1:16" ht="28">
      <c r="A2339" s="54" t="s">
        <v>228</v>
      </c>
      <c r="B2339" s="54" t="s">
        <v>185</v>
      </c>
      <c r="C2339" s="54" t="s">
        <v>1130</v>
      </c>
      <c r="D2339" s="54" t="s">
        <v>97</v>
      </c>
      <c r="E2339" s="54" t="s">
        <v>370</v>
      </c>
      <c r="F2339" s="54" t="s">
        <v>272</v>
      </c>
      <c r="G2339" s="54" t="s">
        <v>196</v>
      </c>
      <c r="H2339" s="54" t="s">
        <v>197</v>
      </c>
      <c r="I2339" s="54" t="s">
        <v>678</v>
      </c>
      <c r="J2339" s="54" t="s">
        <v>196</v>
      </c>
      <c r="K2339" s="54" t="s">
        <v>684</v>
      </c>
      <c r="L2339" s="87">
        <v>41814</v>
      </c>
      <c r="M2339" s="54"/>
      <c r="N2339" s="54" t="s">
        <v>685</v>
      </c>
      <c r="O2339" s="88">
        <v>0.32659959490000001</v>
      </c>
      <c r="P2339" s="54">
        <v>51</v>
      </c>
    </row>
    <row r="2340" spans="1:16" ht="28">
      <c r="A2340" s="54" t="s">
        <v>228</v>
      </c>
      <c r="B2340" s="54" t="s">
        <v>185</v>
      </c>
      <c r="C2340" s="54" t="s">
        <v>1130</v>
      </c>
      <c r="D2340" s="54" t="s">
        <v>97</v>
      </c>
      <c r="E2340" s="54" t="s">
        <v>370</v>
      </c>
      <c r="F2340" s="54" t="s">
        <v>272</v>
      </c>
      <c r="G2340" s="54" t="s">
        <v>196</v>
      </c>
      <c r="H2340" s="54" t="s">
        <v>197</v>
      </c>
      <c r="I2340" s="54" t="s">
        <v>678</v>
      </c>
      <c r="J2340" s="54" t="s">
        <v>196</v>
      </c>
      <c r="K2340" s="54" t="s">
        <v>686</v>
      </c>
      <c r="L2340" s="87">
        <v>41814</v>
      </c>
      <c r="M2340" s="54"/>
      <c r="N2340" s="54" t="s">
        <v>687</v>
      </c>
      <c r="O2340" s="88">
        <v>9.60587044E-2</v>
      </c>
      <c r="P2340" s="54">
        <v>15</v>
      </c>
    </row>
    <row r="2341" spans="1:16" ht="28">
      <c r="A2341" s="54" t="s">
        <v>228</v>
      </c>
      <c r="B2341" s="54" t="s">
        <v>185</v>
      </c>
      <c r="C2341" s="54" t="s">
        <v>1130</v>
      </c>
      <c r="D2341" s="54" t="s">
        <v>97</v>
      </c>
      <c r="E2341" s="54" t="s">
        <v>370</v>
      </c>
      <c r="F2341" s="54" t="s">
        <v>272</v>
      </c>
      <c r="G2341" s="54" t="s">
        <v>196</v>
      </c>
      <c r="H2341" s="54" t="s">
        <v>197</v>
      </c>
      <c r="I2341" s="54" t="s">
        <v>678</v>
      </c>
      <c r="J2341" s="54" t="s">
        <v>196</v>
      </c>
      <c r="K2341" s="54" t="s">
        <v>688</v>
      </c>
      <c r="L2341" s="87">
        <v>41814</v>
      </c>
      <c r="M2341" s="54"/>
      <c r="N2341" s="54" t="s">
        <v>689</v>
      </c>
      <c r="O2341" s="88">
        <v>0.2177330633</v>
      </c>
      <c r="P2341" s="54">
        <v>34</v>
      </c>
    </row>
    <row r="2342" spans="1:16" ht="28">
      <c r="A2342" s="54" t="s">
        <v>228</v>
      </c>
      <c r="B2342" s="54" t="s">
        <v>185</v>
      </c>
      <c r="C2342" s="54" t="s">
        <v>1130</v>
      </c>
      <c r="D2342" s="54" t="s">
        <v>97</v>
      </c>
      <c r="E2342" s="54" t="s">
        <v>370</v>
      </c>
      <c r="F2342" s="54" t="s">
        <v>272</v>
      </c>
      <c r="G2342" s="54" t="s">
        <v>196</v>
      </c>
      <c r="H2342" s="54" t="s">
        <v>197</v>
      </c>
      <c r="I2342" s="54" t="s">
        <v>678</v>
      </c>
      <c r="J2342" s="54" t="s">
        <v>196</v>
      </c>
      <c r="K2342" s="54" t="s">
        <v>690</v>
      </c>
      <c r="L2342" s="87">
        <v>41814</v>
      </c>
      <c r="M2342" s="54"/>
      <c r="N2342" s="54" t="s">
        <v>691</v>
      </c>
      <c r="O2342" s="88">
        <v>8.3250877099999995E-2</v>
      </c>
      <c r="P2342" s="54">
        <v>13</v>
      </c>
    </row>
    <row r="2343" spans="1:16" ht="28">
      <c r="A2343" s="54" t="s">
        <v>228</v>
      </c>
      <c r="B2343" s="54" t="s">
        <v>185</v>
      </c>
      <c r="C2343" s="54" t="s">
        <v>1130</v>
      </c>
      <c r="D2343" s="54" t="s">
        <v>97</v>
      </c>
      <c r="E2343" s="54" t="s">
        <v>370</v>
      </c>
      <c r="F2343" s="54" t="s">
        <v>272</v>
      </c>
      <c r="G2343" s="54" t="s">
        <v>196</v>
      </c>
      <c r="H2343" s="54" t="s">
        <v>197</v>
      </c>
      <c r="I2343" s="54" t="s">
        <v>678</v>
      </c>
      <c r="J2343" s="54" t="s">
        <v>196</v>
      </c>
      <c r="K2343" s="54" t="s">
        <v>692</v>
      </c>
      <c r="L2343" s="87">
        <v>41814</v>
      </c>
      <c r="M2343" s="54"/>
      <c r="N2343" s="54" t="s">
        <v>693</v>
      </c>
      <c r="O2343" s="88">
        <v>0.13448218610000001</v>
      </c>
      <c r="P2343" s="54">
        <v>21</v>
      </c>
    </row>
    <row r="2344" spans="1:16" ht="28">
      <c r="A2344" s="54" t="s">
        <v>228</v>
      </c>
      <c r="B2344" s="54" t="s">
        <v>185</v>
      </c>
      <c r="C2344" s="54" t="s">
        <v>1130</v>
      </c>
      <c r="D2344" s="54" t="s">
        <v>97</v>
      </c>
      <c r="E2344" s="54" t="s">
        <v>370</v>
      </c>
      <c r="F2344" s="54" t="s">
        <v>272</v>
      </c>
      <c r="G2344" s="54" t="s">
        <v>196</v>
      </c>
      <c r="H2344" s="54" t="s">
        <v>197</v>
      </c>
      <c r="I2344" s="54" t="s">
        <v>678</v>
      </c>
      <c r="J2344" s="54" t="s">
        <v>196</v>
      </c>
      <c r="K2344" s="54" t="s">
        <v>694</v>
      </c>
      <c r="L2344" s="87">
        <v>41814</v>
      </c>
      <c r="M2344" s="54"/>
      <c r="N2344" s="54" t="s">
        <v>695</v>
      </c>
      <c r="O2344" s="88">
        <v>0.49310134919999998</v>
      </c>
      <c r="P2344" s="54">
        <v>77</v>
      </c>
    </row>
    <row r="2345" spans="1:16" ht="28">
      <c r="A2345" s="54" t="s">
        <v>228</v>
      </c>
      <c r="B2345" s="54" t="s">
        <v>185</v>
      </c>
      <c r="C2345" s="54" t="s">
        <v>1130</v>
      </c>
      <c r="D2345" s="54" t="s">
        <v>97</v>
      </c>
      <c r="E2345" s="54" t="s">
        <v>370</v>
      </c>
      <c r="F2345" s="54" t="s">
        <v>272</v>
      </c>
      <c r="G2345" s="54" t="s">
        <v>196</v>
      </c>
      <c r="H2345" s="54" t="s">
        <v>197</v>
      </c>
      <c r="I2345" s="54" t="s">
        <v>678</v>
      </c>
      <c r="J2345" s="54" t="s">
        <v>196</v>
      </c>
      <c r="K2345" s="54" t="s">
        <v>696</v>
      </c>
      <c r="L2345" s="87">
        <v>41814</v>
      </c>
      <c r="M2345" s="54"/>
      <c r="N2345" s="54" t="s">
        <v>697</v>
      </c>
      <c r="O2345" s="88">
        <v>0.19852132240000001</v>
      </c>
      <c r="P2345" s="54">
        <v>31</v>
      </c>
    </row>
    <row r="2346" spans="1:16" ht="28">
      <c r="A2346" s="54" t="s">
        <v>228</v>
      </c>
      <c r="B2346" s="54" t="s">
        <v>185</v>
      </c>
      <c r="C2346" s="54" t="s">
        <v>1130</v>
      </c>
      <c r="D2346" s="54" t="s">
        <v>97</v>
      </c>
      <c r="E2346" s="54" t="s">
        <v>370</v>
      </c>
      <c r="F2346" s="54" t="s">
        <v>272</v>
      </c>
      <c r="G2346" s="54" t="s">
        <v>196</v>
      </c>
      <c r="H2346" s="54" t="s">
        <v>197</v>
      </c>
      <c r="I2346" s="54" t="s">
        <v>678</v>
      </c>
      <c r="J2346" s="54" t="s">
        <v>196</v>
      </c>
      <c r="K2346" s="54" t="s">
        <v>698</v>
      </c>
      <c r="L2346" s="87">
        <v>41814</v>
      </c>
      <c r="M2346" s="54"/>
      <c r="N2346" s="54" t="s">
        <v>699</v>
      </c>
      <c r="O2346" s="88">
        <v>0.30738785400000002</v>
      </c>
      <c r="P2346" s="54">
        <v>48</v>
      </c>
    </row>
    <row r="2347" spans="1:16" ht="28">
      <c r="A2347" s="54" t="s">
        <v>228</v>
      </c>
      <c r="B2347" s="54" t="s">
        <v>185</v>
      </c>
      <c r="C2347" s="54" t="s">
        <v>1130</v>
      </c>
      <c r="D2347" s="54" t="s">
        <v>97</v>
      </c>
      <c r="E2347" s="54" t="s">
        <v>370</v>
      </c>
      <c r="F2347" s="54" t="s">
        <v>272</v>
      </c>
      <c r="G2347" s="54" t="s">
        <v>307</v>
      </c>
      <c r="H2347" s="54" t="s">
        <v>308</v>
      </c>
      <c r="I2347" s="54" t="s">
        <v>309</v>
      </c>
      <c r="J2347" s="54" t="s">
        <v>307</v>
      </c>
      <c r="K2347" s="54" t="s">
        <v>806</v>
      </c>
      <c r="L2347" s="87">
        <v>41695</v>
      </c>
      <c r="M2347" s="54"/>
      <c r="N2347" s="54" t="s">
        <v>807</v>
      </c>
      <c r="O2347" s="88">
        <v>9.60587044E-2</v>
      </c>
      <c r="P2347" s="54">
        <v>15</v>
      </c>
    </row>
    <row r="2348" spans="1:16" ht="28">
      <c r="A2348" s="54" t="s">
        <v>228</v>
      </c>
      <c r="B2348" s="54" t="s">
        <v>185</v>
      </c>
      <c r="C2348" s="54" t="s">
        <v>1130</v>
      </c>
      <c r="D2348" s="54" t="s">
        <v>97</v>
      </c>
      <c r="E2348" s="54" t="s">
        <v>370</v>
      </c>
      <c r="F2348" s="54" t="s">
        <v>272</v>
      </c>
      <c r="G2348" s="54" t="s">
        <v>307</v>
      </c>
      <c r="H2348" s="54" t="s">
        <v>308</v>
      </c>
      <c r="I2348" s="54" t="s">
        <v>309</v>
      </c>
      <c r="J2348" s="54" t="s">
        <v>307</v>
      </c>
      <c r="K2348" s="54" t="s">
        <v>808</v>
      </c>
      <c r="L2348" s="87">
        <v>41695</v>
      </c>
      <c r="M2348" s="54"/>
      <c r="N2348" s="54" t="s">
        <v>809</v>
      </c>
      <c r="O2348" s="88">
        <v>2.5615654500000001E-2</v>
      </c>
      <c r="P2348" s="54">
        <v>4</v>
      </c>
    </row>
    <row r="2349" spans="1:16" ht="28">
      <c r="A2349" s="54" t="s">
        <v>228</v>
      </c>
      <c r="B2349" s="54" t="s">
        <v>185</v>
      </c>
      <c r="C2349" s="54" t="s">
        <v>1130</v>
      </c>
      <c r="D2349" s="54" t="s">
        <v>97</v>
      </c>
      <c r="E2349" s="54" t="s">
        <v>370</v>
      </c>
      <c r="F2349" s="54" t="s">
        <v>272</v>
      </c>
      <c r="G2349" s="54" t="s">
        <v>307</v>
      </c>
      <c r="H2349" s="54" t="s">
        <v>308</v>
      </c>
      <c r="I2349" s="54" t="s">
        <v>309</v>
      </c>
      <c r="J2349" s="54" t="s">
        <v>307</v>
      </c>
      <c r="K2349" s="54" t="s">
        <v>308</v>
      </c>
      <c r="L2349" s="87">
        <v>41695</v>
      </c>
      <c r="M2349" s="54"/>
      <c r="N2349" s="54" t="s">
        <v>810</v>
      </c>
      <c r="O2349" s="88">
        <v>1.28078273E-2</v>
      </c>
      <c r="P2349" s="54">
        <v>2</v>
      </c>
    </row>
    <row r="2350" spans="1:16" ht="28">
      <c r="A2350" s="54" t="s">
        <v>228</v>
      </c>
      <c r="B2350" s="54" t="s">
        <v>185</v>
      </c>
      <c r="C2350" s="54" t="s">
        <v>1130</v>
      </c>
      <c r="D2350" s="54" t="s">
        <v>97</v>
      </c>
      <c r="E2350" s="54" t="s">
        <v>370</v>
      </c>
      <c r="F2350" s="54" t="s">
        <v>272</v>
      </c>
      <c r="G2350" s="54" t="s">
        <v>307</v>
      </c>
      <c r="H2350" s="54" t="s">
        <v>308</v>
      </c>
      <c r="I2350" s="54" t="s">
        <v>309</v>
      </c>
      <c r="J2350" s="54" t="s">
        <v>307</v>
      </c>
      <c r="K2350" s="54" t="s">
        <v>308</v>
      </c>
      <c r="L2350" s="87">
        <v>41695</v>
      </c>
      <c r="M2350" s="54"/>
      <c r="N2350" s="54" t="s">
        <v>310</v>
      </c>
      <c r="O2350" s="88">
        <v>0.1216743589</v>
      </c>
      <c r="P2350" s="54">
        <v>19</v>
      </c>
    </row>
    <row r="2351" spans="1:16" ht="28">
      <c r="A2351" s="54" t="s">
        <v>228</v>
      </c>
      <c r="B2351" s="54" t="s">
        <v>185</v>
      </c>
      <c r="C2351" s="54" t="s">
        <v>1130</v>
      </c>
      <c r="D2351" s="54" t="s">
        <v>97</v>
      </c>
      <c r="E2351" s="54" t="s">
        <v>370</v>
      </c>
      <c r="F2351" s="54" t="s">
        <v>272</v>
      </c>
      <c r="G2351" s="54" t="s">
        <v>307</v>
      </c>
      <c r="H2351" s="54" t="s">
        <v>308</v>
      </c>
      <c r="I2351" s="54" t="s">
        <v>309</v>
      </c>
      <c r="J2351" s="54" t="s">
        <v>307</v>
      </c>
      <c r="K2351" s="54" t="s">
        <v>311</v>
      </c>
      <c r="L2351" s="87">
        <v>41695</v>
      </c>
      <c r="M2351" s="54"/>
      <c r="N2351" s="54" t="s">
        <v>312</v>
      </c>
      <c r="O2351" s="88">
        <v>1.92117409E-2</v>
      </c>
      <c r="P2351" s="54">
        <v>3</v>
      </c>
    </row>
    <row r="2352" spans="1:16" ht="28">
      <c r="A2352" s="54" t="s">
        <v>228</v>
      </c>
      <c r="B2352" s="54" t="s">
        <v>185</v>
      </c>
      <c r="C2352" s="54" t="s">
        <v>1130</v>
      </c>
      <c r="D2352" s="54" t="s">
        <v>97</v>
      </c>
      <c r="E2352" s="54" t="s">
        <v>370</v>
      </c>
      <c r="F2352" s="54" t="s">
        <v>272</v>
      </c>
      <c r="G2352" s="54" t="s">
        <v>307</v>
      </c>
      <c r="H2352" s="54" t="s">
        <v>308</v>
      </c>
      <c r="I2352" s="54" t="s">
        <v>309</v>
      </c>
      <c r="J2352" s="54" t="s">
        <v>307</v>
      </c>
      <c r="K2352" s="54" t="s">
        <v>313</v>
      </c>
      <c r="L2352" s="87">
        <v>41695</v>
      </c>
      <c r="M2352" s="54"/>
      <c r="N2352" s="54" t="s">
        <v>314</v>
      </c>
      <c r="O2352" s="88">
        <v>1.1655122797999999</v>
      </c>
      <c r="P2352" s="54">
        <v>182</v>
      </c>
    </row>
    <row r="2353" spans="1:16" ht="28">
      <c r="A2353" s="54" t="s">
        <v>228</v>
      </c>
      <c r="B2353" s="54" t="s">
        <v>185</v>
      </c>
      <c r="C2353" s="54" t="s">
        <v>1130</v>
      </c>
      <c r="D2353" s="54" t="s">
        <v>97</v>
      </c>
      <c r="E2353" s="54" t="s">
        <v>370</v>
      </c>
      <c r="F2353" s="54" t="s">
        <v>272</v>
      </c>
      <c r="G2353" s="54" t="s">
        <v>307</v>
      </c>
      <c r="H2353" s="54" t="s">
        <v>308</v>
      </c>
      <c r="I2353" s="54" t="s">
        <v>309</v>
      </c>
      <c r="J2353" s="54" t="s">
        <v>307</v>
      </c>
      <c r="K2353" s="54" t="s">
        <v>811</v>
      </c>
      <c r="L2353" s="87">
        <v>41695</v>
      </c>
      <c r="M2353" s="54"/>
      <c r="N2353" s="54" t="s">
        <v>812</v>
      </c>
      <c r="O2353" s="88">
        <v>3.20195681E-2</v>
      </c>
      <c r="P2353" s="54">
        <v>5</v>
      </c>
    </row>
    <row r="2354" spans="1:16" ht="28">
      <c r="A2354" s="54" t="s">
        <v>228</v>
      </c>
      <c r="B2354" s="54" t="s">
        <v>185</v>
      </c>
      <c r="C2354" s="54" t="s">
        <v>1130</v>
      </c>
      <c r="D2354" s="54" t="s">
        <v>97</v>
      </c>
      <c r="E2354" s="54" t="s">
        <v>370</v>
      </c>
      <c r="F2354" s="54" t="s">
        <v>272</v>
      </c>
      <c r="G2354" s="54" t="s">
        <v>307</v>
      </c>
      <c r="H2354" s="54" t="s">
        <v>308</v>
      </c>
      <c r="I2354" s="54" t="s">
        <v>309</v>
      </c>
      <c r="J2354" s="54" t="s">
        <v>307</v>
      </c>
      <c r="K2354" s="54" t="s">
        <v>815</v>
      </c>
      <c r="L2354" s="87">
        <v>41695</v>
      </c>
      <c r="M2354" s="54"/>
      <c r="N2354" s="54" t="s">
        <v>816</v>
      </c>
      <c r="O2354" s="88">
        <v>3.20195681E-2</v>
      </c>
      <c r="P2354" s="54">
        <v>5</v>
      </c>
    </row>
    <row r="2355" spans="1:16" ht="28">
      <c r="A2355" s="54" t="s">
        <v>228</v>
      </c>
      <c r="B2355" s="54" t="s">
        <v>185</v>
      </c>
      <c r="C2355" s="54" t="s">
        <v>1130</v>
      </c>
      <c r="D2355" s="54" t="s">
        <v>97</v>
      </c>
      <c r="E2355" s="54" t="s">
        <v>370</v>
      </c>
      <c r="F2355" s="54" t="s">
        <v>272</v>
      </c>
      <c r="G2355" s="54" t="s">
        <v>307</v>
      </c>
      <c r="H2355" s="54" t="s">
        <v>308</v>
      </c>
      <c r="I2355" s="54" t="s">
        <v>309</v>
      </c>
      <c r="J2355" s="54" t="s">
        <v>307</v>
      </c>
      <c r="K2355" s="54" t="s">
        <v>817</v>
      </c>
      <c r="L2355" s="87">
        <v>41695</v>
      </c>
      <c r="M2355" s="54"/>
      <c r="N2355" s="54" t="s">
        <v>818</v>
      </c>
      <c r="O2355" s="88">
        <v>0.1729056679</v>
      </c>
      <c r="P2355" s="54">
        <v>27</v>
      </c>
    </row>
    <row r="2356" spans="1:16" ht="28">
      <c r="A2356" s="54" t="s">
        <v>228</v>
      </c>
      <c r="B2356" s="54" t="s">
        <v>185</v>
      </c>
      <c r="C2356" s="54" t="s">
        <v>1130</v>
      </c>
      <c r="D2356" s="54" t="s">
        <v>97</v>
      </c>
      <c r="E2356" s="54" t="s">
        <v>370</v>
      </c>
      <c r="F2356" s="54" t="s">
        <v>272</v>
      </c>
      <c r="G2356" s="54" t="s">
        <v>307</v>
      </c>
      <c r="H2356" s="54" t="s">
        <v>308</v>
      </c>
      <c r="I2356" s="54" t="s">
        <v>309</v>
      </c>
      <c r="J2356" s="54" t="s">
        <v>307</v>
      </c>
      <c r="K2356" s="54" t="s">
        <v>819</v>
      </c>
      <c r="L2356" s="87">
        <v>41695</v>
      </c>
      <c r="M2356" s="54"/>
      <c r="N2356" s="54" t="s">
        <v>820</v>
      </c>
      <c r="O2356" s="88">
        <v>4.4827395399999997E-2</v>
      </c>
      <c r="P2356" s="54">
        <v>7</v>
      </c>
    </row>
    <row r="2357" spans="1:16" ht="28">
      <c r="A2357" s="54" t="s">
        <v>228</v>
      </c>
      <c r="B2357" s="54" t="s">
        <v>185</v>
      </c>
      <c r="C2357" s="54" t="s">
        <v>1130</v>
      </c>
      <c r="D2357" s="54" t="s">
        <v>97</v>
      </c>
      <c r="E2357" s="54" t="s">
        <v>370</v>
      </c>
      <c r="F2357" s="54" t="s">
        <v>272</v>
      </c>
      <c r="G2357" s="54" t="s">
        <v>307</v>
      </c>
      <c r="H2357" s="54" t="s">
        <v>308</v>
      </c>
      <c r="I2357" s="54" t="s">
        <v>309</v>
      </c>
      <c r="J2357" s="54" t="s">
        <v>307</v>
      </c>
      <c r="K2357" s="54" t="s">
        <v>821</v>
      </c>
      <c r="L2357" s="87">
        <v>41695</v>
      </c>
      <c r="M2357" s="54"/>
      <c r="N2357" s="54" t="s">
        <v>822</v>
      </c>
      <c r="O2357" s="88">
        <v>2.5615654500000001E-2</v>
      </c>
      <c r="P2357" s="54">
        <v>4</v>
      </c>
    </row>
    <row r="2358" spans="1:16" ht="28">
      <c r="A2358" s="54" t="s">
        <v>228</v>
      </c>
      <c r="B2358" s="54" t="s">
        <v>185</v>
      </c>
      <c r="C2358" s="54" t="s">
        <v>1130</v>
      </c>
      <c r="D2358" s="54" t="s">
        <v>97</v>
      </c>
      <c r="E2358" s="54" t="s">
        <v>370</v>
      </c>
      <c r="F2358" s="54" t="s">
        <v>272</v>
      </c>
      <c r="G2358" s="54" t="s">
        <v>307</v>
      </c>
      <c r="H2358" s="54" t="s">
        <v>308</v>
      </c>
      <c r="I2358" s="54" t="s">
        <v>309</v>
      </c>
      <c r="J2358" s="54" t="s">
        <v>307</v>
      </c>
      <c r="K2358" s="54" t="s">
        <v>823</v>
      </c>
      <c r="L2358" s="87">
        <v>41695</v>
      </c>
      <c r="M2358" s="54"/>
      <c r="N2358" s="54" t="s">
        <v>824</v>
      </c>
      <c r="O2358" s="88">
        <v>0.15369392700000001</v>
      </c>
      <c r="P2358" s="54">
        <v>24</v>
      </c>
    </row>
    <row r="2359" spans="1:16" ht="28">
      <c r="A2359" s="54" t="s">
        <v>228</v>
      </c>
      <c r="B2359" s="54" t="s">
        <v>185</v>
      </c>
      <c r="C2359" s="54" t="s">
        <v>1130</v>
      </c>
      <c r="D2359" s="54" t="s">
        <v>97</v>
      </c>
      <c r="E2359" s="54" t="s">
        <v>370</v>
      </c>
      <c r="F2359" s="54" t="s">
        <v>272</v>
      </c>
      <c r="G2359" s="54" t="s">
        <v>201</v>
      </c>
      <c r="H2359" s="54" t="s">
        <v>976</v>
      </c>
      <c r="I2359" s="54" t="s">
        <v>977</v>
      </c>
      <c r="J2359" s="54" t="s">
        <v>201</v>
      </c>
      <c r="K2359" s="54" t="s">
        <v>978</v>
      </c>
      <c r="L2359" s="87">
        <v>41695</v>
      </c>
      <c r="M2359" s="54"/>
      <c r="N2359" s="54" t="s">
        <v>979</v>
      </c>
      <c r="O2359" s="88">
        <v>0.1472900134</v>
      </c>
      <c r="P2359" s="54">
        <v>23</v>
      </c>
    </row>
    <row r="2360" spans="1:16" ht="28">
      <c r="A2360" s="54" t="s">
        <v>228</v>
      </c>
      <c r="B2360" s="54" t="s">
        <v>185</v>
      </c>
      <c r="C2360" s="54" t="s">
        <v>1130</v>
      </c>
      <c r="D2360" s="54" t="s">
        <v>97</v>
      </c>
      <c r="E2360" s="54" t="s">
        <v>370</v>
      </c>
      <c r="F2360" s="54" t="s">
        <v>272</v>
      </c>
      <c r="G2360" s="54" t="s">
        <v>201</v>
      </c>
      <c r="H2360" s="54" t="s">
        <v>976</v>
      </c>
      <c r="I2360" s="54" t="s">
        <v>977</v>
      </c>
      <c r="J2360" s="54" t="s">
        <v>201</v>
      </c>
      <c r="K2360" s="54" t="s">
        <v>980</v>
      </c>
      <c r="L2360" s="87">
        <v>41695</v>
      </c>
      <c r="M2360" s="54"/>
      <c r="N2360" s="54" t="s">
        <v>981</v>
      </c>
      <c r="O2360" s="88">
        <v>0.4866974355</v>
      </c>
      <c r="P2360" s="54">
        <v>76</v>
      </c>
    </row>
    <row r="2361" spans="1:16" ht="28">
      <c r="A2361" s="54" t="s">
        <v>228</v>
      </c>
      <c r="B2361" s="54" t="s">
        <v>185</v>
      </c>
      <c r="C2361" s="54" t="s">
        <v>1130</v>
      </c>
      <c r="D2361" s="54" t="s">
        <v>97</v>
      </c>
      <c r="E2361" s="54" t="s">
        <v>370</v>
      </c>
      <c r="F2361" s="54" t="s">
        <v>272</v>
      </c>
      <c r="G2361" s="54" t="s">
        <v>201</v>
      </c>
      <c r="H2361" s="54" t="s">
        <v>976</v>
      </c>
      <c r="I2361" s="54" t="s">
        <v>977</v>
      </c>
      <c r="J2361" s="54" t="s">
        <v>201</v>
      </c>
      <c r="K2361" s="54" t="s">
        <v>982</v>
      </c>
      <c r="L2361" s="87">
        <v>41695</v>
      </c>
      <c r="M2361" s="54"/>
      <c r="N2361" s="54" t="s">
        <v>983</v>
      </c>
      <c r="O2361" s="88">
        <v>0.1216743589</v>
      </c>
      <c r="P2361" s="54">
        <v>19</v>
      </c>
    </row>
    <row r="2362" spans="1:16" ht="28">
      <c r="A2362" s="54" t="s">
        <v>228</v>
      </c>
      <c r="B2362" s="54" t="s">
        <v>185</v>
      </c>
      <c r="C2362" s="54" t="s">
        <v>1130</v>
      </c>
      <c r="D2362" s="54" t="s">
        <v>97</v>
      </c>
      <c r="E2362" s="54" t="s">
        <v>370</v>
      </c>
      <c r="F2362" s="54" t="s">
        <v>272</v>
      </c>
      <c r="G2362" s="54" t="s">
        <v>201</v>
      </c>
      <c r="H2362" s="54" t="s">
        <v>976</v>
      </c>
      <c r="I2362" s="54" t="s">
        <v>977</v>
      </c>
      <c r="J2362" s="54" t="s">
        <v>201</v>
      </c>
      <c r="K2362" s="54" t="s">
        <v>984</v>
      </c>
      <c r="L2362" s="87">
        <v>41695</v>
      </c>
      <c r="M2362" s="54"/>
      <c r="N2362" s="54" t="s">
        <v>985</v>
      </c>
      <c r="O2362" s="88">
        <v>0.15369392700000001</v>
      </c>
      <c r="P2362" s="54">
        <v>24</v>
      </c>
    </row>
    <row r="2363" spans="1:16" ht="28">
      <c r="A2363" s="54" t="s">
        <v>228</v>
      </c>
      <c r="B2363" s="54" t="s">
        <v>185</v>
      </c>
      <c r="C2363" s="54" t="s">
        <v>1130</v>
      </c>
      <c r="D2363" s="54" t="s">
        <v>97</v>
      </c>
      <c r="E2363" s="54" t="s">
        <v>370</v>
      </c>
      <c r="F2363" s="54" t="s">
        <v>272</v>
      </c>
      <c r="G2363" s="54" t="s">
        <v>201</v>
      </c>
      <c r="H2363" s="54" t="s">
        <v>976</v>
      </c>
      <c r="I2363" s="54" t="s">
        <v>977</v>
      </c>
      <c r="J2363" s="54" t="s">
        <v>201</v>
      </c>
      <c r="K2363" s="54" t="s">
        <v>986</v>
      </c>
      <c r="L2363" s="87">
        <v>41695</v>
      </c>
      <c r="M2363" s="54"/>
      <c r="N2363" s="54" t="s">
        <v>987</v>
      </c>
      <c r="O2363" s="88">
        <v>0.34581133580000001</v>
      </c>
      <c r="P2363" s="54">
        <v>54</v>
      </c>
    </row>
    <row r="2364" spans="1:16" ht="28">
      <c r="A2364" s="54" t="s">
        <v>228</v>
      </c>
      <c r="B2364" s="54" t="s">
        <v>185</v>
      </c>
      <c r="C2364" s="54" t="s">
        <v>1130</v>
      </c>
      <c r="D2364" s="54" t="s">
        <v>97</v>
      </c>
      <c r="E2364" s="54" t="s">
        <v>370</v>
      </c>
      <c r="F2364" s="54" t="s">
        <v>272</v>
      </c>
      <c r="G2364" s="54" t="s">
        <v>201</v>
      </c>
      <c r="H2364" s="54" t="s">
        <v>976</v>
      </c>
      <c r="I2364" s="54" t="s">
        <v>977</v>
      </c>
      <c r="J2364" s="54" t="s">
        <v>201</v>
      </c>
      <c r="K2364" s="54" t="s">
        <v>988</v>
      </c>
      <c r="L2364" s="87">
        <v>41695</v>
      </c>
      <c r="M2364" s="54"/>
      <c r="N2364" s="54" t="s">
        <v>989</v>
      </c>
      <c r="O2364" s="88">
        <v>0.51871700369999996</v>
      </c>
      <c r="P2364" s="54">
        <v>81</v>
      </c>
    </row>
    <row r="2365" spans="1:16" ht="28">
      <c r="A2365" s="54" t="s">
        <v>228</v>
      </c>
      <c r="B2365" s="54" t="s">
        <v>185</v>
      </c>
      <c r="C2365" s="54" t="s">
        <v>1130</v>
      </c>
      <c r="D2365" s="54" t="s">
        <v>97</v>
      </c>
      <c r="E2365" s="54" t="s">
        <v>370</v>
      </c>
      <c r="F2365" s="54" t="s">
        <v>272</v>
      </c>
      <c r="G2365" s="54" t="s">
        <v>201</v>
      </c>
      <c r="H2365" s="54" t="s">
        <v>976</v>
      </c>
      <c r="I2365" s="54" t="s">
        <v>977</v>
      </c>
      <c r="J2365" s="54" t="s">
        <v>201</v>
      </c>
      <c r="K2365" s="54" t="s">
        <v>990</v>
      </c>
      <c r="L2365" s="87">
        <v>41695</v>
      </c>
      <c r="M2365" s="54"/>
      <c r="N2365" s="54" t="s">
        <v>991</v>
      </c>
      <c r="O2365" s="88">
        <v>0.39063873110000008</v>
      </c>
      <c r="P2365" s="54">
        <v>61</v>
      </c>
    </row>
    <row r="2366" spans="1:16" ht="28">
      <c r="A2366" s="54" t="s">
        <v>228</v>
      </c>
      <c r="B2366" s="54" t="s">
        <v>185</v>
      </c>
      <c r="C2366" s="54" t="s">
        <v>1130</v>
      </c>
      <c r="D2366" s="54" t="s">
        <v>97</v>
      </c>
      <c r="E2366" s="54" t="s">
        <v>370</v>
      </c>
      <c r="F2366" s="54" t="s">
        <v>272</v>
      </c>
      <c r="G2366" s="54" t="s">
        <v>201</v>
      </c>
      <c r="H2366" s="54" t="s">
        <v>976</v>
      </c>
      <c r="I2366" s="54" t="s">
        <v>977</v>
      </c>
      <c r="J2366" s="54" t="s">
        <v>201</v>
      </c>
      <c r="K2366" s="54" t="s">
        <v>992</v>
      </c>
      <c r="L2366" s="87">
        <v>41695</v>
      </c>
      <c r="M2366" s="54"/>
      <c r="N2366" s="54" t="s">
        <v>993</v>
      </c>
      <c r="O2366" s="88">
        <v>0.17930958150000001</v>
      </c>
      <c r="P2366" s="54">
        <v>28</v>
      </c>
    </row>
    <row r="2367" spans="1:16" ht="28">
      <c r="A2367" s="54" t="s">
        <v>228</v>
      </c>
      <c r="B2367" s="54" t="s">
        <v>185</v>
      </c>
      <c r="C2367" s="54" t="s">
        <v>1130</v>
      </c>
      <c r="D2367" s="54" t="s">
        <v>97</v>
      </c>
      <c r="E2367" s="54" t="s">
        <v>370</v>
      </c>
      <c r="F2367" s="54" t="s">
        <v>272</v>
      </c>
      <c r="G2367" s="54" t="s">
        <v>201</v>
      </c>
      <c r="H2367" s="54" t="s">
        <v>976</v>
      </c>
      <c r="I2367" s="54" t="s">
        <v>977</v>
      </c>
      <c r="J2367" s="54" t="s">
        <v>201</v>
      </c>
      <c r="K2367" s="54" t="s">
        <v>994</v>
      </c>
      <c r="L2367" s="87">
        <v>41695</v>
      </c>
      <c r="M2367" s="54"/>
      <c r="N2367" s="54" t="s">
        <v>995</v>
      </c>
      <c r="O2367" s="88">
        <v>0.17930958150000001</v>
      </c>
      <c r="P2367" s="54">
        <v>28</v>
      </c>
    </row>
    <row r="2368" spans="1:16" ht="28">
      <c r="A2368" s="54" t="s">
        <v>228</v>
      </c>
      <c r="B2368" s="54" t="s">
        <v>185</v>
      </c>
      <c r="C2368" s="54" t="s">
        <v>1130</v>
      </c>
      <c r="D2368" s="54" t="s">
        <v>97</v>
      </c>
      <c r="E2368" s="54" t="s">
        <v>370</v>
      </c>
      <c r="F2368" s="54" t="s">
        <v>272</v>
      </c>
      <c r="G2368" s="54" t="s">
        <v>201</v>
      </c>
      <c r="H2368" s="54" t="s">
        <v>976</v>
      </c>
      <c r="I2368" s="54" t="s">
        <v>977</v>
      </c>
      <c r="J2368" s="54" t="s">
        <v>201</v>
      </c>
      <c r="K2368" s="54" t="s">
        <v>996</v>
      </c>
      <c r="L2368" s="87">
        <v>41695</v>
      </c>
      <c r="M2368" s="54"/>
      <c r="N2368" s="54" t="s">
        <v>997</v>
      </c>
      <c r="O2368" s="88">
        <v>0.1216743589</v>
      </c>
      <c r="P2368" s="54">
        <v>19</v>
      </c>
    </row>
    <row r="2369" spans="1:16" ht="28">
      <c r="A2369" s="54" t="s">
        <v>228</v>
      </c>
      <c r="B2369" s="54" t="s">
        <v>185</v>
      </c>
      <c r="C2369" s="54" t="s">
        <v>1121</v>
      </c>
      <c r="D2369" s="54" t="s">
        <v>97</v>
      </c>
      <c r="E2369" s="54" t="s">
        <v>1122</v>
      </c>
      <c r="F2369" s="54" t="s">
        <v>272</v>
      </c>
      <c r="G2369" s="54" t="s">
        <v>307</v>
      </c>
      <c r="H2369" s="54" t="s">
        <v>308</v>
      </c>
      <c r="I2369" s="54" t="s">
        <v>309</v>
      </c>
      <c r="J2369" s="54" t="s">
        <v>307</v>
      </c>
      <c r="K2369" s="54" t="s">
        <v>313</v>
      </c>
      <c r="L2369" s="87">
        <v>41695</v>
      </c>
      <c r="M2369" s="54"/>
      <c r="N2369" s="54" t="s">
        <v>314</v>
      </c>
      <c r="O2369" s="88">
        <v>0.91</v>
      </c>
      <c r="P2369" s="54">
        <v>1</v>
      </c>
    </row>
    <row r="2370" spans="1:16" ht="28">
      <c r="A2370" s="54" t="s">
        <v>228</v>
      </c>
      <c r="B2370" s="54" t="s">
        <v>185</v>
      </c>
      <c r="C2370" s="54" t="s">
        <v>1126</v>
      </c>
      <c r="D2370" s="54" t="s">
        <v>97</v>
      </c>
      <c r="E2370" s="54" t="s">
        <v>1126</v>
      </c>
      <c r="F2370" s="54" t="s">
        <v>272</v>
      </c>
      <c r="G2370" s="54" t="s">
        <v>186</v>
      </c>
      <c r="H2370" s="54" t="s">
        <v>371</v>
      </c>
      <c r="I2370" s="54" t="s">
        <v>372</v>
      </c>
      <c r="J2370" s="54" t="s">
        <v>186</v>
      </c>
      <c r="K2370" s="54" t="s">
        <v>373</v>
      </c>
      <c r="L2370" s="87">
        <v>41695</v>
      </c>
      <c r="M2370" s="54"/>
      <c r="N2370" s="54" t="s">
        <v>374</v>
      </c>
      <c r="O2370" s="88">
        <v>9.6710600000000013E-4</v>
      </c>
      <c r="P2370" s="54">
        <v>2</v>
      </c>
    </row>
    <row r="2371" spans="1:16" ht="28">
      <c r="A2371" s="54" t="s">
        <v>228</v>
      </c>
      <c r="B2371" s="54" t="s">
        <v>185</v>
      </c>
      <c r="C2371" s="54" t="s">
        <v>1126</v>
      </c>
      <c r="D2371" s="54" t="s">
        <v>97</v>
      </c>
      <c r="E2371" s="54" t="s">
        <v>1126</v>
      </c>
      <c r="F2371" s="54" t="s">
        <v>272</v>
      </c>
      <c r="G2371" s="54" t="s">
        <v>186</v>
      </c>
      <c r="H2371" s="54" t="s">
        <v>371</v>
      </c>
      <c r="I2371" s="54" t="s">
        <v>372</v>
      </c>
      <c r="J2371" s="54" t="s">
        <v>186</v>
      </c>
      <c r="K2371" s="54" t="s">
        <v>373</v>
      </c>
      <c r="L2371" s="87">
        <v>41695</v>
      </c>
      <c r="M2371" s="54"/>
      <c r="N2371" s="54" t="s">
        <v>375</v>
      </c>
      <c r="O2371" s="88">
        <v>2.4177700000000001E-3</v>
      </c>
      <c r="P2371" s="54">
        <v>5</v>
      </c>
    </row>
    <row r="2372" spans="1:16" ht="28">
      <c r="A2372" s="54" t="s">
        <v>228</v>
      </c>
      <c r="B2372" s="54" t="s">
        <v>185</v>
      </c>
      <c r="C2372" s="54" t="s">
        <v>1126</v>
      </c>
      <c r="D2372" s="54" t="s">
        <v>97</v>
      </c>
      <c r="E2372" s="54" t="s">
        <v>1126</v>
      </c>
      <c r="F2372" s="54" t="s">
        <v>272</v>
      </c>
      <c r="G2372" s="54" t="s">
        <v>186</v>
      </c>
      <c r="H2372" s="54" t="s">
        <v>371</v>
      </c>
      <c r="I2372" s="54" t="s">
        <v>372</v>
      </c>
      <c r="J2372" s="54" t="s">
        <v>186</v>
      </c>
      <c r="K2372" s="54" t="s">
        <v>376</v>
      </c>
      <c r="L2372" s="87">
        <v>41695</v>
      </c>
      <c r="M2372" s="54"/>
      <c r="N2372" s="54" t="s">
        <v>378</v>
      </c>
      <c r="O2372" s="88">
        <v>1.01546E-2</v>
      </c>
      <c r="P2372" s="54">
        <v>21</v>
      </c>
    </row>
    <row r="2373" spans="1:16" ht="28">
      <c r="A2373" s="54" t="s">
        <v>228</v>
      </c>
      <c r="B2373" s="54" t="s">
        <v>185</v>
      </c>
      <c r="C2373" s="54" t="s">
        <v>1126</v>
      </c>
      <c r="D2373" s="54" t="s">
        <v>97</v>
      </c>
      <c r="E2373" s="54" t="s">
        <v>1126</v>
      </c>
      <c r="F2373" s="54" t="s">
        <v>272</v>
      </c>
      <c r="G2373" s="54" t="s">
        <v>186</v>
      </c>
      <c r="H2373" s="54" t="s">
        <v>371</v>
      </c>
      <c r="I2373" s="54" t="s">
        <v>372</v>
      </c>
      <c r="J2373" s="54" t="s">
        <v>186</v>
      </c>
      <c r="K2373" s="54" t="s">
        <v>379</v>
      </c>
      <c r="L2373" s="87">
        <v>41695</v>
      </c>
      <c r="M2373" s="54"/>
      <c r="N2373" s="54" t="s">
        <v>380</v>
      </c>
      <c r="O2373" s="88">
        <v>4.8355300000000001E-4</v>
      </c>
      <c r="P2373" s="54">
        <v>1</v>
      </c>
    </row>
    <row r="2374" spans="1:16" ht="28">
      <c r="A2374" s="54" t="s">
        <v>228</v>
      </c>
      <c r="B2374" s="54" t="s">
        <v>185</v>
      </c>
      <c r="C2374" s="54" t="s">
        <v>1126</v>
      </c>
      <c r="D2374" s="54" t="s">
        <v>97</v>
      </c>
      <c r="E2374" s="54" t="s">
        <v>1126</v>
      </c>
      <c r="F2374" s="54" t="s">
        <v>272</v>
      </c>
      <c r="G2374" s="54" t="s">
        <v>186</v>
      </c>
      <c r="H2374" s="54" t="s">
        <v>371</v>
      </c>
      <c r="I2374" s="54" t="s">
        <v>372</v>
      </c>
      <c r="J2374" s="54" t="s">
        <v>186</v>
      </c>
      <c r="K2374" s="54" t="s">
        <v>381</v>
      </c>
      <c r="L2374" s="87">
        <v>41695</v>
      </c>
      <c r="M2374" s="54"/>
      <c r="N2374" s="54" t="s">
        <v>382</v>
      </c>
      <c r="O2374" s="88">
        <v>1.4506600000000001E-3</v>
      </c>
      <c r="P2374" s="54">
        <v>3</v>
      </c>
    </row>
    <row r="2375" spans="1:16" ht="28">
      <c r="A2375" s="54" t="s">
        <v>228</v>
      </c>
      <c r="B2375" s="54" t="s">
        <v>185</v>
      </c>
      <c r="C2375" s="54" t="s">
        <v>1126</v>
      </c>
      <c r="D2375" s="54" t="s">
        <v>97</v>
      </c>
      <c r="E2375" s="54" t="s">
        <v>1126</v>
      </c>
      <c r="F2375" s="54" t="s">
        <v>272</v>
      </c>
      <c r="G2375" s="54" t="s">
        <v>192</v>
      </c>
      <c r="H2375" s="54" t="s">
        <v>280</v>
      </c>
      <c r="I2375" s="54" t="s">
        <v>281</v>
      </c>
      <c r="J2375" s="54" t="s">
        <v>192</v>
      </c>
      <c r="K2375" s="54" t="s">
        <v>282</v>
      </c>
      <c r="L2375" s="87">
        <v>41898</v>
      </c>
      <c r="M2375" s="54"/>
      <c r="N2375" s="54" t="s">
        <v>283</v>
      </c>
      <c r="O2375" s="88">
        <v>9.1875130000000013E-3</v>
      </c>
      <c r="P2375" s="54">
        <v>7</v>
      </c>
    </row>
    <row r="2376" spans="1:16" ht="28">
      <c r="A2376" s="54" t="s">
        <v>228</v>
      </c>
      <c r="B2376" s="54" t="s">
        <v>185</v>
      </c>
      <c r="C2376" s="54" t="s">
        <v>1126</v>
      </c>
      <c r="D2376" s="54" t="s">
        <v>97</v>
      </c>
      <c r="E2376" s="54" t="s">
        <v>1126</v>
      </c>
      <c r="F2376" s="54" t="s">
        <v>272</v>
      </c>
      <c r="G2376" s="54" t="s">
        <v>192</v>
      </c>
      <c r="H2376" s="54" t="s">
        <v>478</v>
      </c>
      <c r="I2376" s="54" t="s">
        <v>479</v>
      </c>
      <c r="J2376" s="54" t="s">
        <v>192</v>
      </c>
      <c r="K2376" s="54" t="s">
        <v>488</v>
      </c>
      <c r="L2376" s="87">
        <v>41695</v>
      </c>
      <c r="M2376" s="54"/>
      <c r="N2376" s="54" t="s">
        <v>489</v>
      </c>
      <c r="O2376" s="88">
        <v>2.4177700000000001E-3</v>
      </c>
      <c r="P2376" s="54">
        <v>5</v>
      </c>
    </row>
    <row r="2377" spans="1:16" ht="28">
      <c r="A2377" s="54" t="s">
        <v>228</v>
      </c>
      <c r="B2377" s="54" t="s">
        <v>185</v>
      </c>
      <c r="C2377" s="54" t="s">
        <v>1126</v>
      </c>
      <c r="D2377" s="54" t="s">
        <v>97</v>
      </c>
      <c r="E2377" s="54" t="s">
        <v>1126</v>
      </c>
      <c r="F2377" s="54" t="s">
        <v>272</v>
      </c>
      <c r="G2377" s="54" t="s">
        <v>192</v>
      </c>
      <c r="H2377" s="54" t="s">
        <v>478</v>
      </c>
      <c r="I2377" s="54" t="s">
        <v>479</v>
      </c>
      <c r="J2377" s="54" t="s">
        <v>192</v>
      </c>
      <c r="K2377" s="54" t="s">
        <v>494</v>
      </c>
      <c r="L2377" s="87">
        <v>41695</v>
      </c>
      <c r="M2377" s="54"/>
      <c r="N2377" s="54" t="s">
        <v>495</v>
      </c>
      <c r="O2377" s="88">
        <v>1.4506600000000001E-3</v>
      </c>
      <c r="P2377" s="54">
        <v>3</v>
      </c>
    </row>
    <row r="2378" spans="1:16" ht="28">
      <c r="A2378" s="54" t="s">
        <v>228</v>
      </c>
      <c r="B2378" s="54" t="s">
        <v>185</v>
      </c>
      <c r="C2378" s="54" t="s">
        <v>1126</v>
      </c>
      <c r="D2378" s="54" t="s">
        <v>97</v>
      </c>
      <c r="E2378" s="54" t="s">
        <v>1126</v>
      </c>
      <c r="F2378" s="54" t="s">
        <v>272</v>
      </c>
      <c r="G2378" s="54" t="s">
        <v>192</v>
      </c>
      <c r="H2378" s="54" t="s">
        <v>478</v>
      </c>
      <c r="I2378" s="54" t="s">
        <v>479</v>
      </c>
      <c r="J2378" s="54" t="s">
        <v>192</v>
      </c>
      <c r="K2378" s="54" t="s">
        <v>498</v>
      </c>
      <c r="L2378" s="87">
        <v>41695</v>
      </c>
      <c r="M2378" s="54"/>
      <c r="N2378" s="54" t="s">
        <v>499</v>
      </c>
      <c r="O2378" s="88">
        <v>2.3694099999999999E-2</v>
      </c>
      <c r="P2378" s="54">
        <v>49</v>
      </c>
    </row>
    <row r="2379" spans="1:16" ht="28">
      <c r="A2379" s="54" t="s">
        <v>228</v>
      </c>
      <c r="B2379" s="54" t="s">
        <v>185</v>
      </c>
      <c r="C2379" s="54" t="s">
        <v>1126</v>
      </c>
      <c r="D2379" s="54" t="s">
        <v>97</v>
      </c>
      <c r="E2379" s="54" t="s">
        <v>1126</v>
      </c>
      <c r="F2379" s="54" t="s">
        <v>272</v>
      </c>
      <c r="G2379" s="54" t="s">
        <v>288</v>
      </c>
      <c r="H2379" s="54" t="s">
        <v>600</v>
      </c>
      <c r="I2379" s="54" t="s">
        <v>601</v>
      </c>
      <c r="J2379" s="54" t="s">
        <v>288</v>
      </c>
      <c r="K2379" s="54" t="s">
        <v>602</v>
      </c>
      <c r="L2379" s="87">
        <v>41695</v>
      </c>
      <c r="M2379" s="54"/>
      <c r="N2379" s="54" t="s">
        <v>603</v>
      </c>
      <c r="O2379" s="88">
        <v>9.6710600000000013E-4</v>
      </c>
      <c r="P2379" s="54">
        <v>2</v>
      </c>
    </row>
    <row r="2380" spans="1:16" ht="28">
      <c r="A2380" s="54" t="s">
        <v>228</v>
      </c>
      <c r="B2380" s="54" t="s">
        <v>185</v>
      </c>
      <c r="C2380" s="54" t="s">
        <v>1126</v>
      </c>
      <c r="D2380" s="54" t="s">
        <v>97</v>
      </c>
      <c r="E2380" s="54" t="s">
        <v>1126</v>
      </c>
      <c r="F2380" s="54" t="s">
        <v>272</v>
      </c>
      <c r="G2380" s="54" t="s">
        <v>288</v>
      </c>
      <c r="H2380" s="54" t="s">
        <v>600</v>
      </c>
      <c r="I2380" s="54" t="s">
        <v>601</v>
      </c>
      <c r="J2380" s="54" t="s">
        <v>288</v>
      </c>
      <c r="K2380" s="54" t="s">
        <v>606</v>
      </c>
      <c r="L2380" s="87">
        <v>41695</v>
      </c>
      <c r="M2380" s="54"/>
      <c r="N2380" s="54" t="s">
        <v>607</v>
      </c>
      <c r="O2380" s="88">
        <v>4.8355300000000001E-4</v>
      </c>
      <c r="P2380" s="54">
        <v>1</v>
      </c>
    </row>
    <row r="2381" spans="1:16" ht="28">
      <c r="A2381" s="54" t="s">
        <v>228</v>
      </c>
      <c r="B2381" s="54" t="s">
        <v>185</v>
      </c>
      <c r="C2381" s="54" t="s">
        <v>1126</v>
      </c>
      <c r="D2381" s="54" t="s">
        <v>97</v>
      </c>
      <c r="E2381" s="54" t="s">
        <v>1126</v>
      </c>
      <c r="F2381" s="54" t="s">
        <v>272</v>
      </c>
      <c r="G2381" s="54" t="s">
        <v>288</v>
      </c>
      <c r="H2381" s="54" t="s">
        <v>600</v>
      </c>
      <c r="I2381" s="54" t="s">
        <v>601</v>
      </c>
      <c r="J2381" s="54" t="s">
        <v>288</v>
      </c>
      <c r="K2381" s="54" t="s">
        <v>608</v>
      </c>
      <c r="L2381" s="87">
        <v>41695</v>
      </c>
      <c r="M2381" s="54"/>
      <c r="N2381" s="54" t="s">
        <v>609</v>
      </c>
      <c r="O2381" s="88">
        <v>9.6710600000000013E-4</v>
      </c>
      <c r="P2381" s="54">
        <v>2</v>
      </c>
    </row>
    <row r="2382" spans="1:16" ht="28">
      <c r="A2382" s="54" t="s">
        <v>228</v>
      </c>
      <c r="B2382" s="54" t="s">
        <v>185</v>
      </c>
      <c r="C2382" s="54" t="s">
        <v>1126</v>
      </c>
      <c r="D2382" s="54" t="s">
        <v>97</v>
      </c>
      <c r="E2382" s="54" t="s">
        <v>1126</v>
      </c>
      <c r="F2382" s="54" t="s">
        <v>272</v>
      </c>
      <c r="G2382" s="54" t="s">
        <v>288</v>
      </c>
      <c r="H2382" s="54" t="s">
        <v>600</v>
      </c>
      <c r="I2382" s="54" t="s">
        <v>601</v>
      </c>
      <c r="J2382" s="54" t="s">
        <v>288</v>
      </c>
      <c r="K2382" s="54" t="s">
        <v>612</v>
      </c>
      <c r="L2382" s="87">
        <v>41695</v>
      </c>
      <c r="M2382" s="54"/>
      <c r="N2382" s="54" t="s">
        <v>613</v>
      </c>
      <c r="O2382" s="88">
        <v>4.8355300000000001E-4</v>
      </c>
      <c r="P2382" s="54">
        <v>1</v>
      </c>
    </row>
    <row r="2383" spans="1:16" ht="28">
      <c r="A2383" s="54" t="s">
        <v>228</v>
      </c>
      <c r="B2383" s="54" t="s">
        <v>185</v>
      </c>
      <c r="C2383" s="54" t="s">
        <v>1126</v>
      </c>
      <c r="D2383" s="54" t="s">
        <v>97</v>
      </c>
      <c r="E2383" s="54" t="s">
        <v>1126</v>
      </c>
      <c r="F2383" s="54" t="s">
        <v>272</v>
      </c>
      <c r="G2383" s="54" t="s">
        <v>288</v>
      </c>
      <c r="H2383" s="54" t="s">
        <v>600</v>
      </c>
      <c r="I2383" s="54" t="s">
        <v>601</v>
      </c>
      <c r="J2383" s="54" t="s">
        <v>288</v>
      </c>
      <c r="K2383" s="54" t="s">
        <v>618</v>
      </c>
      <c r="L2383" s="87">
        <v>41695</v>
      </c>
      <c r="M2383" s="54"/>
      <c r="N2383" s="54" t="s">
        <v>619</v>
      </c>
      <c r="O2383" s="88">
        <v>4.8355300000000001E-4</v>
      </c>
      <c r="P2383" s="54">
        <v>1</v>
      </c>
    </row>
    <row r="2384" spans="1:16" ht="28">
      <c r="A2384" s="54" t="s">
        <v>228</v>
      </c>
      <c r="B2384" s="54" t="s">
        <v>185</v>
      </c>
      <c r="C2384" s="54" t="s">
        <v>1126</v>
      </c>
      <c r="D2384" s="54" t="s">
        <v>97</v>
      </c>
      <c r="E2384" s="54" t="s">
        <v>1126</v>
      </c>
      <c r="F2384" s="54" t="s">
        <v>272</v>
      </c>
      <c r="G2384" s="54" t="s">
        <v>288</v>
      </c>
      <c r="H2384" s="54" t="s">
        <v>600</v>
      </c>
      <c r="I2384" s="54" t="s">
        <v>601</v>
      </c>
      <c r="J2384" s="54" t="s">
        <v>288</v>
      </c>
      <c r="K2384" s="54" t="s">
        <v>600</v>
      </c>
      <c r="L2384" s="87">
        <v>41695</v>
      </c>
      <c r="M2384" s="54"/>
      <c r="N2384" s="54" t="s">
        <v>620</v>
      </c>
      <c r="O2384" s="88">
        <v>4.8355300000000001E-4</v>
      </c>
      <c r="P2384" s="54">
        <v>1</v>
      </c>
    </row>
    <row r="2385" spans="1:16" ht="28">
      <c r="A2385" s="54" t="s">
        <v>228</v>
      </c>
      <c r="B2385" s="54" t="s">
        <v>185</v>
      </c>
      <c r="C2385" s="54" t="s">
        <v>1126</v>
      </c>
      <c r="D2385" s="54" t="s">
        <v>97</v>
      </c>
      <c r="E2385" s="54" t="s">
        <v>1126</v>
      </c>
      <c r="F2385" s="54" t="s">
        <v>272</v>
      </c>
      <c r="G2385" s="54" t="s">
        <v>196</v>
      </c>
      <c r="H2385" s="54" t="s">
        <v>197</v>
      </c>
      <c r="I2385" s="54" t="s">
        <v>678</v>
      </c>
      <c r="J2385" s="54" t="s">
        <v>196</v>
      </c>
      <c r="K2385" s="54" t="s">
        <v>679</v>
      </c>
      <c r="L2385" s="87">
        <v>41814</v>
      </c>
      <c r="M2385" s="54"/>
      <c r="N2385" s="54" t="s">
        <v>680</v>
      </c>
      <c r="O2385" s="88">
        <v>2.4177700000000001E-3</v>
      </c>
      <c r="P2385" s="54">
        <v>1</v>
      </c>
    </row>
    <row r="2386" spans="1:16" ht="28">
      <c r="A2386" s="54" t="s">
        <v>228</v>
      </c>
      <c r="B2386" s="54" t="s">
        <v>185</v>
      </c>
      <c r="C2386" s="54" t="s">
        <v>1126</v>
      </c>
      <c r="D2386" s="54" t="s">
        <v>97</v>
      </c>
      <c r="E2386" s="54" t="s">
        <v>1126</v>
      </c>
      <c r="F2386" s="54" t="s">
        <v>272</v>
      </c>
      <c r="G2386" s="54" t="s">
        <v>196</v>
      </c>
      <c r="H2386" s="54" t="s">
        <v>197</v>
      </c>
      <c r="I2386" s="54" t="s">
        <v>678</v>
      </c>
      <c r="J2386" s="54" t="s">
        <v>196</v>
      </c>
      <c r="K2386" s="54" t="s">
        <v>197</v>
      </c>
      <c r="L2386" s="87">
        <v>41814</v>
      </c>
      <c r="M2386" s="54"/>
      <c r="N2386" s="54" t="s">
        <v>681</v>
      </c>
      <c r="O2386" s="88">
        <v>2.4177700000000001E-3</v>
      </c>
      <c r="P2386" s="54">
        <v>1</v>
      </c>
    </row>
    <row r="2387" spans="1:16" ht="28">
      <c r="A2387" s="54" t="s">
        <v>228</v>
      </c>
      <c r="B2387" s="54" t="s">
        <v>185</v>
      </c>
      <c r="C2387" s="54" t="s">
        <v>1126</v>
      </c>
      <c r="D2387" s="54" t="s">
        <v>97</v>
      </c>
      <c r="E2387" s="54" t="s">
        <v>1126</v>
      </c>
      <c r="F2387" s="54" t="s">
        <v>272</v>
      </c>
      <c r="G2387" s="54" t="s">
        <v>196</v>
      </c>
      <c r="H2387" s="54" t="s">
        <v>197</v>
      </c>
      <c r="I2387" s="54" t="s">
        <v>678</v>
      </c>
      <c r="J2387" s="54" t="s">
        <v>196</v>
      </c>
      <c r="K2387" s="54" t="s">
        <v>684</v>
      </c>
      <c r="L2387" s="87">
        <v>41814</v>
      </c>
      <c r="M2387" s="54"/>
      <c r="N2387" s="54" t="s">
        <v>685</v>
      </c>
      <c r="O2387" s="88">
        <v>9.6710600000000013E-4</v>
      </c>
      <c r="P2387" s="54">
        <v>2</v>
      </c>
    </row>
    <row r="2388" spans="1:16" ht="28">
      <c r="A2388" s="54" t="s">
        <v>228</v>
      </c>
      <c r="B2388" s="54" t="s">
        <v>185</v>
      </c>
      <c r="C2388" s="54" t="s">
        <v>1126</v>
      </c>
      <c r="D2388" s="54" t="s">
        <v>97</v>
      </c>
      <c r="E2388" s="54" t="s">
        <v>1126</v>
      </c>
      <c r="F2388" s="54" t="s">
        <v>272</v>
      </c>
      <c r="G2388" s="54" t="s">
        <v>196</v>
      </c>
      <c r="H2388" s="54" t="s">
        <v>197</v>
      </c>
      <c r="I2388" s="54" t="s">
        <v>678</v>
      </c>
      <c r="J2388" s="54" t="s">
        <v>196</v>
      </c>
      <c r="K2388" s="54" t="s">
        <v>692</v>
      </c>
      <c r="L2388" s="87">
        <v>41814</v>
      </c>
      <c r="M2388" s="54"/>
      <c r="N2388" s="54" t="s">
        <v>693</v>
      </c>
      <c r="O2388" s="88">
        <v>1.4506600000000001E-3</v>
      </c>
      <c r="P2388" s="54">
        <v>3</v>
      </c>
    </row>
    <row r="2389" spans="1:16" ht="28">
      <c r="A2389" s="54" t="s">
        <v>228</v>
      </c>
      <c r="B2389" s="54" t="s">
        <v>185</v>
      </c>
      <c r="C2389" s="54" t="s">
        <v>1126</v>
      </c>
      <c r="D2389" s="54" t="s">
        <v>97</v>
      </c>
      <c r="E2389" s="54" t="s">
        <v>1126</v>
      </c>
      <c r="F2389" s="54" t="s">
        <v>272</v>
      </c>
      <c r="G2389" s="54" t="s">
        <v>307</v>
      </c>
      <c r="H2389" s="54" t="s">
        <v>308</v>
      </c>
      <c r="I2389" s="54" t="s">
        <v>309</v>
      </c>
      <c r="J2389" s="54" t="s">
        <v>307</v>
      </c>
      <c r="K2389" s="54" t="s">
        <v>808</v>
      </c>
      <c r="L2389" s="87">
        <v>41695</v>
      </c>
      <c r="M2389" s="54"/>
      <c r="N2389" s="54" t="s">
        <v>809</v>
      </c>
      <c r="O2389" s="88">
        <v>4.8355300000000001E-4</v>
      </c>
      <c r="P2389" s="54">
        <v>1</v>
      </c>
    </row>
    <row r="2390" spans="1:16" ht="28">
      <c r="A2390" s="54" t="s">
        <v>228</v>
      </c>
      <c r="B2390" s="54" t="s">
        <v>185</v>
      </c>
      <c r="C2390" s="54" t="s">
        <v>1126</v>
      </c>
      <c r="D2390" s="54" t="s">
        <v>97</v>
      </c>
      <c r="E2390" s="54" t="s">
        <v>1126</v>
      </c>
      <c r="F2390" s="54" t="s">
        <v>272</v>
      </c>
      <c r="G2390" s="54" t="s">
        <v>307</v>
      </c>
      <c r="H2390" s="54" t="s">
        <v>308</v>
      </c>
      <c r="I2390" s="54" t="s">
        <v>309</v>
      </c>
      <c r="J2390" s="54" t="s">
        <v>307</v>
      </c>
      <c r="K2390" s="54" t="s">
        <v>308</v>
      </c>
      <c r="L2390" s="87">
        <v>41695</v>
      </c>
      <c r="M2390" s="54"/>
      <c r="N2390" s="54" t="s">
        <v>810</v>
      </c>
      <c r="O2390" s="88">
        <v>4.8355300000000001E-4</v>
      </c>
      <c r="P2390" s="54">
        <v>1</v>
      </c>
    </row>
    <row r="2391" spans="1:16" ht="28">
      <c r="A2391" s="54" t="s">
        <v>228</v>
      </c>
      <c r="B2391" s="54" t="s">
        <v>185</v>
      </c>
      <c r="C2391" s="54" t="s">
        <v>1126</v>
      </c>
      <c r="D2391" s="54" t="s">
        <v>97</v>
      </c>
      <c r="E2391" s="54" t="s">
        <v>1126</v>
      </c>
      <c r="F2391" s="54" t="s">
        <v>272</v>
      </c>
      <c r="G2391" s="54" t="s">
        <v>307</v>
      </c>
      <c r="H2391" s="54" t="s">
        <v>308</v>
      </c>
      <c r="I2391" s="54" t="s">
        <v>309</v>
      </c>
      <c r="J2391" s="54" t="s">
        <v>307</v>
      </c>
      <c r="K2391" s="54" t="s">
        <v>308</v>
      </c>
      <c r="L2391" s="87">
        <v>41695</v>
      </c>
      <c r="M2391" s="54"/>
      <c r="N2391" s="54" t="s">
        <v>310</v>
      </c>
      <c r="O2391" s="88">
        <v>4.8355300000000001E-4</v>
      </c>
      <c r="P2391" s="54">
        <v>1</v>
      </c>
    </row>
    <row r="2392" spans="1:16" ht="28">
      <c r="A2392" s="54" t="s">
        <v>228</v>
      </c>
      <c r="B2392" s="54" t="s">
        <v>185</v>
      </c>
      <c r="C2392" s="54" t="s">
        <v>1126</v>
      </c>
      <c r="D2392" s="54" t="s">
        <v>97</v>
      </c>
      <c r="E2392" s="54" t="s">
        <v>1126</v>
      </c>
      <c r="F2392" s="54" t="s">
        <v>272</v>
      </c>
      <c r="G2392" s="54" t="s">
        <v>307</v>
      </c>
      <c r="H2392" s="54" t="s">
        <v>308</v>
      </c>
      <c r="I2392" s="54" t="s">
        <v>309</v>
      </c>
      <c r="J2392" s="54" t="s">
        <v>307</v>
      </c>
      <c r="K2392" s="54" t="s">
        <v>311</v>
      </c>
      <c r="L2392" s="87">
        <v>41695</v>
      </c>
      <c r="M2392" s="54"/>
      <c r="N2392" s="54" t="s">
        <v>312</v>
      </c>
      <c r="O2392" s="88">
        <v>4.8355300000000001E-4</v>
      </c>
      <c r="P2392" s="54">
        <v>1</v>
      </c>
    </row>
    <row r="2393" spans="1:16" ht="28">
      <c r="A2393" s="54" t="s">
        <v>228</v>
      </c>
      <c r="B2393" s="54" t="s">
        <v>185</v>
      </c>
      <c r="C2393" s="54" t="s">
        <v>1126</v>
      </c>
      <c r="D2393" s="54" t="s">
        <v>97</v>
      </c>
      <c r="E2393" s="54" t="s">
        <v>1126</v>
      </c>
      <c r="F2393" s="54" t="s">
        <v>272</v>
      </c>
      <c r="G2393" s="54" t="s">
        <v>307</v>
      </c>
      <c r="H2393" s="54" t="s">
        <v>308</v>
      </c>
      <c r="I2393" s="54" t="s">
        <v>309</v>
      </c>
      <c r="J2393" s="54" t="s">
        <v>307</v>
      </c>
      <c r="K2393" s="54" t="s">
        <v>313</v>
      </c>
      <c r="L2393" s="87">
        <v>41695</v>
      </c>
      <c r="M2393" s="54"/>
      <c r="N2393" s="54" t="s">
        <v>314</v>
      </c>
      <c r="O2393" s="88">
        <v>1.54737E-2</v>
      </c>
      <c r="P2393" s="54">
        <v>32</v>
      </c>
    </row>
    <row r="2394" spans="1:16" ht="28">
      <c r="A2394" s="54" t="s">
        <v>228</v>
      </c>
      <c r="B2394" s="54" t="s">
        <v>185</v>
      </c>
      <c r="C2394" s="54" t="s">
        <v>1126</v>
      </c>
      <c r="D2394" s="54" t="s">
        <v>97</v>
      </c>
      <c r="E2394" s="54" t="s">
        <v>1126</v>
      </c>
      <c r="F2394" s="54" t="s">
        <v>272</v>
      </c>
      <c r="G2394" s="54" t="s">
        <v>307</v>
      </c>
      <c r="H2394" s="54" t="s">
        <v>308</v>
      </c>
      <c r="I2394" s="54" t="s">
        <v>309</v>
      </c>
      <c r="J2394" s="54" t="s">
        <v>307</v>
      </c>
      <c r="K2394" s="54" t="s">
        <v>815</v>
      </c>
      <c r="L2394" s="87">
        <v>41695</v>
      </c>
      <c r="M2394" s="54"/>
      <c r="N2394" s="54" t="s">
        <v>816</v>
      </c>
      <c r="O2394" s="88">
        <v>4.8355300000000001E-4</v>
      </c>
      <c r="P2394" s="54">
        <v>1</v>
      </c>
    </row>
    <row r="2395" spans="1:16" ht="28">
      <c r="A2395" s="54" t="s">
        <v>228</v>
      </c>
      <c r="B2395" s="54" t="s">
        <v>185</v>
      </c>
      <c r="C2395" s="54" t="s">
        <v>1126</v>
      </c>
      <c r="D2395" s="54" t="s">
        <v>97</v>
      </c>
      <c r="E2395" s="54" t="s">
        <v>1126</v>
      </c>
      <c r="F2395" s="54" t="s">
        <v>272</v>
      </c>
      <c r="G2395" s="54" t="s">
        <v>307</v>
      </c>
      <c r="H2395" s="54" t="s">
        <v>308</v>
      </c>
      <c r="I2395" s="54" t="s">
        <v>309</v>
      </c>
      <c r="J2395" s="54" t="s">
        <v>307</v>
      </c>
      <c r="K2395" s="54" t="s">
        <v>817</v>
      </c>
      <c r="L2395" s="87">
        <v>41695</v>
      </c>
      <c r="M2395" s="54"/>
      <c r="N2395" s="54" t="s">
        <v>818</v>
      </c>
      <c r="O2395" s="88">
        <v>7.2532999999999999E-3</v>
      </c>
      <c r="P2395" s="54">
        <v>15</v>
      </c>
    </row>
    <row r="2396" spans="1:16" ht="28">
      <c r="A2396" s="54" t="s">
        <v>228</v>
      </c>
      <c r="B2396" s="54" t="s">
        <v>185</v>
      </c>
      <c r="C2396" s="54" t="s">
        <v>1126</v>
      </c>
      <c r="D2396" s="54" t="s">
        <v>97</v>
      </c>
      <c r="E2396" s="54" t="s">
        <v>1126</v>
      </c>
      <c r="F2396" s="54" t="s">
        <v>272</v>
      </c>
      <c r="G2396" s="54" t="s">
        <v>307</v>
      </c>
      <c r="H2396" s="54" t="s">
        <v>308</v>
      </c>
      <c r="I2396" s="54" t="s">
        <v>309</v>
      </c>
      <c r="J2396" s="54" t="s">
        <v>307</v>
      </c>
      <c r="K2396" s="54" t="s">
        <v>823</v>
      </c>
      <c r="L2396" s="87">
        <v>41695</v>
      </c>
      <c r="M2396" s="54"/>
      <c r="N2396" s="54" t="s">
        <v>824</v>
      </c>
      <c r="O2396" s="88">
        <v>4.8355300000000001E-4</v>
      </c>
      <c r="P2396" s="54">
        <v>1</v>
      </c>
    </row>
    <row r="2397" spans="1:16" ht="28">
      <c r="A2397" s="54" t="s">
        <v>228</v>
      </c>
      <c r="B2397" s="54" t="s">
        <v>185</v>
      </c>
      <c r="C2397" s="54" t="s">
        <v>1126</v>
      </c>
      <c r="D2397" s="54" t="s">
        <v>97</v>
      </c>
      <c r="E2397" s="54" t="s">
        <v>1126</v>
      </c>
      <c r="F2397" s="54" t="s">
        <v>272</v>
      </c>
      <c r="G2397" s="54" t="s">
        <v>201</v>
      </c>
      <c r="H2397" s="54" t="s">
        <v>976</v>
      </c>
      <c r="I2397" s="54" t="s">
        <v>977</v>
      </c>
      <c r="J2397" s="54" t="s">
        <v>201</v>
      </c>
      <c r="K2397" s="54" t="s">
        <v>978</v>
      </c>
      <c r="L2397" s="87">
        <v>41695</v>
      </c>
      <c r="M2397" s="54"/>
      <c r="N2397" s="54" t="s">
        <v>979</v>
      </c>
      <c r="O2397" s="88">
        <v>4.3519799999999992E-3</v>
      </c>
      <c r="P2397" s="54">
        <v>9</v>
      </c>
    </row>
    <row r="2398" spans="1:16" ht="28">
      <c r="A2398" s="54" t="s">
        <v>228</v>
      </c>
      <c r="B2398" s="54" t="s">
        <v>185</v>
      </c>
      <c r="C2398" s="54" t="s">
        <v>1126</v>
      </c>
      <c r="D2398" s="54" t="s">
        <v>97</v>
      </c>
      <c r="E2398" s="54" t="s">
        <v>1126</v>
      </c>
      <c r="F2398" s="54" t="s">
        <v>272</v>
      </c>
      <c r="G2398" s="54" t="s">
        <v>201</v>
      </c>
      <c r="H2398" s="54" t="s">
        <v>976</v>
      </c>
      <c r="I2398" s="54" t="s">
        <v>977</v>
      </c>
      <c r="J2398" s="54" t="s">
        <v>201</v>
      </c>
      <c r="K2398" s="54" t="s">
        <v>980</v>
      </c>
      <c r="L2398" s="87">
        <v>41695</v>
      </c>
      <c r="M2398" s="54"/>
      <c r="N2398" s="54" t="s">
        <v>981</v>
      </c>
      <c r="O2398" s="88">
        <v>9.6710600000000013E-4</v>
      </c>
      <c r="P2398" s="54">
        <v>2</v>
      </c>
    </row>
    <row r="2399" spans="1:16" ht="28">
      <c r="A2399" s="54" t="s">
        <v>228</v>
      </c>
      <c r="B2399" s="54" t="s">
        <v>185</v>
      </c>
      <c r="C2399" s="54" t="s">
        <v>1126</v>
      </c>
      <c r="D2399" s="54" t="s">
        <v>97</v>
      </c>
      <c r="E2399" s="54" t="s">
        <v>1126</v>
      </c>
      <c r="F2399" s="54" t="s">
        <v>272</v>
      </c>
      <c r="G2399" s="54" t="s">
        <v>201</v>
      </c>
      <c r="H2399" s="54" t="s">
        <v>976</v>
      </c>
      <c r="I2399" s="54" t="s">
        <v>977</v>
      </c>
      <c r="J2399" s="54" t="s">
        <v>201</v>
      </c>
      <c r="K2399" s="54" t="s">
        <v>988</v>
      </c>
      <c r="L2399" s="87">
        <v>41695</v>
      </c>
      <c r="M2399" s="54"/>
      <c r="N2399" s="54" t="s">
        <v>989</v>
      </c>
      <c r="O2399" s="88">
        <v>2.4177700000000001E-3</v>
      </c>
      <c r="P2399" s="54">
        <v>5</v>
      </c>
    </row>
    <row r="2400" spans="1:16" ht="28">
      <c r="A2400" s="54" t="s">
        <v>228</v>
      </c>
      <c r="B2400" s="54" t="s">
        <v>185</v>
      </c>
      <c r="C2400" s="54" t="s">
        <v>1126</v>
      </c>
      <c r="D2400" s="54" t="s">
        <v>97</v>
      </c>
      <c r="E2400" s="54" t="s">
        <v>1126</v>
      </c>
      <c r="F2400" s="54" t="s">
        <v>272</v>
      </c>
      <c r="G2400" s="54" t="s">
        <v>201</v>
      </c>
      <c r="H2400" s="54" t="s">
        <v>976</v>
      </c>
      <c r="I2400" s="54" t="s">
        <v>977</v>
      </c>
      <c r="J2400" s="54" t="s">
        <v>201</v>
      </c>
      <c r="K2400" s="54" t="s">
        <v>992</v>
      </c>
      <c r="L2400" s="87">
        <v>41695</v>
      </c>
      <c r="M2400" s="54"/>
      <c r="N2400" s="54" t="s">
        <v>993</v>
      </c>
      <c r="O2400" s="88">
        <v>1.93421E-3</v>
      </c>
      <c r="P2400" s="54">
        <v>4</v>
      </c>
    </row>
    <row r="2401" spans="1:16" ht="28">
      <c r="A2401" s="54" t="s">
        <v>228</v>
      </c>
      <c r="B2401" s="54" t="s">
        <v>185</v>
      </c>
      <c r="C2401" s="54" t="s">
        <v>1126</v>
      </c>
      <c r="D2401" s="54" t="s">
        <v>97</v>
      </c>
      <c r="E2401" s="54" t="s">
        <v>1126</v>
      </c>
      <c r="F2401" s="54" t="s">
        <v>272</v>
      </c>
      <c r="G2401" s="54" t="s">
        <v>201</v>
      </c>
      <c r="H2401" s="54" t="s">
        <v>976</v>
      </c>
      <c r="I2401" s="54" t="s">
        <v>977</v>
      </c>
      <c r="J2401" s="54" t="s">
        <v>201</v>
      </c>
      <c r="K2401" s="54" t="s">
        <v>994</v>
      </c>
      <c r="L2401" s="87">
        <v>41695</v>
      </c>
      <c r="M2401" s="54"/>
      <c r="N2401" s="54" t="s">
        <v>995</v>
      </c>
      <c r="O2401" s="88">
        <v>1.4506600000000001E-3</v>
      </c>
      <c r="P2401" s="54">
        <v>3</v>
      </c>
    </row>
    <row r="2402" spans="1:16" ht="28">
      <c r="A2402" s="54" t="s">
        <v>228</v>
      </c>
      <c r="B2402" s="54" t="s">
        <v>185</v>
      </c>
      <c r="C2402" s="54" t="s">
        <v>1126</v>
      </c>
      <c r="D2402" s="54" t="s">
        <v>97</v>
      </c>
      <c r="E2402" s="54" t="s">
        <v>1126</v>
      </c>
      <c r="F2402" s="54" t="s">
        <v>272</v>
      </c>
      <c r="G2402" s="54" t="s">
        <v>201</v>
      </c>
      <c r="H2402" s="54" t="s">
        <v>976</v>
      </c>
      <c r="I2402" s="54" t="s">
        <v>977</v>
      </c>
      <c r="J2402" s="54" t="s">
        <v>201</v>
      </c>
      <c r="K2402" s="54" t="s">
        <v>996</v>
      </c>
      <c r="L2402" s="87">
        <v>41695</v>
      </c>
      <c r="M2402" s="54"/>
      <c r="N2402" s="54" t="s">
        <v>997</v>
      </c>
      <c r="O2402" s="88">
        <v>1.4506600000000001E-3</v>
      </c>
      <c r="P2402" s="54">
        <v>3</v>
      </c>
    </row>
    <row r="2403" spans="1:16" ht="28">
      <c r="A2403" s="54" t="s">
        <v>228</v>
      </c>
      <c r="B2403" s="54" t="s">
        <v>185</v>
      </c>
      <c r="C2403" s="54" t="s">
        <v>1528</v>
      </c>
      <c r="D2403" s="54" t="s">
        <v>97</v>
      </c>
      <c r="E2403" s="54" t="s">
        <v>1126</v>
      </c>
      <c r="F2403" s="54" t="s">
        <v>272</v>
      </c>
      <c r="G2403" s="54" t="s">
        <v>192</v>
      </c>
      <c r="H2403" s="54" t="s">
        <v>280</v>
      </c>
      <c r="I2403" s="54" t="s">
        <v>281</v>
      </c>
      <c r="J2403" s="54" t="s">
        <v>192</v>
      </c>
      <c r="K2403" s="54" t="s">
        <v>282</v>
      </c>
      <c r="L2403" s="87">
        <v>41898</v>
      </c>
      <c r="M2403" s="54"/>
      <c r="N2403" s="54" t="s">
        <v>283</v>
      </c>
      <c r="O2403" s="88">
        <v>4.8355300000000001E-4</v>
      </c>
      <c r="P2403" s="54">
        <v>1</v>
      </c>
    </row>
    <row r="2404" spans="1:16" ht="28">
      <c r="A2404" s="54" t="s">
        <v>228</v>
      </c>
      <c r="B2404" s="54" t="s">
        <v>185</v>
      </c>
      <c r="C2404" s="54" t="s">
        <v>1528</v>
      </c>
      <c r="D2404" s="54" t="s">
        <v>97</v>
      </c>
      <c r="E2404" s="54" t="s">
        <v>1126</v>
      </c>
      <c r="F2404" s="54" t="s">
        <v>272</v>
      </c>
      <c r="G2404" s="54" t="s">
        <v>192</v>
      </c>
      <c r="H2404" s="54" t="s">
        <v>280</v>
      </c>
      <c r="I2404" s="54" t="s">
        <v>281</v>
      </c>
      <c r="J2404" s="54" t="s">
        <v>192</v>
      </c>
      <c r="K2404" s="54" t="s">
        <v>473</v>
      </c>
      <c r="L2404" s="87">
        <v>41898</v>
      </c>
      <c r="M2404" s="54"/>
      <c r="N2404" s="54" t="s">
        <v>474</v>
      </c>
      <c r="O2404" s="88">
        <v>4.8355300000000001E-4</v>
      </c>
      <c r="P2404" s="54">
        <v>1</v>
      </c>
    </row>
    <row r="2405" spans="1:16" ht="28">
      <c r="A2405" s="54" t="s">
        <v>228</v>
      </c>
      <c r="B2405" s="54" t="s">
        <v>185</v>
      </c>
      <c r="C2405" s="54" t="s">
        <v>1528</v>
      </c>
      <c r="D2405" s="54" t="s">
        <v>97</v>
      </c>
      <c r="E2405" s="54" t="s">
        <v>1126</v>
      </c>
      <c r="F2405" s="54" t="s">
        <v>272</v>
      </c>
      <c r="G2405" s="54" t="s">
        <v>192</v>
      </c>
      <c r="H2405" s="54" t="s">
        <v>478</v>
      </c>
      <c r="I2405" s="54" t="s">
        <v>479</v>
      </c>
      <c r="J2405" s="54" t="s">
        <v>192</v>
      </c>
      <c r="K2405" s="54" t="s">
        <v>498</v>
      </c>
      <c r="L2405" s="87">
        <v>41695</v>
      </c>
      <c r="M2405" s="54"/>
      <c r="N2405" s="54" t="s">
        <v>499</v>
      </c>
      <c r="O2405" s="88">
        <v>4.8355300000000001E-4</v>
      </c>
      <c r="P2405" s="54">
        <v>1</v>
      </c>
    </row>
    <row r="2406" spans="1:16" ht="28">
      <c r="A2406" s="54" t="s">
        <v>228</v>
      </c>
      <c r="B2406" s="54" t="s">
        <v>185</v>
      </c>
      <c r="C2406" s="54" t="s">
        <v>1528</v>
      </c>
      <c r="D2406" s="54" t="s">
        <v>97</v>
      </c>
      <c r="E2406" s="54" t="s">
        <v>1126</v>
      </c>
      <c r="F2406" s="54" t="s">
        <v>272</v>
      </c>
      <c r="G2406" s="54" t="s">
        <v>307</v>
      </c>
      <c r="H2406" s="54" t="s">
        <v>308</v>
      </c>
      <c r="I2406" s="54" t="s">
        <v>309</v>
      </c>
      <c r="J2406" s="54" t="s">
        <v>307</v>
      </c>
      <c r="K2406" s="54" t="s">
        <v>313</v>
      </c>
      <c r="L2406" s="87">
        <v>41695</v>
      </c>
      <c r="M2406" s="54"/>
      <c r="N2406" s="54" t="s">
        <v>314</v>
      </c>
      <c r="O2406" s="88">
        <v>9.6710600000000013E-4</v>
      </c>
      <c r="P2406" s="54">
        <v>2</v>
      </c>
    </row>
    <row r="2407" spans="1:16" ht="28">
      <c r="A2407" s="54" t="s">
        <v>228</v>
      </c>
      <c r="B2407" s="54" t="s">
        <v>185</v>
      </c>
      <c r="C2407" s="54" t="s">
        <v>1528</v>
      </c>
      <c r="D2407" s="54" t="s">
        <v>97</v>
      </c>
      <c r="E2407" s="54" t="s">
        <v>1126</v>
      </c>
      <c r="F2407" s="54" t="s">
        <v>272</v>
      </c>
      <c r="G2407" s="54" t="s">
        <v>201</v>
      </c>
      <c r="H2407" s="54" t="s">
        <v>976</v>
      </c>
      <c r="I2407" s="54" t="s">
        <v>977</v>
      </c>
      <c r="J2407" s="54" t="s">
        <v>201</v>
      </c>
      <c r="K2407" s="54" t="s">
        <v>978</v>
      </c>
      <c r="L2407" s="87">
        <v>41695</v>
      </c>
      <c r="M2407" s="54"/>
      <c r="N2407" s="54" t="s">
        <v>979</v>
      </c>
      <c r="O2407" s="88">
        <v>1.4506600000000001E-3</v>
      </c>
      <c r="P2407" s="54">
        <v>3</v>
      </c>
    </row>
    <row r="2408" spans="1:16" ht="28">
      <c r="A2408" s="54" t="s">
        <v>228</v>
      </c>
      <c r="B2408" s="54" t="s">
        <v>185</v>
      </c>
      <c r="C2408" s="54" t="s">
        <v>1528</v>
      </c>
      <c r="D2408" s="54" t="s">
        <v>97</v>
      </c>
      <c r="E2408" s="54" t="s">
        <v>1126</v>
      </c>
      <c r="F2408" s="54" t="s">
        <v>272</v>
      </c>
      <c r="G2408" s="54" t="s">
        <v>201</v>
      </c>
      <c r="H2408" s="54" t="s">
        <v>976</v>
      </c>
      <c r="I2408" s="54" t="s">
        <v>977</v>
      </c>
      <c r="J2408" s="54" t="s">
        <v>201</v>
      </c>
      <c r="K2408" s="54" t="s">
        <v>980</v>
      </c>
      <c r="L2408" s="87">
        <v>41695</v>
      </c>
      <c r="M2408" s="54"/>
      <c r="N2408" s="54" t="s">
        <v>981</v>
      </c>
      <c r="O2408" s="88">
        <v>9.6710600000000013E-4</v>
      </c>
      <c r="P2408" s="54">
        <v>2</v>
      </c>
    </row>
    <row r="2409" spans="1:16" ht="28">
      <c r="A2409" s="54" t="s">
        <v>228</v>
      </c>
      <c r="B2409" s="54" t="s">
        <v>185</v>
      </c>
      <c r="C2409" s="54" t="s">
        <v>1528</v>
      </c>
      <c r="D2409" s="54" t="s">
        <v>97</v>
      </c>
      <c r="E2409" s="54" t="s">
        <v>1126</v>
      </c>
      <c r="F2409" s="54" t="s">
        <v>272</v>
      </c>
      <c r="G2409" s="54" t="s">
        <v>201</v>
      </c>
      <c r="H2409" s="54" t="s">
        <v>976</v>
      </c>
      <c r="I2409" s="54" t="s">
        <v>977</v>
      </c>
      <c r="J2409" s="54" t="s">
        <v>201</v>
      </c>
      <c r="K2409" s="54" t="s">
        <v>982</v>
      </c>
      <c r="L2409" s="87">
        <v>41695</v>
      </c>
      <c r="M2409" s="54"/>
      <c r="N2409" s="54" t="s">
        <v>983</v>
      </c>
      <c r="O2409" s="88">
        <v>9.6710600000000013E-4</v>
      </c>
      <c r="P2409" s="54">
        <v>2</v>
      </c>
    </row>
    <row r="2410" spans="1:16" ht="28">
      <c r="A2410" s="54" t="s">
        <v>228</v>
      </c>
      <c r="B2410" s="54" t="s">
        <v>185</v>
      </c>
      <c r="C2410" s="54" t="s">
        <v>1528</v>
      </c>
      <c r="D2410" s="54" t="s">
        <v>97</v>
      </c>
      <c r="E2410" s="54" t="s">
        <v>1126</v>
      </c>
      <c r="F2410" s="54" t="s">
        <v>272</v>
      </c>
      <c r="G2410" s="54" t="s">
        <v>201</v>
      </c>
      <c r="H2410" s="54" t="s">
        <v>976</v>
      </c>
      <c r="I2410" s="54" t="s">
        <v>977</v>
      </c>
      <c r="J2410" s="54" t="s">
        <v>201</v>
      </c>
      <c r="K2410" s="54" t="s">
        <v>988</v>
      </c>
      <c r="L2410" s="87">
        <v>41695</v>
      </c>
      <c r="M2410" s="54"/>
      <c r="N2410" s="54" t="s">
        <v>989</v>
      </c>
      <c r="O2410" s="88">
        <v>4.8355300000000001E-4</v>
      </c>
      <c r="P2410" s="54">
        <v>1</v>
      </c>
    </row>
    <row r="2411" spans="1:16" ht="28">
      <c r="A2411" s="54" t="s">
        <v>228</v>
      </c>
      <c r="B2411" s="54" t="s">
        <v>185</v>
      </c>
      <c r="C2411" s="54" t="s">
        <v>1528</v>
      </c>
      <c r="D2411" s="54" t="s">
        <v>97</v>
      </c>
      <c r="E2411" s="54" t="s">
        <v>1126</v>
      </c>
      <c r="F2411" s="54" t="s">
        <v>272</v>
      </c>
      <c r="G2411" s="54" t="s">
        <v>201</v>
      </c>
      <c r="H2411" s="54" t="s">
        <v>976</v>
      </c>
      <c r="I2411" s="54" t="s">
        <v>977</v>
      </c>
      <c r="J2411" s="54" t="s">
        <v>201</v>
      </c>
      <c r="K2411" s="54" t="s">
        <v>992</v>
      </c>
      <c r="L2411" s="87">
        <v>41695</v>
      </c>
      <c r="M2411" s="54"/>
      <c r="N2411" s="54" t="s">
        <v>993</v>
      </c>
      <c r="O2411" s="88">
        <v>4.8355300000000001E-4</v>
      </c>
      <c r="P2411" s="54">
        <v>1</v>
      </c>
    </row>
    <row r="2412" spans="1:16" ht="28">
      <c r="A2412" s="54" t="s">
        <v>228</v>
      </c>
      <c r="B2412" s="54" t="s">
        <v>185</v>
      </c>
      <c r="C2412" s="54" t="s">
        <v>1528</v>
      </c>
      <c r="D2412" s="54" t="s">
        <v>97</v>
      </c>
      <c r="E2412" s="54" t="s">
        <v>1126</v>
      </c>
      <c r="F2412" s="54" t="s">
        <v>272</v>
      </c>
      <c r="G2412" s="54" t="s">
        <v>201</v>
      </c>
      <c r="H2412" s="54" t="s">
        <v>976</v>
      </c>
      <c r="I2412" s="54" t="s">
        <v>977</v>
      </c>
      <c r="J2412" s="54" t="s">
        <v>201</v>
      </c>
      <c r="K2412" s="54" t="s">
        <v>994</v>
      </c>
      <c r="L2412" s="87">
        <v>41695</v>
      </c>
      <c r="M2412" s="54"/>
      <c r="N2412" s="54" t="s">
        <v>995</v>
      </c>
      <c r="O2412" s="88">
        <v>4.8355300000000001E-4</v>
      </c>
      <c r="P2412" s="54">
        <v>1</v>
      </c>
    </row>
    <row r="2413" spans="1:16" ht="28">
      <c r="A2413" s="54" t="s">
        <v>228</v>
      </c>
      <c r="B2413" s="54" t="s">
        <v>185</v>
      </c>
      <c r="C2413" s="54" t="s">
        <v>1424</v>
      </c>
      <c r="D2413" s="54" t="s">
        <v>172</v>
      </c>
      <c r="E2413" s="54" t="s">
        <v>370</v>
      </c>
      <c r="F2413" s="54" t="s">
        <v>272</v>
      </c>
      <c r="G2413" s="54" t="s">
        <v>186</v>
      </c>
      <c r="H2413" s="54" t="s">
        <v>409</v>
      </c>
      <c r="I2413" s="54" t="s">
        <v>410</v>
      </c>
      <c r="J2413" s="54" t="s">
        <v>186</v>
      </c>
      <c r="K2413" s="54" t="s">
        <v>409</v>
      </c>
      <c r="L2413" s="87">
        <v>42059</v>
      </c>
      <c r="M2413" s="54"/>
      <c r="N2413" s="54" t="s">
        <v>411</v>
      </c>
      <c r="O2413" s="88">
        <v>0.224</v>
      </c>
      <c r="P2413" s="54">
        <v>15</v>
      </c>
    </row>
    <row r="2414" spans="1:16" ht="28">
      <c r="A2414" s="54" t="s">
        <v>228</v>
      </c>
      <c r="B2414" s="54" t="s">
        <v>185</v>
      </c>
      <c r="C2414" s="54" t="s">
        <v>1131</v>
      </c>
      <c r="D2414" s="54" t="s">
        <v>172</v>
      </c>
      <c r="E2414" s="54" t="s">
        <v>370</v>
      </c>
      <c r="F2414" s="54" t="s">
        <v>272</v>
      </c>
      <c r="G2414" s="54" t="s">
        <v>500</v>
      </c>
      <c r="H2414" s="54" t="s">
        <v>501</v>
      </c>
      <c r="I2414" s="54" t="s">
        <v>502</v>
      </c>
      <c r="J2414" s="54" t="s">
        <v>500</v>
      </c>
      <c r="K2414" s="54" t="s">
        <v>525</v>
      </c>
      <c r="L2414" s="87">
        <v>41688</v>
      </c>
      <c r="M2414" s="54"/>
      <c r="N2414" s="54" t="s">
        <v>526</v>
      </c>
      <c r="O2414" s="88">
        <v>2.6700000000000002E-2</v>
      </c>
      <c r="P2414" s="54">
        <v>1</v>
      </c>
    </row>
    <row r="2415" spans="1:16" ht="28">
      <c r="A2415" s="54" t="s">
        <v>228</v>
      </c>
      <c r="B2415" s="54" t="s">
        <v>185</v>
      </c>
      <c r="C2415" s="54" t="s">
        <v>1131</v>
      </c>
      <c r="D2415" s="54" t="s">
        <v>172</v>
      </c>
      <c r="E2415" s="54" t="s">
        <v>370</v>
      </c>
      <c r="F2415" s="54" t="s">
        <v>272</v>
      </c>
      <c r="G2415" s="54" t="s">
        <v>358</v>
      </c>
      <c r="H2415" s="54" t="s">
        <v>928</v>
      </c>
      <c r="I2415" s="54" t="s">
        <v>929</v>
      </c>
      <c r="J2415" s="54" t="s">
        <v>358</v>
      </c>
      <c r="K2415" s="54" t="s">
        <v>359</v>
      </c>
      <c r="L2415" s="87">
        <v>42622</v>
      </c>
      <c r="M2415" s="54"/>
      <c r="N2415" s="54" t="s">
        <v>932</v>
      </c>
      <c r="O2415" s="88">
        <v>2.6700000000000002E-2</v>
      </c>
      <c r="P2415" s="54">
        <v>1</v>
      </c>
    </row>
    <row r="2416" spans="1:16" ht="28">
      <c r="A2416" s="54" t="s">
        <v>228</v>
      </c>
      <c r="B2416" s="54" t="s">
        <v>185</v>
      </c>
      <c r="C2416" s="54" t="s">
        <v>1130</v>
      </c>
      <c r="D2416" s="54" t="s">
        <v>172</v>
      </c>
      <c r="E2416" s="54" t="s">
        <v>370</v>
      </c>
      <c r="F2416" s="54" t="s">
        <v>272</v>
      </c>
      <c r="G2416" s="54" t="s">
        <v>186</v>
      </c>
      <c r="H2416" s="54" t="s">
        <v>387</v>
      </c>
      <c r="I2416" s="54" t="s">
        <v>388</v>
      </c>
      <c r="J2416" s="54" t="s">
        <v>186</v>
      </c>
      <c r="K2416" s="54" t="s">
        <v>387</v>
      </c>
      <c r="L2416" s="87">
        <v>42230</v>
      </c>
      <c r="M2416" s="54"/>
      <c r="N2416" s="54" t="s">
        <v>389</v>
      </c>
      <c r="O2416" s="88">
        <v>3.6600000000000001E-2</v>
      </c>
      <c r="P2416" s="54">
        <v>6</v>
      </c>
    </row>
    <row r="2417" spans="1:16" ht="28">
      <c r="A2417" s="54" t="s">
        <v>228</v>
      </c>
      <c r="B2417" s="54" t="s">
        <v>185</v>
      </c>
      <c r="C2417" s="54" t="s">
        <v>1130</v>
      </c>
      <c r="D2417" s="54" t="s">
        <v>172</v>
      </c>
      <c r="E2417" s="54" t="s">
        <v>370</v>
      </c>
      <c r="F2417" s="54" t="s">
        <v>272</v>
      </c>
      <c r="G2417" s="54" t="s">
        <v>186</v>
      </c>
      <c r="H2417" s="54" t="s">
        <v>187</v>
      </c>
      <c r="I2417" s="54" t="s">
        <v>273</v>
      </c>
      <c r="J2417" s="54" t="s">
        <v>186</v>
      </c>
      <c r="K2417" s="54" t="s">
        <v>187</v>
      </c>
      <c r="L2417" s="87">
        <v>42094</v>
      </c>
      <c r="M2417" s="54"/>
      <c r="N2417" s="54" t="s">
        <v>274</v>
      </c>
      <c r="O2417" s="88">
        <v>0.13850000000000001</v>
      </c>
      <c r="P2417" s="54">
        <v>12</v>
      </c>
    </row>
    <row r="2418" spans="1:16" ht="28">
      <c r="A2418" s="54" t="s">
        <v>228</v>
      </c>
      <c r="B2418" s="54" t="s">
        <v>185</v>
      </c>
      <c r="C2418" s="54" t="s">
        <v>1130</v>
      </c>
      <c r="D2418" s="54" t="s">
        <v>172</v>
      </c>
      <c r="E2418" s="54" t="s">
        <v>370</v>
      </c>
      <c r="F2418" s="54" t="s">
        <v>272</v>
      </c>
      <c r="G2418" s="54" t="s">
        <v>186</v>
      </c>
      <c r="H2418" s="54" t="s">
        <v>187</v>
      </c>
      <c r="I2418" s="54" t="s">
        <v>275</v>
      </c>
      <c r="J2418" s="54" t="s">
        <v>186</v>
      </c>
      <c r="K2418" s="54" t="s">
        <v>276</v>
      </c>
      <c r="L2418" s="87">
        <v>42251</v>
      </c>
      <c r="M2418" s="54"/>
      <c r="N2418" s="54" t="s">
        <v>277</v>
      </c>
      <c r="O2418" s="88">
        <v>0.14979999999999999</v>
      </c>
      <c r="P2418" s="54">
        <v>13</v>
      </c>
    </row>
    <row r="2419" spans="1:16" ht="28">
      <c r="A2419" s="54" t="s">
        <v>228</v>
      </c>
      <c r="B2419" s="54" t="s">
        <v>185</v>
      </c>
      <c r="C2419" s="54" t="s">
        <v>1130</v>
      </c>
      <c r="D2419" s="54" t="s">
        <v>172</v>
      </c>
      <c r="E2419" s="54" t="s">
        <v>370</v>
      </c>
      <c r="F2419" s="54" t="s">
        <v>272</v>
      </c>
      <c r="G2419" s="54" t="s">
        <v>186</v>
      </c>
      <c r="H2419" s="54" t="s">
        <v>187</v>
      </c>
      <c r="I2419" s="54" t="s">
        <v>275</v>
      </c>
      <c r="J2419" s="54" t="s">
        <v>186</v>
      </c>
      <c r="K2419" s="54" t="s">
        <v>399</v>
      </c>
      <c r="L2419" s="87">
        <v>42251</v>
      </c>
      <c r="M2419" s="54"/>
      <c r="N2419" s="54" t="s">
        <v>400</v>
      </c>
      <c r="O2419" s="88">
        <v>1.14E-2</v>
      </c>
      <c r="P2419" s="54">
        <v>1</v>
      </c>
    </row>
    <row r="2420" spans="1:16" ht="28">
      <c r="A2420" s="54" t="s">
        <v>228</v>
      </c>
      <c r="B2420" s="54" t="s">
        <v>185</v>
      </c>
      <c r="C2420" s="54" t="s">
        <v>1130</v>
      </c>
      <c r="D2420" s="54" t="s">
        <v>172</v>
      </c>
      <c r="E2420" s="54" t="s">
        <v>370</v>
      </c>
      <c r="F2420" s="54" t="s">
        <v>272</v>
      </c>
      <c r="G2420" s="54" t="s">
        <v>186</v>
      </c>
      <c r="H2420" s="54" t="s">
        <v>187</v>
      </c>
      <c r="I2420" s="54" t="s">
        <v>275</v>
      </c>
      <c r="J2420" s="54" t="s">
        <v>186</v>
      </c>
      <c r="K2420" s="54" t="s">
        <v>401</v>
      </c>
      <c r="L2420" s="87">
        <v>42251</v>
      </c>
      <c r="M2420" s="54"/>
      <c r="N2420" s="54" t="s">
        <v>402</v>
      </c>
      <c r="O2420" s="88">
        <v>3.5499999999999997E-2</v>
      </c>
      <c r="P2420" s="54">
        <v>3</v>
      </c>
    </row>
    <row r="2421" spans="1:16" ht="28">
      <c r="A2421" s="54" t="s">
        <v>228</v>
      </c>
      <c r="B2421" s="54" t="s">
        <v>185</v>
      </c>
      <c r="C2421" s="54" t="s">
        <v>1130</v>
      </c>
      <c r="D2421" s="54" t="s">
        <v>172</v>
      </c>
      <c r="E2421" s="54" t="s">
        <v>370</v>
      </c>
      <c r="F2421" s="54" t="s">
        <v>272</v>
      </c>
      <c r="G2421" s="54" t="s">
        <v>186</v>
      </c>
      <c r="H2421" s="54" t="s">
        <v>187</v>
      </c>
      <c r="I2421" s="54" t="s">
        <v>275</v>
      </c>
      <c r="J2421" s="54" t="s">
        <v>186</v>
      </c>
      <c r="K2421" s="54" t="s">
        <v>278</v>
      </c>
      <c r="L2421" s="87">
        <v>42251</v>
      </c>
      <c r="M2421" s="54"/>
      <c r="N2421" s="54" t="s">
        <v>279</v>
      </c>
      <c r="O2421" s="88">
        <v>1.14E-2</v>
      </c>
      <c r="P2421" s="54">
        <v>1</v>
      </c>
    </row>
    <row r="2422" spans="1:16" ht="28">
      <c r="A2422" s="54" t="s">
        <v>228</v>
      </c>
      <c r="B2422" s="54" t="s">
        <v>185</v>
      </c>
      <c r="C2422" s="54" t="s">
        <v>1130</v>
      </c>
      <c r="D2422" s="54" t="s">
        <v>172</v>
      </c>
      <c r="E2422" s="54" t="s">
        <v>370</v>
      </c>
      <c r="F2422" s="54" t="s">
        <v>272</v>
      </c>
      <c r="G2422" s="54" t="s">
        <v>186</v>
      </c>
      <c r="H2422" s="54" t="s">
        <v>187</v>
      </c>
      <c r="I2422" s="54" t="s">
        <v>275</v>
      </c>
      <c r="J2422" s="54" t="s">
        <v>186</v>
      </c>
      <c r="K2422" s="54" t="s">
        <v>403</v>
      </c>
      <c r="L2422" s="87">
        <v>42251</v>
      </c>
      <c r="M2422" s="54"/>
      <c r="N2422" s="54" t="s">
        <v>404</v>
      </c>
      <c r="O2422" s="88">
        <v>1.2699999999999999E-2</v>
      </c>
      <c r="P2422" s="54">
        <v>1</v>
      </c>
    </row>
    <row r="2423" spans="1:16" ht="28">
      <c r="A2423" s="54" t="s">
        <v>228</v>
      </c>
      <c r="B2423" s="54" t="s">
        <v>185</v>
      </c>
      <c r="C2423" s="54" t="s">
        <v>1130</v>
      </c>
      <c r="D2423" s="54" t="s">
        <v>172</v>
      </c>
      <c r="E2423" s="54" t="s">
        <v>370</v>
      </c>
      <c r="F2423" s="54" t="s">
        <v>272</v>
      </c>
      <c r="G2423" s="54" t="s">
        <v>186</v>
      </c>
      <c r="H2423" s="54" t="s">
        <v>409</v>
      </c>
      <c r="I2423" s="54" t="s">
        <v>410</v>
      </c>
      <c r="J2423" s="54" t="s">
        <v>186</v>
      </c>
      <c r="K2423" s="54" t="s">
        <v>409</v>
      </c>
      <c r="L2423" s="87">
        <v>42059</v>
      </c>
      <c r="M2423" s="54"/>
      <c r="N2423" s="54" t="s">
        <v>411</v>
      </c>
      <c r="O2423" s="88">
        <v>0.2762</v>
      </c>
      <c r="P2423" s="54">
        <v>29</v>
      </c>
    </row>
    <row r="2424" spans="1:16" ht="28">
      <c r="A2424" s="54" t="s">
        <v>228</v>
      </c>
      <c r="B2424" s="54" t="s">
        <v>185</v>
      </c>
      <c r="C2424" s="54" t="s">
        <v>1130</v>
      </c>
      <c r="D2424" s="54" t="s">
        <v>172</v>
      </c>
      <c r="E2424" s="54" t="s">
        <v>370</v>
      </c>
      <c r="F2424" s="54" t="s">
        <v>272</v>
      </c>
      <c r="G2424" s="54" t="s">
        <v>416</v>
      </c>
      <c r="H2424" s="54" t="s">
        <v>416</v>
      </c>
      <c r="I2424" s="54" t="s">
        <v>417</v>
      </c>
      <c r="J2424" s="54" t="s">
        <v>416</v>
      </c>
      <c r="K2424" s="54" t="s">
        <v>418</v>
      </c>
      <c r="L2424" s="87">
        <v>41695</v>
      </c>
      <c r="M2424" s="54"/>
      <c r="N2424" s="54" t="s">
        <v>419</v>
      </c>
      <c r="O2424" s="88">
        <v>8.2000000000000007E-3</v>
      </c>
      <c r="P2424" s="54">
        <v>1</v>
      </c>
    </row>
    <row r="2425" spans="1:16" ht="28">
      <c r="A2425" s="54" t="s">
        <v>228</v>
      </c>
      <c r="B2425" s="54" t="s">
        <v>185</v>
      </c>
      <c r="C2425" s="54" t="s">
        <v>1130</v>
      </c>
      <c r="D2425" s="54" t="s">
        <v>172</v>
      </c>
      <c r="E2425" s="54" t="s">
        <v>370</v>
      </c>
      <c r="F2425" s="54" t="s">
        <v>272</v>
      </c>
      <c r="G2425" s="54" t="s">
        <v>416</v>
      </c>
      <c r="H2425" s="54" t="s">
        <v>429</v>
      </c>
      <c r="I2425" s="54" t="s">
        <v>430</v>
      </c>
      <c r="J2425" s="54" t="s">
        <v>416</v>
      </c>
      <c r="K2425" s="54" t="s">
        <v>429</v>
      </c>
      <c r="L2425" s="87">
        <v>41933</v>
      </c>
      <c r="M2425" s="54"/>
      <c r="N2425" s="54" t="s">
        <v>431</v>
      </c>
      <c r="O2425" s="88">
        <v>4.87E-2</v>
      </c>
      <c r="P2425" s="54">
        <v>5</v>
      </c>
    </row>
    <row r="2426" spans="1:16" ht="28">
      <c r="A2426" s="54" t="s">
        <v>228</v>
      </c>
      <c r="B2426" s="54" t="s">
        <v>185</v>
      </c>
      <c r="C2426" s="54" t="s">
        <v>1130</v>
      </c>
      <c r="D2426" s="54" t="s">
        <v>172</v>
      </c>
      <c r="E2426" s="54" t="s">
        <v>370</v>
      </c>
      <c r="F2426" s="54" t="s">
        <v>272</v>
      </c>
      <c r="G2426" s="54" t="s">
        <v>192</v>
      </c>
      <c r="H2426" s="54" t="s">
        <v>452</v>
      </c>
      <c r="I2426" s="54" t="s">
        <v>460</v>
      </c>
      <c r="J2426" s="54" t="s">
        <v>192</v>
      </c>
      <c r="K2426" s="54" t="s">
        <v>452</v>
      </c>
      <c r="L2426" s="87">
        <v>41842</v>
      </c>
      <c r="M2426" s="54"/>
      <c r="N2426" s="54" t="s">
        <v>461</v>
      </c>
      <c r="O2426" s="88">
        <v>4.9500000000000002E-2</v>
      </c>
      <c r="P2426" s="54">
        <v>5</v>
      </c>
    </row>
    <row r="2427" spans="1:16" ht="28">
      <c r="A2427" s="54" t="s">
        <v>228</v>
      </c>
      <c r="B2427" s="54" t="s">
        <v>185</v>
      </c>
      <c r="C2427" s="54" t="s">
        <v>1130</v>
      </c>
      <c r="D2427" s="54" t="s">
        <v>172</v>
      </c>
      <c r="E2427" s="54" t="s">
        <v>370</v>
      </c>
      <c r="F2427" s="54" t="s">
        <v>272</v>
      </c>
      <c r="G2427" s="54" t="s">
        <v>500</v>
      </c>
      <c r="H2427" s="54" t="s">
        <v>501</v>
      </c>
      <c r="I2427" s="54" t="s">
        <v>502</v>
      </c>
      <c r="J2427" s="54" t="s">
        <v>500</v>
      </c>
      <c r="K2427" s="54" t="s">
        <v>503</v>
      </c>
      <c r="L2427" s="87">
        <v>41688</v>
      </c>
      <c r="M2427" s="54"/>
      <c r="N2427" s="54" t="s">
        <v>504</v>
      </c>
      <c r="O2427" s="88">
        <v>8.1600000000000006E-2</v>
      </c>
      <c r="P2427" s="54">
        <v>9</v>
      </c>
    </row>
    <row r="2428" spans="1:16" ht="28">
      <c r="A2428" s="54" t="s">
        <v>228</v>
      </c>
      <c r="B2428" s="54" t="s">
        <v>185</v>
      </c>
      <c r="C2428" s="54" t="s">
        <v>1130</v>
      </c>
      <c r="D2428" s="54" t="s">
        <v>172</v>
      </c>
      <c r="E2428" s="54" t="s">
        <v>370</v>
      </c>
      <c r="F2428" s="54" t="s">
        <v>272</v>
      </c>
      <c r="G2428" s="54" t="s">
        <v>500</v>
      </c>
      <c r="H2428" s="54" t="s">
        <v>501</v>
      </c>
      <c r="I2428" s="54" t="s">
        <v>502</v>
      </c>
      <c r="J2428" s="54" t="s">
        <v>500</v>
      </c>
      <c r="K2428" s="54" t="s">
        <v>505</v>
      </c>
      <c r="L2428" s="87">
        <v>41688</v>
      </c>
      <c r="M2428" s="54"/>
      <c r="N2428" s="54" t="s">
        <v>506</v>
      </c>
      <c r="O2428" s="88">
        <v>0.23899999999999999</v>
      </c>
      <c r="P2428" s="54">
        <v>22</v>
      </c>
    </row>
    <row r="2429" spans="1:16" ht="28">
      <c r="A2429" s="54" t="s">
        <v>228</v>
      </c>
      <c r="B2429" s="54" t="s">
        <v>185</v>
      </c>
      <c r="C2429" s="54" t="s">
        <v>1130</v>
      </c>
      <c r="D2429" s="54" t="s">
        <v>172</v>
      </c>
      <c r="E2429" s="54" t="s">
        <v>370</v>
      </c>
      <c r="F2429" s="54" t="s">
        <v>272</v>
      </c>
      <c r="G2429" s="54" t="s">
        <v>500</v>
      </c>
      <c r="H2429" s="54" t="s">
        <v>501</v>
      </c>
      <c r="I2429" s="54" t="s">
        <v>502</v>
      </c>
      <c r="J2429" s="54" t="s">
        <v>500</v>
      </c>
      <c r="K2429" s="54" t="s">
        <v>507</v>
      </c>
      <c r="L2429" s="87">
        <v>41688</v>
      </c>
      <c r="M2429" s="54"/>
      <c r="N2429" s="54" t="s">
        <v>508</v>
      </c>
      <c r="O2429" s="88">
        <v>0.1167</v>
      </c>
      <c r="P2429" s="54">
        <v>12</v>
      </c>
    </row>
    <row r="2430" spans="1:16" ht="28">
      <c r="A2430" s="54" t="s">
        <v>228</v>
      </c>
      <c r="B2430" s="54" t="s">
        <v>185</v>
      </c>
      <c r="C2430" s="54" t="s">
        <v>1130</v>
      </c>
      <c r="D2430" s="54" t="s">
        <v>172</v>
      </c>
      <c r="E2430" s="54" t="s">
        <v>370</v>
      </c>
      <c r="F2430" s="54" t="s">
        <v>272</v>
      </c>
      <c r="G2430" s="54" t="s">
        <v>500</v>
      </c>
      <c r="H2430" s="54" t="s">
        <v>501</v>
      </c>
      <c r="I2430" s="54" t="s">
        <v>502</v>
      </c>
      <c r="J2430" s="54" t="s">
        <v>500</v>
      </c>
      <c r="K2430" s="54" t="s">
        <v>509</v>
      </c>
      <c r="L2430" s="87">
        <v>41688</v>
      </c>
      <c r="M2430" s="54"/>
      <c r="N2430" s="54" t="s">
        <v>510</v>
      </c>
      <c r="O2430" s="88">
        <v>9.2799999999999994E-2</v>
      </c>
      <c r="P2430" s="54">
        <v>10</v>
      </c>
    </row>
    <row r="2431" spans="1:16" ht="28">
      <c r="A2431" s="54" t="s">
        <v>228</v>
      </c>
      <c r="B2431" s="54" t="s">
        <v>185</v>
      </c>
      <c r="C2431" s="54" t="s">
        <v>1130</v>
      </c>
      <c r="D2431" s="54" t="s">
        <v>172</v>
      </c>
      <c r="E2431" s="54" t="s">
        <v>370</v>
      </c>
      <c r="F2431" s="54" t="s">
        <v>272</v>
      </c>
      <c r="G2431" s="54" t="s">
        <v>500</v>
      </c>
      <c r="H2431" s="54" t="s">
        <v>501</v>
      </c>
      <c r="I2431" s="54" t="s">
        <v>502</v>
      </c>
      <c r="J2431" s="54" t="s">
        <v>500</v>
      </c>
      <c r="K2431" s="54" t="s">
        <v>511</v>
      </c>
      <c r="L2431" s="87">
        <v>41688</v>
      </c>
      <c r="M2431" s="54"/>
      <c r="N2431" s="54" t="s">
        <v>512</v>
      </c>
      <c r="O2431" s="88">
        <v>0.1101</v>
      </c>
      <c r="P2431" s="54">
        <v>11</v>
      </c>
    </row>
    <row r="2432" spans="1:16" ht="28">
      <c r="A2432" s="54" t="s">
        <v>228</v>
      </c>
      <c r="B2432" s="54" t="s">
        <v>185</v>
      </c>
      <c r="C2432" s="54" t="s">
        <v>1130</v>
      </c>
      <c r="D2432" s="54" t="s">
        <v>172</v>
      </c>
      <c r="E2432" s="54" t="s">
        <v>370</v>
      </c>
      <c r="F2432" s="54" t="s">
        <v>272</v>
      </c>
      <c r="G2432" s="54" t="s">
        <v>500</v>
      </c>
      <c r="H2432" s="54" t="s">
        <v>501</v>
      </c>
      <c r="I2432" s="54" t="s">
        <v>502</v>
      </c>
      <c r="J2432" s="54" t="s">
        <v>500</v>
      </c>
      <c r="K2432" s="54" t="s">
        <v>513</v>
      </c>
      <c r="L2432" s="87">
        <v>41688</v>
      </c>
      <c r="M2432" s="54"/>
      <c r="N2432" s="54" t="s">
        <v>514</v>
      </c>
      <c r="O2432" s="88">
        <v>0.15709999999999999</v>
      </c>
      <c r="P2432" s="54">
        <v>15</v>
      </c>
    </row>
    <row r="2433" spans="1:16" ht="28">
      <c r="A2433" s="54" t="s">
        <v>228</v>
      </c>
      <c r="B2433" s="54" t="s">
        <v>185</v>
      </c>
      <c r="C2433" s="54" t="s">
        <v>1130</v>
      </c>
      <c r="D2433" s="54" t="s">
        <v>172</v>
      </c>
      <c r="E2433" s="54" t="s">
        <v>370</v>
      </c>
      <c r="F2433" s="54" t="s">
        <v>272</v>
      </c>
      <c r="G2433" s="54" t="s">
        <v>500</v>
      </c>
      <c r="H2433" s="54" t="s">
        <v>501</v>
      </c>
      <c r="I2433" s="54" t="s">
        <v>502</v>
      </c>
      <c r="J2433" s="54" t="s">
        <v>500</v>
      </c>
      <c r="K2433" s="54" t="s">
        <v>515</v>
      </c>
      <c r="L2433" s="87">
        <v>41688</v>
      </c>
      <c r="M2433" s="54"/>
      <c r="N2433" s="54" t="s">
        <v>516</v>
      </c>
      <c r="O2433" s="88">
        <v>0.27379999999999999</v>
      </c>
      <c r="P2433" s="54">
        <v>27</v>
      </c>
    </row>
    <row r="2434" spans="1:16" ht="28">
      <c r="A2434" s="54" t="s">
        <v>228</v>
      </c>
      <c r="B2434" s="54" t="s">
        <v>185</v>
      </c>
      <c r="C2434" s="54" t="s">
        <v>1130</v>
      </c>
      <c r="D2434" s="54" t="s">
        <v>172</v>
      </c>
      <c r="E2434" s="54" t="s">
        <v>370</v>
      </c>
      <c r="F2434" s="54" t="s">
        <v>272</v>
      </c>
      <c r="G2434" s="54" t="s">
        <v>500</v>
      </c>
      <c r="H2434" s="54" t="s">
        <v>501</v>
      </c>
      <c r="I2434" s="54" t="s">
        <v>502</v>
      </c>
      <c r="J2434" s="54" t="s">
        <v>500</v>
      </c>
      <c r="K2434" s="54" t="s">
        <v>517</v>
      </c>
      <c r="L2434" s="87">
        <v>41688</v>
      </c>
      <c r="M2434" s="54"/>
      <c r="N2434" s="54" t="s">
        <v>518</v>
      </c>
      <c r="O2434" s="88">
        <v>8.5999999999999979E-2</v>
      </c>
      <c r="P2434" s="54">
        <v>9</v>
      </c>
    </row>
    <row r="2435" spans="1:16" ht="28">
      <c r="A2435" s="54" t="s">
        <v>228</v>
      </c>
      <c r="B2435" s="54" t="s">
        <v>185</v>
      </c>
      <c r="C2435" s="54" t="s">
        <v>1130</v>
      </c>
      <c r="D2435" s="54" t="s">
        <v>172</v>
      </c>
      <c r="E2435" s="54" t="s">
        <v>370</v>
      </c>
      <c r="F2435" s="54" t="s">
        <v>272</v>
      </c>
      <c r="G2435" s="54" t="s">
        <v>500</v>
      </c>
      <c r="H2435" s="54" t="s">
        <v>501</v>
      </c>
      <c r="I2435" s="54" t="s">
        <v>502</v>
      </c>
      <c r="J2435" s="54" t="s">
        <v>500</v>
      </c>
      <c r="K2435" s="54" t="s">
        <v>519</v>
      </c>
      <c r="L2435" s="87">
        <v>41688</v>
      </c>
      <c r="M2435" s="54"/>
      <c r="N2435" s="54" t="s">
        <v>520</v>
      </c>
      <c r="O2435" s="88">
        <v>1.7355</v>
      </c>
      <c r="P2435" s="54">
        <v>169</v>
      </c>
    </row>
    <row r="2436" spans="1:16" ht="28">
      <c r="A2436" s="54" t="s">
        <v>228</v>
      </c>
      <c r="B2436" s="54" t="s">
        <v>185</v>
      </c>
      <c r="C2436" s="54" t="s">
        <v>1130</v>
      </c>
      <c r="D2436" s="54" t="s">
        <v>172</v>
      </c>
      <c r="E2436" s="54" t="s">
        <v>370</v>
      </c>
      <c r="F2436" s="54" t="s">
        <v>272</v>
      </c>
      <c r="G2436" s="54" t="s">
        <v>500</v>
      </c>
      <c r="H2436" s="54" t="s">
        <v>501</v>
      </c>
      <c r="I2436" s="54" t="s">
        <v>502</v>
      </c>
      <c r="J2436" s="54" t="s">
        <v>500</v>
      </c>
      <c r="K2436" s="54" t="s">
        <v>521</v>
      </c>
      <c r="L2436" s="87">
        <v>41688</v>
      </c>
      <c r="M2436" s="54"/>
      <c r="N2436" s="54" t="s">
        <v>522</v>
      </c>
      <c r="O2436" s="88">
        <v>0.41499999999999998</v>
      </c>
      <c r="P2436" s="54">
        <v>38</v>
      </c>
    </row>
    <row r="2437" spans="1:16" ht="28">
      <c r="A2437" s="54" t="s">
        <v>228</v>
      </c>
      <c r="B2437" s="54" t="s">
        <v>185</v>
      </c>
      <c r="C2437" s="54" t="s">
        <v>1130</v>
      </c>
      <c r="D2437" s="54" t="s">
        <v>172</v>
      </c>
      <c r="E2437" s="54" t="s">
        <v>370</v>
      </c>
      <c r="F2437" s="54" t="s">
        <v>272</v>
      </c>
      <c r="G2437" s="54" t="s">
        <v>500</v>
      </c>
      <c r="H2437" s="54" t="s">
        <v>501</v>
      </c>
      <c r="I2437" s="54" t="s">
        <v>502</v>
      </c>
      <c r="J2437" s="54" t="s">
        <v>500</v>
      </c>
      <c r="K2437" s="54" t="s">
        <v>523</v>
      </c>
      <c r="L2437" s="87">
        <v>41688</v>
      </c>
      <c r="M2437" s="54"/>
      <c r="N2437" s="54" t="s">
        <v>524</v>
      </c>
      <c r="O2437" s="88">
        <v>6.1800000000000001E-2</v>
      </c>
      <c r="P2437" s="54">
        <v>7</v>
      </c>
    </row>
    <row r="2438" spans="1:16" ht="28">
      <c r="A2438" s="54" t="s">
        <v>228</v>
      </c>
      <c r="B2438" s="54" t="s">
        <v>185</v>
      </c>
      <c r="C2438" s="54" t="s">
        <v>1130</v>
      </c>
      <c r="D2438" s="54" t="s">
        <v>172</v>
      </c>
      <c r="E2438" s="54" t="s">
        <v>370</v>
      </c>
      <c r="F2438" s="54" t="s">
        <v>272</v>
      </c>
      <c r="G2438" s="54" t="s">
        <v>500</v>
      </c>
      <c r="H2438" s="54" t="s">
        <v>501</v>
      </c>
      <c r="I2438" s="54" t="s">
        <v>502</v>
      </c>
      <c r="J2438" s="54" t="s">
        <v>500</v>
      </c>
      <c r="K2438" s="54" t="s">
        <v>525</v>
      </c>
      <c r="L2438" s="87">
        <v>41688</v>
      </c>
      <c r="M2438" s="54"/>
      <c r="N2438" s="54" t="s">
        <v>526</v>
      </c>
      <c r="O2438" s="88">
        <v>0.3483</v>
      </c>
      <c r="P2438" s="54">
        <v>34</v>
      </c>
    </row>
    <row r="2439" spans="1:16" ht="28">
      <c r="A2439" s="54" t="s">
        <v>228</v>
      </c>
      <c r="B2439" s="54" t="s">
        <v>185</v>
      </c>
      <c r="C2439" s="54" t="s">
        <v>1130</v>
      </c>
      <c r="D2439" s="54" t="s">
        <v>172</v>
      </c>
      <c r="E2439" s="54" t="s">
        <v>370</v>
      </c>
      <c r="F2439" s="54" t="s">
        <v>272</v>
      </c>
      <c r="G2439" s="54" t="s">
        <v>288</v>
      </c>
      <c r="H2439" s="54" t="s">
        <v>289</v>
      </c>
      <c r="I2439" s="54" t="s">
        <v>290</v>
      </c>
      <c r="J2439" s="54" t="s">
        <v>288</v>
      </c>
      <c r="K2439" s="54" t="s">
        <v>527</v>
      </c>
      <c r="L2439" s="87">
        <v>41653</v>
      </c>
      <c r="M2439" s="54"/>
      <c r="N2439" s="54" t="s">
        <v>528</v>
      </c>
      <c r="O2439" s="88">
        <v>2.5499999999999998E-2</v>
      </c>
      <c r="P2439" s="54">
        <v>2</v>
      </c>
    </row>
    <row r="2440" spans="1:16" ht="28">
      <c r="A2440" s="54" t="s">
        <v>228</v>
      </c>
      <c r="B2440" s="54" t="s">
        <v>185</v>
      </c>
      <c r="C2440" s="54" t="s">
        <v>1130</v>
      </c>
      <c r="D2440" s="54" t="s">
        <v>172</v>
      </c>
      <c r="E2440" s="54" t="s">
        <v>370</v>
      </c>
      <c r="F2440" s="54" t="s">
        <v>272</v>
      </c>
      <c r="G2440" s="54" t="s">
        <v>288</v>
      </c>
      <c r="H2440" s="54" t="s">
        <v>289</v>
      </c>
      <c r="I2440" s="54" t="s">
        <v>290</v>
      </c>
      <c r="J2440" s="54" t="s">
        <v>288</v>
      </c>
      <c r="K2440" s="54" t="s">
        <v>529</v>
      </c>
      <c r="L2440" s="87">
        <v>41653</v>
      </c>
      <c r="M2440" s="54"/>
      <c r="N2440" s="54" t="s">
        <v>530</v>
      </c>
      <c r="O2440" s="88">
        <v>1.2699999999999999E-2</v>
      </c>
      <c r="P2440" s="54">
        <v>1</v>
      </c>
    </row>
    <row r="2441" spans="1:16" ht="28">
      <c r="A2441" s="54" t="s">
        <v>228</v>
      </c>
      <c r="B2441" s="54" t="s">
        <v>185</v>
      </c>
      <c r="C2441" s="54" t="s">
        <v>1130</v>
      </c>
      <c r="D2441" s="54" t="s">
        <v>172</v>
      </c>
      <c r="E2441" s="54" t="s">
        <v>370</v>
      </c>
      <c r="F2441" s="54" t="s">
        <v>272</v>
      </c>
      <c r="G2441" s="54" t="s">
        <v>288</v>
      </c>
      <c r="H2441" s="54" t="s">
        <v>289</v>
      </c>
      <c r="I2441" s="54" t="s">
        <v>290</v>
      </c>
      <c r="J2441" s="54" t="s">
        <v>288</v>
      </c>
      <c r="K2441" s="54" t="s">
        <v>291</v>
      </c>
      <c r="L2441" s="87">
        <v>41653</v>
      </c>
      <c r="M2441" s="54"/>
      <c r="N2441" s="54" t="s">
        <v>531</v>
      </c>
      <c r="O2441" s="88">
        <v>2.5499999999999998E-2</v>
      </c>
      <c r="P2441" s="54">
        <v>2</v>
      </c>
    </row>
    <row r="2442" spans="1:16" ht="28">
      <c r="A2442" s="54" t="s">
        <v>228</v>
      </c>
      <c r="B2442" s="54" t="s">
        <v>185</v>
      </c>
      <c r="C2442" s="54" t="s">
        <v>1130</v>
      </c>
      <c r="D2442" s="54" t="s">
        <v>172</v>
      </c>
      <c r="E2442" s="54" t="s">
        <v>370</v>
      </c>
      <c r="F2442" s="54" t="s">
        <v>272</v>
      </c>
      <c r="G2442" s="54" t="s">
        <v>288</v>
      </c>
      <c r="H2442" s="54" t="s">
        <v>289</v>
      </c>
      <c r="I2442" s="54" t="s">
        <v>290</v>
      </c>
      <c r="J2442" s="54" t="s">
        <v>288</v>
      </c>
      <c r="K2442" s="54" t="s">
        <v>291</v>
      </c>
      <c r="L2442" s="87">
        <v>41653</v>
      </c>
      <c r="M2442" s="54"/>
      <c r="N2442" s="54" t="s">
        <v>292</v>
      </c>
      <c r="O2442" s="88">
        <v>3.8199999999999998E-2</v>
      </c>
      <c r="P2442" s="54">
        <v>3</v>
      </c>
    </row>
    <row r="2443" spans="1:16" ht="28">
      <c r="A2443" s="54" t="s">
        <v>228</v>
      </c>
      <c r="B2443" s="54" t="s">
        <v>185</v>
      </c>
      <c r="C2443" s="54" t="s">
        <v>1130</v>
      </c>
      <c r="D2443" s="54" t="s">
        <v>172</v>
      </c>
      <c r="E2443" s="54" t="s">
        <v>370</v>
      </c>
      <c r="F2443" s="54" t="s">
        <v>272</v>
      </c>
      <c r="G2443" s="54" t="s">
        <v>288</v>
      </c>
      <c r="H2443" s="54" t="s">
        <v>289</v>
      </c>
      <c r="I2443" s="54" t="s">
        <v>290</v>
      </c>
      <c r="J2443" s="54" t="s">
        <v>288</v>
      </c>
      <c r="K2443" s="54" t="s">
        <v>532</v>
      </c>
      <c r="L2443" s="87">
        <v>41653</v>
      </c>
      <c r="M2443" s="54"/>
      <c r="N2443" s="54" t="s">
        <v>533</v>
      </c>
      <c r="O2443" s="88">
        <v>2.5499999999999998E-2</v>
      </c>
      <c r="P2443" s="54">
        <v>2</v>
      </c>
    </row>
    <row r="2444" spans="1:16" ht="28">
      <c r="A2444" s="54" t="s">
        <v>228</v>
      </c>
      <c r="B2444" s="54" t="s">
        <v>185</v>
      </c>
      <c r="C2444" s="54" t="s">
        <v>1130</v>
      </c>
      <c r="D2444" s="54" t="s">
        <v>172</v>
      </c>
      <c r="E2444" s="54" t="s">
        <v>370</v>
      </c>
      <c r="F2444" s="54" t="s">
        <v>272</v>
      </c>
      <c r="G2444" s="54" t="s">
        <v>288</v>
      </c>
      <c r="H2444" s="54" t="s">
        <v>289</v>
      </c>
      <c r="I2444" s="54" t="s">
        <v>290</v>
      </c>
      <c r="J2444" s="54" t="s">
        <v>288</v>
      </c>
      <c r="K2444" s="54" t="s">
        <v>534</v>
      </c>
      <c r="L2444" s="87">
        <v>41653</v>
      </c>
      <c r="M2444" s="54"/>
      <c r="N2444" s="54" t="s">
        <v>535</v>
      </c>
      <c r="O2444" s="88">
        <v>1.2699999999999999E-2</v>
      </c>
      <c r="P2444" s="54">
        <v>1</v>
      </c>
    </row>
    <row r="2445" spans="1:16" ht="28">
      <c r="A2445" s="54" t="s">
        <v>228</v>
      </c>
      <c r="B2445" s="54" t="s">
        <v>185</v>
      </c>
      <c r="C2445" s="54" t="s">
        <v>1130</v>
      </c>
      <c r="D2445" s="54" t="s">
        <v>172</v>
      </c>
      <c r="E2445" s="54" t="s">
        <v>370</v>
      </c>
      <c r="F2445" s="54" t="s">
        <v>272</v>
      </c>
      <c r="G2445" s="54" t="s">
        <v>288</v>
      </c>
      <c r="H2445" s="54" t="s">
        <v>289</v>
      </c>
      <c r="I2445" s="54" t="s">
        <v>290</v>
      </c>
      <c r="J2445" s="54" t="s">
        <v>288</v>
      </c>
      <c r="K2445" s="54" t="s">
        <v>536</v>
      </c>
      <c r="L2445" s="87">
        <v>41653</v>
      </c>
      <c r="M2445" s="54"/>
      <c r="N2445" s="54" t="s">
        <v>537</v>
      </c>
      <c r="O2445" s="88">
        <v>1.2699999999999999E-2</v>
      </c>
      <c r="P2445" s="54">
        <v>1</v>
      </c>
    </row>
    <row r="2446" spans="1:16" ht="28">
      <c r="A2446" s="54" t="s">
        <v>228</v>
      </c>
      <c r="B2446" s="54" t="s">
        <v>185</v>
      </c>
      <c r="C2446" s="54" t="s">
        <v>1130</v>
      </c>
      <c r="D2446" s="54" t="s">
        <v>172</v>
      </c>
      <c r="E2446" s="54" t="s">
        <v>370</v>
      </c>
      <c r="F2446" s="54" t="s">
        <v>272</v>
      </c>
      <c r="G2446" s="54" t="s">
        <v>288</v>
      </c>
      <c r="H2446" s="54" t="s">
        <v>289</v>
      </c>
      <c r="I2446" s="54" t="s">
        <v>290</v>
      </c>
      <c r="J2446" s="54" t="s">
        <v>288</v>
      </c>
      <c r="K2446" s="54" t="s">
        <v>538</v>
      </c>
      <c r="L2446" s="87">
        <v>41653</v>
      </c>
      <c r="M2446" s="54"/>
      <c r="N2446" s="54" t="s">
        <v>539</v>
      </c>
      <c r="O2446" s="88">
        <v>2.5499999999999998E-2</v>
      </c>
      <c r="P2446" s="54">
        <v>2</v>
      </c>
    </row>
    <row r="2447" spans="1:16" ht="28">
      <c r="A2447" s="54" t="s">
        <v>228</v>
      </c>
      <c r="B2447" s="54" t="s">
        <v>185</v>
      </c>
      <c r="C2447" s="54" t="s">
        <v>1130</v>
      </c>
      <c r="D2447" s="54" t="s">
        <v>172</v>
      </c>
      <c r="E2447" s="54" t="s">
        <v>370</v>
      </c>
      <c r="F2447" s="54" t="s">
        <v>272</v>
      </c>
      <c r="G2447" s="54" t="s">
        <v>288</v>
      </c>
      <c r="H2447" s="54" t="s">
        <v>289</v>
      </c>
      <c r="I2447" s="54" t="s">
        <v>290</v>
      </c>
      <c r="J2447" s="54" t="s">
        <v>288</v>
      </c>
      <c r="K2447" s="54" t="s">
        <v>540</v>
      </c>
      <c r="L2447" s="87">
        <v>41653</v>
      </c>
      <c r="M2447" s="54"/>
      <c r="N2447" s="54" t="s">
        <v>541</v>
      </c>
      <c r="O2447" s="88">
        <v>2.5499999999999998E-2</v>
      </c>
      <c r="P2447" s="54">
        <v>2</v>
      </c>
    </row>
    <row r="2448" spans="1:16" ht="28">
      <c r="A2448" s="54" t="s">
        <v>228</v>
      </c>
      <c r="B2448" s="54" t="s">
        <v>185</v>
      </c>
      <c r="C2448" s="54" t="s">
        <v>1130</v>
      </c>
      <c r="D2448" s="54" t="s">
        <v>172</v>
      </c>
      <c r="E2448" s="54" t="s">
        <v>370</v>
      </c>
      <c r="F2448" s="54" t="s">
        <v>272</v>
      </c>
      <c r="G2448" s="54" t="s">
        <v>288</v>
      </c>
      <c r="H2448" s="54" t="s">
        <v>288</v>
      </c>
      <c r="I2448" s="54" t="s">
        <v>293</v>
      </c>
      <c r="J2448" s="54" t="s">
        <v>288</v>
      </c>
      <c r="K2448" s="54" t="s">
        <v>294</v>
      </c>
      <c r="L2448" s="87">
        <v>41653</v>
      </c>
      <c r="M2448" s="54"/>
      <c r="N2448" s="54" t="s">
        <v>295</v>
      </c>
      <c r="O2448" s="88">
        <v>4.9599999999999998E-2</v>
      </c>
      <c r="P2448" s="54">
        <v>4</v>
      </c>
    </row>
    <row r="2449" spans="1:16" ht="28">
      <c r="A2449" s="54" t="s">
        <v>228</v>
      </c>
      <c r="B2449" s="54" t="s">
        <v>185</v>
      </c>
      <c r="C2449" s="54" t="s">
        <v>1130</v>
      </c>
      <c r="D2449" s="54" t="s">
        <v>172</v>
      </c>
      <c r="E2449" s="54" t="s">
        <v>370</v>
      </c>
      <c r="F2449" s="54" t="s">
        <v>272</v>
      </c>
      <c r="G2449" s="54" t="s">
        <v>288</v>
      </c>
      <c r="H2449" s="54" t="s">
        <v>288</v>
      </c>
      <c r="I2449" s="54" t="s">
        <v>293</v>
      </c>
      <c r="J2449" s="54" t="s">
        <v>288</v>
      </c>
      <c r="K2449" s="54" t="s">
        <v>542</v>
      </c>
      <c r="L2449" s="87">
        <v>41653</v>
      </c>
      <c r="M2449" s="54"/>
      <c r="N2449" s="54" t="s">
        <v>543</v>
      </c>
      <c r="O2449" s="88">
        <v>5.0900000000000001E-2</v>
      </c>
      <c r="P2449" s="54">
        <v>4</v>
      </c>
    </row>
    <row r="2450" spans="1:16" ht="28">
      <c r="A2450" s="54" t="s">
        <v>228</v>
      </c>
      <c r="B2450" s="54" t="s">
        <v>185</v>
      </c>
      <c r="C2450" s="54" t="s">
        <v>1130</v>
      </c>
      <c r="D2450" s="54" t="s">
        <v>172</v>
      </c>
      <c r="E2450" s="54" t="s">
        <v>370</v>
      </c>
      <c r="F2450" s="54" t="s">
        <v>272</v>
      </c>
      <c r="G2450" s="54" t="s">
        <v>288</v>
      </c>
      <c r="H2450" s="54" t="s">
        <v>288</v>
      </c>
      <c r="I2450" s="54" t="s">
        <v>293</v>
      </c>
      <c r="J2450" s="54" t="s">
        <v>288</v>
      </c>
      <c r="K2450" s="54" t="s">
        <v>544</v>
      </c>
      <c r="L2450" s="87">
        <v>41653</v>
      </c>
      <c r="M2450" s="54"/>
      <c r="N2450" s="54" t="s">
        <v>545</v>
      </c>
      <c r="O2450" s="88">
        <v>1.2699999999999999E-2</v>
      </c>
      <c r="P2450" s="54">
        <v>1</v>
      </c>
    </row>
    <row r="2451" spans="1:16" ht="28">
      <c r="A2451" s="54" t="s">
        <v>228</v>
      </c>
      <c r="B2451" s="54" t="s">
        <v>185</v>
      </c>
      <c r="C2451" s="54" t="s">
        <v>1130</v>
      </c>
      <c r="D2451" s="54" t="s">
        <v>172</v>
      </c>
      <c r="E2451" s="54" t="s">
        <v>370</v>
      </c>
      <c r="F2451" s="54" t="s">
        <v>272</v>
      </c>
      <c r="G2451" s="54" t="s">
        <v>288</v>
      </c>
      <c r="H2451" s="54" t="s">
        <v>288</v>
      </c>
      <c r="I2451" s="54" t="s">
        <v>293</v>
      </c>
      <c r="J2451" s="54" t="s">
        <v>288</v>
      </c>
      <c r="K2451" s="54" t="s">
        <v>546</v>
      </c>
      <c r="L2451" s="87">
        <v>41653</v>
      </c>
      <c r="M2451" s="54"/>
      <c r="N2451" s="54" t="s">
        <v>547</v>
      </c>
      <c r="O2451" s="88">
        <v>1.2699999999999999E-2</v>
      </c>
      <c r="P2451" s="54">
        <v>1</v>
      </c>
    </row>
    <row r="2452" spans="1:16" ht="28">
      <c r="A2452" s="54" t="s">
        <v>228</v>
      </c>
      <c r="B2452" s="54" t="s">
        <v>185</v>
      </c>
      <c r="C2452" s="54" t="s">
        <v>1130</v>
      </c>
      <c r="D2452" s="54" t="s">
        <v>172</v>
      </c>
      <c r="E2452" s="54" t="s">
        <v>370</v>
      </c>
      <c r="F2452" s="54" t="s">
        <v>272</v>
      </c>
      <c r="G2452" s="54" t="s">
        <v>288</v>
      </c>
      <c r="H2452" s="54" t="s">
        <v>288</v>
      </c>
      <c r="I2452" s="54" t="s">
        <v>293</v>
      </c>
      <c r="J2452" s="54" t="s">
        <v>288</v>
      </c>
      <c r="K2452" s="54" t="s">
        <v>548</v>
      </c>
      <c r="L2452" s="87">
        <v>41653</v>
      </c>
      <c r="M2452" s="54"/>
      <c r="N2452" s="54" t="s">
        <v>549</v>
      </c>
      <c r="O2452" s="88">
        <v>2.5499999999999998E-2</v>
      </c>
      <c r="P2452" s="54">
        <v>2</v>
      </c>
    </row>
    <row r="2453" spans="1:16" ht="28">
      <c r="A2453" s="54" t="s">
        <v>228</v>
      </c>
      <c r="B2453" s="54" t="s">
        <v>185</v>
      </c>
      <c r="C2453" s="54" t="s">
        <v>1130</v>
      </c>
      <c r="D2453" s="54" t="s">
        <v>172</v>
      </c>
      <c r="E2453" s="54" t="s">
        <v>370</v>
      </c>
      <c r="F2453" s="54" t="s">
        <v>272</v>
      </c>
      <c r="G2453" s="54" t="s">
        <v>288</v>
      </c>
      <c r="H2453" s="54" t="s">
        <v>288</v>
      </c>
      <c r="I2453" s="54" t="s">
        <v>293</v>
      </c>
      <c r="J2453" s="54" t="s">
        <v>288</v>
      </c>
      <c r="K2453" s="54" t="s">
        <v>296</v>
      </c>
      <c r="L2453" s="87">
        <v>41653</v>
      </c>
      <c r="M2453" s="54"/>
      <c r="N2453" s="54" t="s">
        <v>297</v>
      </c>
      <c r="O2453" s="88">
        <v>0.3175</v>
      </c>
      <c r="P2453" s="54">
        <v>27</v>
      </c>
    </row>
    <row r="2454" spans="1:16" ht="28">
      <c r="A2454" s="54" t="s">
        <v>228</v>
      </c>
      <c r="B2454" s="54" t="s">
        <v>185</v>
      </c>
      <c r="C2454" s="54" t="s">
        <v>1130</v>
      </c>
      <c r="D2454" s="54" t="s">
        <v>172</v>
      </c>
      <c r="E2454" s="54" t="s">
        <v>370</v>
      </c>
      <c r="F2454" s="54" t="s">
        <v>272</v>
      </c>
      <c r="G2454" s="54" t="s">
        <v>288</v>
      </c>
      <c r="H2454" s="54" t="s">
        <v>288</v>
      </c>
      <c r="I2454" s="54" t="s">
        <v>293</v>
      </c>
      <c r="J2454" s="54" t="s">
        <v>288</v>
      </c>
      <c r="K2454" s="54" t="s">
        <v>550</v>
      </c>
      <c r="L2454" s="87">
        <v>41653</v>
      </c>
      <c r="M2454" s="54"/>
      <c r="N2454" s="54" t="s">
        <v>551</v>
      </c>
      <c r="O2454" s="88">
        <v>2.5499999999999998E-2</v>
      </c>
      <c r="P2454" s="54">
        <v>2</v>
      </c>
    </row>
    <row r="2455" spans="1:16" ht="28">
      <c r="A2455" s="54" t="s">
        <v>228</v>
      </c>
      <c r="B2455" s="54" t="s">
        <v>185</v>
      </c>
      <c r="C2455" s="54" t="s">
        <v>1130</v>
      </c>
      <c r="D2455" s="54" t="s">
        <v>172</v>
      </c>
      <c r="E2455" s="54" t="s">
        <v>370</v>
      </c>
      <c r="F2455" s="54" t="s">
        <v>272</v>
      </c>
      <c r="G2455" s="54" t="s">
        <v>288</v>
      </c>
      <c r="H2455" s="54" t="s">
        <v>288</v>
      </c>
      <c r="I2455" s="54" t="s">
        <v>293</v>
      </c>
      <c r="J2455" s="54" t="s">
        <v>288</v>
      </c>
      <c r="K2455" s="54" t="s">
        <v>552</v>
      </c>
      <c r="L2455" s="87">
        <v>41653</v>
      </c>
      <c r="M2455" s="54"/>
      <c r="N2455" s="54" t="s">
        <v>553</v>
      </c>
      <c r="O2455" s="88">
        <v>7.51E-2</v>
      </c>
      <c r="P2455" s="54">
        <v>6</v>
      </c>
    </row>
    <row r="2456" spans="1:16" ht="28">
      <c r="A2456" s="54" t="s">
        <v>228</v>
      </c>
      <c r="B2456" s="54" t="s">
        <v>185</v>
      </c>
      <c r="C2456" s="54" t="s">
        <v>1130</v>
      </c>
      <c r="D2456" s="54" t="s">
        <v>172</v>
      </c>
      <c r="E2456" s="54" t="s">
        <v>370</v>
      </c>
      <c r="F2456" s="54" t="s">
        <v>272</v>
      </c>
      <c r="G2456" s="54" t="s">
        <v>288</v>
      </c>
      <c r="H2456" s="54" t="s">
        <v>288</v>
      </c>
      <c r="I2456" s="54" t="s">
        <v>293</v>
      </c>
      <c r="J2456" s="54" t="s">
        <v>288</v>
      </c>
      <c r="K2456" s="54" t="s">
        <v>554</v>
      </c>
      <c r="L2456" s="87">
        <v>41653</v>
      </c>
      <c r="M2456" s="54"/>
      <c r="N2456" s="54" t="s">
        <v>555</v>
      </c>
      <c r="O2456" s="88">
        <v>0.19320000000000001</v>
      </c>
      <c r="P2456" s="54">
        <v>16</v>
      </c>
    </row>
    <row r="2457" spans="1:16" ht="28">
      <c r="A2457" s="54" t="s">
        <v>228</v>
      </c>
      <c r="B2457" s="54" t="s">
        <v>185</v>
      </c>
      <c r="C2457" s="54" t="s">
        <v>1130</v>
      </c>
      <c r="D2457" s="54" t="s">
        <v>172</v>
      </c>
      <c r="E2457" s="54" t="s">
        <v>370</v>
      </c>
      <c r="F2457" s="54" t="s">
        <v>272</v>
      </c>
      <c r="G2457" s="54" t="s">
        <v>288</v>
      </c>
      <c r="H2457" s="54" t="s">
        <v>288</v>
      </c>
      <c r="I2457" s="54" t="s">
        <v>293</v>
      </c>
      <c r="J2457" s="54" t="s">
        <v>288</v>
      </c>
      <c r="K2457" s="54" t="s">
        <v>556</v>
      </c>
      <c r="L2457" s="87">
        <v>41653</v>
      </c>
      <c r="M2457" s="54"/>
      <c r="N2457" s="54" t="s">
        <v>557</v>
      </c>
      <c r="O2457" s="88">
        <v>1.2699999999999999E-2</v>
      </c>
      <c r="P2457" s="54">
        <v>1</v>
      </c>
    </row>
    <row r="2458" spans="1:16" ht="28">
      <c r="A2458" s="54" t="s">
        <v>228</v>
      </c>
      <c r="B2458" s="54" t="s">
        <v>185</v>
      </c>
      <c r="C2458" s="54" t="s">
        <v>1130</v>
      </c>
      <c r="D2458" s="54" t="s">
        <v>172</v>
      </c>
      <c r="E2458" s="54" t="s">
        <v>370</v>
      </c>
      <c r="F2458" s="54" t="s">
        <v>272</v>
      </c>
      <c r="G2458" s="54" t="s">
        <v>288</v>
      </c>
      <c r="H2458" s="54" t="s">
        <v>288</v>
      </c>
      <c r="I2458" s="54" t="s">
        <v>293</v>
      </c>
      <c r="J2458" s="54" t="s">
        <v>288</v>
      </c>
      <c r="K2458" s="54" t="s">
        <v>558</v>
      </c>
      <c r="L2458" s="87">
        <v>41653</v>
      </c>
      <c r="M2458" s="54"/>
      <c r="N2458" s="54" t="s">
        <v>559</v>
      </c>
      <c r="O2458" s="88">
        <v>2.5499999999999998E-2</v>
      </c>
      <c r="P2458" s="54">
        <v>2</v>
      </c>
    </row>
    <row r="2459" spans="1:16" ht="28">
      <c r="A2459" s="54" t="s">
        <v>228</v>
      </c>
      <c r="B2459" s="54" t="s">
        <v>185</v>
      </c>
      <c r="C2459" s="54" t="s">
        <v>1130</v>
      </c>
      <c r="D2459" s="54" t="s">
        <v>172</v>
      </c>
      <c r="E2459" s="54" t="s">
        <v>370</v>
      </c>
      <c r="F2459" s="54" t="s">
        <v>272</v>
      </c>
      <c r="G2459" s="54" t="s">
        <v>288</v>
      </c>
      <c r="H2459" s="54" t="s">
        <v>288</v>
      </c>
      <c r="I2459" s="54" t="s">
        <v>293</v>
      </c>
      <c r="J2459" s="54" t="s">
        <v>288</v>
      </c>
      <c r="K2459" s="54" t="s">
        <v>560</v>
      </c>
      <c r="L2459" s="87">
        <v>41653</v>
      </c>
      <c r="M2459" s="54"/>
      <c r="N2459" s="54" t="s">
        <v>561</v>
      </c>
      <c r="O2459" s="88">
        <v>2.5499999999999998E-2</v>
      </c>
      <c r="P2459" s="54">
        <v>2</v>
      </c>
    </row>
    <row r="2460" spans="1:16" ht="28">
      <c r="A2460" s="54" t="s">
        <v>228</v>
      </c>
      <c r="B2460" s="54" t="s">
        <v>185</v>
      </c>
      <c r="C2460" s="54" t="s">
        <v>1130</v>
      </c>
      <c r="D2460" s="54" t="s">
        <v>172</v>
      </c>
      <c r="E2460" s="54" t="s">
        <v>370</v>
      </c>
      <c r="F2460" s="54" t="s">
        <v>272</v>
      </c>
      <c r="G2460" s="54" t="s">
        <v>288</v>
      </c>
      <c r="H2460" s="54" t="s">
        <v>288</v>
      </c>
      <c r="I2460" s="54" t="s">
        <v>293</v>
      </c>
      <c r="J2460" s="54" t="s">
        <v>288</v>
      </c>
      <c r="K2460" s="54" t="s">
        <v>562</v>
      </c>
      <c r="L2460" s="87">
        <v>41653</v>
      </c>
      <c r="M2460" s="54"/>
      <c r="N2460" s="54" t="s">
        <v>563</v>
      </c>
      <c r="O2460" s="88">
        <v>1.2699999999999999E-2</v>
      </c>
      <c r="P2460" s="54">
        <v>1</v>
      </c>
    </row>
    <row r="2461" spans="1:16" ht="28">
      <c r="A2461" s="54" t="s">
        <v>228</v>
      </c>
      <c r="B2461" s="54" t="s">
        <v>185</v>
      </c>
      <c r="C2461" s="54" t="s">
        <v>1130</v>
      </c>
      <c r="D2461" s="54" t="s">
        <v>172</v>
      </c>
      <c r="E2461" s="54" t="s">
        <v>370</v>
      </c>
      <c r="F2461" s="54" t="s">
        <v>272</v>
      </c>
      <c r="G2461" s="54" t="s">
        <v>288</v>
      </c>
      <c r="H2461" s="54" t="s">
        <v>288</v>
      </c>
      <c r="I2461" s="54" t="s">
        <v>293</v>
      </c>
      <c r="J2461" s="54" t="s">
        <v>288</v>
      </c>
      <c r="K2461" s="54" t="s">
        <v>298</v>
      </c>
      <c r="L2461" s="87">
        <v>41653</v>
      </c>
      <c r="M2461" s="54"/>
      <c r="N2461" s="54" t="s">
        <v>299</v>
      </c>
      <c r="O2461" s="88">
        <v>2.5499999999999998E-2</v>
      </c>
      <c r="P2461" s="54">
        <v>2</v>
      </c>
    </row>
    <row r="2462" spans="1:16" ht="28">
      <c r="A2462" s="54" t="s">
        <v>228</v>
      </c>
      <c r="B2462" s="54" t="s">
        <v>185</v>
      </c>
      <c r="C2462" s="54" t="s">
        <v>1130</v>
      </c>
      <c r="D2462" s="54" t="s">
        <v>172</v>
      </c>
      <c r="E2462" s="54" t="s">
        <v>370</v>
      </c>
      <c r="F2462" s="54" t="s">
        <v>272</v>
      </c>
      <c r="G2462" s="54" t="s">
        <v>288</v>
      </c>
      <c r="H2462" s="54" t="s">
        <v>564</v>
      </c>
      <c r="I2462" s="54" t="s">
        <v>565</v>
      </c>
      <c r="J2462" s="54" t="s">
        <v>288</v>
      </c>
      <c r="K2462" s="54" t="s">
        <v>566</v>
      </c>
      <c r="L2462" s="87">
        <v>41653</v>
      </c>
      <c r="M2462" s="54"/>
      <c r="N2462" s="54" t="s">
        <v>567</v>
      </c>
      <c r="O2462" s="88">
        <v>2.41E-2</v>
      </c>
      <c r="P2462" s="54">
        <v>2</v>
      </c>
    </row>
    <row r="2463" spans="1:16" ht="28">
      <c r="A2463" s="54" t="s">
        <v>228</v>
      </c>
      <c r="B2463" s="54" t="s">
        <v>185</v>
      </c>
      <c r="C2463" s="54" t="s">
        <v>1130</v>
      </c>
      <c r="D2463" s="54" t="s">
        <v>172</v>
      </c>
      <c r="E2463" s="54" t="s">
        <v>370</v>
      </c>
      <c r="F2463" s="54" t="s">
        <v>272</v>
      </c>
      <c r="G2463" s="54" t="s">
        <v>288</v>
      </c>
      <c r="H2463" s="54" t="s">
        <v>564</v>
      </c>
      <c r="I2463" s="54" t="s">
        <v>565</v>
      </c>
      <c r="J2463" s="54" t="s">
        <v>288</v>
      </c>
      <c r="K2463" s="54" t="s">
        <v>568</v>
      </c>
      <c r="L2463" s="87">
        <v>41653</v>
      </c>
      <c r="M2463" s="54"/>
      <c r="N2463" s="54" t="s">
        <v>569</v>
      </c>
      <c r="O2463" s="88">
        <v>1.2699999999999999E-2</v>
      </c>
      <c r="P2463" s="54">
        <v>1</v>
      </c>
    </row>
    <row r="2464" spans="1:16" ht="28">
      <c r="A2464" s="54" t="s">
        <v>228</v>
      </c>
      <c r="B2464" s="54" t="s">
        <v>185</v>
      </c>
      <c r="C2464" s="54" t="s">
        <v>1130</v>
      </c>
      <c r="D2464" s="54" t="s">
        <v>172</v>
      </c>
      <c r="E2464" s="54" t="s">
        <v>370</v>
      </c>
      <c r="F2464" s="54" t="s">
        <v>272</v>
      </c>
      <c r="G2464" s="54" t="s">
        <v>288</v>
      </c>
      <c r="H2464" s="54" t="s">
        <v>564</v>
      </c>
      <c r="I2464" s="54" t="s">
        <v>565</v>
      </c>
      <c r="J2464" s="54" t="s">
        <v>288</v>
      </c>
      <c r="K2464" s="54" t="s">
        <v>570</v>
      </c>
      <c r="L2464" s="87">
        <v>41653</v>
      </c>
      <c r="M2464" s="54"/>
      <c r="N2464" s="54" t="s">
        <v>571</v>
      </c>
      <c r="O2464" s="88">
        <v>1.2699999999999999E-2</v>
      </c>
      <c r="P2464" s="54">
        <v>1</v>
      </c>
    </row>
    <row r="2465" spans="1:16" ht="28">
      <c r="A2465" s="54" t="s">
        <v>228</v>
      </c>
      <c r="B2465" s="54" t="s">
        <v>185</v>
      </c>
      <c r="C2465" s="54" t="s">
        <v>1130</v>
      </c>
      <c r="D2465" s="54" t="s">
        <v>172</v>
      </c>
      <c r="E2465" s="54" t="s">
        <v>370</v>
      </c>
      <c r="F2465" s="54" t="s">
        <v>272</v>
      </c>
      <c r="G2465" s="54" t="s">
        <v>288</v>
      </c>
      <c r="H2465" s="54" t="s">
        <v>564</v>
      </c>
      <c r="I2465" s="54" t="s">
        <v>565</v>
      </c>
      <c r="J2465" s="54" t="s">
        <v>288</v>
      </c>
      <c r="K2465" s="54" t="s">
        <v>572</v>
      </c>
      <c r="L2465" s="87">
        <v>41653</v>
      </c>
      <c r="M2465" s="54"/>
      <c r="N2465" s="54" t="s">
        <v>573</v>
      </c>
      <c r="O2465" s="88">
        <v>1.2699999999999999E-2</v>
      </c>
      <c r="P2465" s="54">
        <v>1</v>
      </c>
    </row>
    <row r="2466" spans="1:16" ht="28">
      <c r="A2466" s="54" t="s">
        <v>228</v>
      </c>
      <c r="B2466" s="54" t="s">
        <v>185</v>
      </c>
      <c r="C2466" s="54" t="s">
        <v>1130</v>
      </c>
      <c r="D2466" s="54" t="s">
        <v>172</v>
      </c>
      <c r="E2466" s="54" t="s">
        <v>370</v>
      </c>
      <c r="F2466" s="54" t="s">
        <v>272</v>
      </c>
      <c r="G2466" s="54" t="s">
        <v>288</v>
      </c>
      <c r="H2466" s="54" t="s">
        <v>564</v>
      </c>
      <c r="I2466" s="54" t="s">
        <v>565</v>
      </c>
      <c r="J2466" s="54" t="s">
        <v>288</v>
      </c>
      <c r="K2466" s="54" t="s">
        <v>574</v>
      </c>
      <c r="L2466" s="87">
        <v>41653</v>
      </c>
      <c r="M2466" s="54"/>
      <c r="N2466" s="54" t="s">
        <v>575</v>
      </c>
      <c r="O2466" s="88">
        <v>1.2699999999999999E-2</v>
      </c>
      <c r="P2466" s="54">
        <v>1</v>
      </c>
    </row>
    <row r="2467" spans="1:16" ht="28">
      <c r="A2467" s="54" t="s">
        <v>228</v>
      </c>
      <c r="B2467" s="54" t="s">
        <v>185</v>
      </c>
      <c r="C2467" s="54" t="s">
        <v>1130</v>
      </c>
      <c r="D2467" s="54" t="s">
        <v>172</v>
      </c>
      <c r="E2467" s="54" t="s">
        <v>370</v>
      </c>
      <c r="F2467" s="54" t="s">
        <v>272</v>
      </c>
      <c r="G2467" s="54" t="s">
        <v>288</v>
      </c>
      <c r="H2467" s="54" t="s">
        <v>194</v>
      </c>
      <c r="I2467" s="54" t="s">
        <v>576</v>
      </c>
      <c r="J2467" s="54" t="s">
        <v>288</v>
      </c>
      <c r="K2467" s="54" t="s">
        <v>577</v>
      </c>
      <c r="L2467" s="87">
        <v>42510</v>
      </c>
      <c r="M2467" s="54"/>
      <c r="N2467" s="54" t="s">
        <v>578</v>
      </c>
      <c r="O2467" s="88">
        <v>2.5499999999999998E-2</v>
      </c>
      <c r="P2467" s="54">
        <v>2</v>
      </c>
    </row>
    <row r="2468" spans="1:16" ht="28">
      <c r="A2468" s="54" t="s">
        <v>228</v>
      </c>
      <c r="B2468" s="54" t="s">
        <v>185</v>
      </c>
      <c r="C2468" s="54" t="s">
        <v>1130</v>
      </c>
      <c r="D2468" s="54" t="s">
        <v>172</v>
      </c>
      <c r="E2468" s="54" t="s">
        <v>370</v>
      </c>
      <c r="F2468" s="54" t="s">
        <v>272</v>
      </c>
      <c r="G2468" s="54" t="s">
        <v>288</v>
      </c>
      <c r="H2468" s="54" t="s">
        <v>194</v>
      </c>
      <c r="I2468" s="54" t="s">
        <v>576</v>
      </c>
      <c r="J2468" s="54" t="s">
        <v>288</v>
      </c>
      <c r="K2468" s="54" t="s">
        <v>579</v>
      </c>
      <c r="L2468" s="87">
        <v>42510</v>
      </c>
      <c r="M2468" s="54"/>
      <c r="N2468" s="54" t="s">
        <v>580</v>
      </c>
      <c r="O2468" s="88">
        <v>0.11849999999999999</v>
      </c>
      <c r="P2468" s="54">
        <v>10</v>
      </c>
    </row>
    <row r="2469" spans="1:16" ht="28">
      <c r="A2469" s="54" t="s">
        <v>228</v>
      </c>
      <c r="B2469" s="54" t="s">
        <v>185</v>
      </c>
      <c r="C2469" s="54" t="s">
        <v>1130</v>
      </c>
      <c r="D2469" s="54" t="s">
        <v>172</v>
      </c>
      <c r="E2469" s="54" t="s">
        <v>370</v>
      </c>
      <c r="F2469" s="54" t="s">
        <v>272</v>
      </c>
      <c r="G2469" s="54" t="s">
        <v>288</v>
      </c>
      <c r="H2469" s="54" t="s">
        <v>194</v>
      </c>
      <c r="I2469" s="54" t="s">
        <v>576</v>
      </c>
      <c r="J2469" s="54" t="s">
        <v>288</v>
      </c>
      <c r="K2469" s="54" t="s">
        <v>581</v>
      </c>
      <c r="L2469" s="87">
        <v>42510</v>
      </c>
      <c r="M2469" s="54"/>
      <c r="N2469" s="54" t="s">
        <v>582</v>
      </c>
      <c r="O2469" s="88">
        <v>4.87E-2</v>
      </c>
      <c r="P2469" s="54">
        <v>4</v>
      </c>
    </row>
    <row r="2470" spans="1:16" ht="28">
      <c r="A2470" s="54" t="s">
        <v>228</v>
      </c>
      <c r="B2470" s="54" t="s">
        <v>185</v>
      </c>
      <c r="C2470" s="54" t="s">
        <v>1130</v>
      </c>
      <c r="D2470" s="54" t="s">
        <v>172</v>
      </c>
      <c r="E2470" s="54" t="s">
        <v>370</v>
      </c>
      <c r="F2470" s="54" t="s">
        <v>272</v>
      </c>
      <c r="G2470" s="54" t="s">
        <v>288</v>
      </c>
      <c r="H2470" s="54" t="s">
        <v>194</v>
      </c>
      <c r="I2470" s="54" t="s">
        <v>576</v>
      </c>
      <c r="J2470" s="54" t="s">
        <v>288</v>
      </c>
      <c r="K2470" s="54" t="s">
        <v>583</v>
      </c>
      <c r="L2470" s="87">
        <v>42510</v>
      </c>
      <c r="M2470" s="54"/>
      <c r="N2470" s="54" t="s">
        <v>584</v>
      </c>
      <c r="O2470" s="88">
        <v>0.77659999999999996</v>
      </c>
      <c r="P2470" s="54">
        <v>77</v>
      </c>
    </row>
    <row r="2471" spans="1:16" ht="28">
      <c r="A2471" s="54" t="s">
        <v>228</v>
      </c>
      <c r="B2471" s="54" t="s">
        <v>185</v>
      </c>
      <c r="C2471" s="54" t="s">
        <v>1130</v>
      </c>
      <c r="D2471" s="54" t="s">
        <v>172</v>
      </c>
      <c r="E2471" s="54" t="s">
        <v>370</v>
      </c>
      <c r="F2471" s="54" t="s">
        <v>272</v>
      </c>
      <c r="G2471" s="54" t="s">
        <v>288</v>
      </c>
      <c r="H2471" s="54" t="s">
        <v>194</v>
      </c>
      <c r="I2471" s="54" t="s">
        <v>576</v>
      </c>
      <c r="J2471" s="54" t="s">
        <v>288</v>
      </c>
      <c r="K2471" s="54" t="s">
        <v>585</v>
      </c>
      <c r="L2471" s="87">
        <v>42510</v>
      </c>
      <c r="M2471" s="54"/>
      <c r="N2471" s="54" t="s">
        <v>586</v>
      </c>
      <c r="O2471" s="88">
        <v>2.5499999999999998E-2</v>
      </c>
      <c r="P2471" s="54">
        <v>2</v>
      </c>
    </row>
    <row r="2472" spans="1:16" ht="28">
      <c r="A2472" s="54" t="s">
        <v>228</v>
      </c>
      <c r="B2472" s="54" t="s">
        <v>185</v>
      </c>
      <c r="C2472" s="54" t="s">
        <v>1130</v>
      </c>
      <c r="D2472" s="54" t="s">
        <v>172</v>
      </c>
      <c r="E2472" s="54" t="s">
        <v>370</v>
      </c>
      <c r="F2472" s="54" t="s">
        <v>272</v>
      </c>
      <c r="G2472" s="54" t="s">
        <v>288</v>
      </c>
      <c r="H2472" s="54" t="s">
        <v>194</v>
      </c>
      <c r="I2472" s="54" t="s">
        <v>576</v>
      </c>
      <c r="J2472" s="54" t="s">
        <v>288</v>
      </c>
      <c r="K2472" s="54" t="s">
        <v>587</v>
      </c>
      <c r="L2472" s="87">
        <v>42510</v>
      </c>
      <c r="M2472" s="54"/>
      <c r="N2472" s="54" t="s">
        <v>588</v>
      </c>
      <c r="O2472" s="88">
        <v>9.6500000000000002E-2</v>
      </c>
      <c r="P2472" s="54">
        <v>8</v>
      </c>
    </row>
    <row r="2473" spans="1:16" ht="28">
      <c r="A2473" s="54" t="s">
        <v>228</v>
      </c>
      <c r="B2473" s="54" t="s">
        <v>185</v>
      </c>
      <c r="C2473" s="54" t="s">
        <v>1130</v>
      </c>
      <c r="D2473" s="54" t="s">
        <v>172</v>
      </c>
      <c r="E2473" s="54" t="s">
        <v>370</v>
      </c>
      <c r="F2473" s="54" t="s">
        <v>272</v>
      </c>
      <c r="G2473" s="54" t="s">
        <v>288</v>
      </c>
      <c r="H2473" s="54" t="s">
        <v>194</v>
      </c>
      <c r="I2473" s="54" t="s">
        <v>576</v>
      </c>
      <c r="J2473" s="54" t="s">
        <v>288</v>
      </c>
      <c r="K2473" s="54" t="s">
        <v>589</v>
      </c>
      <c r="L2473" s="87">
        <v>42510</v>
      </c>
      <c r="M2473" s="54"/>
      <c r="N2473" s="54" t="s">
        <v>590</v>
      </c>
      <c r="O2473" s="88">
        <v>5.800000000000001E-2</v>
      </c>
      <c r="P2473" s="54">
        <v>5</v>
      </c>
    </row>
    <row r="2474" spans="1:16" ht="28">
      <c r="A2474" s="54" t="s">
        <v>228</v>
      </c>
      <c r="B2474" s="54" t="s">
        <v>185</v>
      </c>
      <c r="C2474" s="54" t="s">
        <v>1130</v>
      </c>
      <c r="D2474" s="54" t="s">
        <v>172</v>
      </c>
      <c r="E2474" s="54" t="s">
        <v>370</v>
      </c>
      <c r="F2474" s="54" t="s">
        <v>272</v>
      </c>
      <c r="G2474" s="54" t="s">
        <v>288</v>
      </c>
      <c r="H2474" s="54" t="s">
        <v>194</v>
      </c>
      <c r="I2474" s="54" t="s">
        <v>576</v>
      </c>
      <c r="J2474" s="54" t="s">
        <v>288</v>
      </c>
      <c r="K2474" s="54" t="s">
        <v>591</v>
      </c>
      <c r="L2474" s="87">
        <v>42510</v>
      </c>
      <c r="M2474" s="54"/>
      <c r="N2474" s="54" t="s">
        <v>592</v>
      </c>
      <c r="O2474" s="88">
        <v>3.5999999999999997E-2</v>
      </c>
      <c r="P2474" s="54">
        <v>3</v>
      </c>
    </row>
    <row r="2475" spans="1:16" ht="28">
      <c r="A2475" s="54" t="s">
        <v>228</v>
      </c>
      <c r="B2475" s="54" t="s">
        <v>185</v>
      </c>
      <c r="C2475" s="54" t="s">
        <v>1130</v>
      </c>
      <c r="D2475" s="54" t="s">
        <v>172</v>
      </c>
      <c r="E2475" s="54" t="s">
        <v>370</v>
      </c>
      <c r="F2475" s="54" t="s">
        <v>272</v>
      </c>
      <c r="G2475" s="54" t="s">
        <v>288</v>
      </c>
      <c r="H2475" s="54" t="s">
        <v>194</v>
      </c>
      <c r="I2475" s="54" t="s">
        <v>576</v>
      </c>
      <c r="J2475" s="54" t="s">
        <v>288</v>
      </c>
      <c r="K2475" s="54" t="s">
        <v>593</v>
      </c>
      <c r="L2475" s="87">
        <v>42510</v>
      </c>
      <c r="M2475" s="54"/>
      <c r="N2475" s="54" t="s">
        <v>594</v>
      </c>
      <c r="O2475" s="88">
        <v>0.23139999999999999</v>
      </c>
      <c r="P2475" s="54">
        <v>19</v>
      </c>
    </row>
    <row r="2476" spans="1:16" ht="28">
      <c r="A2476" s="54" t="s">
        <v>228</v>
      </c>
      <c r="B2476" s="54" t="s">
        <v>185</v>
      </c>
      <c r="C2476" s="54" t="s">
        <v>1130</v>
      </c>
      <c r="D2476" s="54" t="s">
        <v>172</v>
      </c>
      <c r="E2476" s="54" t="s">
        <v>370</v>
      </c>
      <c r="F2476" s="54" t="s">
        <v>272</v>
      </c>
      <c r="G2476" s="54" t="s">
        <v>288</v>
      </c>
      <c r="H2476" s="54" t="s">
        <v>194</v>
      </c>
      <c r="I2476" s="54" t="s">
        <v>576</v>
      </c>
      <c r="J2476" s="54" t="s">
        <v>288</v>
      </c>
      <c r="K2476" s="54" t="s">
        <v>595</v>
      </c>
      <c r="L2476" s="87">
        <v>42510</v>
      </c>
      <c r="M2476" s="54"/>
      <c r="N2476" s="54" t="s">
        <v>596</v>
      </c>
      <c r="O2476" s="88">
        <v>2.5499999999999998E-2</v>
      </c>
      <c r="P2476" s="54">
        <v>2</v>
      </c>
    </row>
    <row r="2477" spans="1:16" ht="28">
      <c r="A2477" s="54" t="s">
        <v>228</v>
      </c>
      <c r="B2477" s="54" t="s">
        <v>185</v>
      </c>
      <c r="C2477" s="54" t="s">
        <v>1130</v>
      </c>
      <c r="D2477" s="54" t="s">
        <v>172</v>
      </c>
      <c r="E2477" s="54" t="s">
        <v>370</v>
      </c>
      <c r="F2477" s="54" t="s">
        <v>272</v>
      </c>
      <c r="G2477" s="54" t="s">
        <v>288</v>
      </c>
      <c r="H2477" s="54" t="s">
        <v>597</v>
      </c>
      <c r="I2477" s="54" t="s">
        <v>598</v>
      </c>
      <c r="J2477" s="54" t="s">
        <v>288</v>
      </c>
      <c r="K2477" s="54" t="s">
        <v>597</v>
      </c>
      <c r="L2477" s="87">
        <v>42440</v>
      </c>
      <c r="M2477" s="54"/>
      <c r="N2477" s="54" t="s">
        <v>599</v>
      </c>
      <c r="O2477" s="88">
        <v>0.13519999999999999</v>
      </c>
      <c r="P2477" s="54">
        <v>11</v>
      </c>
    </row>
    <row r="2478" spans="1:16" ht="28">
      <c r="A2478" s="54" t="s">
        <v>228</v>
      </c>
      <c r="B2478" s="54" t="s">
        <v>185</v>
      </c>
      <c r="C2478" s="54" t="s">
        <v>1130</v>
      </c>
      <c r="D2478" s="54" t="s">
        <v>172</v>
      </c>
      <c r="E2478" s="54" t="s">
        <v>370</v>
      </c>
      <c r="F2478" s="54" t="s">
        <v>272</v>
      </c>
      <c r="G2478" s="54" t="s">
        <v>288</v>
      </c>
      <c r="H2478" s="54" t="s">
        <v>562</v>
      </c>
      <c r="I2478" s="54" t="s">
        <v>623</v>
      </c>
      <c r="J2478" s="54" t="s">
        <v>288</v>
      </c>
      <c r="K2478" s="54" t="s">
        <v>562</v>
      </c>
      <c r="L2478" s="87">
        <v>42066</v>
      </c>
      <c r="M2478" s="54"/>
      <c r="N2478" s="54" t="s">
        <v>624</v>
      </c>
      <c r="O2478" s="88">
        <v>2.0899999999999998E-2</v>
      </c>
      <c r="P2478" s="54">
        <v>2</v>
      </c>
    </row>
    <row r="2479" spans="1:16" ht="28">
      <c r="A2479" s="54" t="s">
        <v>228</v>
      </c>
      <c r="B2479" s="54" t="s">
        <v>185</v>
      </c>
      <c r="C2479" s="54" t="s">
        <v>1130</v>
      </c>
      <c r="D2479" s="54" t="s">
        <v>172</v>
      </c>
      <c r="E2479" s="54" t="s">
        <v>370</v>
      </c>
      <c r="F2479" s="54" t="s">
        <v>272</v>
      </c>
      <c r="G2479" s="54" t="s">
        <v>288</v>
      </c>
      <c r="H2479" s="54" t="s">
        <v>300</v>
      </c>
      <c r="I2479" s="54" t="s">
        <v>301</v>
      </c>
      <c r="J2479" s="54" t="s">
        <v>288</v>
      </c>
      <c r="K2479" s="54" t="s">
        <v>300</v>
      </c>
      <c r="L2479" s="87">
        <v>42391</v>
      </c>
      <c r="M2479" s="54"/>
      <c r="N2479" s="54" t="s">
        <v>302</v>
      </c>
      <c r="O2479" s="88">
        <v>0.26140000000000002</v>
      </c>
      <c r="P2479" s="54">
        <v>27</v>
      </c>
    </row>
    <row r="2480" spans="1:16" ht="28">
      <c r="A2480" s="54" t="s">
        <v>228</v>
      </c>
      <c r="B2480" s="54" t="s">
        <v>185</v>
      </c>
      <c r="C2480" s="54" t="s">
        <v>1130</v>
      </c>
      <c r="D2480" s="54" t="s">
        <v>172</v>
      </c>
      <c r="E2480" s="54" t="s">
        <v>370</v>
      </c>
      <c r="F2480" s="54" t="s">
        <v>272</v>
      </c>
      <c r="G2480" s="54" t="s">
        <v>625</v>
      </c>
      <c r="H2480" s="54" t="s">
        <v>1443</v>
      </c>
      <c r="I2480" s="54" t="s">
        <v>1444</v>
      </c>
      <c r="J2480" s="54" t="s">
        <v>625</v>
      </c>
      <c r="K2480" s="54" t="s">
        <v>1443</v>
      </c>
      <c r="L2480" s="87">
        <v>43130</v>
      </c>
      <c r="M2480" s="54"/>
      <c r="N2480" s="54" t="s">
        <v>1445</v>
      </c>
      <c r="O2480" s="88">
        <v>2.41E-2</v>
      </c>
      <c r="P2480" s="54">
        <v>2</v>
      </c>
    </row>
    <row r="2481" spans="1:16" ht="28">
      <c r="A2481" s="54" t="s">
        <v>228</v>
      </c>
      <c r="B2481" s="54" t="s">
        <v>185</v>
      </c>
      <c r="C2481" s="54" t="s">
        <v>1130</v>
      </c>
      <c r="D2481" s="54" t="s">
        <v>172</v>
      </c>
      <c r="E2481" s="54" t="s">
        <v>370</v>
      </c>
      <c r="F2481" s="54" t="s">
        <v>272</v>
      </c>
      <c r="G2481" s="54" t="s">
        <v>625</v>
      </c>
      <c r="H2481" s="54" t="s">
        <v>626</v>
      </c>
      <c r="I2481" s="54" t="s">
        <v>627</v>
      </c>
      <c r="J2481" s="54" t="s">
        <v>625</v>
      </c>
      <c r="K2481" s="54" t="s">
        <v>644</v>
      </c>
      <c r="L2481" s="87">
        <v>42874</v>
      </c>
      <c r="M2481" s="54"/>
      <c r="N2481" s="54" t="s">
        <v>645</v>
      </c>
      <c r="O2481" s="88">
        <v>1.2699999999999999E-2</v>
      </c>
      <c r="P2481" s="54">
        <v>1</v>
      </c>
    </row>
    <row r="2482" spans="1:16" ht="28">
      <c r="A2482" s="54" t="s">
        <v>228</v>
      </c>
      <c r="B2482" s="54" t="s">
        <v>185</v>
      </c>
      <c r="C2482" s="54" t="s">
        <v>1130</v>
      </c>
      <c r="D2482" s="54" t="s">
        <v>172</v>
      </c>
      <c r="E2482" s="54" t="s">
        <v>370</v>
      </c>
      <c r="F2482" s="54" t="s">
        <v>272</v>
      </c>
      <c r="G2482" s="54" t="s">
        <v>625</v>
      </c>
      <c r="H2482" s="54" t="s">
        <v>626</v>
      </c>
      <c r="I2482" s="54" t="s">
        <v>627</v>
      </c>
      <c r="J2482" s="54" t="s">
        <v>625</v>
      </c>
      <c r="K2482" s="54" t="s">
        <v>626</v>
      </c>
      <c r="L2482" s="87">
        <v>42874</v>
      </c>
      <c r="M2482" s="54"/>
      <c r="N2482" s="54" t="s">
        <v>646</v>
      </c>
      <c r="O2482" s="88">
        <v>1.2699999999999999E-2</v>
      </c>
      <c r="P2482" s="54">
        <v>1</v>
      </c>
    </row>
    <row r="2483" spans="1:16" ht="28">
      <c r="A2483" s="54" t="s">
        <v>228</v>
      </c>
      <c r="B2483" s="54" t="s">
        <v>185</v>
      </c>
      <c r="C2483" s="54" t="s">
        <v>1130</v>
      </c>
      <c r="D2483" s="54" t="s">
        <v>172</v>
      </c>
      <c r="E2483" s="54" t="s">
        <v>370</v>
      </c>
      <c r="F2483" s="54" t="s">
        <v>272</v>
      </c>
      <c r="G2483" s="54" t="s">
        <v>647</v>
      </c>
      <c r="H2483" s="54" t="s">
        <v>648</v>
      </c>
      <c r="I2483" s="54" t="s">
        <v>649</v>
      </c>
      <c r="J2483" s="54" t="s">
        <v>647</v>
      </c>
      <c r="K2483" s="54" t="s">
        <v>650</v>
      </c>
      <c r="L2483" s="87">
        <v>42790</v>
      </c>
      <c r="M2483" s="54"/>
      <c r="N2483" s="54" t="s">
        <v>651</v>
      </c>
      <c r="O2483" s="88">
        <v>2.2800000000000001E-2</v>
      </c>
      <c r="P2483" s="54">
        <v>2</v>
      </c>
    </row>
    <row r="2484" spans="1:16" ht="28">
      <c r="A2484" s="54" t="s">
        <v>228</v>
      </c>
      <c r="B2484" s="54" t="s">
        <v>185</v>
      </c>
      <c r="C2484" s="54" t="s">
        <v>1130</v>
      </c>
      <c r="D2484" s="54" t="s">
        <v>172</v>
      </c>
      <c r="E2484" s="54" t="s">
        <v>370</v>
      </c>
      <c r="F2484" s="54" t="s">
        <v>272</v>
      </c>
      <c r="G2484" s="54" t="s">
        <v>647</v>
      </c>
      <c r="H2484" s="54" t="s">
        <v>648</v>
      </c>
      <c r="I2484" s="54" t="s">
        <v>649</v>
      </c>
      <c r="J2484" s="54" t="s">
        <v>675</v>
      </c>
      <c r="K2484" s="54" t="s">
        <v>676</v>
      </c>
      <c r="L2484" s="87">
        <v>42790</v>
      </c>
      <c r="M2484" s="54"/>
      <c r="N2484" s="54" t="s">
        <v>677</v>
      </c>
      <c r="O2484" s="88">
        <v>0.30830000000000002</v>
      </c>
      <c r="P2484" s="54">
        <v>31</v>
      </c>
    </row>
    <row r="2485" spans="1:16" ht="28">
      <c r="A2485" s="54" t="s">
        <v>228</v>
      </c>
      <c r="B2485" s="54" t="s">
        <v>185</v>
      </c>
      <c r="C2485" s="54" t="s">
        <v>1130</v>
      </c>
      <c r="D2485" s="54" t="s">
        <v>172</v>
      </c>
      <c r="E2485" s="54" t="s">
        <v>370</v>
      </c>
      <c r="F2485" s="54" t="s">
        <v>272</v>
      </c>
      <c r="G2485" s="54" t="s">
        <v>196</v>
      </c>
      <c r="H2485" s="54" t="s">
        <v>199</v>
      </c>
      <c r="I2485" s="54" t="s">
        <v>700</v>
      </c>
      <c r="J2485" s="54" t="s">
        <v>196</v>
      </c>
      <c r="K2485" s="54" t="s">
        <v>703</v>
      </c>
      <c r="L2485" s="87">
        <v>42888</v>
      </c>
      <c r="M2485" s="54"/>
      <c r="N2485" s="54" t="s">
        <v>704</v>
      </c>
      <c r="O2485" s="88">
        <v>2.41E-2</v>
      </c>
      <c r="P2485" s="54">
        <v>2</v>
      </c>
    </row>
    <row r="2486" spans="1:16" ht="28">
      <c r="A2486" s="54" t="s">
        <v>228</v>
      </c>
      <c r="B2486" s="54" t="s">
        <v>185</v>
      </c>
      <c r="C2486" s="54" t="s">
        <v>1130</v>
      </c>
      <c r="D2486" s="54" t="s">
        <v>172</v>
      </c>
      <c r="E2486" s="54" t="s">
        <v>370</v>
      </c>
      <c r="F2486" s="54" t="s">
        <v>272</v>
      </c>
      <c r="G2486" s="54" t="s">
        <v>196</v>
      </c>
      <c r="H2486" s="54" t="s">
        <v>199</v>
      </c>
      <c r="I2486" s="54" t="s">
        <v>700</v>
      </c>
      <c r="J2486" s="54" t="s">
        <v>196</v>
      </c>
      <c r="K2486" s="54" t="s">
        <v>714</v>
      </c>
      <c r="L2486" s="87">
        <v>42888</v>
      </c>
      <c r="M2486" s="54"/>
      <c r="N2486" s="54" t="s">
        <v>715</v>
      </c>
      <c r="O2486" s="88">
        <v>2.5499999999999998E-2</v>
      </c>
      <c r="P2486" s="54">
        <v>2</v>
      </c>
    </row>
    <row r="2487" spans="1:16" ht="28">
      <c r="A2487" s="54" t="s">
        <v>228</v>
      </c>
      <c r="B2487" s="54" t="s">
        <v>185</v>
      </c>
      <c r="C2487" s="54" t="s">
        <v>1130</v>
      </c>
      <c r="D2487" s="54" t="s">
        <v>172</v>
      </c>
      <c r="E2487" s="54" t="s">
        <v>370</v>
      </c>
      <c r="F2487" s="54" t="s">
        <v>272</v>
      </c>
      <c r="G2487" s="54" t="s">
        <v>196</v>
      </c>
      <c r="H2487" s="54" t="s">
        <v>199</v>
      </c>
      <c r="I2487" s="54" t="s">
        <v>700</v>
      </c>
      <c r="J2487" s="54" t="s">
        <v>196</v>
      </c>
      <c r="K2487" s="54" t="s">
        <v>716</v>
      </c>
      <c r="L2487" s="87">
        <v>42888</v>
      </c>
      <c r="M2487" s="54"/>
      <c r="N2487" s="54" t="s">
        <v>717</v>
      </c>
      <c r="O2487" s="88">
        <v>2.5499999999999998E-2</v>
      </c>
      <c r="P2487" s="54">
        <v>2</v>
      </c>
    </row>
    <row r="2488" spans="1:16" ht="28">
      <c r="A2488" s="54" t="s">
        <v>228</v>
      </c>
      <c r="B2488" s="54" t="s">
        <v>185</v>
      </c>
      <c r="C2488" s="54" t="s">
        <v>1130</v>
      </c>
      <c r="D2488" s="54" t="s">
        <v>172</v>
      </c>
      <c r="E2488" s="54" t="s">
        <v>370</v>
      </c>
      <c r="F2488" s="54" t="s">
        <v>272</v>
      </c>
      <c r="G2488" s="54" t="s">
        <v>196</v>
      </c>
      <c r="H2488" s="54" t="s">
        <v>720</v>
      </c>
      <c r="I2488" s="54" t="s">
        <v>721</v>
      </c>
      <c r="J2488" s="54" t="s">
        <v>196</v>
      </c>
      <c r="K2488" s="54" t="s">
        <v>720</v>
      </c>
      <c r="L2488" s="87">
        <v>42627</v>
      </c>
      <c r="M2488" s="54"/>
      <c r="N2488" s="54" t="s">
        <v>722</v>
      </c>
      <c r="O2488" s="88">
        <v>3.5499999999999997E-2</v>
      </c>
      <c r="P2488" s="54">
        <v>3</v>
      </c>
    </row>
    <row r="2489" spans="1:16" ht="28">
      <c r="A2489" s="54" t="s">
        <v>228</v>
      </c>
      <c r="B2489" s="54" t="s">
        <v>185</v>
      </c>
      <c r="C2489" s="54" t="s">
        <v>1130</v>
      </c>
      <c r="D2489" s="54" t="s">
        <v>172</v>
      </c>
      <c r="E2489" s="54" t="s">
        <v>370</v>
      </c>
      <c r="F2489" s="54" t="s">
        <v>272</v>
      </c>
      <c r="G2489" s="54" t="s">
        <v>196</v>
      </c>
      <c r="H2489" s="54" t="s">
        <v>720</v>
      </c>
      <c r="I2489" s="54" t="s">
        <v>723</v>
      </c>
      <c r="J2489" s="54" t="s">
        <v>196</v>
      </c>
      <c r="K2489" s="54" t="s">
        <v>724</v>
      </c>
      <c r="L2489" s="87">
        <v>42678</v>
      </c>
      <c r="M2489" s="54"/>
      <c r="N2489" s="54" t="s">
        <v>725</v>
      </c>
      <c r="O2489" s="88">
        <v>1.2699999999999999E-2</v>
      </c>
      <c r="P2489" s="54">
        <v>1</v>
      </c>
    </row>
    <row r="2490" spans="1:16" ht="28">
      <c r="A2490" s="54" t="s">
        <v>228</v>
      </c>
      <c r="B2490" s="54" t="s">
        <v>185</v>
      </c>
      <c r="C2490" s="54" t="s">
        <v>1130</v>
      </c>
      <c r="D2490" s="54" t="s">
        <v>172</v>
      </c>
      <c r="E2490" s="54" t="s">
        <v>370</v>
      </c>
      <c r="F2490" s="54" t="s">
        <v>272</v>
      </c>
      <c r="G2490" s="54" t="s">
        <v>196</v>
      </c>
      <c r="H2490" s="54" t="s">
        <v>351</v>
      </c>
      <c r="I2490" s="54" t="s">
        <v>728</v>
      </c>
      <c r="J2490" s="54" t="s">
        <v>196</v>
      </c>
      <c r="K2490" s="54" t="s">
        <v>351</v>
      </c>
      <c r="L2490" s="87">
        <v>41744</v>
      </c>
      <c r="M2490" s="54"/>
      <c r="N2490" s="54" t="s">
        <v>729</v>
      </c>
      <c r="O2490" s="88">
        <v>1.2699999999999999E-2</v>
      </c>
      <c r="P2490" s="54">
        <v>1</v>
      </c>
    </row>
    <row r="2491" spans="1:16" ht="28">
      <c r="A2491" s="54" t="s">
        <v>228</v>
      </c>
      <c r="B2491" s="54" t="s">
        <v>185</v>
      </c>
      <c r="C2491" s="54" t="s">
        <v>1130</v>
      </c>
      <c r="D2491" s="54" t="s">
        <v>172</v>
      </c>
      <c r="E2491" s="54" t="s">
        <v>370</v>
      </c>
      <c r="F2491" s="54" t="s">
        <v>272</v>
      </c>
      <c r="G2491" s="54" t="s">
        <v>196</v>
      </c>
      <c r="H2491" s="54" t="s">
        <v>730</v>
      </c>
      <c r="I2491" s="54" t="s">
        <v>731</v>
      </c>
      <c r="J2491" s="54" t="s">
        <v>196</v>
      </c>
      <c r="K2491" s="54" t="s">
        <v>730</v>
      </c>
      <c r="L2491" s="87">
        <v>41660</v>
      </c>
      <c r="M2491" s="54"/>
      <c r="N2491" s="54" t="s">
        <v>732</v>
      </c>
      <c r="O2491" s="88">
        <v>1.14E-2</v>
      </c>
      <c r="P2491" s="54">
        <v>1</v>
      </c>
    </row>
    <row r="2492" spans="1:16" ht="28">
      <c r="A2492" s="54" t="s">
        <v>228</v>
      </c>
      <c r="B2492" s="54" t="s">
        <v>185</v>
      </c>
      <c r="C2492" s="54" t="s">
        <v>1130</v>
      </c>
      <c r="D2492" s="54" t="s">
        <v>172</v>
      </c>
      <c r="E2492" s="54" t="s">
        <v>370</v>
      </c>
      <c r="F2492" s="54" t="s">
        <v>272</v>
      </c>
      <c r="G2492" s="54" t="s">
        <v>200</v>
      </c>
      <c r="H2492" s="54" t="s">
        <v>733</v>
      </c>
      <c r="I2492" s="54" t="s">
        <v>734</v>
      </c>
      <c r="J2492" s="54" t="s">
        <v>200</v>
      </c>
      <c r="K2492" s="54" t="s">
        <v>735</v>
      </c>
      <c r="L2492" s="87">
        <v>42657</v>
      </c>
      <c r="M2492" s="54"/>
      <c r="N2492" s="54" t="s">
        <v>736</v>
      </c>
      <c r="O2492" s="88">
        <v>1.2699999999999999E-2</v>
      </c>
      <c r="P2492" s="54">
        <v>1</v>
      </c>
    </row>
    <row r="2493" spans="1:16" ht="28">
      <c r="A2493" s="54" t="s">
        <v>228</v>
      </c>
      <c r="B2493" s="54" t="s">
        <v>185</v>
      </c>
      <c r="C2493" s="54" t="s">
        <v>1130</v>
      </c>
      <c r="D2493" s="54" t="s">
        <v>172</v>
      </c>
      <c r="E2493" s="54" t="s">
        <v>370</v>
      </c>
      <c r="F2493" s="54" t="s">
        <v>272</v>
      </c>
      <c r="G2493" s="54" t="s">
        <v>200</v>
      </c>
      <c r="H2493" s="54" t="s">
        <v>733</v>
      </c>
      <c r="I2493" s="54" t="s">
        <v>734</v>
      </c>
      <c r="J2493" s="54" t="s">
        <v>200</v>
      </c>
      <c r="K2493" s="54" t="s">
        <v>741</v>
      </c>
      <c r="L2493" s="87">
        <v>42657</v>
      </c>
      <c r="M2493" s="54"/>
      <c r="N2493" s="54" t="s">
        <v>742</v>
      </c>
      <c r="O2493" s="88">
        <v>1.2699999999999999E-2</v>
      </c>
      <c r="P2493" s="54">
        <v>1</v>
      </c>
    </row>
    <row r="2494" spans="1:16" ht="28">
      <c r="A2494" s="54" t="s">
        <v>228</v>
      </c>
      <c r="B2494" s="54" t="s">
        <v>185</v>
      </c>
      <c r="C2494" s="54" t="s">
        <v>1130</v>
      </c>
      <c r="D2494" s="54" t="s">
        <v>172</v>
      </c>
      <c r="E2494" s="54" t="s">
        <v>370</v>
      </c>
      <c r="F2494" s="54" t="s">
        <v>272</v>
      </c>
      <c r="G2494" s="54" t="s">
        <v>200</v>
      </c>
      <c r="H2494" s="54" t="s">
        <v>733</v>
      </c>
      <c r="I2494" s="54" t="s">
        <v>734</v>
      </c>
      <c r="J2494" s="54" t="s">
        <v>200</v>
      </c>
      <c r="K2494" s="54" t="s">
        <v>751</v>
      </c>
      <c r="L2494" s="87">
        <v>42657</v>
      </c>
      <c r="M2494" s="54"/>
      <c r="N2494" s="54" t="s">
        <v>752</v>
      </c>
      <c r="O2494" s="88">
        <v>1.14E-2</v>
      </c>
      <c r="P2494" s="54">
        <v>1</v>
      </c>
    </row>
    <row r="2495" spans="1:16" ht="28">
      <c r="A2495" s="54" t="s">
        <v>228</v>
      </c>
      <c r="B2495" s="54" t="s">
        <v>185</v>
      </c>
      <c r="C2495" s="54" t="s">
        <v>1130</v>
      </c>
      <c r="D2495" s="54" t="s">
        <v>172</v>
      </c>
      <c r="E2495" s="54" t="s">
        <v>370</v>
      </c>
      <c r="F2495" s="54" t="s">
        <v>272</v>
      </c>
      <c r="G2495" s="54" t="s">
        <v>200</v>
      </c>
      <c r="H2495" s="54" t="s">
        <v>733</v>
      </c>
      <c r="I2495" s="54" t="s">
        <v>734</v>
      </c>
      <c r="J2495" s="54" t="s">
        <v>200</v>
      </c>
      <c r="K2495" s="54" t="s">
        <v>755</v>
      </c>
      <c r="L2495" s="87">
        <v>42657</v>
      </c>
      <c r="M2495" s="54"/>
      <c r="N2495" s="54" t="s">
        <v>756</v>
      </c>
      <c r="O2495" s="88">
        <v>0.1371</v>
      </c>
      <c r="P2495" s="54">
        <v>14</v>
      </c>
    </row>
    <row r="2496" spans="1:16" ht="28">
      <c r="A2496" s="54" t="s">
        <v>228</v>
      </c>
      <c r="B2496" s="54" t="s">
        <v>185</v>
      </c>
      <c r="C2496" s="54" t="s">
        <v>1130</v>
      </c>
      <c r="D2496" s="54" t="s">
        <v>172</v>
      </c>
      <c r="E2496" s="54" t="s">
        <v>370</v>
      </c>
      <c r="F2496" s="54" t="s">
        <v>272</v>
      </c>
      <c r="G2496" s="54" t="s">
        <v>200</v>
      </c>
      <c r="H2496" s="54" t="s">
        <v>760</v>
      </c>
      <c r="I2496" s="54" t="s">
        <v>761</v>
      </c>
      <c r="J2496" s="54" t="s">
        <v>200</v>
      </c>
      <c r="K2496" s="54" t="s">
        <v>766</v>
      </c>
      <c r="L2496" s="87">
        <v>42101</v>
      </c>
      <c r="M2496" s="54"/>
      <c r="N2496" s="54" t="s">
        <v>767</v>
      </c>
      <c r="O2496" s="88">
        <v>8.2000000000000007E-3</v>
      </c>
      <c r="P2496" s="54">
        <v>1</v>
      </c>
    </row>
    <row r="2497" spans="1:16" ht="28">
      <c r="A2497" s="54" t="s">
        <v>228</v>
      </c>
      <c r="B2497" s="54" t="s">
        <v>185</v>
      </c>
      <c r="C2497" s="54" t="s">
        <v>1130</v>
      </c>
      <c r="D2497" s="54" t="s">
        <v>172</v>
      </c>
      <c r="E2497" s="54" t="s">
        <v>370</v>
      </c>
      <c r="F2497" s="54" t="s">
        <v>272</v>
      </c>
      <c r="G2497" s="54" t="s">
        <v>200</v>
      </c>
      <c r="H2497" s="54" t="s">
        <v>781</v>
      </c>
      <c r="I2497" s="54" t="s">
        <v>782</v>
      </c>
      <c r="J2497" s="54" t="s">
        <v>200</v>
      </c>
      <c r="K2497" s="54" t="s">
        <v>781</v>
      </c>
      <c r="L2497" s="87">
        <v>41988</v>
      </c>
      <c r="M2497" s="54"/>
      <c r="N2497" s="54" t="s">
        <v>783</v>
      </c>
      <c r="O2497" s="88">
        <v>1.6400000000000001E-2</v>
      </c>
      <c r="P2497" s="54">
        <v>2</v>
      </c>
    </row>
    <row r="2498" spans="1:16" ht="28">
      <c r="A2498" s="54" t="s">
        <v>228</v>
      </c>
      <c r="B2498" s="54" t="s">
        <v>185</v>
      </c>
      <c r="C2498" s="54" t="s">
        <v>1130</v>
      </c>
      <c r="D2498" s="54" t="s">
        <v>172</v>
      </c>
      <c r="E2498" s="54" t="s">
        <v>370</v>
      </c>
      <c r="F2498" s="54" t="s">
        <v>272</v>
      </c>
      <c r="G2498" s="54" t="s">
        <v>261</v>
      </c>
      <c r="H2498" s="54" t="s">
        <v>303</v>
      </c>
      <c r="I2498" s="54" t="s">
        <v>304</v>
      </c>
      <c r="J2498" s="54" t="s">
        <v>261</v>
      </c>
      <c r="K2498" s="54" t="s">
        <v>305</v>
      </c>
      <c r="L2498" s="87">
        <v>42601</v>
      </c>
      <c r="M2498" s="54"/>
      <c r="N2498" s="54" t="s">
        <v>306</v>
      </c>
      <c r="O2498" s="88">
        <v>0.1198</v>
      </c>
      <c r="P2498" s="54">
        <v>10</v>
      </c>
    </row>
    <row r="2499" spans="1:16" ht="28">
      <c r="A2499" s="54" t="s">
        <v>228</v>
      </c>
      <c r="B2499" s="54" t="s">
        <v>185</v>
      </c>
      <c r="C2499" s="54" t="s">
        <v>1130</v>
      </c>
      <c r="D2499" s="54" t="s">
        <v>172</v>
      </c>
      <c r="E2499" s="54" t="s">
        <v>370</v>
      </c>
      <c r="F2499" s="54" t="s">
        <v>272</v>
      </c>
      <c r="G2499" s="54" t="s">
        <v>261</v>
      </c>
      <c r="H2499" s="54" t="s">
        <v>303</v>
      </c>
      <c r="I2499" s="54" t="s">
        <v>304</v>
      </c>
      <c r="J2499" s="54" t="s">
        <v>261</v>
      </c>
      <c r="K2499" s="54" t="s">
        <v>303</v>
      </c>
      <c r="L2499" s="87">
        <v>42601</v>
      </c>
      <c r="M2499" s="54"/>
      <c r="N2499" s="54" t="s">
        <v>798</v>
      </c>
      <c r="O2499" s="88">
        <v>9.1899999999999996E-2</v>
      </c>
      <c r="P2499" s="54">
        <v>9</v>
      </c>
    </row>
    <row r="2500" spans="1:16" ht="28">
      <c r="A2500" s="54" t="s">
        <v>228</v>
      </c>
      <c r="B2500" s="54" t="s">
        <v>185</v>
      </c>
      <c r="C2500" s="54" t="s">
        <v>1130</v>
      </c>
      <c r="D2500" s="54" t="s">
        <v>172</v>
      </c>
      <c r="E2500" s="54" t="s">
        <v>370</v>
      </c>
      <c r="F2500" s="54" t="s">
        <v>272</v>
      </c>
      <c r="G2500" s="54" t="s">
        <v>261</v>
      </c>
      <c r="H2500" s="54" t="s">
        <v>303</v>
      </c>
      <c r="I2500" s="54" t="s">
        <v>304</v>
      </c>
      <c r="J2500" s="54" t="s">
        <v>261</v>
      </c>
      <c r="K2500" s="54" t="s">
        <v>801</v>
      </c>
      <c r="L2500" s="87">
        <v>42601</v>
      </c>
      <c r="M2500" s="54"/>
      <c r="N2500" s="54" t="s">
        <v>802</v>
      </c>
      <c r="O2500" s="88">
        <v>1.2699999999999999E-2</v>
      </c>
      <c r="P2500" s="54">
        <v>1</v>
      </c>
    </row>
    <row r="2501" spans="1:16" ht="28">
      <c r="A2501" s="54" t="s">
        <v>228</v>
      </c>
      <c r="B2501" s="54" t="s">
        <v>185</v>
      </c>
      <c r="C2501" s="54" t="s">
        <v>1130</v>
      </c>
      <c r="D2501" s="54" t="s">
        <v>172</v>
      </c>
      <c r="E2501" s="54" t="s">
        <v>370</v>
      </c>
      <c r="F2501" s="54" t="s">
        <v>272</v>
      </c>
      <c r="G2501" s="54" t="s">
        <v>307</v>
      </c>
      <c r="H2501" s="54" t="s">
        <v>835</v>
      </c>
      <c r="I2501" s="54" t="s">
        <v>836</v>
      </c>
      <c r="J2501" s="54" t="s">
        <v>307</v>
      </c>
      <c r="K2501" s="54" t="s">
        <v>849</v>
      </c>
      <c r="L2501" s="87">
        <v>41695</v>
      </c>
      <c r="M2501" s="54"/>
      <c r="N2501" s="54" t="s">
        <v>850</v>
      </c>
      <c r="O2501" s="88">
        <v>3.8199999999999998E-2</v>
      </c>
      <c r="P2501" s="54">
        <v>3</v>
      </c>
    </row>
    <row r="2502" spans="1:16" ht="28">
      <c r="A2502" s="54" t="s">
        <v>228</v>
      </c>
      <c r="B2502" s="54" t="s">
        <v>185</v>
      </c>
      <c r="C2502" s="54" t="s">
        <v>1130</v>
      </c>
      <c r="D2502" s="54" t="s">
        <v>172</v>
      </c>
      <c r="E2502" s="54" t="s">
        <v>370</v>
      </c>
      <c r="F2502" s="54" t="s">
        <v>272</v>
      </c>
      <c r="G2502" s="54" t="s">
        <v>859</v>
      </c>
      <c r="H2502" s="54" t="s">
        <v>860</v>
      </c>
      <c r="I2502" s="54" t="s">
        <v>861</v>
      </c>
      <c r="J2502" s="54" t="s">
        <v>859</v>
      </c>
      <c r="K2502" s="54" t="s">
        <v>862</v>
      </c>
      <c r="L2502" s="87">
        <v>41688</v>
      </c>
      <c r="M2502" s="54"/>
      <c r="N2502" s="54" t="s">
        <v>863</v>
      </c>
      <c r="O2502" s="88">
        <v>2.41E-2</v>
      </c>
      <c r="P2502" s="54">
        <v>2</v>
      </c>
    </row>
    <row r="2503" spans="1:16" ht="28">
      <c r="A2503" s="54" t="s">
        <v>228</v>
      </c>
      <c r="B2503" s="54" t="s">
        <v>185</v>
      </c>
      <c r="C2503" s="54" t="s">
        <v>1130</v>
      </c>
      <c r="D2503" s="54" t="s">
        <v>172</v>
      </c>
      <c r="E2503" s="54" t="s">
        <v>370</v>
      </c>
      <c r="F2503" s="54" t="s">
        <v>272</v>
      </c>
      <c r="G2503" s="54" t="s">
        <v>859</v>
      </c>
      <c r="H2503" s="54" t="s">
        <v>860</v>
      </c>
      <c r="I2503" s="54" t="s">
        <v>861</v>
      </c>
      <c r="J2503" s="54" t="s">
        <v>859</v>
      </c>
      <c r="K2503" s="54" t="s">
        <v>864</v>
      </c>
      <c r="L2503" s="87">
        <v>41688</v>
      </c>
      <c r="M2503" s="54"/>
      <c r="N2503" s="54" t="s">
        <v>865</v>
      </c>
      <c r="O2503" s="88">
        <v>1.2699999999999999E-2</v>
      </c>
      <c r="P2503" s="54">
        <v>1</v>
      </c>
    </row>
    <row r="2504" spans="1:16" ht="28">
      <c r="A2504" s="54" t="s">
        <v>228</v>
      </c>
      <c r="B2504" s="54" t="s">
        <v>185</v>
      </c>
      <c r="C2504" s="54" t="s">
        <v>1130</v>
      </c>
      <c r="D2504" s="54" t="s">
        <v>172</v>
      </c>
      <c r="E2504" s="54" t="s">
        <v>370</v>
      </c>
      <c r="F2504" s="54" t="s">
        <v>272</v>
      </c>
      <c r="G2504" s="54" t="s">
        <v>859</v>
      </c>
      <c r="H2504" s="54" t="s">
        <v>860</v>
      </c>
      <c r="I2504" s="54" t="s">
        <v>861</v>
      </c>
      <c r="J2504" s="54" t="s">
        <v>859</v>
      </c>
      <c r="K2504" s="54" t="s">
        <v>860</v>
      </c>
      <c r="L2504" s="87">
        <v>41688</v>
      </c>
      <c r="M2504" s="54"/>
      <c r="N2504" s="54" t="s">
        <v>866</v>
      </c>
      <c r="O2504" s="88">
        <v>0.1066</v>
      </c>
      <c r="P2504" s="54">
        <v>9</v>
      </c>
    </row>
    <row r="2505" spans="1:16" ht="28">
      <c r="A2505" s="54" t="s">
        <v>228</v>
      </c>
      <c r="B2505" s="54" t="s">
        <v>185</v>
      </c>
      <c r="C2505" s="54" t="s">
        <v>1130</v>
      </c>
      <c r="D2505" s="54" t="s">
        <v>172</v>
      </c>
      <c r="E2505" s="54" t="s">
        <v>370</v>
      </c>
      <c r="F2505" s="54" t="s">
        <v>272</v>
      </c>
      <c r="G2505" s="54" t="s">
        <v>859</v>
      </c>
      <c r="H2505" s="54" t="s">
        <v>860</v>
      </c>
      <c r="I2505" s="54" t="s">
        <v>861</v>
      </c>
      <c r="J2505" s="54" t="s">
        <v>859</v>
      </c>
      <c r="K2505" s="54" t="s">
        <v>867</v>
      </c>
      <c r="L2505" s="87">
        <v>41688</v>
      </c>
      <c r="M2505" s="54"/>
      <c r="N2505" s="54" t="s">
        <v>868</v>
      </c>
      <c r="O2505" s="88">
        <v>1.2699999999999999E-2</v>
      </c>
      <c r="P2505" s="54">
        <v>1</v>
      </c>
    </row>
    <row r="2506" spans="1:16" ht="28">
      <c r="A2506" s="54" t="s">
        <v>228</v>
      </c>
      <c r="B2506" s="54" t="s">
        <v>185</v>
      </c>
      <c r="C2506" s="54" t="s">
        <v>1130</v>
      </c>
      <c r="D2506" s="54" t="s">
        <v>172</v>
      </c>
      <c r="E2506" s="54" t="s">
        <v>370</v>
      </c>
      <c r="F2506" s="54" t="s">
        <v>272</v>
      </c>
      <c r="G2506" s="54" t="s">
        <v>859</v>
      </c>
      <c r="H2506" s="54" t="s">
        <v>860</v>
      </c>
      <c r="I2506" s="54" t="s">
        <v>861</v>
      </c>
      <c r="J2506" s="54" t="s">
        <v>859</v>
      </c>
      <c r="K2506" s="54" t="s">
        <v>869</v>
      </c>
      <c r="L2506" s="87">
        <v>41688</v>
      </c>
      <c r="M2506" s="54"/>
      <c r="N2506" s="54" t="s">
        <v>870</v>
      </c>
      <c r="O2506" s="88">
        <v>5.3100000000000008E-2</v>
      </c>
      <c r="P2506" s="54">
        <v>5</v>
      </c>
    </row>
    <row r="2507" spans="1:16" ht="28">
      <c r="A2507" s="54" t="s">
        <v>228</v>
      </c>
      <c r="B2507" s="54" t="s">
        <v>185</v>
      </c>
      <c r="C2507" s="54" t="s">
        <v>1130</v>
      </c>
      <c r="D2507" s="54" t="s">
        <v>172</v>
      </c>
      <c r="E2507" s="54" t="s">
        <v>370</v>
      </c>
      <c r="F2507" s="54" t="s">
        <v>272</v>
      </c>
      <c r="G2507" s="54" t="s">
        <v>859</v>
      </c>
      <c r="H2507" s="54" t="s">
        <v>860</v>
      </c>
      <c r="I2507" s="54" t="s">
        <v>861</v>
      </c>
      <c r="J2507" s="54" t="s">
        <v>859</v>
      </c>
      <c r="K2507" s="54" t="s">
        <v>871</v>
      </c>
      <c r="L2507" s="87">
        <v>41688</v>
      </c>
      <c r="M2507" s="54"/>
      <c r="N2507" s="54" t="s">
        <v>872</v>
      </c>
      <c r="O2507" s="88">
        <v>1.2699999999999999E-2</v>
      </c>
      <c r="P2507" s="54">
        <v>1</v>
      </c>
    </row>
    <row r="2508" spans="1:16" ht="28">
      <c r="A2508" s="54" t="s">
        <v>228</v>
      </c>
      <c r="B2508" s="54" t="s">
        <v>185</v>
      </c>
      <c r="C2508" s="54" t="s">
        <v>1130</v>
      </c>
      <c r="D2508" s="54" t="s">
        <v>172</v>
      </c>
      <c r="E2508" s="54" t="s">
        <v>370</v>
      </c>
      <c r="F2508" s="54" t="s">
        <v>272</v>
      </c>
      <c r="G2508" s="54" t="s">
        <v>859</v>
      </c>
      <c r="H2508" s="54" t="s">
        <v>860</v>
      </c>
      <c r="I2508" s="54" t="s">
        <v>861</v>
      </c>
      <c r="J2508" s="54" t="s">
        <v>859</v>
      </c>
      <c r="K2508" s="54" t="s">
        <v>873</v>
      </c>
      <c r="L2508" s="87">
        <v>41688</v>
      </c>
      <c r="M2508" s="54"/>
      <c r="N2508" s="54" t="s">
        <v>874</v>
      </c>
      <c r="O2508" s="88">
        <v>2.2700000000000001E-2</v>
      </c>
      <c r="P2508" s="54">
        <v>4</v>
      </c>
    </row>
    <row r="2509" spans="1:16" ht="28">
      <c r="A2509" s="54" t="s">
        <v>228</v>
      </c>
      <c r="B2509" s="54" t="s">
        <v>185</v>
      </c>
      <c r="C2509" s="54" t="s">
        <v>1130</v>
      </c>
      <c r="D2509" s="54" t="s">
        <v>172</v>
      </c>
      <c r="E2509" s="54" t="s">
        <v>370</v>
      </c>
      <c r="F2509" s="54" t="s">
        <v>272</v>
      </c>
      <c r="G2509" s="54" t="s">
        <v>859</v>
      </c>
      <c r="H2509" s="54" t="s">
        <v>860</v>
      </c>
      <c r="I2509" s="54" t="s">
        <v>861</v>
      </c>
      <c r="J2509" s="54" t="s">
        <v>859</v>
      </c>
      <c r="K2509" s="54" t="s">
        <v>875</v>
      </c>
      <c r="L2509" s="87">
        <v>41688</v>
      </c>
      <c r="M2509" s="54"/>
      <c r="N2509" s="54" t="s">
        <v>876</v>
      </c>
      <c r="O2509" s="88">
        <v>3.1399999999999997E-2</v>
      </c>
      <c r="P2509" s="54">
        <v>3</v>
      </c>
    </row>
    <row r="2510" spans="1:16" ht="28">
      <c r="A2510" s="54" t="s">
        <v>228</v>
      </c>
      <c r="B2510" s="54" t="s">
        <v>185</v>
      </c>
      <c r="C2510" s="54" t="s">
        <v>1130</v>
      </c>
      <c r="D2510" s="54" t="s">
        <v>172</v>
      </c>
      <c r="E2510" s="54" t="s">
        <v>370</v>
      </c>
      <c r="F2510" s="54" t="s">
        <v>272</v>
      </c>
      <c r="G2510" s="54" t="s">
        <v>859</v>
      </c>
      <c r="H2510" s="54" t="s">
        <v>860</v>
      </c>
      <c r="I2510" s="54" t="s">
        <v>861</v>
      </c>
      <c r="J2510" s="54" t="s">
        <v>859</v>
      </c>
      <c r="K2510" s="54" t="s">
        <v>877</v>
      </c>
      <c r="L2510" s="87">
        <v>41688</v>
      </c>
      <c r="M2510" s="54"/>
      <c r="N2510" s="54" t="s">
        <v>878</v>
      </c>
      <c r="O2510" s="88">
        <v>1.073</v>
      </c>
      <c r="P2510" s="54">
        <v>96</v>
      </c>
    </row>
    <row r="2511" spans="1:16" ht="28">
      <c r="A2511" s="54" t="s">
        <v>228</v>
      </c>
      <c r="B2511" s="54" t="s">
        <v>185</v>
      </c>
      <c r="C2511" s="54" t="s">
        <v>1130</v>
      </c>
      <c r="D2511" s="54" t="s">
        <v>172</v>
      </c>
      <c r="E2511" s="54" t="s">
        <v>370</v>
      </c>
      <c r="F2511" s="54" t="s">
        <v>272</v>
      </c>
      <c r="G2511" s="54" t="s">
        <v>859</v>
      </c>
      <c r="H2511" s="54" t="s">
        <v>860</v>
      </c>
      <c r="I2511" s="54" t="s">
        <v>861</v>
      </c>
      <c r="J2511" s="54" t="s">
        <v>859</v>
      </c>
      <c r="K2511" s="54" t="s">
        <v>879</v>
      </c>
      <c r="L2511" s="87">
        <v>41688</v>
      </c>
      <c r="M2511" s="54"/>
      <c r="N2511" s="54" t="s">
        <v>880</v>
      </c>
      <c r="O2511" s="88">
        <v>5.0900000000000001E-2</v>
      </c>
      <c r="P2511" s="54">
        <v>4</v>
      </c>
    </row>
    <row r="2512" spans="1:16" ht="28">
      <c r="A2512" s="54" t="s">
        <v>228</v>
      </c>
      <c r="B2512" s="54" t="s">
        <v>185</v>
      </c>
      <c r="C2512" s="54" t="s">
        <v>1130</v>
      </c>
      <c r="D2512" s="54" t="s">
        <v>172</v>
      </c>
      <c r="E2512" s="54" t="s">
        <v>370</v>
      </c>
      <c r="F2512" s="54" t="s">
        <v>272</v>
      </c>
      <c r="G2512" s="54" t="s">
        <v>859</v>
      </c>
      <c r="H2512" s="54" t="s">
        <v>881</v>
      </c>
      <c r="I2512" s="54" t="s">
        <v>882</v>
      </c>
      <c r="J2512" s="54" t="s">
        <v>859</v>
      </c>
      <c r="K2512" s="54" t="s">
        <v>885</v>
      </c>
      <c r="L2512" s="87">
        <v>41695</v>
      </c>
      <c r="M2512" s="54"/>
      <c r="N2512" s="54" t="s">
        <v>886</v>
      </c>
      <c r="O2512" s="88">
        <v>0.23769999999999999</v>
      </c>
      <c r="P2512" s="54">
        <v>23</v>
      </c>
    </row>
    <row r="2513" spans="1:16" ht="28">
      <c r="A2513" s="54" t="s">
        <v>228</v>
      </c>
      <c r="B2513" s="54" t="s">
        <v>185</v>
      </c>
      <c r="C2513" s="54" t="s">
        <v>1130</v>
      </c>
      <c r="D2513" s="54" t="s">
        <v>172</v>
      </c>
      <c r="E2513" s="54" t="s">
        <v>370</v>
      </c>
      <c r="F2513" s="54" t="s">
        <v>272</v>
      </c>
      <c r="G2513" s="54" t="s">
        <v>859</v>
      </c>
      <c r="H2513" s="54" t="s">
        <v>881</v>
      </c>
      <c r="I2513" s="54" t="s">
        <v>882</v>
      </c>
      <c r="J2513" s="54" t="s">
        <v>859</v>
      </c>
      <c r="K2513" s="54" t="s">
        <v>881</v>
      </c>
      <c r="L2513" s="87">
        <v>41695</v>
      </c>
      <c r="M2513" s="54"/>
      <c r="N2513" s="54" t="s">
        <v>888</v>
      </c>
      <c r="O2513" s="88">
        <v>0.14050000000000001</v>
      </c>
      <c r="P2513" s="54">
        <v>12</v>
      </c>
    </row>
    <row r="2514" spans="1:16" ht="28">
      <c r="A2514" s="54" t="s">
        <v>228</v>
      </c>
      <c r="B2514" s="54" t="s">
        <v>185</v>
      </c>
      <c r="C2514" s="54" t="s">
        <v>1130</v>
      </c>
      <c r="D2514" s="54" t="s">
        <v>172</v>
      </c>
      <c r="E2514" s="54" t="s">
        <v>370</v>
      </c>
      <c r="F2514" s="54" t="s">
        <v>272</v>
      </c>
      <c r="G2514" s="54" t="s">
        <v>354</v>
      </c>
      <c r="H2514" s="54" t="s">
        <v>889</v>
      </c>
      <c r="I2514" s="54" t="s">
        <v>890</v>
      </c>
      <c r="J2514" s="54" t="s">
        <v>354</v>
      </c>
      <c r="K2514" s="54" t="s">
        <v>891</v>
      </c>
      <c r="L2514" s="87">
        <v>42440</v>
      </c>
      <c r="M2514" s="54"/>
      <c r="N2514" s="54" t="s">
        <v>892</v>
      </c>
      <c r="O2514" s="88">
        <v>1.14E-2</v>
      </c>
      <c r="P2514" s="54">
        <v>1</v>
      </c>
    </row>
    <row r="2515" spans="1:16" ht="28">
      <c r="A2515" s="54" t="s">
        <v>228</v>
      </c>
      <c r="B2515" s="54" t="s">
        <v>185</v>
      </c>
      <c r="C2515" s="54" t="s">
        <v>1130</v>
      </c>
      <c r="D2515" s="54" t="s">
        <v>172</v>
      </c>
      <c r="E2515" s="54" t="s">
        <v>370</v>
      </c>
      <c r="F2515" s="54" t="s">
        <v>272</v>
      </c>
      <c r="G2515" s="54" t="s">
        <v>354</v>
      </c>
      <c r="H2515" s="54" t="s">
        <v>889</v>
      </c>
      <c r="I2515" s="54" t="s">
        <v>890</v>
      </c>
      <c r="J2515" s="54" t="s">
        <v>354</v>
      </c>
      <c r="K2515" s="54" t="s">
        <v>893</v>
      </c>
      <c r="L2515" s="87">
        <v>42440</v>
      </c>
      <c r="M2515" s="54"/>
      <c r="N2515" s="54" t="s">
        <v>894</v>
      </c>
      <c r="O2515" s="88">
        <v>3.8600000000000002E-2</v>
      </c>
      <c r="P2515" s="54">
        <v>4</v>
      </c>
    </row>
    <row r="2516" spans="1:16" ht="28">
      <c r="A2516" s="54" t="s">
        <v>228</v>
      </c>
      <c r="B2516" s="54" t="s">
        <v>185</v>
      </c>
      <c r="C2516" s="54" t="s">
        <v>1130</v>
      </c>
      <c r="D2516" s="54" t="s">
        <v>172</v>
      </c>
      <c r="E2516" s="54" t="s">
        <v>370</v>
      </c>
      <c r="F2516" s="54" t="s">
        <v>272</v>
      </c>
      <c r="G2516" s="54" t="s">
        <v>354</v>
      </c>
      <c r="H2516" s="54" t="s">
        <v>889</v>
      </c>
      <c r="I2516" s="54" t="s">
        <v>890</v>
      </c>
      <c r="J2516" s="54" t="s">
        <v>354</v>
      </c>
      <c r="K2516" s="54" t="s">
        <v>907</v>
      </c>
      <c r="L2516" s="87">
        <v>42440</v>
      </c>
      <c r="M2516" s="54"/>
      <c r="N2516" s="54" t="s">
        <v>908</v>
      </c>
      <c r="O2516" s="88">
        <v>1.2699999999999999E-2</v>
      </c>
      <c r="P2516" s="54">
        <v>1</v>
      </c>
    </row>
    <row r="2517" spans="1:16" ht="28">
      <c r="A2517" s="54" t="s">
        <v>228</v>
      </c>
      <c r="B2517" s="54" t="s">
        <v>185</v>
      </c>
      <c r="C2517" s="54" t="s">
        <v>1130</v>
      </c>
      <c r="D2517" s="54" t="s">
        <v>172</v>
      </c>
      <c r="E2517" s="54" t="s">
        <v>370</v>
      </c>
      <c r="F2517" s="54" t="s">
        <v>272</v>
      </c>
      <c r="G2517" s="54" t="s">
        <v>354</v>
      </c>
      <c r="H2517" s="54" t="s">
        <v>909</v>
      </c>
      <c r="I2517" s="54" t="s">
        <v>913</v>
      </c>
      <c r="J2517" s="54" t="s">
        <v>354</v>
      </c>
      <c r="K2517" s="54" t="s">
        <v>914</v>
      </c>
      <c r="L2517" s="87">
        <v>42209</v>
      </c>
      <c r="M2517" s="54"/>
      <c r="N2517" s="54" t="s">
        <v>915</v>
      </c>
      <c r="O2517" s="88">
        <v>3.6799999999999999E-2</v>
      </c>
      <c r="P2517" s="54">
        <v>3</v>
      </c>
    </row>
    <row r="2518" spans="1:16" ht="28">
      <c r="A2518" s="54" t="s">
        <v>228</v>
      </c>
      <c r="B2518" s="54" t="s">
        <v>185</v>
      </c>
      <c r="C2518" s="54" t="s">
        <v>1130</v>
      </c>
      <c r="D2518" s="54" t="s">
        <v>172</v>
      </c>
      <c r="E2518" s="54" t="s">
        <v>370</v>
      </c>
      <c r="F2518" s="54" t="s">
        <v>272</v>
      </c>
      <c r="G2518" s="54" t="s">
        <v>354</v>
      </c>
      <c r="H2518" s="54" t="s">
        <v>909</v>
      </c>
      <c r="I2518" s="54" t="s">
        <v>913</v>
      </c>
      <c r="J2518" s="54" t="s">
        <v>354</v>
      </c>
      <c r="K2518" s="54" t="s">
        <v>916</v>
      </c>
      <c r="L2518" s="87">
        <v>42209</v>
      </c>
      <c r="M2518" s="54"/>
      <c r="N2518" s="54" t="s">
        <v>917</v>
      </c>
      <c r="O2518" s="88">
        <v>2.5399999999999999E-2</v>
      </c>
      <c r="P2518" s="54">
        <v>2</v>
      </c>
    </row>
    <row r="2519" spans="1:16" ht="28">
      <c r="A2519" s="54" t="s">
        <v>228</v>
      </c>
      <c r="B2519" s="54" t="s">
        <v>185</v>
      </c>
      <c r="C2519" s="54" t="s">
        <v>1130</v>
      </c>
      <c r="D2519" s="54" t="s">
        <v>172</v>
      </c>
      <c r="E2519" s="54" t="s">
        <v>370</v>
      </c>
      <c r="F2519" s="54" t="s">
        <v>272</v>
      </c>
      <c r="G2519" s="54" t="s">
        <v>358</v>
      </c>
      <c r="H2519" s="54" t="s">
        <v>928</v>
      </c>
      <c r="I2519" s="54" t="s">
        <v>929</v>
      </c>
      <c r="J2519" s="54" t="s">
        <v>358</v>
      </c>
      <c r="K2519" s="54" t="s">
        <v>930</v>
      </c>
      <c r="L2519" s="87">
        <v>42622</v>
      </c>
      <c r="M2519" s="54"/>
      <c r="N2519" s="54" t="s">
        <v>931</v>
      </c>
      <c r="O2519" s="88">
        <v>0.19059999999999999</v>
      </c>
      <c r="P2519" s="54">
        <v>17</v>
      </c>
    </row>
    <row r="2520" spans="1:16" ht="28">
      <c r="A2520" s="54" t="s">
        <v>228</v>
      </c>
      <c r="B2520" s="54" t="s">
        <v>185</v>
      </c>
      <c r="C2520" s="54" t="s">
        <v>1130</v>
      </c>
      <c r="D2520" s="54" t="s">
        <v>172</v>
      </c>
      <c r="E2520" s="54" t="s">
        <v>370</v>
      </c>
      <c r="F2520" s="54" t="s">
        <v>272</v>
      </c>
      <c r="G2520" s="54" t="s">
        <v>358</v>
      </c>
      <c r="H2520" s="54" t="s">
        <v>928</v>
      </c>
      <c r="I2520" s="54" t="s">
        <v>929</v>
      </c>
      <c r="J2520" s="54" t="s">
        <v>358</v>
      </c>
      <c r="K2520" s="54" t="s">
        <v>359</v>
      </c>
      <c r="L2520" s="87">
        <v>42622</v>
      </c>
      <c r="M2520" s="54"/>
      <c r="N2520" s="54" t="s">
        <v>932</v>
      </c>
      <c r="O2520" s="88">
        <v>2.8500000000000011E-2</v>
      </c>
      <c r="P2520" s="54">
        <v>3</v>
      </c>
    </row>
    <row r="2521" spans="1:16" ht="28">
      <c r="A2521" s="54" t="s">
        <v>228</v>
      </c>
      <c r="B2521" s="54" t="s">
        <v>185</v>
      </c>
      <c r="C2521" s="54" t="s">
        <v>1130</v>
      </c>
      <c r="D2521" s="54" t="s">
        <v>172</v>
      </c>
      <c r="E2521" s="54" t="s">
        <v>370</v>
      </c>
      <c r="F2521" s="54" t="s">
        <v>272</v>
      </c>
      <c r="G2521" s="54" t="s">
        <v>358</v>
      </c>
      <c r="H2521" s="54" t="s">
        <v>928</v>
      </c>
      <c r="I2521" s="54" t="s">
        <v>929</v>
      </c>
      <c r="J2521" s="54" t="s">
        <v>358</v>
      </c>
      <c r="K2521" s="54" t="s">
        <v>933</v>
      </c>
      <c r="L2521" s="87">
        <v>42622</v>
      </c>
      <c r="M2521" s="54"/>
      <c r="N2521" s="54" t="s">
        <v>934</v>
      </c>
      <c r="O2521" s="88">
        <v>7.9000000000000008E-3</v>
      </c>
      <c r="P2521" s="54">
        <v>1</v>
      </c>
    </row>
    <row r="2522" spans="1:16" ht="28">
      <c r="A2522" s="54" t="s">
        <v>228</v>
      </c>
      <c r="B2522" s="54" t="s">
        <v>185</v>
      </c>
      <c r="C2522" s="54" t="s">
        <v>1130</v>
      </c>
      <c r="D2522" s="54" t="s">
        <v>172</v>
      </c>
      <c r="E2522" s="54" t="s">
        <v>370</v>
      </c>
      <c r="F2522" s="54" t="s">
        <v>272</v>
      </c>
      <c r="G2522" s="54" t="s">
        <v>358</v>
      </c>
      <c r="H2522" s="54" t="s">
        <v>928</v>
      </c>
      <c r="I2522" s="54" t="s">
        <v>929</v>
      </c>
      <c r="J2522" s="54" t="s">
        <v>358</v>
      </c>
      <c r="K2522" s="54" t="s">
        <v>935</v>
      </c>
      <c r="L2522" s="87">
        <v>42622</v>
      </c>
      <c r="M2522" s="54"/>
      <c r="N2522" s="54" t="s">
        <v>936</v>
      </c>
      <c r="O2522" s="88">
        <v>3.8199999999999998E-2</v>
      </c>
      <c r="P2522" s="54">
        <v>3</v>
      </c>
    </row>
    <row r="2523" spans="1:16" ht="28">
      <c r="A2523" s="54" t="s">
        <v>228</v>
      </c>
      <c r="B2523" s="54" t="s">
        <v>185</v>
      </c>
      <c r="C2523" s="54" t="s">
        <v>1130</v>
      </c>
      <c r="D2523" s="54" t="s">
        <v>172</v>
      </c>
      <c r="E2523" s="54" t="s">
        <v>370</v>
      </c>
      <c r="F2523" s="54" t="s">
        <v>272</v>
      </c>
      <c r="G2523" s="54" t="s">
        <v>358</v>
      </c>
      <c r="H2523" s="54" t="s">
        <v>928</v>
      </c>
      <c r="I2523" s="54" t="s">
        <v>929</v>
      </c>
      <c r="J2523" s="54" t="s">
        <v>358</v>
      </c>
      <c r="K2523" s="54" t="s">
        <v>362</v>
      </c>
      <c r="L2523" s="87">
        <v>42622</v>
      </c>
      <c r="M2523" s="54"/>
      <c r="N2523" s="54" t="s">
        <v>939</v>
      </c>
      <c r="O2523" s="88">
        <v>1.0500000000000001E-2</v>
      </c>
      <c r="P2523" s="54">
        <v>1</v>
      </c>
    </row>
    <row r="2524" spans="1:16" ht="28">
      <c r="A2524" s="54" t="s">
        <v>228</v>
      </c>
      <c r="B2524" s="54" t="s">
        <v>185</v>
      </c>
      <c r="C2524" s="54" t="s">
        <v>1130</v>
      </c>
      <c r="D2524" s="54" t="s">
        <v>172</v>
      </c>
      <c r="E2524" s="54" t="s">
        <v>370</v>
      </c>
      <c r="F2524" s="54" t="s">
        <v>272</v>
      </c>
      <c r="G2524" s="54" t="s">
        <v>201</v>
      </c>
      <c r="H2524" s="54" t="s">
        <v>202</v>
      </c>
      <c r="I2524" s="54" t="s">
        <v>941</v>
      </c>
      <c r="J2524" s="54" t="s">
        <v>201</v>
      </c>
      <c r="K2524" s="54" t="s">
        <v>942</v>
      </c>
      <c r="L2524" s="87">
        <v>42979</v>
      </c>
      <c r="M2524" s="54"/>
      <c r="N2524" s="54" t="s">
        <v>943</v>
      </c>
      <c r="O2524" s="88">
        <v>5.7500000000000009E-2</v>
      </c>
      <c r="P2524" s="54">
        <v>5</v>
      </c>
    </row>
    <row r="2525" spans="1:16" ht="28">
      <c r="A2525" s="54" t="s">
        <v>228</v>
      </c>
      <c r="B2525" s="54" t="s">
        <v>185</v>
      </c>
      <c r="C2525" s="54" t="s">
        <v>1130</v>
      </c>
      <c r="D2525" s="54" t="s">
        <v>172</v>
      </c>
      <c r="E2525" s="54" t="s">
        <v>370</v>
      </c>
      <c r="F2525" s="54" t="s">
        <v>272</v>
      </c>
      <c r="G2525" s="54" t="s">
        <v>201</v>
      </c>
      <c r="H2525" s="54" t="s">
        <v>202</v>
      </c>
      <c r="I2525" s="54" t="s">
        <v>941</v>
      </c>
      <c r="J2525" s="54" t="s">
        <v>201</v>
      </c>
      <c r="K2525" s="54" t="s">
        <v>944</v>
      </c>
      <c r="L2525" s="87">
        <v>42979</v>
      </c>
      <c r="M2525" s="54"/>
      <c r="N2525" s="54" t="s">
        <v>945</v>
      </c>
      <c r="O2525" s="88">
        <v>1.2699999999999999E-2</v>
      </c>
      <c r="P2525" s="54">
        <v>1</v>
      </c>
    </row>
    <row r="2526" spans="1:16" ht="28">
      <c r="A2526" s="54" t="s">
        <v>228</v>
      </c>
      <c r="B2526" s="54" t="s">
        <v>185</v>
      </c>
      <c r="C2526" s="54" t="s">
        <v>1130</v>
      </c>
      <c r="D2526" s="54" t="s">
        <v>172</v>
      </c>
      <c r="E2526" s="54" t="s">
        <v>370</v>
      </c>
      <c r="F2526" s="54" t="s">
        <v>272</v>
      </c>
      <c r="G2526" s="54" t="s">
        <v>201</v>
      </c>
      <c r="H2526" s="54" t="s">
        <v>202</v>
      </c>
      <c r="I2526" s="54" t="s">
        <v>941</v>
      </c>
      <c r="J2526" s="54" t="s">
        <v>201</v>
      </c>
      <c r="K2526" s="54" t="s">
        <v>946</v>
      </c>
      <c r="L2526" s="87">
        <v>42979</v>
      </c>
      <c r="M2526" s="54"/>
      <c r="N2526" s="54" t="s">
        <v>947</v>
      </c>
      <c r="O2526" s="88">
        <v>0.4451</v>
      </c>
      <c r="P2526" s="54">
        <v>40</v>
      </c>
    </row>
    <row r="2527" spans="1:16" ht="28">
      <c r="A2527" s="54" t="s">
        <v>228</v>
      </c>
      <c r="B2527" s="54" t="s">
        <v>185</v>
      </c>
      <c r="C2527" s="54" t="s">
        <v>1130</v>
      </c>
      <c r="D2527" s="54" t="s">
        <v>172</v>
      </c>
      <c r="E2527" s="54" t="s">
        <v>370</v>
      </c>
      <c r="F2527" s="54" t="s">
        <v>272</v>
      </c>
      <c r="G2527" s="54" t="s">
        <v>201</v>
      </c>
      <c r="H2527" s="54" t="s">
        <v>202</v>
      </c>
      <c r="I2527" s="54" t="s">
        <v>941</v>
      </c>
      <c r="J2527" s="54" t="s">
        <v>201</v>
      </c>
      <c r="K2527" s="54" t="s">
        <v>952</v>
      </c>
      <c r="L2527" s="87">
        <v>42979</v>
      </c>
      <c r="M2527" s="54"/>
      <c r="N2527" s="54" t="s">
        <v>953</v>
      </c>
      <c r="O2527" s="88">
        <v>7.9000000000000008E-3</v>
      </c>
      <c r="P2527" s="54">
        <v>1</v>
      </c>
    </row>
    <row r="2528" spans="1:16" ht="28">
      <c r="A2528" s="54" t="s">
        <v>228</v>
      </c>
      <c r="B2528" s="54" t="s">
        <v>185</v>
      </c>
      <c r="C2528" s="54" t="s">
        <v>1130</v>
      </c>
      <c r="D2528" s="54" t="s">
        <v>172</v>
      </c>
      <c r="E2528" s="54" t="s">
        <v>370</v>
      </c>
      <c r="F2528" s="54" t="s">
        <v>272</v>
      </c>
      <c r="G2528" s="54" t="s">
        <v>201</v>
      </c>
      <c r="H2528" s="54" t="s">
        <v>202</v>
      </c>
      <c r="I2528" s="54" t="s">
        <v>941</v>
      </c>
      <c r="J2528" s="54" t="s">
        <v>201</v>
      </c>
      <c r="K2528" s="54" t="s">
        <v>956</v>
      </c>
      <c r="L2528" s="87">
        <v>42979</v>
      </c>
      <c r="M2528" s="54"/>
      <c r="N2528" s="54" t="s">
        <v>957</v>
      </c>
      <c r="O2528" s="88">
        <v>2.5499999999999998E-2</v>
      </c>
      <c r="P2528" s="54">
        <v>2</v>
      </c>
    </row>
    <row r="2529" spans="1:16" ht="28">
      <c r="A2529" s="54" t="s">
        <v>228</v>
      </c>
      <c r="B2529" s="54" t="s">
        <v>185</v>
      </c>
      <c r="C2529" s="54" t="s">
        <v>1130</v>
      </c>
      <c r="D2529" s="54" t="s">
        <v>172</v>
      </c>
      <c r="E2529" s="54" t="s">
        <v>370</v>
      </c>
      <c r="F2529" s="54" t="s">
        <v>272</v>
      </c>
      <c r="G2529" s="54" t="s">
        <v>201</v>
      </c>
      <c r="H2529" s="54" t="s">
        <v>958</v>
      </c>
      <c r="I2529" s="54" t="s">
        <v>959</v>
      </c>
      <c r="J2529" s="54" t="s">
        <v>201</v>
      </c>
      <c r="K2529" s="54" t="s">
        <v>958</v>
      </c>
      <c r="L2529" s="87">
        <v>42867</v>
      </c>
      <c r="M2529" s="54"/>
      <c r="N2529" s="54" t="s">
        <v>960</v>
      </c>
      <c r="O2529" s="88">
        <v>8.5099999999999995E-2</v>
      </c>
      <c r="P2529" s="54">
        <v>7</v>
      </c>
    </row>
    <row r="2530" spans="1:16" ht="28">
      <c r="A2530" s="54" t="s">
        <v>228</v>
      </c>
      <c r="B2530" s="54" t="s">
        <v>185</v>
      </c>
      <c r="C2530" s="54" t="s">
        <v>1130</v>
      </c>
      <c r="D2530" s="54" t="s">
        <v>172</v>
      </c>
      <c r="E2530" s="54" t="s">
        <v>370</v>
      </c>
      <c r="F2530" s="54" t="s">
        <v>272</v>
      </c>
      <c r="G2530" s="54" t="s">
        <v>201</v>
      </c>
      <c r="H2530" s="54" t="s">
        <v>946</v>
      </c>
      <c r="I2530" s="54" t="s">
        <v>1493</v>
      </c>
      <c r="J2530" s="54" t="s">
        <v>201</v>
      </c>
      <c r="K2530" s="54" t="s">
        <v>946</v>
      </c>
      <c r="L2530" s="87">
        <v>43210</v>
      </c>
      <c r="M2530" s="54"/>
      <c r="N2530" s="54" t="s">
        <v>1494</v>
      </c>
      <c r="O2530" s="88">
        <v>1.14E-2</v>
      </c>
      <c r="P2530" s="54">
        <v>1</v>
      </c>
    </row>
    <row r="2531" spans="1:16" ht="28">
      <c r="A2531" s="54" t="s">
        <v>228</v>
      </c>
      <c r="B2531" s="54" t="s">
        <v>185</v>
      </c>
      <c r="C2531" s="54" t="s">
        <v>1130</v>
      </c>
      <c r="D2531" s="54" t="s">
        <v>172</v>
      </c>
      <c r="E2531" s="54" t="s">
        <v>370</v>
      </c>
      <c r="F2531" s="54" t="s">
        <v>272</v>
      </c>
      <c r="G2531" s="54" t="s">
        <v>201</v>
      </c>
      <c r="H2531" s="54" t="s">
        <v>204</v>
      </c>
      <c r="I2531" s="54" t="s">
        <v>315</v>
      </c>
      <c r="J2531" s="54" t="s">
        <v>201</v>
      </c>
      <c r="K2531" s="54" t="s">
        <v>961</v>
      </c>
      <c r="L2531" s="87">
        <v>41688</v>
      </c>
      <c r="M2531" s="54"/>
      <c r="N2531" s="54" t="s">
        <v>962</v>
      </c>
      <c r="O2531" s="88">
        <v>8.5099999999999995E-2</v>
      </c>
      <c r="P2531" s="54">
        <v>7</v>
      </c>
    </row>
    <row r="2532" spans="1:16" ht="28">
      <c r="A2532" s="54" t="s">
        <v>228</v>
      </c>
      <c r="B2532" s="54" t="s">
        <v>185</v>
      </c>
      <c r="C2532" s="54" t="s">
        <v>1130</v>
      </c>
      <c r="D2532" s="54" t="s">
        <v>172</v>
      </c>
      <c r="E2532" s="54" t="s">
        <v>370</v>
      </c>
      <c r="F2532" s="54" t="s">
        <v>272</v>
      </c>
      <c r="G2532" s="54" t="s">
        <v>201</v>
      </c>
      <c r="H2532" s="54" t="s">
        <v>204</v>
      </c>
      <c r="I2532" s="54" t="s">
        <v>315</v>
      </c>
      <c r="J2532" s="54" t="s">
        <v>201</v>
      </c>
      <c r="K2532" s="54" t="s">
        <v>963</v>
      </c>
      <c r="L2532" s="87">
        <v>41688</v>
      </c>
      <c r="M2532" s="54"/>
      <c r="N2532" s="54" t="s">
        <v>964</v>
      </c>
      <c r="O2532" s="88">
        <v>0.115</v>
      </c>
      <c r="P2532" s="54">
        <v>10</v>
      </c>
    </row>
    <row r="2533" spans="1:16" ht="28">
      <c r="A2533" s="54" t="s">
        <v>228</v>
      </c>
      <c r="B2533" s="54" t="s">
        <v>185</v>
      </c>
      <c r="C2533" s="54" t="s">
        <v>1130</v>
      </c>
      <c r="D2533" s="54" t="s">
        <v>172</v>
      </c>
      <c r="E2533" s="54" t="s">
        <v>370</v>
      </c>
      <c r="F2533" s="54" t="s">
        <v>272</v>
      </c>
      <c r="G2533" s="54" t="s">
        <v>201</v>
      </c>
      <c r="H2533" s="54" t="s">
        <v>204</v>
      </c>
      <c r="I2533" s="54" t="s">
        <v>315</v>
      </c>
      <c r="J2533" s="54" t="s">
        <v>201</v>
      </c>
      <c r="K2533" s="54" t="s">
        <v>965</v>
      </c>
      <c r="L2533" s="87">
        <v>41688</v>
      </c>
      <c r="M2533" s="54"/>
      <c r="N2533" s="54" t="s">
        <v>966</v>
      </c>
      <c r="O2533" s="88">
        <v>8.1600000000000006E-2</v>
      </c>
      <c r="P2533" s="54">
        <v>7</v>
      </c>
    </row>
    <row r="2534" spans="1:16" ht="28">
      <c r="A2534" s="54" t="s">
        <v>228</v>
      </c>
      <c r="B2534" s="54" t="s">
        <v>185</v>
      </c>
      <c r="C2534" s="54" t="s">
        <v>1130</v>
      </c>
      <c r="D2534" s="54" t="s">
        <v>172</v>
      </c>
      <c r="E2534" s="54" t="s">
        <v>370</v>
      </c>
      <c r="F2534" s="54" t="s">
        <v>272</v>
      </c>
      <c r="G2534" s="54" t="s">
        <v>201</v>
      </c>
      <c r="H2534" s="54" t="s">
        <v>204</v>
      </c>
      <c r="I2534" s="54" t="s">
        <v>315</v>
      </c>
      <c r="J2534" s="54" t="s">
        <v>201</v>
      </c>
      <c r="K2534" s="54" t="s">
        <v>316</v>
      </c>
      <c r="L2534" s="87">
        <v>41688</v>
      </c>
      <c r="M2534" s="54"/>
      <c r="N2534" s="54" t="s">
        <v>317</v>
      </c>
      <c r="O2534" s="88">
        <v>0.17730000000000001</v>
      </c>
      <c r="P2534" s="54">
        <v>17</v>
      </c>
    </row>
    <row r="2535" spans="1:16" ht="28">
      <c r="A2535" s="54" t="s">
        <v>228</v>
      </c>
      <c r="B2535" s="54" t="s">
        <v>185</v>
      </c>
      <c r="C2535" s="54" t="s">
        <v>1130</v>
      </c>
      <c r="D2535" s="54" t="s">
        <v>172</v>
      </c>
      <c r="E2535" s="54" t="s">
        <v>370</v>
      </c>
      <c r="F2535" s="54" t="s">
        <v>272</v>
      </c>
      <c r="G2535" s="54" t="s">
        <v>201</v>
      </c>
      <c r="H2535" s="54" t="s">
        <v>204</v>
      </c>
      <c r="I2535" s="54" t="s">
        <v>315</v>
      </c>
      <c r="J2535" s="54" t="s">
        <v>201</v>
      </c>
      <c r="K2535" s="54" t="s">
        <v>967</v>
      </c>
      <c r="L2535" s="87">
        <v>41688</v>
      </c>
      <c r="M2535" s="54"/>
      <c r="N2535" s="54" t="s">
        <v>968</v>
      </c>
      <c r="O2535" s="88">
        <v>0.1694</v>
      </c>
      <c r="P2535" s="54">
        <v>16</v>
      </c>
    </row>
    <row r="2536" spans="1:16" ht="28">
      <c r="A2536" s="54" t="s">
        <v>228</v>
      </c>
      <c r="B2536" s="54" t="s">
        <v>185</v>
      </c>
      <c r="C2536" s="54" t="s">
        <v>1130</v>
      </c>
      <c r="D2536" s="54" t="s">
        <v>172</v>
      </c>
      <c r="E2536" s="54" t="s">
        <v>370</v>
      </c>
      <c r="F2536" s="54" t="s">
        <v>272</v>
      </c>
      <c r="G2536" s="54" t="s">
        <v>201</v>
      </c>
      <c r="H2536" s="54" t="s">
        <v>204</v>
      </c>
      <c r="I2536" s="54" t="s">
        <v>315</v>
      </c>
      <c r="J2536" s="54" t="s">
        <v>201</v>
      </c>
      <c r="K2536" s="54" t="s">
        <v>969</v>
      </c>
      <c r="L2536" s="87">
        <v>41688</v>
      </c>
      <c r="M2536" s="54"/>
      <c r="N2536" s="54" t="s">
        <v>970</v>
      </c>
      <c r="O2536" s="88">
        <v>0.16320000000000001</v>
      </c>
      <c r="P2536" s="54">
        <v>14</v>
      </c>
    </row>
    <row r="2537" spans="1:16" ht="28">
      <c r="A2537" s="54" t="s">
        <v>228</v>
      </c>
      <c r="B2537" s="54" t="s">
        <v>185</v>
      </c>
      <c r="C2537" s="54" t="s">
        <v>1130</v>
      </c>
      <c r="D2537" s="54" t="s">
        <v>172</v>
      </c>
      <c r="E2537" s="54" t="s">
        <v>370</v>
      </c>
      <c r="F2537" s="54" t="s">
        <v>272</v>
      </c>
      <c r="G2537" s="54" t="s">
        <v>201</v>
      </c>
      <c r="H2537" s="54" t="s">
        <v>204</v>
      </c>
      <c r="I2537" s="54" t="s">
        <v>315</v>
      </c>
      <c r="J2537" s="54" t="s">
        <v>201</v>
      </c>
      <c r="K2537" s="54" t="s">
        <v>971</v>
      </c>
      <c r="L2537" s="87">
        <v>41688</v>
      </c>
      <c r="M2537" s="54"/>
      <c r="N2537" s="54" t="s">
        <v>972</v>
      </c>
      <c r="O2537" s="88">
        <v>8.9399999999999993E-2</v>
      </c>
      <c r="P2537" s="54">
        <v>8</v>
      </c>
    </row>
    <row r="2538" spans="1:16" ht="28">
      <c r="A2538" s="54" t="s">
        <v>228</v>
      </c>
      <c r="B2538" s="54" t="s">
        <v>185</v>
      </c>
      <c r="C2538" s="54" t="s">
        <v>1130</v>
      </c>
      <c r="D2538" s="54" t="s">
        <v>172</v>
      </c>
      <c r="E2538" s="54" t="s">
        <v>370</v>
      </c>
      <c r="F2538" s="54" t="s">
        <v>272</v>
      </c>
      <c r="G2538" s="54" t="s">
        <v>201</v>
      </c>
      <c r="H2538" s="54" t="s">
        <v>204</v>
      </c>
      <c r="I2538" s="54" t="s">
        <v>315</v>
      </c>
      <c r="J2538" s="54" t="s">
        <v>201</v>
      </c>
      <c r="K2538" s="54" t="s">
        <v>318</v>
      </c>
      <c r="L2538" s="87">
        <v>41688</v>
      </c>
      <c r="M2538" s="54"/>
      <c r="N2538" s="54" t="s">
        <v>319</v>
      </c>
      <c r="O2538" s="88">
        <v>8.9399999999999993E-2</v>
      </c>
      <c r="P2538" s="54">
        <v>8</v>
      </c>
    </row>
    <row r="2539" spans="1:16" ht="28">
      <c r="A2539" s="54" t="s">
        <v>228</v>
      </c>
      <c r="B2539" s="54" t="s">
        <v>185</v>
      </c>
      <c r="C2539" s="54" t="s">
        <v>1130</v>
      </c>
      <c r="D2539" s="54" t="s">
        <v>172</v>
      </c>
      <c r="E2539" s="54" t="s">
        <v>370</v>
      </c>
      <c r="F2539" s="54" t="s">
        <v>272</v>
      </c>
      <c r="G2539" s="54" t="s">
        <v>201</v>
      </c>
      <c r="H2539" s="54" t="s">
        <v>204</v>
      </c>
      <c r="I2539" s="54" t="s">
        <v>315</v>
      </c>
      <c r="J2539" s="54" t="s">
        <v>201</v>
      </c>
      <c r="K2539" s="54" t="s">
        <v>973</v>
      </c>
      <c r="L2539" s="87">
        <v>41688</v>
      </c>
      <c r="M2539" s="54"/>
      <c r="N2539" s="54" t="s">
        <v>974</v>
      </c>
      <c r="O2539" s="88">
        <v>0.25850000000000001</v>
      </c>
      <c r="P2539" s="54">
        <v>22</v>
      </c>
    </row>
    <row r="2540" spans="1:16" ht="28">
      <c r="A2540" s="54" t="s">
        <v>228</v>
      </c>
      <c r="B2540" s="54" t="s">
        <v>185</v>
      </c>
      <c r="C2540" s="54" t="s">
        <v>1130</v>
      </c>
      <c r="D2540" s="54" t="s">
        <v>172</v>
      </c>
      <c r="E2540" s="54" t="s">
        <v>370</v>
      </c>
      <c r="F2540" s="54" t="s">
        <v>272</v>
      </c>
      <c r="G2540" s="54" t="s">
        <v>201</v>
      </c>
      <c r="H2540" s="54" t="s">
        <v>204</v>
      </c>
      <c r="I2540" s="54" t="s">
        <v>315</v>
      </c>
      <c r="J2540" s="54" t="s">
        <v>201</v>
      </c>
      <c r="K2540" s="54" t="s">
        <v>204</v>
      </c>
      <c r="L2540" s="87">
        <v>41688</v>
      </c>
      <c r="M2540" s="54"/>
      <c r="N2540" s="54" t="s">
        <v>975</v>
      </c>
      <c r="O2540" s="88">
        <v>0.4501</v>
      </c>
      <c r="P2540" s="54">
        <v>42</v>
      </c>
    </row>
    <row r="2541" spans="1:16" ht="28">
      <c r="A2541" s="54" t="s">
        <v>228</v>
      </c>
      <c r="B2541" s="54" t="s">
        <v>185</v>
      </c>
      <c r="C2541" s="54" t="s">
        <v>1130</v>
      </c>
      <c r="D2541" s="54" t="s">
        <v>172</v>
      </c>
      <c r="E2541" s="54" t="s">
        <v>370</v>
      </c>
      <c r="F2541" s="54" t="s">
        <v>272</v>
      </c>
      <c r="G2541" s="54" t="s">
        <v>201</v>
      </c>
      <c r="H2541" s="54" t="s">
        <v>204</v>
      </c>
      <c r="I2541" s="54" t="s">
        <v>315</v>
      </c>
      <c r="J2541" s="54" t="s">
        <v>201</v>
      </c>
      <c r="K2541" s="54" t="s">
        <v>320</v>
      </c>
      <c r="L2541" s="87">
        <v>41688</v>
      </c>
      <c r="M2541" s="54"/>
      <c r="N2541" s="54" t="s">
        <v>321</v>
      </c>
      <c r="O2541" s="88">
        <v>0.1978</v>
      </c>
      <c r="P2541" s="54">
        <v>18</v>
      </c>
    </row>
    <row r="2542" spans="1:16" ht="28">
      <c r="A2542" s="54" t="s">
        <v>228</v>
      </c>
      <c r="B2542" s="54" t="s">
        <v>185</v>
      </c>
      <c r="C2542" s="54" t="s">
        <v>1130</v>
      </c>
      <c r="D2542" s="54" t="s">
        <v>172</v>
      </c>
      <c r="E2542" s="54" t="s">
        <v>370</v>
      </c>
      <c r="F2542" s="54" t="s">
        <v>272</v>
      </c>
      <c r="G2542" s="54" t="s">
        <v>1541</v>
      </c>
      <c r="H2542" s="54" t="s">
        <v>1542</v>
      </c>
      <c r="I2542" s="54" t="s">
        <v>1543</v>
      </c>
      <c r="J2542" s="54" t="s">
        <v>1541</v>
      </c>
      <c r="K2542" s="54" t="s">
        <v>1544</v>
      </c>
      <c r="L2542" s="87">
        <v>43308</v>
      </c>
      <c r="M2542" s="54"/>
      <c r="N2542" s="54" t="s">
        <v>1545</v>
      </c>
      <c r="O2542" s="88">
        <v>0.15790000000000001</v>
      </c>
      <c r="P2542" s="54">
        <v>16</v>
      </c>
    </row>
    <row r="2543" spans="1:16" ht="28">
      <c r="A2543" s="54" t="s">
        <v>228</v>
      </c>
      <c r="B2543" s="54" t="s">
        <v>185</v>
      </c>
      <c r="C2543" s="54" t="s">
        <v>1130</v>
      </c>
      <c r="D2543" s="54" t="s">
        <v>172</v>
      </c>
      <c r="E2543" s="54" t="s">
        <v>370</v>
      </c>
      <c r="F2543" s="54" t="s">
        <v>272</v>
      </c>
      <c r="G2543" s="54" t="s">
        <v>1541</v>
      </c>
      <c r="H2543" s="54" t="s">
        <v>1542</v>
      </c>
      <c r="I2543" s="54" t="s">
        <v>1543</v>
      </c>
      <c r="J2543" s="54" t="s">
        <v>1541</v>
      </c>
      <c r="K2543" s="54" t="s">
        <v>1546</v>
      </c>
      <c r="L2543" s="87">
        <v>43308</v>
      </c>
      <c r="M2543" s="54"/>
      <c r="N2543" s="54" t="s">
        <v>1547</v>
      </c>
      <c r="O2543" s="88">
        <v>0.17849999999999999</v>
      </c>
      <c r="P2543" s="54">
        <v>18</v>
      </c>
    </row>
    <row r="2544" spans="1:16" ht="28">
      <c r="A2544" s="54" t="s">
        <v>228</v>
      </c>
      <c r="B2544" s="54" t="s">
        <v>185</v>
      </c>
      <c r="C2544" s="54" t="s">
        <v>1130</v>
      </c>
      <c r="D2544" s="54" t="s">
        <v>172</v>
      </c>
      <c r="E2544" s="54" t="s">
        <v>370</v>
      </c>
      <c r="F2544" s="54" t="s">
        <v>272</v>
      </c>
      <c r="G2544" s="54" t="s">
        <v>1541</v>
      </c>
      <c r="H2544" s="54" t="s">
        <v>1542</v>
      </c>
      <c r="I2544" s="54" t="s">
        <v>1543</v>
      </c>
      <c r="J2544" s="54" t="s">
        <v>1541</v>
      </c>
      <c r="K2544" s="54" t="s">
        <v>1548</v>
      </c>
      <c r="L2544" s="87">
        <v>43308</v>
      </c>
      <c r="M2544" s="54"/>
      <c r="N2544" s="54" t="s">
        <v>1549</v>
      </c>
      <c r="O2544" s="88">
        <v>0.1416</v>
      </c>
      <c r="P2544" s="54">
        <v>15</v>
      </c>
    </row>
    <row r="2545" spans="1:16" ht="28">
      <c r="A2545" s="54" t="s">
        <v>228</v>
      </c>
      <c r="B2545" s="54" t="s">
        <v>185</v>
      </c>
      <c r="C2545" s="54" t="s">
        <v>1130</v>
      </c>
      <c r="D2545" s="54" t="s">
        <v>172</v>
      </c>
      <c r="E2545" s="54" t="s">
        <v>370</v>
      </c>
      <c r="F2545" s="54" t="s">
        <v>272</v>
      </c>
      <c r="G2545" s="54" t="s">
        <v>1541</v>
      </c>
      <c r="H2545" s="54" t="s">
        <v>1542</v>
      </c>
      <c r="I2545" s="54" t="s">
        <v>1543</v>
      </c>
      <c r="J2545" s="54" t="s">
        <v>1541</v>
      </c>
      <c r="K2545" s="54" t="s">
        <v>1550</v>
      </c>
      <c r="L2545" s="87">
        <v>43308</v>
      </c>
      <c r="M2545" s="54"/>
      <c r="N2545" s="54" t="s">
        <v>1551</v>
      </c>
      <c r="O2545" s="88">
        <v>0.3075</v>
      </c>
      <c r="P2545" s="54">
        <v>29</v>
      </c>
    </row>
    <row r="2546" spans="1:16" ht="28">
      <c r="A2546" s="54" t="s">
        <v>228</v>
      </c>
      <c r="B2546" s="54" t="s">
        <v>185</v>
      </c>
      <c r="C2546" s="54" t="s">
        <v>1130</v>
      </c>
      <c r="D2546" s="54" t="s">
        <v>172</v>
      </c>
      <c r="E2546" s="54" t="s">
        <v>370</v>
      </c>
      <c r="F2546" s="54" t="s">
        <v>272</v>
      </c>
      <c r="G2546" s="54" t="s">
        <v>1541</v>
      </c>
      <c r="H2546" s="54" t="s">
        <v>1542</v>
      </c>
      <c r="I2546" s="54" t="s">
        <v>1543</v>
      </c>
      <c r="J2546" s="54" t="s">
        <v>1541</v>
      </c>
      <c r="K2546" s="54" t="s">
        <v>1552</v>
      </c>
      <c r="L2546" s="87">
        <v>43308</v>
      </c>
      <c r="M2546" s="54"/>
      <c r="N2546" s="54" t="s">
        <v>1553</v>
      </c>
      <c r="O2546" s="88">
        <v>0.1167</v>
      </c>
      <c r="P2546" s="54">
        <v>12</v>
      </c>
    </row>
    <row r="2547" spans="1:16" ht="28">
      <c r="A2547" s="54" t="s">
        <v>228</v>
      </c>
      <c r="B2547" s="54" t="s">
        <v>185</v>
      </c>
      <c r="C2547" s="54" t="s">
        <v>1130</v>
      </c>
      <c r="D2547" s="54" t="s">
        <v>172</v>
      </c>
      <c r="E2547" s="54" t="s">
        <v>370</v>
      </c>
      <c r="F2547" s="54" t="s">
        <v>272</v>
      </c>
      <c r="G2547" s="54" t="s">
        <v>1541</v>
      </c>
      <c r="H2547" s="54" t="s">
        <v>1542</v>
      </c>
      <c r="I2547" s="54" t="s">
        <v>1543</v>
      </c>
      <c r="J2547" s="54" t="s">
        <v>1541</v>
      </c>
      <c r="K2547" s="54" t="s">
        <v>1554</v>
      </c>
      <c r="L2547" s="87">
        <v>43308</v>
      </c>
      <c r="M2547" s="54"/>
      <c r="N2547" s="54" t="s">
        <v>1555</v>
      </c>
      <c r="O2547" s="88">
        <v>0.1419</v>
      </c>
      <c r="P2547" s="54">
        <v>15</v>
      </c>
    </row>
    <row r="2548" spans="1:16" ht="28">
      <c r="A2548" s="54" t="s">
        <v>228</v>
      </c>
      <c r="B2548" s="54" t="s">
        <v>185</v>
      </c>
      <c r="C2548" s="54" t="s">
        <v>1130</v>
      </c>
      <c r="D2548" s="54" t="s">
        <v>172</v>
      </c>
      <c r="E2548" s="54" t="s">
        <v>370</v>
      </c>
      <c r="F2548" s="54" t="s">
        <v>272</v>
      </c>
      <c r="G2548" s="54" t="s">
        <v>1541</v>
      </c>
      <c r="H2548" s="54" t="s">
        <v>1542</v>
      </c>
      <c r="I2548" s="54" t="s">
        <v>1543</v>
      </c>
      <c r="J2548" s="54" t="s">
        <v>1541</v>
      </c>
      <c r="K2548" s="54" t="s">
        <v>1556</v>
      </c>
      <c r="L2548" s="87">
        <v>43308</v>
      </c>
      <c r="M2548" s="54"/>
      <c r="N2548" s="54" t="s">
        <v>1557</v>
      </c>
      <c r="O2548" s="88">
        <v>0.13239999999999999</v>
      </c>
      <c r="P2548" s="54">
        <v>14</v>
      </c>
    </row>
    <row r="2549" spans="1:16" ht="28">
      <c r="A2549" s="54" t="s">
        <v>228</v>
      </c>
      <c r="B2549" s="54" t="s">
        <v>185</v>
      </c>
      <c r="C2549" s="54" t="s">
        <v>1130</v>
      </c>
      <c r="D2549" s="54" t="s">
        <v>172</v>
      </c>
      <c r="E2549" s="54" t="s">
        <v>370</v>
      </c>
      <c r="F2549" s="54" t="s">
        <v>272</v>
      </c>
      <c r="G2549" s="54" t="s">
        <v>205</v>
      </c>
      <c r="H2549" s="54" t="s">
        <v>1446</v>
      </c>
      <c r="I2549" s="54" t="s">
        <v>1447</v>
      </c>
      <c r="J2549" s="54" t="s">
        <v>205</v>
      </c>
      <c r="K2549" s="54" t="s">
        <v>1446</v>
      </c>
      <c r="L2549" s="87">
        <v>43042</v>
      </c>
      <c r="M2549" s="54"/>
      <c r="N2549" s="54" t="s">
        <v>1448</v>
      </c>
      <c r="O2549" s="88">
        <v>5.6500000000000002E-2</v>
      </c>
      <c r="P2549" s="54">
        <v>5</v>
      </c>
    </row>
    <row r="2550" spans="1:16" ht="28">
      <c r="A2550" s="54" t="s">
        <v>228</v>
      </c>
      <c r="B2550" s="54" t="s">
        <v>185</v>
      </c>
      <c r="C2550" s="54" t="s">
        <v>1130</v>
      </c>
      <c r="D2550" s="54" t="s">
        <v>172</v>
      </c>
      <c r="E2550" s="54" t="s">
        <v>370</v>
      </c>
      <c r="F2550" s="54" t="s">
        <v>272</v>
      </c>
      <c r="G2550" s="54" t="s">
        <v>205</v>
      </c>
      <c r="H2550" s="54" t="s">
        <v>998</v>
      </c>
      <c r="I2550" s="54" t="s">
        <v>999</v>
      </c>
      <c r="J2550" s="54" t="s">
        <v>205</v>
      </c>
      <c r="K2550" s="54" t="s">
        <v>998</v>
      </c>
      <c r="L2550" s="87">
        <v>42052</v>
      </c>
      <c r="M2550" s="54"/>
      <c r="N2550" s="54" t="s">
        <v>1000</v>
      </c>
      <c r="O2550" s="88">
        <v>3.4200000000000001E-2</v>
      </c>
      <c r="P2550" s="54">
        <v>3</v>
      </c>
    </row>
    <row r="2551" spans="1:16" ht="28">
      <c r="A2551" s="54" t="s">
        <v>228</v>
      </c>
      <c r="B2551" s="54" t="s">
        <v>185</v>
      </c>
      <c r="C2551" s="54" t="s">
        <v>1130</v>
      </c>
      <c r="D2551" s="54" t="s">
        <v>172</v>
      </c>
      <c r="E2551" s="54" t="s">
        <v>370</v>
      </c>
      <c r="F2551" s="54" t="s">
        <v>272</v>
      </c>
      <c r="G2551" s="54" t="s">
        <v>205</v>
      </c>
      <c r="H2551" s="54" t="s">
        <v>206</v>
      </c>
      <c r="I2551" s="54" t="s">
        <v>1001</v>
      </c>
      <c r="J2551" s="54" t="s">
        <v>205</v>
      </c>
      <c r="K2551" s="54" t="s">
        <v>1004</v>
      </c>
      <c r="L2551" s="87">
        <v>42136</v>
      </c>
      <c r="M2551" s="54"/>
      <c r="N2551" s="54" t="s">
        <v>1005</v>
      </c>
      <c r="O2551" s="88">
        <v>3.5499999999999997E-2</v>
      </c>
      <c r="P2551" s="54">
        <v>3</v>
      </c>
    </row>
    <row r="2552" spans="1:16" ht="28">
      <c r="A2552" s="54" t="s">
        <v>228</v>
      </c>
      <c r="B2552" s="54" t="s">
        <v>185</v>
      </c>
      <c r="C2552" s="54" t="s">
        <v>1130</v>
      </c>
      <c r="D2552" s="54" t="s">
        <v>172</v>
      </c>
      <c r="E2552" s="54" t="s">
        <v>370</v>
      </c>
      <c r="F2552" s="54" t="s">
        <v>272</v>
      </c>
      <c r="G2552" s="54" t="s">
        <v>205</v>
      </c>
      <c r="H2552" s="54" t="s">
        <v>206</v>
      </c>
      <c r="I2552" s="54" t="s">
        <v>1001</v>
      </c>
      <c r="J2552" s="54" t="s">
        <v>205</v>
      </c>
      <c r="K2552" s="54" t="s">
        <v>1006</v>
      </c>
      <c r="L2552" s="87">
        <v>42136</v>
      </c>
      <c r="M2552" s="54"/>
      <c r="N2552" s="54" t="s">
        <v>1007</v>
      </c>
      <c r="O2552" s="88">
        <v>4.6899999999999997E-2</v>
      </c>
      <c r="P2552" s="54">
        <v>4</v>
      </c>
    </row>
    <row r="2553" spans="1:16" ht="28">
      <c r="A2553" s="54" t="s">
        <v>228</v>
      </c>
      <c r="B2553" s="54" t="s">
        <v>185</v>
      </c>
      <c r="C2553" s="54" t="s">
        <v>1130</v>
      </c>
      <c r="D2553" s="54" t="s">
        <v>172</v>
      </c>
      <c r="E2553" s="54" t="s">
        <v>370</v>
      </c>
      <c r="F2553" s="54" t="s">
        <v>272</v>
      </c>
      <c r="G2553" s="54" t="s">
        <v>205</v>
      </c>
      <c r="H2553" s="54" t="s">
        <v>206</v>
      </c>
      <c r="I2553" s="54" t="s">
        <v>1001</v>
      </c>
      <c r="J2553" s="54" t="s">
        <v>205</v>
      </c>
      <c r="K2553" s="54" t="s">
        <v>1010</v>
      </c>
      <c r="L2553" s="87">
        <v>42136</v>
      </c>
      <c r="M2553" s="54"/>
      <c r="N2553" s="54" t="s">
        <v>1011</v>
      </c>
      <c r="O2553" s="88">
        <v>1.2699999999999999E-2</v>
      </c>
      <c r="P2553" s="54">
        <v>1</v>
      </c>
    </row>
    <row r="2554" spans="1:16" ht="28">
      <c r="A2554" s="54" t="s">
        <v>228</v>
      </c>
      <c r="B2554" s="54" t="s">
        <v>185</v>
      </c>
      <c r="C2554" s="54" t="s">
        <v>1130</v>
      </c>
      <c r="D2554" s="54" t="s">
        <v>172</v>
      </c>
      <c r="E2554" s="54" t="s">
        <v>370</v>
      </c>
      <c r="F2554" s="54" t="s">
        <v>272</v>
      </c>
      <c r="G2554" s="54" t="s">
        <v>205</v>
      </c>
      <c r="H2554" s="54" t="s">
        <v>206</v>
      </c>
      <c r="I2554" s="54" t="s">
        <v>1001</v>
      </c>
      <c r="J2554" s="54" t="s">
        <v>205</v>
      </c>
      <c r="K2554" s="54" t="s">
        <v>1012</v>
      </c>
      <c r="L2554" s="87">
        <v>42136</v>
      </c>
      <c r="M2554" s="54"/>
      <c r="N2554" s="54" t="s">
        <v>1013</v>
      </c>
      <c r="O2554" s="88">
        <v>1.14E-2</v>
      </c>
      <c r="P2554" s="54">
        <v>1</v>
      </c>
    </row>
    <row r="2555" spans="1:16" ht="28">
      <c r="A2555" s="54" t="s">
        <v>228</v>
      </c>
      <c r="B2555" s="54" t="s">
        <v>185</v>
      </c>
      <c r="C2555" s="54" t="s">
        <v>1130</v>
      </c>
      <c r="D2555" s="54" t="s">
        <v>172</v>
      </c>
      <c r="E2555" s="54" t="s">
        <v>370</v>
      </c>
      <c r="F2555" s="54" t="s">
        <v>272</v>
      </c>
      <c r="G2555" s="54" t="s">
        <v>205</v>
      </c>
      <c r="H2555" s="54" t="s">
        <v>1435</v>
      </c>
      <c r="I2555" s="54" t="s">
        <v>1436</v>
      </c>
      <c r="J2555" s="54" t="s">
        <v>205</v>
      </c>
      <c r="K2555" s="54" t="s">
        <v>1457</v>
      </c>
      <c r="L2555" s="87">
        <v>43154</v>
      </c>
      <c r="M2555" s="54"/>
      <c r="N2555" s="54" t="s">
        <v>1458</v>
      </c>
      <c r="O2555" s="88">
        <v>8.4199999999999997E-2</v>
      </c>
      <c r="P2555" s="54">
        <v>7</v>
      </c>
    </row>
    <row r="2556" spans="1:16" ht="28">
      <c r="A2556" s="54" t="s">
        <v>228</v>
      </c>
      <c r="B2556" s="54" t="s">
        <v>185</v>
      </c>
      <c r="C2556" s="54" t="s">
        <v>1130</v>
      </c>
      <c r="D2556" s="54" t="s">
        <v>172</v>
      </c>
      <c r="E2556" s="54" t="s">
        <v>370</v>
      </c>
      <c r="F2556" s="54" t="s">
        <v>272</v>
      </c>
      <c r="G2556" s="54" t="s">
        <v>205</v>
      </c>
      <c r="H2556" s="54" t="s">
        <v>1435</v>
      </c>
      <c r="I2556" s="54" t="s">
        <v>1436</v>
      </c>
      <c r="J2556" s="54" t="s">
        <v>205</v>
      </c>
      <c r="K2556" s="54" t="s">
        <v>1459</v>
      </c>
      <c r="L2556" s="87">
        <v>43154</v>
      </c>
      <c r="M2556" s="54"/>
      <c r="N2556" s="54" t="s">
        <v>1460</v>
      </c>
      <c r="O2556" s="88">
        <v>5.7399999999999993E-2</v>
      </c>
      <c r="P2556" s="54">
        <v>5</v>
      </c>
    </row>
    <row r="2557" spans="1:16" ht="28">
      <c r="A2557" s="54" t="s">
        <v>228</v>
      </c>
      <c r="B2557" s="54" t="s">
        <v>185</v>
      </c>
      <c r="C2557" s="54" t="s">
        <v>1130</v>
      </c>
      <c r="D2557" s="54" t="s">
        <v>172</v>
      </c>
      <c r="E2557" s="54" t="s">
        <v>370</v>
      </c>
      <c r="F2557" s="54" t="s">
        <v>272</v>
      </c>
      <c r="G2557" s="54" t="s">
        <v>205</v>
      </c>
      <c r="H2557" s="54" t="s">
        <v>1435</v>
      </c>
      <c r="I2557" s="54" t="s">
        <v>1436</v>
      </c>
      <c r="J2557" s="54" t="s">
        <v>205</v>
      </c>
      <c r="K2557" s="54" t="s">
        <v>1461</v>
      </c>
      <c r="L2557" s="87">
        <v>43154</v>
      </c>
      <c r="M2557" s="54"/>
      <c r="N2557" s="54" t="s">
        <v>1462</v>
      </c>
      <c r="O2557" s="88">
        <v>8.4599999999999995E-2</v>
      </c>
      <c r="P2557" s="54">
        <v>8</v>
      </c>
    </row>
    <row r="2558" spans="1:16" ht="28">
      <c r="A2558" s="54" t="s">
        <v>228</v>
      </c>
      <c r="B2558" s="54" t="s">
        <v>185</v>
      </c>
      <c r="C2558" s="54" t="s">
        <v>1130</v>
      </c>
      <c r="D2558" s="54" t="s">
        <v>172</v>
      </c>
      <c r="E2558" s="54" t="s">
        <v>370</v>
      </c>
      <c r="F2558" s="54" t="s">
        <v>272</v>
      </c>
      <c r="G2558" s="54" t="s">
        <v>205</v>
      </c>
      <c r="H2558" s="54" t="s">
        <v>1435</v>
      </c>
      <c r="I2558" s="54" t="s">
        <v>1436</v>
      </c>
      <c r="J2558" s="54" t="s">
        <v>205</v>
      </c>
      <c r="K2558" s="54" t="s">
        <v>1463</v>
      </c>
      <c r="L2558" s="87">
        <v>43154</v>
      </c>
      <c r="M2558" s="54"/>
      <c r="N2558" s="54" t="s">
        <v>1464</v>
      </c>
      <c r="O2558" s="88">
        <v>9.3500000000000014E-2</v>
      </c>
      <c r="P2558" s="54">
        <v>8</v>
      </c>
    </row>
    <row r="2559" spans="1:16" ht="28">
      <c r="A2559" s="54" t="s">
        <v>228</v>
      </c>
      <c r="B2559" s="54" t="s">
        <v>185</v>
      </c>
      <c r="C2559" s="54" t="s">
        <v>1130</v>
      </c>
      <c r="D2559" s="54" t="s">
        <v>172</v>
      </c>
      <c r="E2559" s="54" t="s">
        <v>370</v>
      </c>
      <c r="F2559" s="54" t="s">
        <v>272</v>
      </c>
      <c r="G2559" s="54" t="s">
        <v>205</v>
      </c>
      <c r="H2559" s="54" t="s">
        <v>1435</v>
      </c>
      <c r="I2559" s="54" t="s">
        <v>1436</v>
      </c>
      <c r="J2559" s="54" t="s">
        <v>205</v>
      </c>
      <c r="K2559" s="54" t="s">
        <v>1465</v>
      </c>
      <c r="L2559" s="87">
        <v>43154</v>
      </c>
      <c r="M2559" s="54"/>
      <c r="N2559" s="54" t="s">
        <v>1466</v>
      </c>
      <c r="O2559" s="88">
        <v>8.2600000000000021E-2</v>
      </c>
      <c r="P2559" s="54">
        <v>7</v>
      </c>
    </row>
    <row r="2560" spans="1:16" ht="28">
      <c r="A2560" s="54" t="s">
        <v>228</v>
      </c>
      <c r="B2560" s="54" t="s">
        <v>185</v>
      </c>
      <c r="C2560" s="54" t="s">
        <v>1130</v>
      </c>
      <c r="D2560" s="54" t="s">
        <v>172</v>
      </c>
      <c r="E2560" s="54" t="s">
        <v>370</v>
      </c>
      <c r="F2560" s="54" t="s">
        <v>272</v>
      </c>
      <c r="G2560" s="54" t="s">
        <v>205</v>
      </c>
      <c r="H2560" s="54" t="s">
        <v>1435</v>
      </c>
      <c r="I2560" s="54" t="s">
        <v>1436</v>
      </c>
      <c r="J2560" s="54" t="s">
        <v>205</v>
      </c>
      <c r="K2560" s="54" t="s">
        <v>1467</v>
      </c>
      <c r="L2560" s="87">
        <v>43154</v>
      </c>
      <c r="M2560" s="54"/>
      <c r="N2560" s="54" t="s">
        <v>1468</v>
      </c>
      <c r="O2560" s="88">
        <v>3.3300000000000003E-2</v>
      </c>
      <c r="P2560" s="54">
        <v>3</v>
      </c>
    </row>
    <row r="2561" spans="1:16" ht="28">
      <c r="A2561" s="54" t="s">
        <v>228</v>
      </c>
      <c r="B2561" s="54" t="s">
        <v>185</v>
      </c>
      <c r="C2561" s="54" t="s">
        <v>1130</v>
      </c>
      <c r="D2561" s="54" t="s">
        <v>172</v>
      </c>
      <c r="E2561" s="54" t="s">
        <v>370</v>
      </c>
      <c r="F2561" s="54" t="s">
        <v>272</v>
      </c>
      <c r="G2561" s="54" t="s">
        <v>205</v>
      </c>
      <c r="H2561" s="54" t="s">
        <v>1435</v>
      </c>
      <c r="I2561" s="54" t="s">
        <v>1436</v>
      </c>
      <c r="J2561" s="54" t="s">
        <v>205</v>
      </c>
      <c r="K2561" s="54" t="s">
        <v>1449</v>
      </c>
      <c r="L2561" s="87">
        <v>43154</v>
      </c>
      <c r="M2561" s="54"/>
      <c r="N2561" s="54" t="s">
        <v>1450</v>
      </c>
      <c r="O2561" s="88">
        <v>0.39389999999999997</v>
      </c>
      <c r="P2561" s="54">
        <v>34</v>
      </c>
    </row>
    <row r="2562" spans="1:16" ht="28">
      <c r="A2562" s="54" t="s">
        <v>228</v>
      </c>
      <c r="B2562" s="54" t="s">
        <v>185</v>
      </c>
      <c r="C2562" s="54" t="s">
        <v>1130</v>
      </c>
      <c r="D2562" s="54" t="s">
        <v>172</v>
      </c>
      <c r="E2562" s="54" t="s">
        <v>370</v>
      </c>
      <c r="F2562" s="54" t="s">
        <v>272</v>
      </c>
      <c r="G2562" s="54" t="s">
        <v>205</v>
      </c>
      <c r="H2562" s="54" t="s">
        <v>1435</v>
      </c>
      <c r="I2562" s="54" t="s">
        <v>1436</v>
      </c>
      <c r="J2562" s="54" t="s">
        <v>205</v>
      </c>
      <c r="K2562" s="54" t="s">
        <v>1469</v>
      </c>
      <c r="L2562" s="87">
        <v>43154</v>
      </c>
      <c r="M2562" s="54"/>
      <c r="N2562" s="54" t="s">
        <v>1470</v>
      </c>
      <c r="O2562" s="88">
        <v>5.7099999999999991E-2</v>
      </c>
      <c r="P2562" s="54">
        <v>5</v>
      </c>
    </row>
    <row r="2563" spans="1:16" ht="28">
      <c r="A2563" s="54" t="s">
        <v>228</v>
      </c>
      <c r="B2563" s="54" t="s">
        <v>185</v>
      </c>
      <c r="C2563" s="54" t="s">
        <v>1130</v>
      </c>
      <c r="D2563" s="54" t="s">
        <v>172</v>
      </c>
      <c r="E2563" s="54" t="s">
        <v>370</v>
      </c>
      <c r="F2563" s="54" t="s">
        <v>272</v>
      </c>
      <c r="G2563" s="54" t="s">
        <v>205</v>
      </c>
      <c r="H2563" s="54" t="s">
        <v>1435</v>
      </c>
      <c r="I2563" s="54" t="s">
        <v>1436</v>
      </c>
      <c r="J2563" s="54" t="s">
        <v>205</v>
      </c>
      <c r="K2563" s="54" t="s">
        <v>1455</v>
      </c>
      <c r="L2563" s="87">
        <v>43154</v>
      </c>
      <c r="M2563" s="54"/>
      <c r="N2563" s="54" t="s">
        <v>1456</v>
      </c>
      <c r="O2563" s="88">
        <v>3.6900000000000002E-2</v>
      </c>
      <c r="P2563" s="54">
        <v>3</v>
      </c>
    </row>
    <row r="2564" spans="1:16" ht="28">
      <c r="A2564" s="54" t="s">
        <v>228</v>
      </c>
      <c r="B2564" s="54" t="s">
        <v>185</v>
      </c>
      <c r="C2564" s="54" t="s">
        <v>1130</v>
      </c>
      <c r="D2564" s="54" t="s">
        <v>172</v>
      </c>
      <c r="E2564" s="54" t="s">
        <v>370</v>
      </c>
      <c r="F2564" s="54" t="s">
        <v>272</v>
      </c>
      <c r="G2564" s="54" t="s">
        <v>205</v>
      </c>
      <c r="H2564" s="54" t="s">
        <v>1016</v>
      </c>
      <c r="I2564" s="54" t="s">
        <v>1017</v>
      </c>
      <c r="J2564" s="54" t="s">
        <v>205</v>
      </c>
      <c r="K2564" s="54" t="s">
        <v>1018</v>
      </c>
      <c r="L2564" s="87">
        <v>41982</v>
      </c>
      <c r="M2564" s="54"/>
      <c r="N2564" s="54" t="s">
        <v>1019</v>
      </c>
      <c r="O2564" s="88">
        <v>1.14E-2</v>
      </c>
      <c r="P2564" s="54">
        <v>1</v>
      </c>
    </row>
    <row r="2565" spans="1:16" ht="28">
      <c r="A2565" s="54" t="s">
        <v>228</v>
      </c>
      <c r="B2565" s="54" t="s">
        <v>185</v>
      </c>
      <c r="C2565" s="54" t="s">
        <v>1130</v>
      </c>
      <c r="D2565" s="54" t="s">
        <v>172</v>
      </c>
      <c r="E2565" s="54" t="s">
        <v>370</v>
      </c>
      <c r="F2565" s="54" t="s">
        <v>272</v>
      </c>
      <c r="G2565" s="54" t="s">
        <v>205</v>
      </c>
      <c r="H2565" s="54" t="s">
        <v>1016</v>
      </c>
      <c r="I2565" s="54" t="s">
        <v>1017</v>
      </c>
      <c r="J2565" s="54" t="s">
        <v>205</v>
      </c>
      <c r="K2565" s="54" t="s">
        <v>1020</v>
      </c>
      <c r="L2565" s="87">
        <v>41982</v>
      </c>
      <c r="M2565" s="54"/>
      <c r="N2565" s="54" t="s">
        <v>1021</v>
      </c>
      <c r="O2565" s="88">
        <v>1.0500000000000001E-2</v>
      </c>
      <c r="P2565" s="54">
        <v>1</v>
      </c>
    </row>
    <row r="2566" spans="1:16" ht="28">
      <c r="A2566" s="54" t="s">
        <v>228</v>
      </c>
      <c r="B2566" s="54" t="s">
        <v>185</v>
      </c>
      <c r="C2566" s="54" t="s">
        <v>1130</v>
      </c>
      <c r="D2566" s="54" t="s">
        <v>172</v>
      </c>
      <c r="E2566" s="54" t="s">
        <v>370</v>
      </c>
      <c r="F2566" s="54" t="s">
        <v>272</v>
      </c>
      <c r="G2566" s="54" t="s">
        <v>1023</v>
      </c>
      <c r="H2566" s="54" t="s">
        <v>1024</v>
      </c>
      <c r="I2566" s="54" t="s">
        <v>1025</v>
      </c>
      <c r="J2566" s="54" t="s">
        <v>1023</v>
      </c>
      <c r="K2566" s="54" t="s">
        <v>1036</v>
      </c>
      <c r="L2566" s="87">
        <v>41688</v>
      </c>
      <c r="M2566" s="54"/>
      <c r="N2566" s="54" t="s">
        <v>1037</v>
      </c>
      <c r="O2566" s="88">
        <v>5.1900000000000002E-2</v>
      </c>
      <c r="P2566" s="54">
        <v>8</v>
      </c>
    </row>
    <row r="2567" spans="1:16" ht="28">
      <c r="A2567" s="54" t="s">
        <v>228</v>
      </c>
      <c r="B2567" s="54" t="s">
        <v>185</v>
      </c>
      <c r="C2567" s="54" t="s">
        <v>1130</v>
      </c>
      <c r="D2567" s="54" t="s">
        <v>172</v>
      </c>
      <c r="E2567" s="54" t="s">
        <v>370</v>
      </c>
      <c r="F2567" s="54" t="s">
        <v>272</v>
      </c>
      <c r="G2567" s="54" t="s">
        <v>1023</v>
      </c>
      <c r="H2567" s="54" t="s">
        <v>1024</v>
      </c>
      <c r="I2567" s="54" t="s">
        <v>1025</v>
      </c>
      <c r="J2567" s="54" t="s">
        <v>1023</v>
      </c>
      <c r="K2567" s="54" t="s">
        <v>1038</v>
      </c>
      <c r="L2567" s="87">
        <v>41688</v>
      </c>
      <c r="M2567" s="54"/>
      <c r="N2567" s="54" t="s">
        <v>1039</v>
      </c>
      <c r="O2567" s="88">
        <v>5.0999999999999997E-2</v>
      </c>
      <c r="P2567" s="54">
        <v>4</v>
      </c>
    </row>
    <row r="2568" spans="1:16" ht="28">
      <c r="A2568" s="54" t="s">
        <v>228</v>
      </c>
      <c r="B2568" s="54" t="s">
        <v>185</v>
      </c>
      <c r="C2568" s="54" t="s">
        <v>1130</v>
      </c>
      <c r="D2568" s="54" t="s">
        <v>172</v>
      </c>
      <c r="E2568" s="54" t="s">
        <v>370</v>
      </c>
      <c r="F2568" s="54" t="s">
        <v>272</v>
      </c>
      <c r="G2568" s="54" t="s">
        <v>1023</v>
      </c>
      <c r="H2568" s="54" t="s">
        <v>1024</v>
      </c>
      <c r="I2568" s="54" t="s">
        <v>1025</v>
      </c>
      <c r="J2568" s="54" t="s">
        <v>1023</v>
      </c>
      <c r="K2568" s="54" t="s">
        <v>1040</v>
      </c>
      <c r="L2568" s="87">
        <v>41688</v>
      </c>
      <c r="M2568" s="54"/>
      <c r="N2568" s="54" t="s">
        <v>1041</v>
      </c>
      <c r="O2568" s="88">
        <v>1.14E-2</v>
      </c>
      <c r="P2568" s="54">
        <v>1</v>
      </c>
    </row>
    <row r="2569" spans="1:16" ht="28">
      <c r="A2569" s="54" t="s">
        <v>228</v>
      </c>
      <c r="B2569" s="54" t="s">
        <v>185</v>
      </c>
      <c r="C2569" s="54" t="s">
        <v>1130</v>
      </c>
      <c r="D2569" s="54" t="s">
        <v>172</v>
      </c>
      <c r="E2569" s="54" t="s">
        <v>370</v>
      </c>
      <c r="F2569" s="54" t="s">
        <v>272</v>
      </c>
      <c r="G2569" s="54" t="s">
        <v>1023</v>
      </c>
      <c r="H2569" s="54" t="s">
        <v>1024</v>
      </c>
      <c r="I2569" s="54" t="s">
        <v>1025</v>
      </c>
      <c r="J2569" s="54" t="s">
        <v>1023</v>
      </c>
      <c r="K2569" s="54" t="s">
        <v>1044</v>
      </c>
      <c r="L2569" s="87">
        <v>41688</v>
      </c>
      <c r="M2569" s="54"/>
      <c r="N2569" s="54" t="s">
        <v>1045</v>
      </c>
      <c r="O2569" s="88">
        <v>2.1899999999999999E-2</v>
      </c>
      <c r="P2569" s="54">
        <v>2</v>
      </c>
    </row>
    <row r="2570" spans="1:16" ht="28">
      <c r="A2570" s="54" t="s">
        <v>228</v>
      </c>
      <c r="B2570" s="54" t="s">
        <v>185</v>
      </c>
      <c r="C2570" s="54" t="s">
        <v>1130</v>
      </c>
      <c r="D2570" s="54" t="s">
        <v>172</v>
      </c>
      <c r="E2570" s="54" t="s">
        <v>370</v>
      </c>
      <c r="F2570" s="54" t="s">
        <v>272</v>
      </c>
      <c r="G2570" s="54" t="s">
        <v>210</v>
      </c>
      <c r="H2570" s="54" t="s">
        <v>210</v>
      </c>
      <c r="I2570" s="54" t="s">
        <v>322</v>
      </c>
      <c r="J2570" s="54" t="s">
        <v>210</v>
      </c>
      <c r="K2570" s="54" t="s">
        <v>342</v>
      </c>
      <c r="L2570" s="87">
        <v>41674</v>
      </c>
      <c r="M2570" s="54"/>
      <c r="N2570" s="54" t="s">
        <v>1046</v>
      </c>
      <c r="O2570" s="88">
        <v>0.65669999999999995</v>
      </c>
      <c r="P2570" s="54">
        <v>59</v>
      </c>
    </row>
    <row r="2571" spans="1:16" ht="28">
      <c r="A2571" s="54" t="s">
        <v>228</v>
      </c>
      <c r="B2571" s="54" t="s">
        <v>185</v>
      </c>
      <c r="C2571" s="54" t="s">
        <v>1130</v>
      </c>
      <c r="D2571" s="54" t="s">
        <v>172</v>
      </c>
      <c r="E2571" s="54" t="s">
        <v>370</v>
      </c>
      <c r="F2571" s="54" t="s">
        <v>272</v>
      </c>
      <c r="G2571" s="54" t="s">
        <v>210</v>
      </c>
      <c r="H2571" s="54" t="s">
        <v>210</v>
      </c>
      <c r="I2571" s="54" t="s">
        <v>322</v>
      </c>
      <c r="J2571" s="54" t="s">
        <v>210</v>
      </c>
      <c r="K2571" s="54" t="s">
        <v>1047</v>
      </c>
      <c r="L2571" s="87">
        <v>41674</v>
      </c>
      <c r="M2571" s="54"/>
      <c r="N2571" s="54" t="s">
        <v>1048</v>
      </c>
      <c r="O2571" s="88">
        <v>1.3898999999999999</v>
      </c>
      <c r="P2571" s="54">
        <v>133</v>
      </c>
    </row>
    <row r="2572" spans="1:16" ht="28">
      <c r="A2572" s="54" t="s">
        <v>228</v>
      </c>
      <c r="B2572" s="54" t="s">
        <v>185</v>
      </c>
      <c r="C2572" s="54" t="s">
        <v>1130</v>
      </c>
      <c r="D2572" s="54" t="s">
        <v>172</v>
      </c>
      <c r="E2572" s="54" t="s">
        <v>370</v>
      </c>
      <c r="F2572" s="54" t="s">
        <v>272</v>
      </c>
      <c r="G2572" s="54" t="s">
        <v>210</v>
      </c>
      <c r="H2572" s="54" t="s">
        <v>210</v>
      </c>
      <c r="I2572" s="54" t="s">
        <v>322</v>
      </c>
      <c r="J2572" s="54" t="s">
        <v>210</v>
      </c>
      <c r="K2572" s="54" t="s">
        <v>1049</v>
      </c>
      <c r="L2572" s="87">
        <v>41674</v>
      </c>
      <c r="M2572" s="54"/>
      <c r="N2572" s="54" t="s">
        <v>1050</v>
      </c>
      <c r="O2572" s="88">
        <v>0.16289999999999999</v>
      </c>
      <c r="P2572" s="54">
        <v>14</v>
      </c>
    </row>
    <row r="2573" spans="1:16" ht="28">
      <c r="A2573" s="54" t="s">
        <v>228</v>
      </c>
      <c r="B2573" s="54" t="s">
        <v>185</v>
      </c>
      <c r="C2573" s="54" t="s">
        <v>1130</v>
      </c>
      <c r="D2573" s="54" t="s">
        <v>172</v>
      </c>
      <c r="E2573" s="54" t="s">
        <v>370</v>
      </c>
      <c r="F2573" s="54" t="s">
        <v>272</v>
      </c>
      <c r="G2573" s="54" t="s">
        <v>210</v>
      </c>
      <c r="H2573" s="54" t="s">
        <v>210</v>
      </c>
      <c r="I2573" s="54" t="s">
        <v>322</v>
      </c>
      <c r="J2573" s="54" t="s">
        <v>210</v>
      </c>
      <c r="K2573" s="54" t="s">
        <v>323</v>
      </c>
      <c r="L2573" s="87">
        <v>41674</v>
      </c>
      <c r="M2573" s="54"/>
      <c r="N2573" s="54" t="s">
        <v>324</v>
      </c>
      <c r="O2573" s="88">
        <v>0.14000000000000001</v>
      </c>
      <c r="P2573" s="54">
        <v>12</v>
      </c>
    </row>
    <row r="2574" spans="1:16" ht="28">
      <c r="A2574" s="54" t="s">
        <v>228</v>
      </c>
      <c r="B2574" s="54" t="s">
        <v>185</v>
      </c>
      <c r="C2574" s="54" t="s">
        <v>1130</v>
      </c>
      <c r="D2574" s="54" t="s">
        <v>172</v>
      </c>
      <c r="E2574" s="54" t="s">
        <v>370</v>
      </c>
      <c r="F2574" s="54" t="s">
        <v>272</v>
      </c>
      <c r="G2574" s="54" t="s">
        <v>210</v>
      </c>
      <c r="H2574" s="54" t="s">
        <v>210</v>
      </c>
      <c r="I2574" s="54" t="s">
        <v>322</v>
      </c>
      <c r="J2574" s="54" t="s">
        <v>210</v>
      </c>
      <c r="K2574" s="54" t="s">
        <v>345</v>
      </c>
      <c r="L2574" s="87">
        <v>41674</v>
      </c>
      <c r="M2574" s="54"/>
      <c r="N2574" s="54" t="s">
        <v>1051</v>
      </c>
      <c r="O2574" s="88">
        <v>0.1719</v>
      </c>
      <c r="P2574" s="54">
        <v>15</v>
      </c>
    </row>
    <row r="2575" spans="1:16" ht="28">
      <c r="A2575" s="54" t="s">
        <v>228</v>
      </c>
      <c r="B2575" s="54" t="s">
        <v>185</v>
      </c>
      <c r="C2575" s="54" t="s">
        <v>1130</v>
      </c>
      <c r="D2575" s="54" t="s">
        <v>172</v>
      </c>
      <c r="E2575" s="54" t="s">
        <v>370</v>
      </c>
      <c r="F2575" s="54" t="s">
        <v>272</v>
      </c>
      <c r="G2575" s="54" t="s">
        <v>210</v>
      </c>
      <c r="H2575" s="54" t="s">
        <v>210</v>
      </c>
      <c r="I2575" s="54" t="s">
        <v>322</v>
      </c>
      <c r="J2575" s="54" t="s">
        <v>210</v>
      </c>
      <c r="K2575" s="54" t="s">
        <v>325</v>
      </c>
      <c r="L2575" s="87">
        <v>41674</v>
      </c>
      <c r="M2575" s="54"/>
      <c r="N2575" s="54" t="s">
        <v>326</v>
      </c>
      <c r="O2575" s="88">
        <v>0.33360000000000001</v>
      </c>
      <c r="P2575" s="54">
        <v>30</v>
      </c>
    </row>
    <row r="2576" spans="1:16" ht="28">
      <c r="A2576" s="54" t="s">
        <v>228</v>
      </c>
      <c r="B2576" s="54" t="s">
        <v>185</v>
      </c>
      <c r="C2576" s="54" t="s">
        <v>1130</v>
      </c>
      <c r="D2576" s="54" t="s">
        <v>172</v>
      </c>
      <c r="E2576" s="54" t="s">
        <v>370</v>
      </c>
      <c r="F2576" s="54" t="s">
        <v>272</v>
      </c>
      <c r="G2576" s="54" t="s">
        <v>210</v>
      </c>
      <c r="H2576" s="54" t="s">
        <v>210</v>
      </c>
      <c r="I2576" s="54" t="s">
        <v>322</v>
      </c>
      <c r="J2576" s="54" t="s">
        <v>210</v>
      </c>
      <c r="K2576" s="54" t="s">
        <v>1052</v>
      </c>
      <c r="L2576" s="87">
        <v>41674</v>
      </c>
      <c r="M2576" s="54"/>
      <c r="N2576" s="54" t="s">
        <v>1053</v>
      </c>
      <c r="O2576" s="88">
        <v>0.5514</v>
      </c>
      <c r="P2576" s="54">
        <v>48</v>
      </c>
    </row>
    <row r="2577" spans="1:16" ht="28">
      <c r="A2577" s="54" t="s">
        <v>228</v>
      </c>
      <c r="B2577" s="54" t="s">
        <v>185</v>
      </c>
      <c r="C2577" s="54" t="s">
        <v>1130</v>
      </c>
      <c r="D2577" s="54" t="s">
        <v>172</v>
      </c>
      <c r="E2577" s="54" t="s">
        <v>370</v>
      </c>
      <c r="F2577" s="54" t="s">
        <v>272</v>
      </c>
      <c r="G2577" s="54" t="s">
        <v>210</v>
      </c>
      <c r="H2577" s="54" t="s">
        <v>210</v>
      </c>
      <c r="I2577" s="54" t="s">
        <v>322</v>
      </c>
      <c r="J2577" s="54" t="s">
        <v>210</v>
      </c>
      <c r="K2577" s="54" t="s">
        <v>1054</v>
      </c>
      <c r="L2577" s="87">
        <v>41674</v>
      </c>
      <c r="M2577" s="54"/>
      <c r="N2577" s="54" t="s">
        <v>1055</v>
      </c>
      <c r="O2577" s="88">
        <v>0.14610000000000001</v>
      </c>
      <c r="P2577" s="54">
        <v>12</v>
      </c>
    </row>
    <row r="2578" spans="1:16" ht="28">
      <c r="A2578" s="54" t="s">
        <v>228</v>
      </c>
      <c r="B2578" s="54" t="s">
        <v>185</v>
      </c>
      <c r="C2578" s="54" t="s">
        <v>1130</v>
      </c>
      <c r="D2578" s="54" t="s">
        <v>172</v>
      </c>
      <c r="E2578" s="54" t="s">
        <v>370</v>
      </c>
      <c r="F2578" s="54" t="s">
        <v>272</v>
      </c>
      <c r="G2578" s="54" t="s">
        <v>210</v>
      </c>
      <c r="H2578" s="54" t="s">
        <v>210</v>
      </c>
      <c r="I2578" s="54" t="s">
        <v>322</v>
      </c>
      <c r="J2578" s="54" t="s">
        <v>210</v>
      </c>
      <c r="K2578" s="54" t="s">
        <v>1056</v>
      </c>
      <c r="L2578" s="87">
        <v>41674</v>
      </c>
      <c r="M2578" s="54"/>
      <c r="N2578" s="54" t="s">
        <v>1057</v>
      </c>
      <c r="O2578" s="88">
        <v>0.14480000000000001</v>
      </c>
      <c r="P2578" s="54">
        <v>12</v>
      </c>
    </row>
    <row r="2579" spans="1:16" ht="28">
      <c r="A2579" s="54" t="s">
        <v>228</v>
      </c>
      <c r="B2579" s="54" t="s">
        <v>185</v>
      </c>
      <c r="C2579" s="54" t="s">
        <v>1130</v>
      </c>
      <c r="D2579" s="54" t="s">
        <v>172</v>
      </c>
      <c r="E2579" s="54" t="s">
        <v>370</v>
      </c>
      <c r="F2579" s="54" t="s">
        <v>272</v>
      </c>
      <c r="G2579" s="54" t="s">
        <v>210</v>
      </c>
      <c r="H2579" s="54" t="s">
        <v>210</v>
      </c>
      <c r="I2579" s="54" t="s">
        <v>322</v>
      </c>
      <c r="J2579" s="54" t="s">
        <v>210</v>
      </c>
      <c r="K2579" s="54" t="s">
        <v>1058</v>
      </c>
      <c r="L2579" s="87">
        <v>41674</v>
      </c>
      <c r="M2579" s="54"/>
      <c r="N2579" s="54" t="s">
        <v>1059</v>
      </c>
      <c r="O2579" s="88">
        <v>0.1066</v>
      </c>
      <c r="P2579" s="54">
        <v>9</v>
      </c>
    </row>
    <row r="2580" spans="1:16" ht="28">
      <c r="A2580" s="54" t="s">
        <v>228</v>
      </c>
      <c r="B2580" s="54" t="s">
        <v>185</v>
      </c>
      <c r="C2580" s="54" t="s">
        <v>1130</v>
      </c>
      <c r="D2580" s="54" t="s">
        <v>172</v>
      </c>
      <c r="E2580" s="54" t="s">
        <v>370</v>
      </c>
      <c r="F2580" s="54" t="s">
        <v>272</v>
      </c>
      <c r="G2580" s="54" t="s">
        <v>210</v>
      </c>
      <c r="H2580" s="54" t="s">
        <v>210</v>
      </c>
      <c r="I2580" s="54" t="s">
        <v>322</v>
      </c>
      <c r="J2580" s="54" t="s">
        <v>210</v>
      </c>
      <c r="K2580" s="54" t="s">
        <v>1060</v>
      </c>
      <c r="L2580" s="87">
        <v>41674</v>
      </c>
      <c r="M2580" s="54"/>
      <c r="N2580" s="54" t="s">
        <v>1061</v>
      </c>
      <c r="O2580" s="88">
        <v>0.71860000000000002</v>
      </c>
      <c r="P2580" s="54">
        <v>63</v>
      </c>
    </row>
    <row r="2581" spans="1:16" ht="28">
      <c r="A2581" s="54" t="s">
        <v>228</v>
      </c>
      <c r="B2581" s="54" t="s">
        <v>185</v>
      </c>
      <c r="C2581" s="54" t="s">
        <v>1130</v>
      </c>
      <c r="D2581" s="54" t="s">
        <v>172</v>
      </c>
      <c r="E2581" s="54" t="s">
        <v>370</v>
      </c>
      <c r="F2581" s="54" t="s">
        <v>272</v>
      </c>
      <c r="G2581" s="54" t="s">
        <v>210</v>
      </c>
      <c r="H2581" s="54" t="s">
        <v>210</v>
      </c>
      <c r="I2581" s="54" t="s">
        <v>322</v>
      </c>
      <c r="J2581" s="54" t="s">
        <v>210</v>
      </c>
      <c r="K2581" s="54" t="s">
        <v>327</v>
      </c>
      <c r="L2581" s="87">
        <v>41674</v>
      </c>
      <c r="M2581" s="54"/>
      <c r="N2581" s="54" t="s">
        <v>328</v>
      </c>
      <c r="O2581" s="88">
        <v>0.63859999999999995</v>
      </c>
      <c r="P2581" s="54">
        <v>61</v>
      </c>
    </row>
    <row r="2582" spans="1:16" ht="28">
      <c r="A2582" s="54" t="s">
        <v>228</v>
      </c>
      <c r="B2582" s="54" t="s">
        <v>185</v>
      </c>
      <c r="C2582" s="54" t="s">
        <v>1130</v>
      </c>
      <c r="D2582" s="54" t="s">
        <v>172</v>
      </c>
      <c r="E2582" s="54" t="s">
        <v>370</v>
      </c>
      <c r="F2582" s="54" t="s">
        <v>272</v>
      </c>
      <c r="G2582" s="54" t="s">
        <v>207</v>
      </c>
      <c r="H2582" s="54" t="s">
        <v>208</v>
      </c>
      <c r="I2582" s="54" t="s">
        <v>329</v>
      </c>
      <c r="J2582" s="54" t="s">
        <v>207</v>
      </c>
      <c r="K2582" s="54" t="s">
        <v>330</v>
      </c>
      <c r="L2582" s="87">
        <v>42171</v>
      </c>
      <c r="M2582" s="54"/>
      <c r="N2582" s="54" t="s">
        <v>331</v>
      </c>
      <c r="O2582" s="88">
        <v>7.9500000000000001E-2</v>
      </c>
      <c r="P2582" s="54">
        <v>9</v>
      </c>
    </row>
    <row r="2583" spans="1:16" ht="28">
      <c r="A2583" s="54" t="s">
        <v>228</v>
      </c>
      <c r="B2583" s="54" t="s">
        <v>185</v>
      </c>
      <c r="C2583" s="54" t="s">
        <v>1130</v>
      </c>
      <c r="D2583" s="54" t="s">
        <v>172</v>
      </c>
      <c r="E2583" s="54" t="s">
        <v>370</v>
      </c>
      <c r="F2583" s="54" t="s">
        <v>272</v>
      </c>
      <c r="G2583" s="54" t="s">
        <v>207</v>
      </c>
      <c r="H2583" s="54" t="s">
        <v>208</v>
      </c>
      <c r="I2583" s="54" t="s">
        <v>329</v>
      </c>
      <c r="J2583" s="54" t="s">
        <v>207</v>
      </c>
      <c r="K2583" s="54" t="s">
        <v>1062</v>
      </c>
      <c r="L2583" s="87">
        <v>42171</v>
      </c>
      <c r="M2583" s="54"/>
      <c r="N2583" s="54" t="s">
        <v>1063</v>
      </c>
      <c r="O2583" s="88">
        <v>1.14E-2</v>
      </c>
      <c r="P2583" s="54">
        <v>1</v>
      </c>
    </row>
    <row r="2584" spans="1:16" ht="28">
      <c r="A2584" s="54" t="s">
        <v>228</v>
      </c>
      <c r="B2584" s="54" t="s">
        <v>185</v>
      </c>
      <c r="C2584" s="54" t="s">
        <v>1130</v>
      </c>
      <c r="D2584" s="54" t="s">
        <v>172</v>
      </c>
      <c r="E2584" s="54" t="s">
        <v>370</v>
      </c>
      <c r="F2584" s="54" t="s">
        <v>272</v>
      </c>
      <c r="G2584" s="54" t="s">
        <v>207</v>
      </c>
      <c r="H2584" s="54" t="s">
        <v>208</v>
      </c>
      <c r="I2584" s="54" t="s">
        <v>329</v>
      </c>
      <c r="J2584" s="54" t="s">
        <v>207</v>
      </c>
      <c r="K2584" s="54" t="s">
        <v>1064</v>
      </c>
      <c r="L2584" s="87">
        <v>42171</v>
      </c>
      <c r="M2584" s="54"/>
      <c r="N2584" s="54" t="s">
        <v>1065</v>
      </c>
      <c r="O2584" s="88">
        <v>3.6900000000000002E-2</v>
      </c>
      <c r="P2584" s="54">
        <v>4</v>
      </c>
    </row>
    <row r="2585" spans="1:16" ht="28">
      <c r="A2585" s="54" t="s">
        <v>228</v>
      </c>
      <c r="B2585" s="54" t="s">
        <v>185</v>
      </c>
      <c r="C2585" s="54" t="s">
        <v>1130</v>
      </c>
      <c r="D2585" s="54" t="s">
        <v>172</v>
      </c>
      <c r="E2585" s="54" t="s">
        <v>370</v>
      </c>
      <c r="F2585" s="54" t="s">
        <v>272</v>
      </c>
      <c r="G2585" s="54" t="s">
        <v>207</v>
      </c>
      <c r="H2585" s="54" t="s">
        <v>208</v>
      </c>
      <c r="I2585" s="54" t="s">
        <v>329</v>
      </c>
      <c r="J2585" s="54" t="s">
        <v>207</v>
      </c>
      <c r="K2585" s="54" t="s">
        <v>1066</v>
      </c>
      <c r="L2585" s="87">
        <v>42171</v>
      </c>
      <c r="M2585" s="54"/>
      <c r="N2585" s="54" t="s">
        <v>1067</v>
      </c>
      <c r="O2585" s="88">
        <v>2.06E-2</v>
      </c>
      <c r="P2585" s="54">
        <v>2</v>
      </c>
    </row>
    <row r="2586" spans="1:16" ht="28">
      <c r="A2586" s="54" t="s">
        <v>228</v>
      </c>
      <c r="B2586" s="54" t="s">
        <v>185</v>
      </c>
      <c r="C2586" s="54" t="s">
        <v>1130</v>
      </c>
      <c r="D2586" s="54" t="s">
        <v>172</v>
      </c>
      <c r="E2586" s="54" t="s">
        <v>370</v>
      </c>
      <c r="F2586" s="54" t="s">
        <v>272</v>
      </c>
      <c r="G2586" s="54" t="s">
        <v>207</v>
      </c>
      <c r="H2586" s="54" t="s">
        <v>208</v>
      </c>
      <c r="I2586" s="54" t="s">
        <v>329</v>
      </c>
      <c r="J2586" s="54" t="s">
        <v>207</v>
      </c>
      <c r="K2586" s="54" t="s">
        <v>1068</v>
      </c>
      <c r="L2586" s="87">
        <v>42171</v>
      </c>
      <c r="M2586" s="54"/>
      <c r="N2586" s="54" t="s">
        <v>1069</v>
      </c>
      <c r="O2586" s="88">
        <v>2.1100000000000001E-2</v>
      </c>
      <c r="P2586" s="54">
        <v>2</v>
      </c>
    </row>
    <row r="2587" spans="1:16" ht="28">
      <c r="A2587" s="54" t="s">
        <v>228</v>
      </c>
      <c r="B2587" s="54" t="s">
        <v>185</v>
      </c>
      <c r="C2587" s="54" t="s">
        <v>1130</v>
      </c>
      <c r="D2587" s="54" t="s">
        <v>172</v>
      </c>
      <c r="E2587" s="54" t="s">
        <v>370</v>
      </c>
      <c r="F2587" s="54" t="s">
        <v>272</v>
      </c>
      <c r="G2587" s="54" t="s">
        <v>207</v>
      </c>
      <c r="H2587" s="54" t="s">
        <v>208</v>
      </c>
      <c r="I2587" s="54" t="s">
        <v>329</v>
      </c>
      <c r="J2587" s="54" t="s">
        <v>207</v>
      </c>
      <c r="K2587" s="54" t="s">
        <v>332</v>
      </c>
      <c r="L2587" s="87">
        <v>42171</v>
      </c>
      <c r="M2587" s="54"/>
      <c r="N2587" s="54" t="s">
        <v>333</v>
      </c>
      <c r="O2587" s="88">
        <v>8.2299999999999998E-2</v>
      </c>
      <c r="P2587" s="54">
        <v>8</v>
      </c>
    </row>
    <row r="2588" spans="1:16" ht="28">
      <c r="A2588" s="54" t="s">
        <v>228</v>
      </c>
      <c r="B2588" s="54" t="s">
        <v>185</v>
      </c>
      <c r="C2588" s="54" t="s">
        <v>1130</v>
      </c>
      <c r="D2588" s="54" t="s">
        <v>172</v>
      </c>
      <c r="E2588" s="54" t="s">
        <v>370</v>
      </c>
      <c r="F2588" s="54" t="s">
        <v>272</v>
      </c>
      <c r="G2588" s="54" t="s">
        <v>207</v>
      </c>
      <c r="H2588" s="54" t="s">
        <v>208</v>
      </c>
      <c r="I2588" s="54" t="s">
        <v>329</v>
      </c>
      <c r="J2588" s="54" t="s">
        <v>207</v>
      </c>
      <c r="K2588" s="54" t="s">
        <v>334</v>
      </c>
      <c r="L2588" s="87">
        <v>42171</v>
      </c>
      <c r="M2588" s="54"/>
      <c r="N2588" s="54" t="s">
        <v>335</v>
      </c>
      <c r="O2588" s="88">
        <v>0.14799999999999999</v>
      </c>
      <c r="P2588" s="54">
        <v>13</v>
      </c>
    </row>
    <row r="2589" spans="1:16" ht="28">
      <c r="A2589" s="54" t="s">
        <v>228</v>
      </c>
      <c r="B2589" s="54" t="s">
        <v>185</v>
      </c>
      <c r="C2589" s="54" t="s">
        <v>1130</v>
      </c>
      <c r="D2589" s="54" t="s">
        <v>172</v>
      </c>
      <c r="E2589" s="54" t="s">
        <v>370</v>
      </c>
      <c r="F2589" s="54" t="s">
        <v>272</v>
      </c>
      <c r="G2589" s="54" t="s">
        <v>207</v>
      </c>
      <c r="H2589" s="54" t="s">
        <v>208</v>
      </c>
      <c r="I2589" s="54" t="s">
        <v>329</v>
      </c>
      <c r="J2589" s="54" t="s">
        <v>207</v>
      </c>
      <c r="K2589" s="54" t="s">
        <v>1070</v>
      </c>
      <c r="L2589" s="87">
        <v>42171</v>
      </c>
      <c r="M2589" s="54"/>
      <c r="N2589" s="54" t="s">
        <v>1071</v>
      </c>
      <c r="O2589" s="88">
        <v>0.32019999999999998</v>
      </c>
      <c r="P2589" s="54">
        <v>30</v>
      </c>
    </row>
    <row r="2590" spans="1:16" ht="28">
      <c r="A2590" s="54" t="s">
        <v>228</v>
      </c>
      <c r="B2590" s="54" t="s">
        <v>185</v>
      </c>
      <c r="C2590" s="54" t="s">
        <v>1130</v>
      </c>
      <c r="D2590" s="54" t="s">
        <v>172</v>
      </c>
      <c r="E2590" s="54" t="s">
        <v>370</v>
      </c>
      <c r="F2590" s="54" t="s">
        <v>272</v>
      </c>
      <c r="G2590" s="54" t="s">
        <v>207</v>
      </c>
      <c r="H2590" s="54" t="s">
        <v>208</v>
      </c>
      <c r="I2590" s="54" t="s">
        <v>329</v>
      </c>
      <c r="J2590" s="54" t="s">
        <v>207</v>
      </c>
      <c r="K2590" s="54" t="s">
        <v>1072</v>
      </c>
      <c r="L2590" s="87">
        <v>42171</v>
      </c>
      <c r="M2590" s="54"/>
      <c r="N2590" s="54" t="s">
        <v>1073</v>
      </c>
      <c r="O2590" s="88">
        <v>6.13E-2</v>
      </c>
      <c r="P2590" s="54">
        <v>8</v>
      </c>
    </row>
    <row r="2591" spans="1:16" ht="28">
      <c r="A2591" s="54" t="s">
        <v>228</v>
      </c>
      <c r="B2591" s="54" t="s">
        <v>185</v>
      </c>
      <c r="C2591" s="54" t="s">
        <v>1130</v>
      </c>
      <c r="D2591" s="54" t="s">
        <v>172</v>
      </c>
      <c r="E2591" s="54" t="s">
        <v>370</v>
      </c>
      <c r="F2591" s="54" t="s">
        <v>272</v>
      </c>
      <c r="G2591" s="54" t="s">
        <v>207</v>
      </c>
      <c r="H2591" s="54" t="s">
        <v>336</v>
      </c>
      <c r="I2591" s="54" t="s">
        <v>337</v>
      </c>
      <c r="J2591" s="54" t="s">
        <v>207</v>
      </c>
      <c r="K2591" s="54" t="s">
        <v>336</v>
      </c>
      <c r="L2591" s="87">
        <v>42101</v>
      </c>
      <c r="M2591" s="54"/>
      <c r="N2591" s="54" t="s">
        <v>338</v>
      </c>
      <c r="O2591" s="88">
        <v>0.51139999999999997</v>
      </c>
      <c r="P2591" s="54">
        <v>50</v>
      </c>
    </row>
    <row r="2592" spans="1:16" ht="28">
      <c r="A2592" s="54" t="s">
        <v>228</v>
      </c>
      <c r="B2592" s="54" t="s">
        <v>185</v>
      </c>
      <c r="C2592" s="54" t="s">
        <v>1130</v>
      </c>
      <c r="D2592" s="54" t="s">
        <v>172</v>
      </c>
      <c r="E2592" s="54" t="s">
        <v>370</v>
      </c>
      <c r="F2592" s="54" t="s">
        <v>272</v>
      </c>
      <c r="G2592" s="54" t="s">
        <v>207</v>
      </c>
      <c r="H2592" s="54" t="s">
        <v>209</v>
      </c>
      <c r="I2592" s="54" t="s">
        <v>1074</v>
      </c>
      <c r="J2592" s="54" t="s">
        <v>207</v>
      </c>
      <c r="K2592" s="54" t="s">
        <v>1075</v>
      </c>
      <c r="L2592" s="87">
        <v>41688</v>
      </c>
      <c r="M2592" s="54"/>
      <c r="N2592" s="54" t="s">
        <v>1076</v>
      </c>
      <c r="O2592" s="88">
        <v>0.13739999999999999</v>
      </c>
      <c r="P2592" s="54">
        <v>11</v>
      </c>
    </row>
    <row r="2593" spans="1:16" ht="28">
      <c r="A2593" s="54" t="s">
        <v>228</v>
      </c>
      <c r="B2593" s="54" t="s">
        <v>185</v>
      </c>
      <c r="C2593" s="54" t="s">
        <v>1130</v>
      </c>
      <c r="D2593" s="54" t="s">
        <v>172</v>
      </c>
      <c r="E2593" s="54" t="s">
        <v>370</v>
      </c>
      <c r="F2593" s="54" t="s">
        <v>272</v>
      </c>
      <c r="G2593" s="54" t="s">
        <v>207</v>
      </c>
      <c r="H2593" s="54" t="s">
        <v>209</v>
      </c>
      <c r="I2593" s="54" t="s">
        <v>1074</v>
      </c>
      <c r="J2593" s="54" t="s">
        <v>207</v>
      </c>
      <c r="K2593" s="54" t="s">
        <v>1077</v>
      </c>
      <c r="L2593" s="87">
        <v>41688</v>
      </c>
      <c r="M2593" s="54"/>
      <c r="N2593" s="54" t="s">
        <v>1078</v>
      </c>
      <c r="O2593" s="88">
        <v>3.1E-2</v>
      </c>
      <c r="P2593" s="54">
        <v>3</v>
      </c>
    </row>
    <row r="2594" spans="1:16" ht="28">
      <c r="A2594" s="54" t="s">
        <v>228</v>
      </c>
      <c r="B2594" s="54" t="s">
        <v>185</v>
      </c>
      <c r="C2594" s="54" t="s">
        <v>1130</v>
      </c>
      <c r="D2594" s="54" t="s">
        <v>172</v>
      </c>
      <c r="E2594" s="54" t="s">
        <v>370</v>
      </c>
      <c r="F2594" s="54" t="s">
        <v>272</v>
      </c>
      <c r="G2594" s="54" t="s">
        <v>207</v>
      </c>
      <c r="H2594" s="54" t="s">
        <v>209</v>
      </c>
      <c r="I2594" s="54" t="s">
        <v>1074</v>
      </c>
      <c r="J2594" s="54" t="s">
        <v>207</v>
      </c>
      <c r="K2594" s="54" t="s">
        <v>1079</v>
      </c>
      <c r="L2594" s="87">
        <v>41688</v>
      </c>
      <c r="M2594" s="54"/>
      <c r="N2594" s="54" t="s">
        <v>1080</v>
      </c>
      <c r="O2594" s="88">
        <v>2.2800000000000001E-2</v>
      </c>
      <c r="P2594" s="54">
        <v>2</v>
      </c>
    </row>
    <row r="2595" spans="1:16" ht="28">
      <c r="A2595" s="54" t="s">
        <v>228</v>
      </c>
      <c r="B2595" s="54" t="s">
        <v>185</v>
      </c>
      <c r="C2595" s="54" t="s">
        <v>1130</v>
      </c>
      <c r="D2595" s="54" t="s">
        <v>172</v>
      </c>
      <c r="E2595" s="54" t="s">
        <v>370</v>
      </c>
      <c r="F2595" s="54" t="s">
        <v>272</v>
      </c>
      <c r="G2595" s="54" t="s">
        <v>207</v>
      </c>
      <c r="H2595" s="54" t="s">
        <v>209</v>
      </c>
      <c r="I2595" s="54" t="s">
        <v>1074</v>
      </c>
      <c r="J2595" s="54" t="s">
        <v>207</v>
      </c>
      <c r="K2595" s="54" t="s">
        <v>1081</v>
      </c>
      <c r="L2595" s="87">
        <v>41688</v>
      </c>
      <c r="M2595" s="54"/>
      <c r="N2595" s="54" t="s">
        <v>1082</v>
      </c>
      <c r="O2595" s="88">
        <v>2.2800000000000001E-2</v>
      </c>
      <c r="P2595" s="54">
        <v>2</v>
      </c>
    </row>
    <row r="2596" spans="1:16" ht="28">
      <c r="A2596" s="54" t="s">
        <v>228</v>
      </c>
      <c r="B2596" s="54" t="s">
        <v>185</v>
      </c>
      <c r="C2596" s="54" t="s">
        <v>1130</v>
      </c>
      <c r="D2596" s="54" t="s">
        <v>172</v>
      </c>
      <c r="E2596" s="54" t="s">
        <v>370</v>
      </c>
      <c r="F2596" s="54" t="s">
        <v>272</v>
      </c>
      <c r="G2596" s="54" t="s">
        <v>207</v>
      </c>
      <c r="H2596" s="54" t="s">
        <v>209</v>
      </c>
      <c r="I2596" s="54" t="s">
        <v>1074</v>
      </c>
      <c r="J2596" s="54" t="s">
        <v>207</v>
      </c>
      <c r="K2596" s="54" t="s">
        <v>1083</v>
      </c>
      <c r="L2596" s="87">
        <v>41688</v>
      </c>
      <c r="M2596" s="54"/>
      <c r="N2596" s="54" t="s">
        <v>1084</v>
      </c>
      <c r="O2596" s="88">
        <v>4.8300000000000003E-2</v>
      </c>
      <c r="P2596" s="54">
        <v>4</v>
      </c>
    </row>
    <row r="2597" spans="1:16" ht="28">
      <c r="A2597" s="54" t="s">
        <v>228</v>
      </c>
      <c r="B2597" s="54" t="s">
        <v>185</v>
      </c>
      <c r="C2597" s="54" t="s">
        <v>1130</v>
      </c>
      <c r="D2597" s="54" t="s">
        <v>172</v>
      </c>
      <c r="E2597" s="54" t="s">
        <v>370</v>
      </c>
      <c r="F2597" s="54" t="s">
        <v>272</v>
      </c>
      <c r="G2597" s="54" t="s">
        <v>207</v>
      </c>
      <c r="H2597" s="54" t="s">
        <v>209</v>
      </c>
      <c r="I2597" s="54" t="s">
        <v>1074</v>
      </c>
      <c r="J2597" s="54" t="s">
        <v>207</v>
      </c>
      <c r="K2597" s="54" t="s">
        <v>1085</v>
      </c>
      <c r="L2597" s="87">
        <v>41688</v>
      </c>
      <c r="M2597" s="54"/>
      <c r="N2597" s="54" t="s">
        <v>1086</v>
      </c>
      <c r="O2597" s="88">
        <v>0.1163</v>
      </c>
      <c r="P2597" s="54">
        <v>10</v>
      </c>
    </row>
    <row r="2598" spans="1:16" ht="28">
      <c r="A2598" s="54" t="s">
        <v>228</v>
      </c>
      <c r="B2598" s="54" t="s">
        <v>185</v>
      </c>
      <c r="C2598" s="54" t="s">
        <v>1130</v>
      </c>
      <c r="D2598" s="54" t="s">
        <v>172</v>
      </c>
      <c r="E2598" s="54" t="s">
        <v>370</v>
      </c>
      <c r="F2598" s="54" t="s">
        <v>272</v>
      </c>
      <c r="G2598" s="54" t="s">
        <v>207</v>
      </c>
      <c r="H2598" s="54" t="s">
        <v>209</v>
      </c>
      <c r="I2598" s="54" t="s">
        <v>1074</v>
      </c>
      <c r="J2598" s="54" t="s">
        <v>207</v>
      </c>
      <c r="K2598" s="54" t="s">
        <v>1087</v>
      </c>
      <c r="L2598" s="87">
        <v>41688</v>
      </c>
      <c r="M2598" s="54"/>
      <c r="N2598" s="54" t="s">
        <v>1088</v>
      </c>
      <c r="O2598" s="88">
        <v>8.8200000000000001E-2</v>
      </c>
      <c r="P2598" s="54">
        <v>8</v>
      </c>
    </row>
    <row r="2599" spans="1:16" ht="28">
      <c r="A2599" s="54" t="s">
        <v>228</v>
      </c>
      <c r="B2599" s="54" t="s">
        <v>185</v>
      </c>
      <c r="C2599" s="54" t="s">
        <v>1130</v>
      </c>
      <c r="D2599" s="54" t="s">
        <v>172</v>
      </c>
      <c r="E2599" s="54" t="s">
        <v>370</v>
      </c>
      <c r="F2599" s="54" t="s">
        <v>272</v>
      </c>
      <c r="G2599" s="54" t="s">
        <v>207</v>
      </c>
      <c r="H2599" s="54" t="s">
        <v>209</v>
      </c>
      <c r="I2599" s="54" t="s">
        <v>1074</v>
      </c>
      <c r="J2599" s="54" t="s">
        <v>207</v>
      </c>
      <c r="K2599" s="54" t="s">
        <v>1089</v>
      </c>
      <c r="L2599" s="87">
        <v>41688</v>
      </c>
      <c r="M2599" s="54"/>
      <c r="N2599" s="54" t="s">
        <v>1090</v>
      </c>
      <c r="O2599" s="88">
        <v>5.96E-2</v>
      </c>
      <c r="P2599" s="54">
        <v>5</v>
      </c>
    </row>
    <row r="2600" spans="1:16" ht="28">
      <c r="A2600" s="54" t="s">
        <v>228</v>
      </c>
      <c r="B2600" s="54" t="s">
        <v>185</v>
      </c>
      <c r="C2600" s="54" t="s">
        <v>1130</v>
      </c>
      <c r="D2600" s="54" t="s">
        <v>172</v>
      </c>
      <c r="E2600" s="54" t="s">
        <v>370</v>
      </c>
      <c r="F2600" s="54" t="s">
        <v>272</v>
      </c>
      <c r="G2600" s="54" t="s">
        <v>207</v>
      </c>
      <c r="H2600" s="54" t="s">
        <v>209</v>
      </c>
      <c r="I2600" s="54" t="s">
        <v>1074</v>
      </c>
      <c r="J2600" s="54" t="s">
        <v>207</v>
      </c>
      <c r="K2600" s="54" t="s">
        <v>1091</v>
      </c>
      <c r="L2600" s="87">
        <v>41688</v>
      </c>
      <c r="M2600" s="54"/>
      <c r="N2600" s="54" t="s">
        <v>1092</v>
      </c>
      <c r="O2600" s="88">
        <v>3.5499999999999997E-2</v>
      </c>
      <c r="P2600" s="54">
        <v>3</v>
      </c>
    </row>
    <row r="2601" spans="1:16" ht="28">
      <c r="A2601" s="54" t="s">
        <v>228</v>
      </c>
      <c r="B2601" s="54" t="s">
        <v>185</v>
      </c>
      <c r="C2601" s="54" t="s">
        <v>1130</v>
      </c>
      <c r="D2601" s="54" t="s">
        <v>172</v>
      </c>
      <c r="E2601" s="54" t="s">
        <v>370</v>
      </c>
      <c r="F2601" s="54" t="s">
        <v>272</v>
      </c>
      <c r="G2601" s="54" t="s">
        <v>207</v>
      </c>
      <c r="H2601" s="54" t="s">
        <v>209</v>
      </c>
      <c r="I2601" s="54" t="s">
        <v>1074</v>
      </c>
      <c r="J2601" s="54" t="s">
        <v>207</v>
      </c>
      <c r="K2601" s="54" t="s">
        <v>1093</v>
      </c>
      <c r="L2601" s="87">
        <v>41688</v>
      </c>
      <c r="M2601" s="54"/>
      <c r="N2601" s="54" t="s">
        <v>1094</v>
      </c>
      <c r="O2601" s="88">
        <v>0.2472</v>
      </c>
      <c r="P2601" s="54">
        <v>22</v>
      </c>
    </row>
    <row r="2602" spans="1:16" ht="28">
      <c r="A2602" s="54" t="s">
        <v>228</v>
      </c>
      <c r="B2602" s="54" t="s">
        <v>185</v>
      </c>
      <c r="C2602" s="54" t="s">
        <v>1130</v>
      </c>
      <c r="D2602" s="54" t="s">
        <v>172</v>
      </c>
      <c r="E2602" s="54" t="s">
        <v>370</v>
      </c>
      <c r="F2602" s="54" t="s">
        <v>272</v>
      </c>
      <c r="G2602" s="54" t="s">
        <v>207</v>
      </c>
      <c r="H2602" s="54" t="s">
        <v>209</v>
      </c>
      <c r="I2602" s="54" t="s">
        <v>1074</v>
      </c>
      <c r="J2602" s="54" t="s">
        <v>207</v>
      </c>
      <c r="K2602" s="54" t="s">
        <v>1095</v>
      </c>
      <c r="L2602" s="87">
        <v>41688</v>
      </c>
      <c r="M2602" s="54"/>
      <c r="N2602" s="54" t="s">
        <v>1096</v>
      </c>
      <c r="O2602" s="88">
        <v>0.68340000000000001</v>
      </c>
      <c r="P2602" s="54">
        <v>70</v>
      </c>
    </row>
    <row r="2603" spans="1:16" ht="28">
      <c r="A2603" s="54" t="s">
        <v>228</v>
      </c>
      <c r="B2603" s="54" t="s">
        <v>185</v>
      </c>
      <c r="C2603" s="54" t="s">
        <v>1130</v>
      </c>
      <c r="D2603" s="54" t="s">
        <v>172</v>
      </c>
      <c r="E2603" s="54" t="s">
        <v>370</v>
      </c>
      <c r="F2603" s="54" t="s">
        <v>272</v>
      </c>
      <c r="G2603" s="54" t="s">
        <v>207</v>
      </c>
      <c r="H2603" s="54" t="s">
        <v>209</v>
      </c>
      <c r="I2603" s="54" t="s">
        <v>1074</v>
      </c>
      <c r="J2603" s="54" t="s">
        <v>207</v>
      </c>
      <c r="K2603" s="54" t="s">
        <v>1097</v>
      </c>
      <c r="L2603" s="87">
        <v>41688</v>
      </c>
      <c r="M2603" s="54"/>
      <c r="N2603" s="54" t="s">
        <v>1098</v>
      </c>
      <c r="O2603" s="88">
        <v>0.22520000000000001</v>
      </c>
      <c r="P2603" s="54">
        <v>18</v>
      </c>
    </row>
    <row r="2604" spans="1:16" ht="28">
      <c r="A2604" s="54" t="s">
        <v>228</v>
      </c>
      <c r="B2604" s="54" t="s">
        <v>185</v>
      </c>
      <c r="C2604" s="54" t="s">
        <v>1130</v>
      </c>
      <c r="D2604" s="54" t="s">
        <v>172</v>
      </c>
      <c r="E2604" s="54" t="s">
        <v>370</v>
      </c>
      <c r="F2604" s="54" t="s">
        <v>272</v>
      </c>
      <c r="G2604" s="54" t="s">
        <v>365</v>
      </c>
      <c r="H2604" s="54" t="s">
        <v>1099</v>
      </c>
      <c r="I2604" s="54" t="s">
        <v>1100</v>
      </c>
      <c r="J2604" s="54" t="s">
        <v>365</v>
      </c>
      <c r="K2604" s="54" t="s">
        <v>1101</v>
      </c>
      <c r="L2604" s="87">
        <v>42671</v>
      </c>
      <c r="M2604" s="54"/>
      <c r="N2604" s="54" t="s">
        <v>1102</v>
      </c>
      <c r="O2604" s="88">
        <v>2.2800000000000001E-2</v>
      </c>
      <c r="P2604" s="54">
        <v>2</v>
      </c>
    </row>
    <row r="2605" spans="1:16" ht="28">
      <c r="A2605" s="54" t="s">
        <v>228</v>
      </c>
      <c r="B2605" s="54" t="s">
        <v>185</v>
      </c>
      <c r="C2605" s="54" t="s">
        <v>1130</v>
      </c>
      <c r="D2605" s="54" t="s">
        <v>172</v>
      </c>
      <c r="E2605" s="54" t="s">
        <v>370</v>
      </c>
      <c r="F2605" s="54" t="s">
        <v>272</v>
      </c>
      <c r="G2605" s="54" t="s">
        <v>365</v>
      </c>
      <c r="H2605" s="54" t="s">
        <v>1099</v>
      </c>
      <c r="I2605" s="54" t="s">
        <v>1100</v>
      </c>
      <c r="J2605" s="54" t="s">
        <v>365</v>
      </c>
      <c r="K2605" s="54" t="s">
        <v>1114</v>
      </c>
      <c r="L2605" s="87">
        <v>42671</v>
      </c>
      <c r="M2605" s="54"/>
      <c r="N2605" s="54" t="s">
        <v>1115</v>
      </c>
      <c r="O2605" s="88">
        <v>1.5699999999999999E-2</v>
      </c>
      <c r="P2605" s="54">
        <v>2</v>
      </c>
    </row>
    <row r="2606" spans="1:16" ht="28">
      <c r="A2606" s="54" t="s">
        <v>228</v>
      </c>
      <c r="B2606" s="54" t="s">
        <v>185</v>
      </c>
      <c r="C2606" s="54" t="s">
        <v>1130</v>
      </c>
      <c r="D2606" s="54" t="s">
        <v>172</v>
      </c>
      <c r="E2606" s="54" t="s">
        <v>370</v>
      </c>
      <c r="F2606" s="54" t="s">
        <v>272</v>
      </c>
      <c r="G2606" s="54" t="s">
        <v>365</v>
      </c>
      <c r="H2606" s="54" t="s">
        <v>1118</v>
      </c>
      <c r="I2606" s="54" t="s">
        <v>1119</v>
      </c>
      <c r="J2606" s="54" t="s">
        <v>365</v>
      </c>
      <c r="K2606" s="54" t="s">
        <v>1118</v>
      </c>
      <c r="L2606" s="87">
        <v>42965</v>
      </c>
      <c r="M2606" s="54"/>
      <c r="N2606" s="54" t="s">
        <v>1120</v>
      </c>
      <c r="O2606" s="88">
        <v>3.5499999999999997E-2</v>
      </c>
      <c r="P2606" s="54">
        <v>3</v>
      </c>
    </row>
    <row r="2607" spans="1:16" ht="28">
      <c r="A2607" s="54" t="s">
        <v>228</v>
      </c>
      <c r="B2607" s="54" t="s">
        <v>185</v>
      </c>
      <c r="C2607" s="54" t="s">
        <v>369</v>
      </c>
      <c r="D2607" s="54" t="s">
        <v>172</v>
      </c>
      <c r="E2607" s="54" t="s">
        <v>370</v>
      </c>
      <c r="F2607" s="54" t="s">
        <v>272</v>
      </c>
      <c r="G2607" s="54" t="s">
        <v>186</v>
      </c>
      <c r="H2607" s="54" t="s">
        <v>387</v>
      </c>
      <c r="I2607" s="54" t="s">
        <v>388</v>
      </c>
      <c r="J2607" s="54" t="s">
        <v>186</v>
      </c>
      <c r="K2607" s="54" t="s">
        <v>387</v>
      </c>
      <c r="L2607" s="87">
        <v>42230</v>
      </c>
      <c r="M2607" s="54"/>
      <c r="N2607" s="54" t="s">
        <v>389</v>
      </c>
      <c r="O2607" s="88">
        <v>0.1082</v>
      </c>
      <c r="P2607" s="54">
        <v>8</v>
      </c>
    </row>
    <row r="2608" spans="1:16" ht="28">
      <c r="A2608" s="54" t="s">
        <v>228</v>
      </c>
      <c r="B2608" s="54" t="s">
        <v>185</v>
      </c>
      <c r="C2608" s="54" t="s">
        <v>369</v>
      </c>
      <c r="D2608" s="54" t="s">
        <v>172</v>
      </c>
      <c r="E2608" s="54" t="s">
        <v>370</v>
      </c>
      <c r="F2608" s="54" t="s">
        <v>272</v>
      </c>
      <c r="G2608" s="54" t="s">
        <v>186</v>
      </c>
      <c r="H2608" s="54" t="s">
        <v>187</v>
      </c>
      <c r="I2608" s="54" t="s">
        <v>275</v>
      </c>
      <c r="J2608" s="54" t="s">
        <v>186</v>
      </c>
      <c r="K2608" s="54" t="s">
        <v>276</v>
      </c>
      <c r="L2608" s="87">
        <v>42251</v>
      </c>
      <c r="M2608" s="54"/>
      <c r="N2608" s="54" t="s">
        <v>277</v>
      </c>
      <c r="O2608" s="88">
        <v>0.10879999999999999</v>
      </c>
      <c r="P2608" s="54">
        <v>8</v>
      </c>
    </row>
    <row r="2609" spans="1:16" ht="28">
      <c r="A2609" s="54" t="s">
        <v>228</v>
      </c>
      <c r="B2609" s="54" t="s">
        <v>185</v>
      </c>
      <c r="C2609" s="54" t="s">
        <v>369</v>
      </c>
      <c r="D2609" s="54" t="s">
        <v>172</v>
      </c>
      <c r="E2609" s="54" t="s">
        <v>370</v>
      </c>
      <c r="F2609" s="54" t="s">
        <v>272</v>
      </c>
      <c r="G2609" s="54" t="s">
        <v>186</v>
      </c>
      <c r="H2609" s="54" t="s">
        <v>409</v>
      </c>
      <c r="I2609" s="54" t="s">
        <v>410</v>
      </c>
      <c r="J2609" s="54" t="s">
        <v>186</v>
      </c>
      <c r="K2609" s="54" t="s">
        <v>409</v>
      </c>
      <c r="L2609" s="87">
        <v>42059</v>
      </c>
      <c r="M2609" s="54"/>
      <c r="N2609" s="54" t="s">
        <v>411</v>
      </c>
      <c r="O2609" s="88">
        <v>6.8500000000000005E-2</v>
      </c>
      <c r="P2609" s="54">
        <v>5</v>
      </c>
    </row>
    <row r="2610" spans="1:16" ht="28">
      <c r="A2610" s="54" t="s">
        <v>228</v>
      </c>
      <c r="B2610" s="54" t="s">
        <v>185</v>
      </c>
      <c r="C2610" s="54" t="s">
        <v>369</v>
      </c>
      <c r="D2610" s="54" t="s">
        <v>172</v>
      </c>
      <c r="E2610" s="54" t="s">
        <v>370</v>
      </c>
      <c r="F2610" s="54" t="s">
        <v>272</v>
      </c>
      <c r="G2610" s="54" t="s">
        <v>416</v>
      </c>
      <c r="H2610" s="54" t="s">
        <v>432</v>
      </c>
      <c r="I2610" s="54" t="s">
        <v>433</v>
      </c>
      <c r="J2610" s="54" t="s">
        <v>416</v>
      </c>
      <c r="K2610" s="54" t="s">
        <v>444</v>
      </c>
      <c r="L2610" s="87">
        <v>42066</v>
      </c>
      <c r="M2610" s="54"/>
      <c r="N2610" s="54" t="s">
        <v>445</v>
      </c>
      <c r="O2610" s="88">
        <v>1.38E-2</v>
      </c>
      <c r="P2610" s="54">
        <v>1</v>
      </c>
    </row>
    <row r="2611" spans="1:16" ht="28">
      <c r="A2611" s="54" t="s">
        <v>228</v>
      </c>
      <c r="B2611" s="54" t="s">
        <v>185</v>
      </c>
      <c r="C2611" s="54" t="s">
        <v>369</v>
      </c>
      <c r="D2611" s="54" t="s">
        <v>172</v>
      </c>
      <c r="E2611" s="54" t="s">
        <v>370</v>
      </c>
      <c r="F2611" s="54" t="s">
        <v>272</v>
      </c>
      <c r="G2611" s="54" t="s">
        <v>500</v>
      </c>
      <c r="H2611" s="54" t="s">
        <v>501</v>
      </c>
      <c r="I2611" s="54" t="s">
        <v>502</v>
      </c>
      <c r="J2611" s="54" t="s">
        <v>500</v>
      </c>
      <c r="K2611" s="54" t="s">
        <v>505</v>
      </c>
      <c r="L2611" s="87">
        <v>41688</v>
      </c>
      <c r="M2611" s="54"/>
      <c r="N2611" s="54" t="s">
        <v>506</v>
      </c>
      <c r="O2611" s="88">
        <v>2.7699999999999999E-2</v>
      </c>
      <c r="P2611" s="54">
        <v>2</v>
      </c>
    </row>
    <row r="2612" spans="1:16" ht="28">
      <c r="A2612" s="54" t="s">
        <v>228</v>
      </c>
      <c r="B2612" s="54" t="s">
        <v>185</v>
      </c>
      <c r="C2612" s="54" t="s">
        <v>369</v>
      </c>
      <c r="D2612" s="54" t="s">
        <v>172</v>
      </c>
      <c r="E2612" s="54" t="s">
        <v>370</v>
      </c>
      <c r="F2612" s="54" t="s">
        <v>272</v>
      </c>
      <c r="G2612" s="54" t="s">
        <v>500</v>
      </c>
      <c r="H2612" s="54" t="s">
        <v>501</v>
      </c>
      <c r="I2612" s="54" t="s">
        <v>502</v>
      </c>
      <c r="J2612" s="54" t="s">
        <v>500</v>
      </c>
      <c r="K2612" s="54" t="s">
        <v>507</v>
      </c>
      <c r="L2612" s="87">
        <v>41688</v>
      </c>
      <c r="M2612" s="54"/>
      <c r="N2612" s="54" t="s">
        <v>508</v>
      </c>
      <c r="O2612" s="88">
        <v>4.1500000000000002E-2</v>
      </c>
      <c r="P2612" s="54">
        <v>3</v>
      </c>
    </row>
    <row r="2613" spans="1:16" ht="28">
      <c r="A2613" s="54" t="s">
        <v>228</v>
      </c>
      <c r="B2613" s="54" t="s">
        <v>185</v>
      </c>
      <c r="C2613" s="54" t="s">
        <v>369</v>
      </c>
      <c r="D2613" s="54" t="s">
        <v>172</v>
      </c>
      <c r="E2613" s="54" t="s">
        <v>370</v>
      </c>
      <c r="F2613" s="54" t="s">
        <v>272</v>
      </c>
      <c r="G2613" s="54" t="s">
        <v>500</v>
      </c>
      <c r="H2613" s="54" t="s">
        <v>501</v>
      </c>
      <c r="I2613" s="54" t="s">
        <v>502</v>
      </c>
      <c r="J2613" s="54" t="s">
        <v>500</v>
      </c>
      <c r="K2613" s="54" t="s">
        <v>509</v>
      </c>
      <c r="L2613" s="87">
        <v>41688</v>
      </c>
      <c r="M2613" s="54"/>
      <c r="N2613" s="54" t="s">
        <v>510</v>
      </c>
      <c r="O2613" s="88">
        <v>4.1500000000000002E-2</v>
      </c>
      <c r="P2613" s="54">
        <v>3</v>
      </c>
    </row>
    <row r="2614" spans="1:16" ht="28">
      <c r="A2614" s="54" t="s">
        <v>228</v>
      </c>
      <c r="B2614" s="54" t="s">
        <v>185</v>
      </c>
      <c r="C2614" s="54" t="s">
        <v>369</v>
      </c>
      <c r="D2614" s="54" t="s">
        <v>172</v>
      </c>
      <c r="E2614" s="54" t="s">
        <v>370</v>
      </c>
      <c r="F2614" s="54" t="s">
        <v>272</v>
      </c>
      <c r="G2614" s="54" t="s">
        <v>500</v>
      </c>
      <c r="H2614" s="54" t="s">
        <v>501</v>
      </c>
      <c r="I2614" s="54" t="s">
        <v>502</v>
      </c>
      <c r="J2614" s="54" t="s">
        <v>500</v>
      </c>
      <c r="K2614" s="54" t="s">
        <v>511</v>
      </c>
      <c r="L2614" s="87">
        <v>41688</v>
      </c>
      <c r="M2614" s="54"/>
      <c r="N2614" s="54" t="s">
        <v>512</v>
      </c>
      <c r="O2614" s="88">
        <v>4.0899999999999999E-2</v>
      </c>
      <c r="P2614" s="54">
        <v>3</v>
      </c>
    </row>
    <row r="2615" spans="1:16" ht="28">
      <c r="A2615" s="54" t="s">
        <v>228</v>
      </c>
      <c r="B2615" s="54" t="s">
        <v>185</v>
      </c>
      <c r="C2615" s="54" t="s">
        <v>369</v>
      </c>
      <c r="D2615" s="54" t="s">
        <v>172</v>
      </c>
      <c r="E2615" s="54" t="s">
        <v>370</v>
      </c>
      <c r="F2615" s="54" t="s">
        <v>272</v>
      </c>
      <c r="G2615" s="54" t="s">
        <v>500</v>
      </c>
      <c r="H2615" s="54" t="s">
        <v>501</v>
      </c>
      <c r="I2615" s="54" t="s">
        <v>502</v>
      </c>
      <c r="J2615" s="54" t="s">
        <v>500</v>
      </c>
      <c r="K2615" s="54" t="s">
        <v>513</v>
      </c>
      <c r="L2615" s="87">
        <v>41688</v>
      </c>
      <c r="M2615" s="54"/>
      <c r="N2615" s="54" t="s">
        <v>514</v>
      </c>
      <c r="O2615" s="88">
        <v>6.6699999999999995E-2</v>
      </c>
      <c r="P2615" s="54">
        <v>5</v>
      </c>
    </row>
    <row r="2616" spans="1:16" ht="28">
      <c r="A2616" s="54" t="s">
        <v>228</v>
      </c>
      <c r="B2616" s="54" t="s">
        <v>185</v>
      </c>
      <c r="C2616" s="54" t="s">
        <v>369</v>
      </c>
      <c r="D2616" s="54" t="s">
        <v>172</v>
      </c>
      <c r="E2616" s="54" t="s">
        <v>370</v>
      </c>
      <c r="F2616" s="54" t="s">
        <v>272</v>
      </c>
      <c r="G2616" s="54" t="s">
        <v>500</v>
      </c>
      <c r="H2616" s="54" t="s">
        <v>501</v>
      </c>
      <c r="I2616" s="54" t="s">
        <v>502</v>
      </c>
      <c r="J2616" s="54" t="s">
        <v>500</v>
      </c>
      <c r="K2616" s="54" t="s">
        <v>515</v>
      </c>
      <c r="L2616" s="87">
        <v>41688</v>
      </c>
      <c r="M2616" s="54"/>
      <c r="N2616" s="54" t="s">
        <v>516</v>
      </c>
      <c r="O2616" s="88">
        <v>9.3799999999999994E-2</v>
      </c>
      <c r="P2616" s="54">
        <v>7</v>
      </c>
    </row>
    <row r="2617" spans="1:16" ht="28">
      <c r="A2617" s="54" t="s">
        <v>228</v>
      </c>
      <c r="B2617" s="54" t="s">
        <v>185</v>
      </c>
      <c r="C2617" s="54" t="s">
        <v>369</v>
      </c>
      <c r="D2617" s="54" t="s">
        <v>172</v>
      </c>
      <c r="E2617" s="54" t="s">
        <v>370</v>
      </c>
      <c r="F2617" s="54" t="s">
        <v>272</v>
      </c>
      <c r="G2617" s="54" t="s">
        <v>500</v>
      </c>
      <c r="H2617" s="54" t="s">
        <v>501</v>
      </c>
      <c r="I2617" s="54" t="s">
        <v>502</v>
      </c>
      <c r="J2617" s="54" t="s">
        <v>500</v>
      </c>
      <c r="K2617" s="54" t="s">
        <v>519</v>
      </c>
      <c r="L2617" s="87">
        <v>41688</v>
      </c>
      <c r="M2617" s="54"/>
      <c r="N2617" s="54" t="s">
        <v>520</v>
      </c>
      <c r="O2617" s="88">
        <v>0.217</v>
      </c>
      <c r="P2617" s="54">
        <v>16</v>
      </c>
    </row>
    <row r="2618" spans="1:16" ht="28">
      <c r="A2618" s="54" t="s">
        <v>228</v>
      </c>
      <c r="B2618" s="54" t="s">
        <v>185</v>
      </c>
      <c r="C2618" s="54" t="s">
        <v>369</v>
      </c>
      <c r="D2618" s="54" t="s">
        <v>172</v>
      </c>
      <c r="E2618" s="54" t="s">
        <v>370</v>
      </c>
      <c r="F2618" s="54" t="s">
        <v>272</v>
      </c>
      <c r="G2618" s="54" t="s">
        <v>500</v>
      </c>
      <c r="H2618" s="54" t="s">
        <v>501</v>
      </c>
      <c r="I2618" s="54" t="s">
        <v>502</v>
      </c>
      <c r="J2618" s="54" t="s">
        <v>500</v>
      </c>
      <c r="K2618" s="54" t="s">
        <v>521</v>
      </c>
      <c r="L2618" s="87">
        <v>41688</v>
      </c>
      <c r="M2618" s="54"/>
      <c r="N2618" s="54" t="s">
        <v>522</v>
      </c>
      <c r="O2618" s="88">
        <v>0.20319999999999999</v>
      </c>
      <c r="P2618" s="54">
        <v>15</v>
      </c>
    </row>
    <row r="2619" spans="1:16" ht="28">
      <c r="A2619" s="54" t="s">
        <v>228</v>
      </c>
      <c r="B2619" s="54" t="s">
        <v>185</v>
      </c>
      <c r="C2619" s="54" t="s">
        <v>369</v>
      </c>
      <c r="D2619" s="54" t="s">
        <v>172</v>
      </c>
      <c r="E2619" s="54" t="s">
        <v>370</v>
      </c>
      <c r="F2619" s="54" t="s">
        <v>272</v>
      </c>
      <c r="G2619" s="54" t="s">
        <v>500</v>
      </c>
      <c r="H2619" s="54" t="s">
        <v>501</v>
      </c>
      <c r="I2619" s="54" t="s">
        <v>502</v>
      </c>
      <c r="J2619" s="54" t="s">
        <v>500</v>
      </c>
      <c r="K2619" s="54" t="s">
        <v>523</v>
      </c>
      <c r="L2619" s="87">
        <v>41688</v>
      </c>
      <c r="M2619" s="54"/>
      <c r="N2619" s="54" t="s">
        <v>524</v>
      </c>
      <c r="O2619" s="88">
        <v>4.1500000000000002E-2</v>
      </c>
      <c r="P2619" s="54">
        <v>3</v>
      </c>
    </row>
    <row r="2620" spans="1:16" ht="28">
      <c r="A2620" s="54" t="s">
        <v>228</v>
      </c>
      <c r="B2620" s="54" t="s">
        <v>185</v>
      </c>
      <c r="C2620" s="54" t="s">
        <v>369</v>
      </c>
      <c r="D2620" s="54" t="s">
        <v>172</v>
      </c>
      <c r="E2620" s="54" t="s">
        <v>370</v>
      </c>
      <c r="F2620" s="54" t="s">
        <v>272</v>
      </c>
      <c r="G2620" s="54" t="s">
        <v>500</v>
      </c>
      <c r="H2620" s="54" t="s">
        <v>501</v>
      </c>
      <c r="I2620" s="54" t="s">
        <v>502</v>
      </c>
      <c r="J2620" s="54" t="s">
        <v>500</v>
      </c>
      <c r="K2620" s="54" t="s">
        <v>525</v>
      </c>
      <c r="L2620" s="87">
        <v>41688</v>
      </c>
      <c r="M2620" s="54"/>
      <c r="N2620" s="54" t="s">
        <v>526</v>
      </c>
      <c r="O2620" s="88">
        <v>0.14910000000000001</v>
      </c>
      <c r="P2620" s="54">
        <v>11</v>
      </c>
    </row>
    <row r="2621" spans="1:16" ht="28">
      <c r="A2621" s="54" t="s">
        <v>228</v>
      </c>
      <c r="B2621" s="54" t="s">
        <v>185</v>
      </c>
      <c r="C2621" s="54" t="s">
        <v>369</v>
      </c>
      <c r="D2621" s="54" t="s">
        <v>172</v>
      </c>
      <c r="E2621" s="54" t="s">
        <v>370</v>
      </c>
      <c r="F2621" s="54" t="s">
        <v>272</v>
      </c>
      <c r="G2621" s="54" t="s">
        <v>288</v>
      </c>
      <c r="H2621" s="54" t="s">
        <v>288</v>
      </c>
      <c r="I2621" s="54" t="s">
        <v>293</v>
      </c>
      <c r="J2621" s="54" t="s">
        <v>288</v>
      </c>
      <c r="K2621" s="54" t="s">
        <v>296</v>
      </c>
      <c r="L2621" s="87">
        <v>41653</v>
      </c>
      <c r="M2621" s="54"/>
      <c r="N2621" s="54" t="s">
        <v>297</v>
      </c>
      <c r="O2621" s="88">
        <v>1.32E-2</v>
      </c>
      <c r="P2621" s="54">
        <v>1</v>
      </c>
    </row>
    <row r="2622" spans="1:16" ht="28">
      <c r="A2622" s="54" t="s">
        <v>228</v>
      </c>
      <c r="B2622" s="54" t="s">
        <v>185</v>
      </c>
      <c r="C2622" s="54" t="s">
        <v>369</v>
      </c>
      <c r="D2622" s="54" t="s">
        <v>172</v>
      </c>
      <c r="E2622" s="54" t="s">
        <v>370</v>
      </c>
      <c r="F2622" s="54" t="s">
        <v>272</v>
      </c>
      <c r="G2622" s="54" t="s">
        <v>288</v>
      </c>
      <c r="H2622" s="54" t="s">
        <v>194</v>
      </c>
      <c r="I2622" s="54" t="s">
        <v>576</v>
      </c>
      <c r="J2622" s="54" t="s">
        <v>288</v>
      </c>
      <c r="K2622" s="54" t="s">
        <v>583</v>
      </c>
      <c r="L2622" s="87">
        <v>42510</v>
      </c>
      <c r="M2622" s="54"/>
      <c r="N2622" s="54" t="s">
        <v>584</v>
      </c>
      <c r="O2622" s="88">
        <v>0.10879999999999999</v>
      </c>
      <c r="P2622" s="54">
        <v>8</v>
      </c>
    </row>
    <row r="2623" spans="1:16" ht="28">
      <c r="A2623" s="54" t="s">
        <v>228</v>
      </c>
      <c r="B2623" s="54" t="s">
        <v>185</v>
      </c>
      <c r="C2623" s="54" t="s">
        <v>369</v>
      </c>
      <c r="D2623" s="54" t="s">
        <v>172</v>
      </c>
      <c r="E2623" s="54" t="s">
        <v>370</v>
      </c>
      <c r="F2623" s="54" t="s">
        <v>272</v>
      </c>
      <c r="G2623" s="54" t="s">
        <v>288</v>
      </c>
      <c r="H2623" s="54" t="s">
        <v>597</v>
      </c>
      <c r="I2623" s="54" t="s">
        <v>598</v>
      </c>
      <c r="J2623" s="54" t="s">
        <v>288</v>
      </c>
      <c r="K2623" s="54" t="s">
        <v>597</v>
      </c>
      <c r="L2623" s="87">
        <v>42440</v>
      </c>
      <c r="M2623" s="54"/>
      <c r="N2623" s="54" t="s">
        <v>599</v>
      </c>
      <c r="O2623" s="88">
        <v>2.6499999999999999E-2</v>
      </c>
      <c r="P2623" s="54">
        <v>2</v>
      </c>
    </row>
    <row r="2624" spans="1:16" ht="28">
      <c r="A2624" s="54" t="s">
        <v>228</v>
      </c>
      <c r="B2624" s="54" t="s">
        <v>185</v>
      </c>
      <c r="C2624" s="54" t="s">
        <v>369</v>
      </c>
      <c r="D2624" s="54" t="s">
        <v>172</v>
      </c>
      <c r="E2624" s="54" t="s">
        <v>370</v>
      </c>
      <c r="F2624" s="54" t="s">
        <v>272</v>
      </c>
      <c r="G2624" s="54" t="s">
        <v>647</v>
      </c>
      <c r="H2624" s="54" t="s">
        <v>648</v>
      </c>
      <c r="I2624" s="54" t="s">
        <v>649</v>
      </c>
      <c r="J2624" s="54" t="s">
        <v>675</v>
      </c>
      <c r="K2624" s="54" t="s">
        <v>676</v>
      </c>
      <c r="L2624" s="87">
        <v>42790</v>
      </c>
      <c r="M2624" s="54"/>
      <c r="N2624" s="54" t="s">
        <v>677</v>
      </c>
      <c r="O2624" s="88">
        <v>4.1500000000000002E-2</v>
      </c>
      <c r="P2624" s="54">
        <v>3</v>
      </c>
    </row>
    <row r="2625" spans="1:16" ht="28">
      <c r="A2625" s="54" t="s">
        <v>228</v>
      </c>
      <c r="B2625" s="54" t="s">
        <v>185</v>
      </c>
      <c r="C2625" s="54" t="s">
        <v>369</v>
      </c>
      <c r="D2625" s="54" t="s">
        <v>172</v>
      </c>
      <c r="E2625" s="54" t="s">
        <v>370</v>
      </c>
      <c r="F2625" s="54" t="s">
        <v>272</v>
      </c>
      <c r="G2625" s="54" t="s">
        <v>261</v>
      </c>
      <c r="H2625" s="54" t="s">
        <v>303</v>
      </c>
      <c r="I2625" s="54" t="s">
        <v>304</v>
      </c>
      <c r="J2625" s="54" t="s">
        <v>261</v>
      </c>
      <c r="K2625" s="54" t="s">
        <v>303</v>
      </c>
      <c r="L2625" s="87">
        <v>42601</v>
      </c>
      <c r="M2625" s="54"/>
      <c r="N2625" s="54" t="s">
        <v>798</v>
      </c>
      <c r="O2625" s="88">
        <v>6.8500000000000005E-2</v>
      </c>
      <c r="P2625" s="54">
        <v>5</v>
      </c>
    </row>
    <row r="2626" spans="1:16" ht="28">
      <c r="A2626" s="54" t="s">
        <v>228</v>
      </c>
      <c r="B2626" s="54" t="s">
        <v>185</v>
      </c>
      <c r="C2626" s="54" t="s">
        <v>369</v>
      </c>
      <c r="D2626" s="54" t="s">
        <v>172</v>
      </c>
      <c r="E2626" s="54" t="s">
        <v>370</v>
      </c>
      <c r="F2626" s="54" t="s">
        <v>272</v>
      </c>
      <c r="G2626" s="54" t="s">
        <v>859</v>
      </c>
      <c r="H2626" s="54" t="s">
        <v>860</v>
      </c>
      <c r="I2626" s="54" t="s">
        <v>861</v>
      </c>
      <c r="J2626" s="54" t="s">
        <v>859</v>
      </c>
      <c r="K2626" s="54" t="s">
        <v>877</v>
      </c>
      <c r="L2626" s="87">
        <v>41688</v>
      </c>
      <c r="M2626" s="54"/>
      <c r="N2626" s="54" t="s">
        <v>878</v>
      </c>
      <c r="O2626" s="88">
        <v>8.1699999999999995E-2</v>
      </c>
      <c r="P2626" s="54">
        <v>6</v>
      </c>
    </row>
    <row r="2627" spans="1:16" ht="28">
      <c r="A2627" s="54" t="s">
        <v>228</v>
      </c>
      <c r="B2627" s="54" t="s">
        <v>185</v>
      </c>
      <c r="C2627" s="54" t="s">
        <v>369</v>
      </c>
      <c r="D2627" s="54" t="s">
        <v>172</v>
      </c>
      <c r="E2627" s="54" t="s">
        <v>370</v>
      </c>
      <c r="F2627" s="54" t="s">
        <v>272</v>
      </c>
      <c r="G2627" s="54" t="s">
        <v>859</v>
      </c>
      <c r="H2627" s="54" t="s">
        <v>881</v>
      </c>
      <c r="I2627" s="54" t="s">
        <v>882</v>
      </c>
      <c r="J2627" s="54" t="s">
        <v>859</v>
      </c>
      <c r="K2627" s="54" t="s">
        <v>885</v>
      </c>
      <c r="L2627" s="87">
        <v>41695</v>
      </c>
      <c r="M2627" s="54"/>
      <c r="N2627" s="54" t="s">
        <v>886</v>
      </c>
      <c r="O2627" s="88">
        <v>1.32E-2</v>
      </c>
      <c r="P2627" s="54">
        <v>1</v>
      </c>
    </row>
    <row r="2628" spans="1:16" ht="28">
      <c r="A2628" s="54" t="s">
        <v>228</v>
      </c>
      <c r="B2628" s="54" t="s">
        <v>185</v>
      </c>
      <c r="C2628" s="54" t="s">
        <v>369</v>
      </c>
      <c r="D2628" s="54" t="s">
        <v>172</v>
      </c>
      <c r="E2628" s="54" t="s">
        <v>370</v>
      </c>
      <c r="F2628" s="54" t="s">
        <v>272</v>
      </c>
      <c r="G2628" s="54" t="s">
        <v>358</v>
      </c>
      <c r="H2628" s="54" t="s">
        <v>928</v>
      </c>
      <c r="I2628" s="54" t="s">
        <v>929</v>
      </c>
      <c r="J2628" s="54" t="s">
        <v>358</v>
      </c>
      <c r="K2628" s="54" t="s">
        <v>930</v>
      </c>
      <c r="L2628" s="87">
        <v>42622</v>
      </c>
      <c r="M2628" s="54"/>
      <c r="N2628" s="54" t="s">
        <v>931</v>
      </c>
      <c r="O2628" s="88">
        <v>1.38E-2</v>
      </c>
      <c r="P2628" s="54">
        <v>1</v>
      </c>
    </row>
    <row r="2629" spans="1:16" ht="28">
      <c r="A2629" s="54" t="s">
        <v>228</v>
      </c>
      <c r="B2629" s="54" t="s">
        <v>185</v>
      </c>
      <c r="C2629" s="54" t="s">
        <v>369</v>
      </c>
      <c r="D2629" s="54" t="s">
        <v>172</v>
      </c>
      <c r="E2629" s="54" t="s">
        <v>370</v>
      </c>
      <c r="F2629" s="54" t="s">
        <v>272</v>
      </c>
      <c r="G2629" s="54" t="s">
        <v>358</v>
      </c>
      <c r="H2629" s="54" t="s">
        <v>928</v>
      </c>
      <c r="I2629" s="54" t="s">
        <v>929</v>
      </c>
      <c r="J2629" s="54" t="s">
        <v>358</v>
      </c>
      <c r="K2629" s="54" t="s">
        <v>359</v>
      </c>
      <c r="L2629" s="87">
        <v>42622</v>
      </c>
      <c r="M2629" s="54"/>
      <c r="N2629" s="54" t="s">
        <v>932</v>
      </c>
      <c r="O2629" s="88">
        <v>1.38E-2</v>
      </c>
      <c r="P2629" s="54">
        <v>1</v>
      </c>
    </row>
    <row r="2630" spans="1:16" ht="28">
      <c r="A2630" s="54" t="s">
        <v>228</v>
      </c>
      <c r="B2630" s="54" t="s">
        <v>185</v>
      </c>
      <c r="C2630" s="54" t="s">
        <v>369</v>
      </c>
      <c r="D2630" s="54" t="s">
        <v>172</v>
      </c>
      <c r="E2630" s="54" t="s">
        <v>370</v>
      </c>
      <c r="F2630" s="54" t="s">
        <v>272</v>
      </c>
      <c r="G2630" s="54" t="s">
        <v>358</v>
      </c>
      <c r="H2630" s="54" t="s">
        <v>928</v>
      </c>
      <c r="I2630" s="54" t="s">
        <v>929</v>
      </c>
      <c r="J2630" s="54" t="s">
        <v>358</v>
      </c>
      <c r="K2630" s="54" t="s">
        <v>362</v>
      </c>
      <c r="L2630" s="87">
        <v>42622</v>
      </c>
      <c r="M2630" s="54"/>
      <c r="N2630" s="54" t="s">
        <v>939</v>
      </c>
      <c r="O2630" s="88">
        <v>5.5300000000000002E-2</v>
      </c>
      <c r="P2630" s="54">
        <v>4</v>
      </c>
    </row>
    <row r="2631" spans="1:16" ht="28">
      <c r="A2631" s="54" t="s">
        <v>228</v>
      </c>
      <c r="B2631" s="54" t="s">
        <v>185</v>
      </c>
      <c r="C2631" s="54" t="s">
        <v>369</v>
      </c>
      <c r="D2631" s="54" t="s">
        <v>172</v>
      </c>
      <c r="E2631" s="54" t="s">
        <v>370</v>
      </c>
      <c r="F2631" s="54" t="s">
        <v>272</v>
      </c>
      <c r="G2631" s="54" t="s">
        <v>201</v>
      </c>
      <c r="H2631" s="54" t="s">
        <v>202</v>
      </c>
      <c r="I2631" s="54" t="s">
        <v>941</v>
      </c>
      <c r="J2631" s="54" t="s">
        <v>201</v>
      </c>
      <c r="K2631" s="54" t="s">
        <v>946</v>
      </c>
      <c r="L2631" s="87">
        <v>42979</v>
      </c>
      <c r="M2631" s="54"/>
      <c r="N2631" s="54" t="s">
        <v>947</v>
      </c>
      <c r="O2631" s="88">
        <v>0.11</v>
      </c>
      <c r="P2631" s="54">
        <v>8</v>
      </c>
    </row>
    <row r="2632" spans="1:16" ht="28">
      <c r="A2632" s="54" t="s">
        <v>228</v>
      </c>
      <c r="B2632" s="54" t="s">
        <v>185</v>
      </c>
      <c r="C2632" s="54" t="s">
        <v>369</v>
      </c>
      <c r="D2632" s="54" t="s">
        <v>172</v>
      </c>
      <c r="E2632" s="54" t="s">
        <v>370</v>
      </c>
      <c r="F2632" s="54" t="s">
        <v>272</v>
      </c>
      <c r="G2632" s="54" t="s">
        <v>201</v>
      </c>
      <c r="H2632" s="54" t="s">
        <v>958</v>
      </c>
      <c r="I2632" s="54" t="s">
        <v>959</v>
      </c>
      <c r="J2632" s="54" t="s">
        <v>201</v>
      </c>
      <c r="K2632" s="54" t="s">
        <v>958</v>
      </c>
      <c r="L2632" s="87">
        <v>42867</v>
      </c>
      <c r="M2632" s="54"/>
      <c r="N2632" s="54" t="s">
        <v>960</v>
      </c>
      <c r="O2632" s="88">
        <v>1.32E-2</v>
      </c>
      <c r="P2632" s="54">
        <v>1</v>
      </c>
    </row>
    <row r="2633" spans="1:16" ht="28">
      <c r="A2633" s="54" t="s">
        <v>228</v>
      </c>
      <c r="B2633" s="54" t="s">
        <v>185</v>
      </c>
      <c r="C2633" s="54" t="s">
        <v>369</v>
      </c>
      <c r="D2633" s="54" t="s">
        <v>172</v>
      </c>
      <c r="E2633" s="54" t="s">
        <v>370</v>
      </c>
      <c r="F2633" s="54" t="s">
        <v>272</v>
      </c>
      <c r="G2633" s="54" t="s">
        <v>201</v>
      </c>
      <c r="H2633" s="54" t="s">
        <v>204</v>
      </c>
      <c r="I2633" s="54" t="s">
        <v>315</v>
      </c>
      <c r="J2633" s="54" t="s">
        <v>201</v>
      </c>
      <c r="K2633" s="54" t="s">
        <v>961</v>
      </c>
      <c r="L2633" s="87">
        <v>41688</v>
      </c>
      <c r="M2633" s="54"/>
      <c r="N2633" s="54" t="s">
        <v>962</v>
      </c>
      <c r="O2633" s="88">
        <v>1.38E-2</v>
      </c>
      <c r="P2633" s="54">
        <v>1</v>
      </c>
    </row>
    <row r="2634" spans="1:16" ht="28">
      <c r="A2634" s="54" t="s">
        <v>228</v>
      </c>
      <c r="B2634" s="54" t="s">
        <v>185</v>
      </c>
      <c r="C2634" s="54" t="s">
        <v>369</v>
      </c>
      <c r="D2634" s="54" t="s">
        <v>172</v>
      </c>
      <c r="E2634" s="54" t="s">
        <v>370</v>
      </c>
      <c r="F2634" s="54" t="s">
        <v>272</v>
      </c>
      <c r="G2634" s="54" t="s">
        <v>201</v>
      </c>
      <c r="H2634" s="54" t="s">
        <v>204</v>
      </c>
      <c r="I2634" s="54" t="s">
        <v>315</v>
      </c>
      <c r="J2634" s="54" t="s">
        <v>201</v>
      </c>
      <c r="K2634" s="54" t="s">
        <v>316</v>
      </c>
      <c r="L2634" s="87">
        <v>41688</v>
      </c>
      <c r="M2634" s="54"/>
      <c r="N2634" s="54" t="s">
        <v>317</v>
      </c>
      <c r="O2634" s="88">
        <v>1.32E-2</v>
      </c>
      <c r="P2634" s="54">
        <v>1</v>
      </c>
    </row>
    <row r="2635" spans="1:16" ht="28">
      <c r="A2635" s="54" t="s">
        <v>228</v>
      </c>
      <c r="B2635" s="54" t="s">
        <v>185</v>
      </c>
      <c r="C2635" s="54" t="s">
        <v>369</v>
      </c>
      <c r="D2635" s="54" t="s">
        <v>172</v>
      </c>
      <c r="E2635" s="54" t="s">
        <v>370</v>
      </c>
      <c r="F2635" s="54" t="s">
        <v>272</v>
      </c>
      <c r="G2635" s="54" t="s">
        <v>201</v>
      </c>
      <c r="H2635" s="54" t="s">
        <v>204</v>
      </c>
      <c r="I2635" s="54" t="s">
        <v>315</v>
      </c>
      <c r="J2635" s="54" t="s">
        <v>201</v>
      </c>
      <c r="K2635" s="54" t="s">
        <v>973</v>
      </c>
      <c r="L2635" s="87">
        <v>41688</v>
      </c>
      <c r="M2635" s="54"/>
      <c r="N2635" s="54" t="s">
        <v>974</v>
      </c>
      <c r="O2635" s="88">
        <v>1.38E-2</v>
      </c>
      <c r="P2635" s="54">
        <v>1</v>
      </c>
    </row>
    <row r="2636" spans="1:16" ht="28">
      <c r="A2636" s="54" t="s">
        <v>228</v>
      </c>
      <c r="B2636" s="54" t="s">
        <v>185</v>
      </c>
      <c r="C2636" s="54" t="s">
        <v>369</v>
      </c>
      <c r="D2636" s="54" t="s">
        <v>172</v>
      </c>
      <c r="E2636" s="54" t="s">
        <v>370</v>
      </c>
      <c r="F2636" s="54" t="s">
        <v>272</v>
      </c>
      <c r="G2636" s="54" t="s">
        <v>205</v>
      </c>
      <c r="H2636" s="54" t="s">
        <v>1016</v>
      </c>
      <c r="I2636" s="54" t="s">
        <v>1017</v>
      </c>
      <c r="J2636" s="54" t="s">
        <v>205</v>
      </c>
      <c r="K2636" s="54" t="s">
        <v>1020</v>
      </c>
      <c r="L2636" s="87">
        <v>41982</v>
      </c>
      <c r="M2636" s="54"/>
      <c r="N2636" s="54" t="s">
        <v>1021</v>
      </c>
      <c r="O2636" s="88">
        <v>9.3899999999999983E-2</v>
      </c>
      <c r="P2636" s="54">
        <v>7</v>
      </c>
    </row>
    <row r="2637" spans="1:16" ht="28">
      <c r="A2637" s="54" t="s">
        <v>228</v>
      </c>
      <c r="B2637" s="54" t="s">
        <v>185</v>
      </c>
      <c r="C2637" s="54" t="s">
        <v>369</v>
      </c>
      <c r="D2637" s="54" t="s">
        <v>172</v>
      </c>
      <c r="E2637" s="54" t="s">
        <v>370</v>
      </c>
      <c r="F2637" s="54" t="s">
        <v>272</v>
      </c>
      <c r="G2637" s="54" t="s">
        <v>210</v>
      </c>
      <c r="H2637" s="54" t="s">
        <v>210</v>
      </c>
      <c r="I2637" s="54" t="s">
        <v>322</v>
      </c>
      <c r="J2637" s="54" t="s">
        <v>210</v>
      </c>
      <c r="K2637" s="54" t="s">
        <v>342</v>
      </c>
      <c r="L2637" s="87">
        <v>41674</v>
      </c>
      <c r="M2637" s="54"/>
      <c r="N2637" s="54" t="s">
        <v>1046</v>
      </c>
      <c r="O2637" s="88">
        <v>8.0600000000000005E-2</v>
      </c>
      <c r="P2637" s="54">
        <v>6</v>
      </c>
    </row>
    <row r="2638" spans="1:16" ht="28">
      <c r="A2638" s="54" t="s">
        <v>228</v>
      </c>
      <c r="B2638" s="54" t="s">
        <v>185</v>
      </c>
      <c r="C2638" s="54" t="s">
        <v>369</v>
      </c>
      <c r="D2638" s="54" t="s">
        <v>172</v>
      </c>
      <c r="E2638" s="54" t="s">
        <v>370</v>
      </c>
      <c r="F2638" s="54" t="s">
        <v>272</v>
      </c>
      <c r="G2638" s="54" t="s">
        <v>210</v>
      </c>
      <c r="H2638" s="54" t="s">
        <v>210</v>
      </c>
      <c r="I2638" s="54" t="s">
        <v>322</v>
      </c>
      <c r="J2638" s="54" t="s">
        <v>210</v>
      </c>
      <c r="K2638" s="54" t="s">
        <v>1047</v>
      </c>
      <c r="L2638" s="87">
        <v>41674</v>
      </c>
      <c r="M2638" s="54"/>
      <c r="N2638" s="54" t="s">
        <v>1048</v>
      </c>
      <c r="O2638" s="88">
        <v>9.3200000000000005E-2</v>
      </c>
      <c r="P2638" s="54">
        <v>7</v>
      </c>
    </row>
    <row r="2639" spans="1:16" ht="28">
      <c r="A2639" s="54" t="s">
        <v>228</v>
      </c>
      <c r="B2639" s="54" t="s">
        <v>185</v>
      </c>
      <c r="C2639" s="54" t="s">
        <v>369</v>
      </c>
      <c r="D2639" s="54" t="s">
        <v>172</v>
      </c>
      <c r="E2639" s="54" t="s">
        <v>370</v>
      </c>
      <c r="F2639" s="54" t="s">
        <v>272</v>
      </c>
      <c r="G2639" s="54" t="s">
        <v>210</v>
      </c>
      <c r="H2639" s="54" t="s">
        <v>210</v>
      </c>
      <c r="I2639" s="54" t="s">
        <v>322</v>
      </c>
      <c r="J2639" s="54" t="s">
        <v>210</v>
      </c>
      <c r="K2639" s="54" t="s">
        <v>1049</v>
      </c>
      <c r="L2639" s="87">
        <v>41674</v>
      </c>
      <c r="M2639" s="54"/>
      <c r="N2639" s="54" t="s">
        <v>1050</v>
      </c>
      <c r="O2639" s="88">
        <v>2.7E-2</v>
      </c>
      <c r="P2639" s="54">
        <v>2</v>
      </c>
    </row>
    <row r="2640" spans="1:16" ht="28">
      <c r="A2640" s="54" t="s">
        <v>228</v>
      </c>
      <c r="B2640" s="54" t="s">
        <v>185</v>
      </c>
      <c r="C2640" s="54" t="s">
        <v>369</v>
      </c>
      <c r="D2640" s="54" t="s">
        <v>172</v>
      </c>
      <c r="E2640" s="54" t="s">
        <v>370</v>
      </c>
      <c r="F2640" s="54" t="s">
        <v>272</v>
      </c>
      <c r="G2640" s="54" t="s">
        <v>210</v>
      </c>
      <c r="H2640" s="54" t="s">
        <v>210</v>
      </c>
      <c r="I2640" s="54" t="s">
        <v>322</v>
      </c>
      <c r="J2640" s="54" t="s">
        <v>210</v>
      </c>
      <c r="K2640" s="54" t="s">
        <v>323</v>
      </c>
      <c r="L2640" s="87">
        <v>41674</v>
      </c>
      <c r="M2640" s="54"/>
      <c r="N2640" s="54" t="s">
        <v>324</v>
      </c>
      <c r="O2640" s="88">
        <v>3.9699999999999999E-2</v>
      </c>
      <c r="P2640" s="54">
        <v>3</v>
      </c>
    </row>
    <row r="2641" spans="1:16" ht="28">
      <c r="A2641" s="54" t="s">
        <v>228</v>
      </c>
      <c r="B2641" s="54" t="s">
        <v>185</v>
      </c>
      <c r="C2641" s="54" t="s">
        <v>369</v>
      </c>
      <c r="D2641" s="54" t="s">
        <v>172</v>
      </c>
      <c r="E2641" s="54" t="s">
        <v>370</v>
      </c>
      <c r="F2641" s="54" t="s">
        <v>272</v>
      </c>
      <c r="G2641" s="54" t="s">
        <v>210</v>
      </c>
      <c r="H2641" s="54" t="s">
        <v>210</v>
      </c>
      <c r="I2641" s="54" t="s">
        <v>322</v>
      </c>
      <c r="J2641" s="54" t="s">
        <v>210</v>
      </c>
      <c r="K2641" s="54" t="s">
        <v>345</v>
      </c>
      <c r="L2641" s="87">
        <v>41674</v>
      </c>
      <c r="M2641" s="54"/>
      <c r="N2641" s="54" t="s">
        <v>1051</v>
      </c>
      <c r="O2641" s="88">
        <v>0.13589999999999999</v>
      </c>
      <c r="P2641" s="54">
        <v>10</v>
      </c>
    </row>
    <row r="2642" spans="1:16" ht="28">
      <c r="A2642" s="54" t="s">
        <v>228</v>
      </c>
      <c r="B2642" s="54" t="s">
        <v>185</v>
      </c>
      <c r="C2642" s="54" t="s">
        <v>369</v>
      </c>
      <c r="D2642" s="54" t="s">
        <v>172</v>
      </c>
      <c r="E2642" s="54" t="s">
        <v>370</v>
      </c>
      <c r="F2642" s="54" t="s">
        <v>272</v>
      </c>
      <c r="G2642" s="54" t="s">
        <v>210</v>
      </c>
      <c r="H2642" s="54" t="s">
        <v>210</v>
      </c>
      <c r="I2642" s="54" t="s">
        <v>322</v>
      </c>
      <c r="J2642" s="54" t="s">
        <v>210</v>
      </c>
      <c r="K2642" s="54" t="s">
        <v>325</v>
      </c>
      <c r="L2642" s="87">
        <v>41674</v>
      </c>
      <c r="M2642" s="54"/>
      <c r="N2642" s="54" t="s">
        <v>326</v>
      </c>
      <c r="O2642" s="88">
        <v>0.19059999999999999</v>
      </c>
      <c r="P2642" s="54">
        <v>14</v>
      </c>
    </row>
    <row r="2643" spans="1:16" ht="28">
      <c r="A2643" s="54" t="s">
        <v>228</v>
      </c>
      <c r="B2643" s="54" t="s">
        <v>185</v>
      </c>
      <c r="C2643" s="54" t="s">
        <v>369</v>
      </c>
      <c r="D2643" s="54" t="s">
        <v>172</v>
      </c>
      <c r="E2643" s="54" t="s">
        <v>370</v>
      </c>
      <c r="F2643" s="54" t="s">
        <v>272</v>
      </c>
      <c r="G2643" s="54" t="s">
        <v>210</v>
      </c>
      <c r="H2643" s="54" t="s">
        <v>210</v>
      </c>
      <c r="I2643" s="54" t="s">
        <v>322</v>
      </c>
      <c r="J2643" s="54" t="s">
        <v>210</v>
      </c>
      <c r="K2643" s="54" t="s">
        <v>1052</v>
      </c>
      <c r="L2643" s="87">
        <v>41674</v>
      </c>
      <c r="M2643" s="54"/>
      <c r="N2643" s="54" t="s">
        <v>1053</v>
      </c>
      <c r="O2643" s="88">
        <v>6.6699999999999995E-2</v>
      </c>
      <c r="P2643" s="54">
        <v>5</v>
      </c>
    </row>
    <row r="2644" spans="1:16" ht="28">
      <c r="A2644" s="54" t="s">
        <v>228</v>
      </c>
      <c r="B2644" s="54" t="s">
        <v>185</v>
      </c>
      <c r="C2644" s="54" t="s">
        <v>369</v>
      </c>
      <c r="D2644" s="54" t="s">
        <v>172</v>
      </c>
      <c r="E2644" s="54" t="s">
        <v>370</v>
      </c>
      <c r="F2644" s="54" t="s">
        <v>272</v>
      </c>
      <c r="G2644" s="54" t="s">
        <v>210</v>
      </c>
      <c r="H2644" s="54" t="s">
        <v>210</v>
      </c>
      <c r="I2644" s="54" t="s">
        <v>322</v>
      </c>
      <c r="J2644" s="54" t="s">
        <v>210</v>
      </c>
      <c r="K2644" s="54" t="s">
        <v>1054</v>
      </c>
      <c r="L2644" s="87">
        <v>41674</v>
      </c>
      <c r="M2644" s="54"/>
      <c r="N2644" s="54" t="s">
        <v>1055</v>
      </c>
      <c r="O2644" s="88">
        <v>0.1095</v>
      </c>
      <c r="P2644" s="54">
        <v>8</v>
      </c>
    </row>
    <row r="2645" spans="1:16" ht="28">
      <c r="A2645" s="54" t="s">
        <v>228</v>
      </c>
      <c r="B2645" s="54" t="s">
        <v>185</v>
      </c>
      <c r="C2645" s="54" t="s">
        <v>369</v>
      </c>
      <c r="D2645" s="54" t="s">
        <v>172</v>
      </c>
      <c r="E2645" s="54" t="s">
        <v>370</v>
      </c>
      <c r="F2645" s="54" t="s">
        <v>272</v>
      </c>
      <c r="G2645" s="54" t="s">
        <v>210</v>
      </c>
      <c r="H2645" s="54" t="s">
        <v>210</v>
      </c>
      <c r="I2645" s="54" t="s">
        <v>322</v>
      </c>
      <c r="J2645" s="54" t="s">
        <v>210</v>
      </c>
      <c r="K2645" s="54" t="s">
        <v>1056</v>
      </c>
      <c r="L2645" s="87">
        <v>41674</v>
      </c>
      <c r="M2645" s="54"/>
      <c r="N2645" s="54" t="s">
        <v>1057</v>
      </c>
      <c r="O2645" s="88">
        <v>0.19059999999999999</v>
      </c>
      <c r="P2645" s="54">
        <v>14</v>
      </c>
    </row>
    <row r="2646" spans="1:16" ht="28">
      <c r="A2646" s="54" t="s">
        <v>228</v>
      </c>
      <c r="B2646" s="54" t="s">
        <v>185</v>
      </c>
      <c r="C2646" s="54" t="s">
        <v>369</v>
      </c>
      <c r="D2646" s="54" t="s">
        <v>172</v>
      </c>
      <c r="E2646" s="54" t="s">
        <v>370</v>
      </c>
      <c r="F2646" s="54" t="s">
        <v>272</v>
      </c>
      <c r="G2646" s="54" t="s">
        <v>210</v>
      </c>
      <c r="H2646" s="54" t="s">
        <v>210</v>
      </c>
      <c r="I2646" s="54" t="s">
        <v>322</v>
      </c>
      <c r="J2646" s="54" t="s">
        <v>210</v>
      </c>
      <c r="K2646" s="54" t="s">
        <v>1058</v>
      </c>
      <c r="L2646" s="87">
        <v>41674</v>
      </c>
      <c r="M2646" s="54"/>
      <c r="N2646" s="54" t="s">
        <v>1059</v>
      </c>
      <c r="O2646" s="88">
        <v>0.10879999999999999</v>
      </c>
      <c r="P2646" s="54">
        <v>8</v>
      </c>
    </row>
    <row r="2647" spans="1:16" ht="28">
      <c r="A2647" s="54" t="s">
        <v>228</v>
      </c>
      <c r="B2647" s="54" t="s">
        <v>185</v>
      </c>
      <c r="C2647" s="54" t="s">
        <v>369</v>
      </c>
      <c r="D2647" s="54" t="s">
        <v>172</v>
      </c>
      <c r="E2647" s="54" t="s">
        <v>370</v>
      </c>
      <c r="F2647" s="54" t="s">
        <v>272</v>
      </c>
      <c r="G2647" s="54" t="s">
        <v>210</v>
      </c>
      <c r="H2647" s="54" t="s">
        <v>210</v>
      </c>
      <c r="I2647" s="54" t="s">
        <v>322</v>
      </c>
      <c r="J2647" s="54" t="s">
        <v>210</v>
      </c>
      <c r="K2647" s="54" t="s">
        <v>1060</v>
      </c>
      <c r="L2647" s="87">
        <v>41674</v>
      </c>
      <c r="M2647" s="54"/>
      <c r="N2647" s="54" t="s">
        <v>1061</v>
      </c>
      <c r="O2647" s="88">
        <v>0.1492</v>
      </c>
      <c r="P2647" s="54">
        <v>11</v>
      </c>
    </row>
    <row r="2648" spans="1:16" ht="28">
      <c r="A2648" s="54" t="s">
        <v>228</v>
      </c>
      <c r="B2648" s="54" t="s">
        <v>185</v>
      </c>
      <c r="C2648" s="54" t="s">
        <v>369</v>
      </c>
      <c r="D2648" s="54" t="s">
        <v>172</v>
      </c>
      <c r="E2648" s="54" t="s">
        <v>370</v>
      </c>
      <c r="F2648" s="54" t="s">
        <v>272</v>
      </c>
      <c r="G2648" s="54" t="s">
        <v>210</v>
      </c>
      <c r="H2648" s="54" t="s">
        <v>210</v>
      </c>
      <c r="I2648" s="54" t="s">
        <v>322</v>
      </c>
      <c r="J2648" s="54" t="s">
        <v>210</v>
      </c>
      <c r="K2648" s="54" t="s">
        <v>327</v>
      </c>
      <c r="L2648" s="87">
        <v>41674</v>
      </c>
      <c r="M2648" s="54"/>
      <c r="N2648" s="54" t="s">
        <v>328</v>
      </c>
      <c r="O2648" s="88">
        <v>0.21820000000000001</v>
      </c>
      <c r="P2648" s="54">
        <v>16</v>
      </c>
    </row>
    <row r="2649" spans="1:16" ht="28">
      <c r="A2649" s="54" t="s">
        <v>228</v>
      </c>
      <c r="B2649" s="54" t="s">
        <v>185</v>
      </c>
      <c r="C2649" s="54" t="s">
        <v>369</v>
      </c>
      <c r="D2649" s="54" t="s">
        <v>172</v>
      </c>
      <c r="E2649" s="54" t="s">
        <v>370</v>
      </c>
      <c r="F2649" s="54" t="s">
        <v>272</v>
      </c>
      <c r="G2649" s="54" t="s">
        <v>207</v>
      </c>
      <c r="H2649" s="54" t="s">
        <v>208</v>
      </c>
      <c r="I2649" s="54" t="s">
        <v>329</v>
      </c>
      <c r="J2649" s="54" t="s">
        <v>207</v>
      </c>
      <c r="K2649" s="54" t="s">
        <v>334</v>
      </c>
      <c r="L2649" s="87">
        <v>42171</v>
      </c>
      <c r="M2649" s="54"/>
      <c r="N2649" s="54" t="s">
        <v>335</v>
      </c>
      <c r="O2649" s="88">
        <v>2.7E-2</v>
      </c>
      <c r="P2649" s="54">
        <v>2</v>
      </c>
    </row>
    <row r="2650" spans="1:16" ht="28">
      <c r="A2650" s="54" t="s">
        <v>228</v>
      </c>
      <c r="B2650" s="54" t="s">
        <v>185</v>
      </c>
      <c r="C2650" s="54" t="s">
        <v>369</v>
      </c>
      <c r="D2650" s="54" t="s">
        <v>172</v>
      </c>
      <c r="E2650" s="54" t="s">
        <v>370</v>
      </c>
      <c r="F2650" s="54" t="s">
        <v>272</v>
      </c>
      <c r="G2650" s="54" t="s">
        <v>207</v>
      </c>
      <c r="H2650" s="54" t="s">
        <v>336</v>
      </c>
      <c r="I2650" s="54" t="s">
        <v>337</v>
      </c>
      <c r="J2650" s="54" t="s">
        <v>207</v>
      </c>
      <c r="K2650" s="54" t="s">
        <v>336</v>
      </c>
      <c r="L2650" s="87">
        <v>42101</v>
      </c>
      <c r="M2650" s="54"/>
      <c r="N2650" s="54" t="s">
        <v>338</v>
      </c>
      <c r="O2650" s="88">
        <v>9.4399999999999998E-2</v>
      </c>
      <c r="P2650" s="54">
        <v>7</v>
      </c>
    </row>
    <row r="2651" spans="1:16" ht="28">
      <c r="A2651" s="54" t="s">
        <v>228</v>
      </c>
      <c r="B2651" s="54" t="s">
        <v>185</v>
      </c>
      <c r="C2651" s="54" t="s">
        <v>369</v>
      </c>
      <c r="D2651" s="54" t="s">
        <v>172</v>
      </c>
      <c r="E2651" s="54" t="s">
        <v>370</v>
      </c>
      <c r="F2651" s="54" t="s">
        <v>272</v>
      </c>
      <c r="G2651" s="54" t="s">
        <v>207</v>
      </c>
      <c r="H2651" s="54" t="s">
        <v>209</v>
      </c>
      <c r="I2651" s="54" t="s">
        <v>1074</v>
      </c>
      <c r="J2651" s="54" t="s">
        <v>207</v>
      </c>
      <c r="K2651" s="54" t="s">
        <v>1075</v>
      </c>
      <c r="L2651" s="87">
        <v>41688</v>
      </c>
      <c r="M2651" s="54"/>
      <c r="N2651" s="54" t="s">
        <v>1076</v>
      </c>
      <c r="O2651" s="88">
        <v>6.6199999999999995E-2</v>
      </c>
      <c r="P2651" s="54">
        <v>5</v>
      </c>
    </row>
    <row r="2652" spans="1:16" ht="28">
      <c r="A2652" s="54" t="s">
        <v>228</v>
      </c>
      <c r="B2652" s="54" t="s">
        <v>185</v>
      </c>
      <c r="C2652" s="54" t="s">
        <v>369</v>
      </c>
      <c r="D2652" s="54" t="s">
        <v>172</v>
      </c>
      <c r="E2652" s="54" t="s">
        <v>370</v>
      </c>
      <c r="F2652" s="54" t="s">
        <v>272</v>
      </c>
      <c r="G2652" s="54" t="s">
        <v>207</v>
      </c>
      <c r="H2652" s="54" t="s">
        <v>209</v>
      </c>
      <c r="I2652" s="54" t="s">
        <v>1074</v>
      </c>
      <c r="J2652" s="54" t="s">
        <v>207</v>
      </c>
      <c r="K2652" s="54" t="s">
        <v>1081</v>
      </c>
      <c r="L2652" s="87">
        <v>41688</v>
      </c>
      <c r="M2652" s="54"/>
      <c r="N2652" s="54" t="s">
        <v>1082</v>
      </c>
      <c r="O2652" s="88">
        <v>2.6499999999999999E-2</v>
      </c>
      <c r="P2652" s="54">
        <v>2</v>
      </c>
    </row>
    <row r="2653" spans="1:16" ht="28">
      <c r="A2653" s="54" t="s">
        <v>228</v>
      </c>
      <c r="B2653" s="54" t="s">
        <v>185</v>
      </c>
      <c r="C2653" s="54" t="s">
        <v>369</v>
      </c>
      <c r="D2653" s="54" t="s">
        <v>172</v>
      </c>
      <c r="E2653" s="54" t="s">
        <v>370</v>
      </c>
      <c r="F2653" s="54" t="s">
        <v>272</v>
      </c>
      <c r="G2653" s="54" t="s">
        <v>207</v>
      </c>
      <c r="H2653" s="54" t="s">
        <v>209</v>
      </c>
      <c r="I2653" s="54" t="s">
        <v>1074</v>
      </c>
      <c r="J2653" s="54" t="s">
        <v>207</v>
      </c>
      <c r="K2653" s="54" t="s">
        <v>1095</v>
      </c>
      <c r="L2653" s="87">
        <v>41688</v>
      </c>
      <c r="M2653" s="54"/>
      <c r="N2653" s="54" t="s">
        <v>1096</v>
      </c>
      <c r="O2653" s="88">
        <v>7.9399999999999998E-2</v>
      </c>
      <c r="P2653" s="54">
        <v>6</v>
      </c>
    </row>
    <row r="2654" spans="1:16" ht="28">
      <c r="A2654" s="54" t="s">
        <v>228</v>
      </c>
      <c r="B2654" s="54" t="s">
        <v>185</v>
      </c>
      <c r="C2654" s="54" t="s">
        <v>1133</v>
      </c>
      <c r="D2654" s="54" t="s">
        <v>172</v>
      </c>
      <c r="E2654" s="54" t="s">
        <v>370</v>
      </c>
      <c r="F2654" s="54" t="s">
        <v>272</v>
      </c>
      <c r="G2654" s="54" t="s">
        <v>186</v>
      </c>
      <c r="H2654" s="54" t="s">
        <v>387</v>
      </c>
      <c r="I2654" s="54" t="s">
        <v>388</v>
      </c>
      <c r="J2654" s="54" t="s">
        <v>186</v>
      </c>
      <c r="K2654" s="54" t="s">
        <v>387</v>
      </c>
      <c r="L2654" s="87">
        <v>42230</v>
      </c>
      <c r="M2654" s="54"/>
      <c r="N2654" s="54" t="s">
        <v>389</v>
      </c>
      <c r="O2654" s="88">
        <v>1.06E-2</v>
      </c>
      <c r="P2654" s="54">
        <v>1</v>
      </c>
    </row>
    <row r="2655" spans="1:16" ht="28">
      <c r="A2655" s="54" t="s">
        <v>228</v>
      </c>
      <c r="B2655" s="54" t="s">
        <v>185</v>
      </c>
      <c r="C2655" s="54" t="s">
        <v>1133</v>
      </c>
      <c r="D2655" s="54" t="s">
        <v>172</v>
      </c>
      <c r="E2655" s="54" t="s">
        <v>370</v>
      </c>
      <c r="F2655" s="54" t="s">
        <v>272</v>
      </c>
      <c r="G2655" s="54" t="s">
        <v>186</v>
      </c>
      <c r="H2655" s="54" t="s">
        <v>187</v>
      </c>
      <c r="I2655" s="54" t="s">
        <v>275</v>
      </c>
      <c r="J2655" s="54" t="s">
        <v>186</v>
      </c>
      <c r="K2655" s="54" t="s">
        <v>276</v>
      </c>
      <c r="L2655" s="87">
        <v>42251</v>
      </c>
      <c r="M2655" s="54"/>
      <c r="N2655" s="54" t="s">
        <v>277</v>
      </c>
      <c r="O2655" s="88">
        <v>2.06E-2</v>
      </c>
      <c r="P2655" s="54">
        <v>2</v>
      </c>
    </row>
    <row r="2656" spans="1:16" ht="28">
      <c r="A2656" s="54" t="s">
        <v>228</v>
      </c>
      <c r="B2656" s="54" t="s">
        <v>185</v>
      </c>
      <c r="C2656" s="54" t="s">
        <v>1133</v>
      </c>
      <c r="D2656" s="54" t="s">
        <v>172</v>
      </c>
      <c r="E2656" s="54" t="s">
        <v>370</v>
      </c>
      <c r="F2656" s="54" t="s">
        <v>272</v>
      </c>
      <c r="G2656" s="54" t="s">
        <v>186</v>
      </c>
      <c r="H2656" s="54" t="s">
        <v>409</v>
      </c>
      <c r="I2656" s="54" t="s">
        <v>410</v>
      </c>
      <c r="J2656" s="54" t="s">
        <v>186</v>
      </c>
      <c r="K2656" s="54" t="s">
        <v>409</v>
      </c>
      <c r="L2656" s="87">
        <v>42059</v>
      </c>
      <c r="M2656" s="54"/>
      <c r="N2656" s="54" t="s">
        <v>411</v>
      </c>
      <c r="O2656" s="88">
        <v>0.13980000000000001</v>
      </c>
      <c r="P2656" s="54">
        <v>14</v>
      </c>
    </row>
    <row r="2657" spans="1:16" ht="28">
      <c r="A2657" s="54" t="s">
        <v>228</v>
      </c>
      <c r="B2657" s="54" t="s">
        <v>185</v>
      </c>
      <c r="C2657" s="54" t="s">
        <v>1133</v>
      </c>
      <c r="D2657" s="54" t="s">
        <v>172</v>
      </c>
      <c r="E2657" s="54" t="s">
        <v>370</v>
      </c>
      <c r="F2657" s="54" t="s">
        <v>272</v>
      </c>
      <c r="G2657" s="54" t="s">
        <v>288</v>
      </c>
      <c r="H2657" s="54" t="s">
        <v>288</v>
      </c>
      <c r="I2657" s="54" t="s">
        <v>293</v>
      </c>
      <c r="J2657" s="54" t="s">
        <v>288</v>
      </c>
      <c r="K2657" s="54" t="s">
        <v>296</v>
      </c>
      <c r="L2657" s="87">
        <v>41653</v>
      </c>
      <c r="M2657" s="54"/>
      <c r="N2657" s="54" t="s">
        <v>297</v>
      </c>
      <c r="O2657" s="88">
        <v>1.9400000000000001E-2</v>
      </c>
      <c r="P2657" s="54">
        <v>2</v>
      </c>
    </row>
    <row r="2658" spans="1:16" ht="28">
      <c r="A2658" s="54" t="s">
        <v>228</v>
      </c>
      <c r="B2658" s="54" t="s">
        <v>185</v>
      </c>
      <c r="C2658" s="54" t="s">
        <v>1133</v>
      </c>
      <c r="D2658" s="54" t="s">
        <v>172</v>
      </c>
      <c r="E2658" s="54" t="s">
        <v>370</v>
      </c>
      <c r="F2658" s="54" t="s">
        <v>272</v>
      </c>
      <c r="G2658" s="54" t="s">
        <v>288</v>
      </c>
      <c r="H2658" s="54" t="s">
        <v>194</v>
      </c>
      <c r="I2658" s="54" t="s">
        <v>576</v>
      </c>
      <c r="J2658" s="54" t="s">
        <v>288</v>
      </c>
      <c r="K2658" s="54" t="s">
        <v>583</v>
      </c>
      <c r="L2658" s="87">
        <v>42510</v>
      </c>
      <c r="M2658" s="54"/>
      <c r="N2658" s="54" t="s">
        <v>584</v>
      </c>
      <c r="O2658" s="88">
        <v>1.8599999999999998E-2</v>
      </c>
      <c r="P2658" s="54">
        <v>2</v>
      </c>
    </row>
    <row r="2659" spans="1:16" ht="28">
      <c r="A2659" s="54" t="s">
        <v>228</v>
      </c>
      <c r="B2659" s="54" t="s">
        <v>185</v>
      </c>
      <c r="C2659" s="54" t="s">
        <v>1133</v>
      </c>
      <c r="D2659" s="54" t="s">
        <v>172</v>
      </c>
      <c r="E2659" s="54" t="s">
        <v>370</v>
      </c>
      <c r="F2659" s="54" t="s">
        <v>272</v>
      </c>
      <c r="G2659" s="54" t="s">
        <v>288</v>
      </c>
      <c r="H2659" s="54" t="s">
        <v>300</v>
      </c>
      <c r="I2659" s="54" t="s">
        <v>301</v>
      </c>
      <c r="J2659" s="54" t="s">
        <v>288</v>
      </c>
      <c r="K2659" s="54" t="s">
        <v>300</v>
      </c>
      <c r="L2659" s="87">
        <v>42391</v>
      </c>
      <c r="M2659" s="54"/>
      <c r="N2659" s="54" t="s">
        <v>302</v>
      </c>
      <c r="O2659" s="88">
        <v>1.03E-2</v>
      </c>
      <c r="P2659" s="54">
        <v>1</v>
      </c>
    </row>
    <row r="2660" spans="1:16" ht="28">
      <c r="A2660" s="54" t="s">
        <v>228</v>
      </c>
      <c r="B2660" s="54" t="s">
        <v>185</v>
      </c>
      <c r="C2660" s="54" t="s">
        <v>1133</v>
      </c>
      <c r="D2660" s="54" t="s">
        <v>172</v>
      </c>
      <c r="E2660" s="54" t="s">
        <v>370</v>
      </c>
      <c r="F2660" s="54" t="s">
        <v>272</v>
      </c>
      <c r="G2660" s="54" t="s">
        <v>647</v>
      </c>
      <c r="H2660" s="54" t="s">
        <v>648</v>
      </c>
      <c r="I2660" s="54" t="s">
        <v>649</v>
      </c>
      <c r="J2660" s="54" t="s">
        <v>675</v>
      </c>
      <c r="K2660" s="54" t="s">
        <v>676</v>
      </c>
      <c r="L2660" s="87">
        <v>42790</v>
      </c>
      <c r="M2660" s="54"/>
      <c r="N2660" s="54" t="s">
        <v>677</v>
      </c>
      <c r="O2660" s="88">
        <v>1.06E-2</v>
      </c>
      <c r="P2660" s="54">
        <v>1</v>
      </c>
    </row>
    <row r="2661" spans="1:16" ht="28">
      <c r="A2661" s="54" t="s">
        <v>228</v>
      </c>
      <c r="B2661" s="54" t="s">
        <v>185</v>
      </c>
      <c r="C2661" s="54" t="s">
        <v>1133</v>
      </c>
      <c r="D2661" s="54" t="s">
        <v>172</v>
      </c>
      <c r="E2661" s="54" t="s">
        <v>370</v>
      </c>
      <c r="F2661" s="54" t="s">
        <v>272</v>
      </c>
      <c r="G2661" s="54" t="s">
        <v>261</v>
      </c>
      <c r="H2661" s="54" t="s">
        <v>303</v>
      </c>
      <c r="I2661" s="54" t="s">
        <v>304</v>
      </c>
      <c r="J2661" s="54" t="s">
        <v>261</v>
      </c>
      <c r="K2661" s="54" t="s">
        <v>303</v>
      </c>
      <c r="L2661" s="87">
        <v>42601</v>
      </c>
      <c r="M2661" s="54"/>
      <c r="N2661" s="54" t="s">
        <v>798</v>
      </c>
      <c r="O2661" s="88">
        <v>9.2999999999999992E-3</v>
      </c>
      <c r="P2661" s="54">
        <v>1</v>
      </c>
    </row>
    <row r="2662" spans="1:16" ht="28">
      <c r="A2662" s="54" t="s">
        <v>228</v>
      </c>
      <c r="B2662" s="54" t="s">
        <v>185</v>
      </c>
      <c r="C2662" s="54" t="s">
        <v>1133</v>
      </c>
      <c r="D2662" s="54" t="s">
        <v>172</v>
      </c>
      <c r="E2662" s="54" t="s">
        <v>370</v>
      </c>
      <c r="F2662" s="54" t="s">
        <v>272</v>
      </c>
      <c r="G2662" s="54" t="s">
        <v>859</v>
      </c>
      <c r="H2662" s="54" t="s">
        <v>860</v>
      </c>
      <c r="I2662" s="54" t="s">
        <v>861</v>
      </c>
      <c r="J2662" s="54" t="s">
        <v>859</v>
      </c>
      <c r="K2662" s="54" t="s">
        <v>877</v>
      </c>
      <c r="L2662" s="87">
        <v>41688</v>
      </c>
      <c r="M2662" s="54"/>
      <c r="N2662" s="54" t="s">
        <v>878</v>
      </c>
      <c r="O2662" s="88">
        <v>9.2999999999999992E-3</v>
      </c>
      <c r="P2662" s="54">
        <v>1</v>
      </c>
    </row>
    <row r="2663" spans="1:16" ht="28">
      <c r="A2663" s="54" t="s">
        <v>228</v>
      </c>
      <c r="B2663" s="54" t="s">
        <v>185</v>
      </c>
      <c r="C2663" s="54" t="s">
        <v>1133</v>
      </c>
      <c r="D2663" s="54" t="s">
        <v>172</v>
      </c>
      <c r="E2663" s="54" t="s">
        <v>370</v>
      </c>
      <c r="F2663" s="54" t="s">
        <v>272</v>
      </c>
      <c r="G2663" s="54" t="s">
        <v>859</v>
      </c>
      <c r="H2663" s="54" t="s">
        <v>860</v>
      </c>
      <c r="I2663" s="54" t="s">
        <v>861</v>
      </c>
      <c r="J2663" s="54" t="s">
        <v>859</v>
      </c>
      <c r="K2663" s="54" t="s">
        <v>879</v>
      </c>
      <c r="L2663" s="87">
        <v>41688</v>
      </c>
      <c r="M2663" s="54"/>
      <c r="N2663" s="54" t="s">
        <v>880</v>
      </c>
      <c r="O2663" s="88">
        <v>1.8599999999999998E-2</v>
      </c>
      <c r="P2663" s="54">
        <v>2</v>
      </c>
    </row>
    <row r="2664" spans="1:16" ht="28">
      <c r="A2664" s="54" t="s">
        <v>228</v>
      </c>
      <c r="B2664" s="54" t="s">
        <v>185</v>
      </c>
      <c r="C2664" s="54" t="s">
        <v>1133</v>
      </c>
      <c r="D2664" s="54" t="s">
        <v>172</v>
      </c>
      <c r="E2664" s="54" t="s">
        <v>370</v>
      </c>
      <c r="F2664" s="54" t="s">
        <v>272</v>
      </c>
      <c r="G2664" s="54" t="s">
        <v>201</v>
      </c>
      <c r="H2664" s="54" t="s">
        <v>204</v>
      </c>
      <c r="I2664" s="54" t="s">
        <v>315</v>
      </c>
      <c r="J2664" s="54" t="s">
        <v>201</v>
      </c>
      <c r="K2664" s="54" t="s">
        <v>316</v>
      </c>
      <c r="L2664" s="87">
        <v>41688</v>
      </c>
      <c r="M2664" s="54"/>
      <c r="N2664" s="54" t="s">
        <v>317</v>
      </c>
      <c r="O2664" s="88">
        <v>1.01E-2</v>
      </c>
      <c r="P2664" s="54">
        <v>1</v>
      </c>
    </row>
    <row r="2665" spans="1:16" ht="28">
      <c r="A2665" s="54" t="s">
        <v>228</v>
      </c>
      <c r="B2665" s="54" t="s">
        <v>185</v>
      </c>
      <c r="C2665" s="54" t="s">
        <v>1133</v>
      </c>
      <c r="D2665" s="54" t="s">
        <v>172</v>
      </c>
      <c r="E2665" s="54" t="s">
        <v>370</v>
      </c>
      <c r="F2665" s="54" t="s">
        <v>272</v>
      </c>
      <c r="G2665" s="54" t="s">
        <v>205</v>
      </c>
      <c r="H2665" s="54" t="s">
        <v>1016</v>
      </c>
      <c r="I2665" s="54" t="s">
        <v>1017</v>
      </c>
      <c r="J2665" s="54" t="s">
        <v>205</v>
      </c>
      <c r="K2665" s="54" t="s">
        <v>1020</v>
      </c>
      <c r="L2665" s="87">
        <v>41982</v>
      </c>
      <c r="M2665" s="54"/>
      <c r="N2665" s="54" t="s">
        <v>1021</v>
      </c>
      <c r="O2665" s="88">
        <v>1.8599999999999998E-2</v>
      </c>
      <c r="P2665" s="54">
        <v>2</v>
      </c>
    </row>
    <row r="2666" spans="1:16" ht="28">
      <c r="A2666" s="54" t="s">
        <v>228</v>
      </c>
      <c r="B2666" s="54" t="s">
        <v>185</v>
      </c>
      <c r="C2666" s="54" t="s">
        <v>1133</v>
      </c>
      <c r="D2666" s="54" t="s">
        <v>172</v>
      </c>
      <c r="E2666" s="54" t="s">
        <v>370</v>
      </c>
      <c r="F2666" s="54" t="s">
        <v>272</v>
      </c>
      <c r="G2666" s="54" t="s">
        <v>1023</v>
      </c>
      <c r="H2666" s="54" t="s">
        <v>1024</v>
      </c>
      <c r="I2666" s="54" t="s">
        <v>1025</v>
      </c>
      <c r="J2666" s="54" t="s">
        <v>1023</v>
      </c>
      <c r="K2666" s="54" t="s">
        <v>1032</v>
      </c>
      <c r="L2666" s="87">
        <v>41688</v>
      </c>
      <c r="M2666" s="54"/>
      <c r="N2666" s="54" t="s">
        <v>1033</v>
      </c>
      <c r="O2666" s="88">
        <v>1.01E-2</v>
      </c>
      <c r="P2666" s="54">
        <v>1</v>
      </c>
    </row>
    <row r="2667" spans="1:16" ht="28">
      <c r="A2667" s="54" t="s">
        <v>228</v>
      </c>
      <c r="B2667" s="54" t="s">
        <v>185</v>
      </c>
      <c r="C2667" s="54" t="s">
        <v>1133</v>
      </c>
      <c r="D2667" s="54" t="s">
        <v>172</v>
      </c>
      <c r="E2667" s="54" t="s">
        <v>370</v>
      </c>
      <c r="F2667" s="54" t="s">
        <v>272</v>
      </c>
      <c r="G2667" s="54" t="s">
        <v>1023</v>
      </c>
      <c r="H2667" s="54" t="s">
        <v>1024</v>
      </c>
      <c r="I2667" s="54" t="s">
        <v>1025</v>
      </c>
      <c r="J2667" s="54" t="s">
        <v>1023</v>
      </c>
      <c r="K2667" s="54" t="s">
        <v>1036</v>
      </c>
      <c r="L2667" s="87">
        <v>41688</v>
      </c>
      <c r="M2667" s="54"/>
      <c r="N2667" s="54" t="s">
        <v>1037</v>
      </c>
      <c r="O2667" s="88">
        <v>3.95E-2</v>
      </c>
      <c r="P2667" s="54">
        <v>4</v>
      </c>
    </row>
    <row r="2668" spans="1:16" ht="28">
      <c r="A2668" s="54" t="s">
        <v>228</v>
      </c>
      <c r="B2668" s="54" t="s">
        <v>185</v>
      </c>
      <c r="C2668" s="54" t="s">
        <v>1133</v>
      </c>
      <c r="D2668" s="54" t="s">
        <v>172</v>
      </c>
      <c r="E2668" s="54" t="s">
        <v>370</v>
      </c>
      <c r="F2668" s="54" t="s">
        <v>272</v>
      </c>
      <c r="G2668" s="54" t="s">
        <v>207</v>
      </c>
      <c r="H2668" s="54" t="s">
        <v>336</v>
      </c>
      <c r="I2668" s="54" t="s">
        <v>337</v>
      </c>
      <c r="J2668" s="54" t="s">
        <v>207</v>
      </c>
      <c r="K2668" s="54" t="s">
        <v>336</v>
      </c>
      <c r="L2668" s="87">
        <v>42101</v>
      </c>
      <c r="M2668" s="54"/>
      <c r="N2668" s="54" t="s">
        <v>338</v>
      </c>
      <c r="O2668" s="88">
        <v>9.2999999999999992E-3</v>
      </c>
      <c r="P2668" s="54">
        <v>1</v>
      </c>
    </row>
    <row r="2669" spans="1:16" ht="28">
      <c r="A2669" s="54" t="s">
        <v>228</v>
      </c>
      <c r="B2669" s="54" t="s">
        <v>185</v>
      </c>
      <c r="C2669" s="54" t="s">
        <v>1130</v>
      </c>
      <c r="D2669" s="54" t="s">
        <v>172</v>
      </c>
      <c r="E2669" s="54" t="s">
        <v>370</v>
      </c>
      <c r="F2669" s="54" t="s">
        <v>272</v>
      </c>
      <c r="G2669" s="54" t="s">
        <v>192</v>
      </c>
      <c r="H2669" s="54" t="s">
        <v>280</v>
      </c>
      <c r="I2669" s="54" t="s">
        <v>281</v>
      </c>
      <c r="J2669" s="54" t="s">
        <v>192</v>
      </c>
      <c r="K2669" s="54" t="s">
        <v>282</v>
      </c>
      <c r="L2669" s="87">
        <v>41898</v>
      </c>
      <c r="M2669" s="54"/>
      <c r="N2669" s="54" t="s">
        <v>283</v>
      </c>
      <c r="O2669" s="88">
        <v>3.73E-2</v>
      </c>
      <c r="P2669" s="54">
        <v>4</v>
      </c>
    </row>
    <row r="2670" spans="1:16" ht="28">
      <c r="A2670" s="54" t="s">
        <v>228</v>
      </c>
      <c r="B2670" s="54" t="s">
        <v>185</v>
      </c>
      <c r="C2670" s="54" t="s">
        <v>1130</v>
      </c>
      <c r="D2670" s="54" t="s">
        <v>172</v>
      </c>
      <c r="E2670" s="54" t="s">
        <v>370</v>
      </c>
      <c r="F2670" s="54" t="s">
        <v>272</v>
      </c>
      <c r="G2670" s="54" t="s">
        <v>192</v>
      </c>
      <c r="H2670" s="54" t="s">
        <v>280</v>
      </c>
      <c r="I2670" s="54" t="s">
        <v>281</v>
      </c>
      <c r="J2670" s="54" t="s">
        <v>192</v>
      </c>
      <c r="K2670" s="54" t="s">
        <v>467</v>
      </c>
      <c r="L2670" s="87">
        <v>41898</v>
      </c>
      <c r="M2670" s="54"/>
      <c r="N2670" s="54" t="s">
        <v>468</v>
      </c>
      <c r="O2670" s="88">
        <v>7.4300000000000019E-2</v>
      </c>
      <c r="P2670" s="54">
        <v>7</v>
      </c>
    </row>
    <row r="2671" spans="1:16" ht="28">
      <c r="A2671" s="54" t="s">
        <v>228</v>
      </c>
      <c r="B2671" s="54" t="s">
        <v>185</v>
      </c>
      <c r="C2671" s="54" t="s">
        <v>1130</v>
      </c>
      <c r="D2671" s="54" t="s">
        <v>172</v>
      </c>
      <c r="E2671" s="54" t="s">
        <v>370</v>
      </c>
      <c r="F2671" s="54" t="s">
        <v>272</v>
      </c>
      <c r="G2671" s="54" t="s">
        <v>192</v>
      </c>
      <c r="H2671" s="54" t="s">
        <v>280</v>
      </c>
      <c r="I2671" s="54" t="s">
        <v>281</v>
      </c>
      <c r="J2671" s="54" t="s">
        <v>192</v>
      </c>
      <c r="K2671" s="54" t="s">
        <v>473</v>
      </c>
      <c r="L2671" s="87">
        <v>41898</v>
      </c>
      <c r="M2671" s="54"/>
      <c r="N2671" s="54" t="s">
        <v>474</v>
      </c>
      <c r="O2671" s="88">
        <v>1.14E-2</v>
      </c>
      <c r="P2671" s="54">
        <v>1</v>
      </c>
    </row>
    <row r="2672" spans="1:16" ht="28">
      <c r="A2672" s="54" t="s">
        <v>228</v>
      </c>
      <c r="B2672" s="54" t="s">
        <v>185</v>
      </c>
      <c r="C2672" s="54" t="s">
        <v>1130</v>
      </c>
      <c r="D2672" s="54" t="s">
        <v>172</v>
      </c>
      <c r="E2672" s="54" t="s">
        <v>370</v>
      </c>
      <c r="F2672" s="54" t="s">
        <v>272</v>
      </c>
      <c r="G2672" s="54" t="s">
        <v>192</v>
      </c>
      <c r="H2672" s="54" t="s">
        <v>478</v>
      </c>
      <c r="I2672" s="54" t="s">
        <v>479</v>
      </c>
      <c r="J2672" s="54" t="s">
        <v>192</v>
      </c>
      <c r="K2672" s="54" t="s">
        <v>480</v>
      </c>
      <c r="L2672" s="87">
        <v>41695</v>
      </c>
      <c r="M2672" s="54"/>
      <c r="N2672" s="54" t="s">
        <v>481</v>
      </c>
      <c r="O2672" s="88">
        <v>4.0899999999999999E-2</v>
      </c>
      <c r="P2672" s="54">
        <v>5</v>
      </c>
    </row>
    <row r="2673" spans="1:16" ht="28">
      <c r="A2673" s="54" t="s">
        <v>228</v>
      </c>
      <c r="B2673" s="54" t="s">
        <v>185</v>
      </c>
      <c r="C2673" s="54" t="s">
        <v>1130</v>
      </c>
      <c r="D2673" s="54" t="s">
        <v>172</v>
      </c>
      <c r="E2673" s="54" t="s">
        <v>370</v>
      </c>
      <c r="F2673" s="54" t="s">
        <v>272</v>
      </c>
      <c r="G2673" s="54" t="s">
        <v>192</v>
      </c>
      <c r="H2673" s="54" t="s">
        <v>478</v>
      </c>
      <c r="I2673" s="54" t="s">
        <v>479</v>
      </c>
      <c r="J2673" s="54" t="s">
        <v>192</v>
      </c>
      <c r="K2673" s="54" t="s">
        <v>484</v>
      </c>
      <c r="L2673" s="87">
        <v>41695</v>
      </c>
      <c r="M2673" s="54"/>
      <c r="N2673" s="54" t="s">
        <v>485</v>
      </c>
      <c r="O2673" s="88">
        <v>1.14E-2</v>
      </c>
      <c r="P2673" s="54">
        <v>1</v>
      </c>
    </row>
    <row r="2674" spans="1:16" ht="28">
      <c r="A2674" s="54" t="s">
        <v>228</v>
      </c>
      <c r="B2674" s="54" t="s">
        <v>185</v>
      </c>
      <c r="C2674" s="54" t="s">
        <v>1130</v>
      </c>
      <c r="D2674" s="54" t="s">
        <v>172</v>
      </c>
      <c r="E2674" s="54" t="s">
        <v>370</v>
      </c>
      <c r="F2674" s="54" t="s">
        <v>272</v>
      </c>
      <c r="G2674" s="54" t="s">
        <v>192</v>
      </c>
      <c r="H2674" s="54" t="s">
        <v>478</v>
      </c>
      <c r="I2674" s="54" t="s">
        <v>479</v>
      </c>
      <c r="J2674" s="54" t="s">
        <v>192</v>
      </c>
      <c r="K2674" s="54" t="s">
        <v>488</v>
      </c>
      <c r="L2674" s="87">
        <v>41695</v>
      </c>
      <c r="M2674" s="54"/>
      <c r="N2674" s="54" t="s">
        <v>489</v>
      </c>
      <c r="O2674" s="88">
        <v>1.5800000000000002E-2</v>
      </c>
      <c r="P2674" s="54">
        <v>2</v>
      </c>
    </row>
    <row r="2675" spans="1:16" ht="28">
      <c r="A2675" s="54" t="s">
        <v>228</v>
      </c>
      <c r="B2675" s="54" t="s">
        <v>185</v>
      </c>
      <c r="C2675" s="54" t="s">
        <v>1130</v>
      </c>
      <c r="D2675" s="54" t="s">
        <v>172</v>
      </c>
      <c r="E2675" s="54" t="s">
        <v>370</v>
      </c>
      <c r="F2675" s="54" t="s">
        <v>272</v>
      </c>
      <c r="G2675" s="54" t="s">
        <v>192</v>
      </c>
      <c r="H2675" s="54" t="s">
        <v>478</v>
      </c>
      <c r="I2675" s="54" t="s">
        <v>479</v>
      </c>
      <c r="J2675" s="54" t="s">
        <v>192</v>
      </c>
      <c r="K2675" s="54" t="s">
        <v>494</v>
      </c>
      <c r="L2675" s="87">
        <v>41695</v>
      </c>
      <c r="M2675" s="54"/>
      <c r="N2675" s="54" t="s">
        <v>495</v>
      </c>
      <c r="O2675" s="88">
        <v>0.1181</v>
      </c>
      <c r="P2675" s="54">
        <v>12</v>
      </c>
    </row>
    <row r="2676" spans="1:16" ht="28">
      <c r="A2676" s="54" t="s">
        <v>228</v>
      </c>
      <c r="B2676" s="54" t="s">
        <v>185</v>
      </c>
      <c r="C2676" s="54" t="s">
        <v>1130</v>
      </c>
      <c r="D2676" s="54" t="s">
        <v>172</v>
      </c>
      <c r="E2676" s="54" t="s">
        <v>370</v>
      </c>
      <c r="F2676" s="54" t="s">
        <v>272</v>
      </c>
      <c r="G2676" s="54" t="s">
        <v>192</v>
      </c>
      <c r="H2676" s="54" t="s">
        <v>478</v>
      </c>
      <c r="I2676" s="54" t="s">
        <v>479</v>
      </c>
      <c r="J2676" s="54" t="s">
        <v>192</v>
      </c>
      <c r="K2676" s="54" t="s">
        <v>496</v>
      </c>
      <c r="L2676" s="87">
        <v>41695</v>
      </c>
      <c r="M2676" s="54"/>
      <c r="N2676" s="54" t="s">
        <v>497</v>
      </c>
      <c r="O2676" s="88">
        <v>6.3100000000000003E-2</v>
      </c>
      <c r="P2676" s="54">
        <v>6</v>
      </c>
    </row>
    <row r="2677" spans="1:16" ht="28">
      <c r="A2677" s="54" t="s">
        <v>228</v>
      </c>
      <c r="B2677" s="54" t="s">
        <v>185</v>
      </c>
      <c r="C2677" s="54" t="s">
        <v>1130</v>
      </c>
      <c r="D2677" s="54" t="s">
        <v>172</v>
      </c>
      <c r="E2677" s="54" t="s">
        <v>370</v>
      </c>
      <c r="F2677" s="54" t="s">
        <v>272</v>
      </c>
      <c r="G2677" s="54" t="s">
        <v>192</v>
      </c>
      <c r="H2677" s="54" t="s">
        <v>478</v>
      </c>
      <c r="I2677" s="54" t="s">
        <v>479</v>
      </c>
      <c r="J2677" s="54" t="s">
        <v>192</v>
      </c>
      <c r="K2677" s="54" t="s">
        <v>498</v>
      </c>
      <c r="L2677" s="87">
        <v>41695</v>
      </c>
      <c r="M2677" s="54"/>
      <c r="N2677" s="54" t="s">
        <v>499</v>
      </c>
      <c r="O2677" s="88">
        <v>8.4599999999999995E-2</v>
      </c>
      <c r="P2677" s="54">
        <v>8</v>
      </c>
    </row>
    <row r="2678" spans="1:16" ht="28">
      <c r="A2678" s="54" t="s">
        <v>228</v>
      </c>
      <c r="B2678" s="54" t="s">
        <v>185</v>
      </c>
      <c r="C2678" s="54" t="s">
        <v>1130</v>
      </c>
      <c r="D2678" s="54" t="s">
        <v>172</v>
      </c>
      <c r="E2678" s="54" t="s">
        <v>370</v>
      </c>
      <c r="F2678" s="54" t="s">
        <v>272</v>
      </c>
      <c r="G2678" s="54" t="s">
        <v>196</v>
      </c>
      <c r="H2678" s="54" t="s">
        <v>197</v>
      </c>
      <c r="I2678" s="54" t="s">
        <v>678</v>
      </c>
      <c r="J2678" s="54" t="s">
        <v>196</v>
      </c>
      <c r="K2678" s="54" t="s">
        <v>679</v>
      </c>
      <c r="L2678" s="87">
        <v>41814</v>
      </c>
      <c r="M2678" s="54"/>
      <c r="N2678" s="54" t="s">
        <v>680</v>
      </c>
      <c r="O2678" s="88">
        <v>0.3105</v>
      </c>
      <c r="P2678" s="54">
        <v>39</v>
      </c>
    </row>
    <row r="2679" spans="1:16" ht="28">
      <c r="A2679" s="54" t="s">
        <v>228</v>
      </c>
      <c r="B2679" s="54" t="s">
        <v>185</v>
      </c>
      <c r="C2679" s="54" t="s">
        <v>1130</v>
      </c>
      <c r="D2679" s="54" t="s">
        <v>172</v>
      </c>
      <c r="E2679" s="54" t="s">
        <v>370</v>
      </c>
      <c r="F2679" s="54" t="s">
        <v>272</v>
      </c>
      <c r="G2679" s="54" t="s">
        <v>196</v>
      </c>
      <c r="H2679" s="54" t="s">
        <v>197</v>
      </c>
      <c r="I2679" s="54" t="s">
        <v>678</v>
      </c>
      <c r="J2679" s="54" t="s">
        <v>196</v>
      </c>
      <c r="K2679" s="54" t="s">
        <v>197</v>
      </c>
      <c r="L2679" s="87">
        <v>41814</v>
      </c>
      <c r="M2679" s="54"/>
      <c r="N2679" s="54" t="s">
        <v>681</v>
      </c>
      <c r="O2679" s="88">
        <v>1.5699999999999999E-2</v>
      </c>
      <c r="P2679" s="54">
        <v>2</v>
      </c>
    </row>
    <row r="2680" spans="1:16" ht="28">
      <c r="A2680" s="54" t="s">
        <v>228</v>
      </c>
      <c r="B2680" s="54" t="s">
        <v>185</v>
      </c>
      <c r="C2680" s="54" t="s">
        <v>1130</v>
      </c>
      <c r="D2680" s="54" t="s">
        <v>172</v>
      </c>
      <c r="E2680" s="54" t="s">
        <v>370</v>
      </c>
      <c r="F2680" s="54" t="s">
        <v>272</v>
      </c>
      <c r="G2680" s="54" t="s">
        <v>196</v>
      </c>
      <c r="H2680" s="54" t="s">
        <v>197</v>
      </c>
      <c r="I2680" s="54" t="s">
        <v>678</v>
      </c>
      <c r="J2680" s="54" t="s">
        <v>196</v>
      </c>
      <c r="K2680" s="54" t="s">
        <v>698</v>
      </c>
      <c r="L2680" s="87">
        <v>41814</v>
      </c>
      <c r="M2680" s="54"/>
      <c r="N2680" s="54" t="s">
        <v>699</v>
      </c>
      <c r="O2680" s="88">
        <v>7.9000000000000008E-3</v>
      </c>
      <c r="P2680" s="54">
        <v>1</v>
      </c>
    </row>
    <row r="2681" spans="1:16" ht="28">
      <c r="A2681" s="54" t="s">
        <v>228</v>
      </c>
      <c r="B2681" s="54" t="s">
        <v>185</v>
      </c>
      <c r="C2681" s="54" t="s">
        <v>1130</v>
      </c>
      <c r="D2681" s="54" t="s">
        <v>172</v>
      </c>
      <c r="E2681" s="54" t="s">
        <v>370</v>
      </c>
      <c r="F2681" s="54" t="s">
        <v>272</v>
      </c>
      <c r="G2681" s="54" t="s">
        <v>307</v>
      </c>
      <c r="H2681" s="54" t="s">
        <v>308</v>
      </c>
      <c r="I2681" s="54" t="s">
        <v>309</v>
      </c>
      <c r="J2681" s="54" t="s">
        <v>307</v>
      </c>
      <c r="K2681" s="54" t="s">
        <v>806</v>
      </c>
      <c r="L2681" s="87">
        <v>41695</v>
      </c>
      <c r="M2681" s="54"/>
      <c r="N2681" s="54" t="s">
        <v>807</v>
      </c>
      <c r="O2681" s="88">
        <v>1.14E-2</v>
      </c>
      <c r="P2681" s="54">
        <v>1</v>
      </c>
    </row>
    <row r="2682" spans="1:16" ht="28">
      <c r="A2682" s="54" t="s">
        <v>228</v>
      </c>
      <c r="B2682" s="54" t="s">
        <v>185</v>
      </c>
      <c r="C2682" s="54" t="s">
        <v>1130</v>
      </c>
      <c r="D2682" s="54" t="s">
        <v>172</v>
      </c>
      <c r="E2682" s="54" t="s">
        <v>370</v>
      </c>
      <c r="F2682" s="54" t="s">
        <v>272</v>
      </c>
      <c r="G2682" s="54" t="s">
        <v>307</v>
      </c>
      <c r="H2682" s="54" t="s">
        <v>308</v>
      </c>
      <c r="I2682" s="54" t="s">
        <v>309</v>
      </c>
      <c r="J2682" s="54" t="s">
        <v>307</v>
      </c>
      <c r="K2682" s="54" t="s">
        <v>311</v>
      </c>
      <c r="L2682" s="87">
        <v>41695</v>
      </c>
      <c r="M2682" s="54"/>
      <c r="N2682" s="54" t="s">
        <v>312</v>
      </c>
      <c r="O2682" s="88">
        <v>2.1899999999999999E-2</v>
      </c>
      <c r="P2682" s="54">
        <v>2</v>
      </c>
    </row>
    <row r="2683" spans="1:16" ht="28">
      <c r="A2683" s="54" t="s">
        <v>228</v>
      </c>
      <c r="B2683" s="54" t="s">
        <v>185</v>
      </c>
      <c r="C2683" s="54" t="s">
        <v>1130</v>
      </c>
      <c r="D2683" s="54" t="s">
        <v>172</v>
      </c>
      <c r="E2683" s="54" t="s">
        <v>370</v>
      </c>
      <c r="F2683" s="54" t="s">
        <v>272</v>
      </c>
      <c r="G2683" s="54" t="s">
        <v>307</v>
      </c>
      <c r="H2683" s="54" t="s">
        <v>308</v>
      </c>
      <c r="I2683" s="54" t="s">
        <v>309</v>
      </c>
      <c r="J2683" s="54" t="s">
        <v>307</v>
      </c>
      <c r="K2683" s="54" t="s">
        <v>313</v>
      </c>
      <c r="L2683" s="87">
        <v>41695</v>
      </c>
      <c r="M2683" s="54"/>
      <c r="N2683" s="54" t="s">
        <v>314</v>
      </c>
      <c r="O2683" s="88">
        <v>3.4200000000000001E-2</v>
      </c>
      <c r="P2683" s="54">
        <v>3</v>
      </c>
    </row>
    <row r="2684" spans="1:16" ht="28">
      <c r="A2684" s="54" t="s">
        <v>228</v>
      </c>
      <c r="B2684" s="54" t="s">
        <v>185</v>
      </c>
      <c r="C2684" s="54" t="s">
        <v>1130</v>
      </c>
      <c r="D2684" s="54" t="s">
        <v>172</v>
      </c>
      <c r="E2684" s="54" t="s">
        <v>370</v>
      </c>
      <c r="F2684" s="54" t="s">
        <v>272</v>
      </c>
      <c r="G2684" s="54" t="s">
        <v>307</v>
      </c>
      <c r="H2684" s="54" t="s">
        <v>308</v>
      </c>
      <c r="I2684" s="54" t="s">
        <v>309</v>
      </c>
      <c r="J2684" s="54" t="s">
        <v>307</v>
      </c>
      <c r="K2684" s="54" t="s">
        <v>813</v>
      </c>
      <c r="L2684" s="87">
        <v>41695</v>
      </c>
      <c r="M2684" s="54"/>
      <c r="N2684" s="54" t="s">
        <v>814</v>
      </c>
      <c r="O2684" s="88">
        <v>8.3799999999999986E-2</v>
      </c>
      <c r="P2684" s="54">
        <v>7</v>
      </c>
    </row>
    <row r="2685" spans="1:16" ht="28">
      <c r="A2685" s="54" t="s">
        <v>228</v>
      </c>
      <c r="B2685" s="54" t="s">
        <v>185</v>
      </c>
      <c r="C2685" s="54" t="s">
        <v>1130</v>
      </c>
      <c r="D2685" s="54" t="s">
        <v>172</v>
      </c>
      <c r="E2685" s="54" t="s">
        <v>370</v>
      </c>
      <c r="F2685" s="54" t="s">
        <v>272</v>
      </c>
      <c r="G2685" s="54" t="s">
        <v>307</v>
      </c>
      <c r="H2685" s="54" t="s">
        <v>308</v>
      </c>
      <c r="I2685" s="54" t="s">
        <v>309</v>
      </c>
      <c r="J2685" s="54" t="s">
        <v>307</v>
      </c>
      <c r="K2685" s="54" t="s">
        <v>815</v>
      </c>
      <c r="L2685" s="87">
        <v>41695</v>
      </c>
      <c r="M2685" s="54"/>
      <c r="N2685" s="54" t="s">
        <v>816</v>
      </c>
      <c r="O2685" s="88">
        <v>1.14E-2</v>
      </c>
      <c r="P2685" s="54">
        <v>1</v>
      </c>
    </row>
    <row r="2686" spans="1:16" ht="28">
      <c r="A2686" s="54" t="s">
        <v>228</v>
      </c>
      <c r="B2686" s="54" t="s">
        <v>185</v>
      </c>
      <c r="C2686" s="54" t="s">
        <v>1130</v>
      </c>
      <c r="D2686" s="54" t="s">
        <v>172</v>
      </c>
      <c r="E2686" s="54" t="s">
        <v>370</v>
      </c>
      <c r="F2686" s="54" t="s">
        <v>272</v>
      </c>
      <c r="G2686" s="54" t="s">
        <v>307</v>
      </c>
      <c r="H2686" s="54" t="s">
        <v>308</v>
      </c>
      <c r="I2686" s="54" t="s">
        <v>309</v>
      </c>
      <c r="J2686" s="54" t="s">
        <v>307</v>
      </c>
      <c r="K2686" s="54" t="s">
        <v>823</v>
      </c>
      <c r="L2686" s="87">
        <v>41695</v>
      </c>
      <c r="M2686" s="54"/>
      <c r="N2686" s="54" t="s">
        <v>824</v>
      </c>
      <c r="O2686" s="88">
        <v>1.9599999999999999E-2</v>
      </c>
      <c r="P2686" s="54">
        <v>2</v>
      </c>
    </row>
    <row r="2687" spans="1:16" ht="28">
      <c r="A2687" s="54" t="s">
        <v>228</v>
      </c>
      <c r="B2687" s="54" t="s">
        <v>185</v>
      </c>
      <c r="C2687" s="54" t="s">
        <v>1130</v>
      </c>
      <c r="D2687" s="54" t="s">
        <v>172</v>
      </c>
      <c r="E2687" s="54" t="s">
        <v>370</v>
      </c>
      <c r="F2687" s="54" t="s">
        <v>272</v>
      </c>
      <c r="G2687" s="54" t="s">
        <v>201</v>
      </c>
      <c r="H2687" s="54" t="s">
        <v>976</v>
      </c>
      <c r="I2687" s="54" t="s">
        <v>977</v>
      </c>
      <c r="J2687" s="54" t="s">
        <v>201</v>
      </c>
      <c r="K2687" s="54" t="s">
        <v>980</v>
      </c>
      <c r="L2687" s="87">
        <v>41695</v>
      </c>
      <c r="M2687" s="54"/>
      <c r="N2687" s="54" t="s">
        <v>981</v>
      </c>
      <c r="O2687" s="88">
        <v>2.5499999999999998E-2</v>
      </c>
      <c r="P2687" s="54">
        <v>2</v>
      </c>
    </row>
    <row r="2688" spans="1:16" ht="28">
      <c r="A2688" s="54" t="s">
        <v>228</v>
      </c>
      <c r="B2688" s="54" t="s">
        <v>185</v>
      </c>
      <c r="C2688" s="54" t="s">
        <v>1130</v>
      </c>
      <c r="D2688" s="54" t="s">
        <v>172</v>
      </c>
      <c r="E2688" s="54" t="s">
        <v>370</v>
      </c>
      <c r="F2688" s="54" t="s">
        <v>272</v>
      </c>
      <c r="G2688" s="54" t="s">
        <v>201</v>
      </c>
      <c r="H2688" s="54" t="s">
        <v>976</v>
      </c>
      <c r="I2688" s="54" t="s">
        <v>977</v>
      </c>
      <c r="J2688" s="54" t="s">
        <v>201</v>
      </c>
      <c r="K2688" s="54" t="s">
        <v>982</v>
      </c>
      <c r="L2688" s="87">
        <v>41695</v>
      </c>
      <c r="M2688" s="54"/>
      <c r="N2688" s="54" t="s">
        <v>983</v>
      </c>
      <c r="O2688" s="88">
        <v>3.8199999999999998E-2</v>
      </c>
      <c r="P2688" s="54">
        <v>3</v>
      </c>
    </row>
    <row r="2689" spans="1:16" ht="28">
      <c r="A2689" s="54" t="s">
        <v>228</v>
      </c>
      <c r="B2689" s="54" t="s">
        <v>185</v>
      </c>
      <c r="C2689" s="54" t="s">
        <v>1130</v>
      </c>
      <c r="D2689" s="54" t="s">
        <v>172</v>
      </c>
      <c r="E2689" s="54" t="s">
        <v>370</v>
      </c>
      <c r="F2689" s="54" t="s">
        <v>272</v>
      </c>
      <c r="G2689" s="54" t="s">
        <v>201</v>
      </c>
      <c r="H2689" s="54" t="s">
        <v>976</v>
      </c>
      <c r="I2689" s="54" t="s">
        <v>977</v>
      </c>
      <c r="J2689" s="54" t="s">
        <v>201</v>
      </c>
      <c r="K2689" s="54" t="s">
        <v>996</v>
      </c>
      <c r="L2689" s="87">
        <v>41695</v>
      </c>
      <c r="M2689" s="54"/>
      <c r="N2689" s="54" t="s">
        <v>997</v>
      </c>
      <c r="O2689" s="88">
        <v>8.2000000000000007E-3</v>
      </c>
      <c r="P2689" s="54">
        <v>1</v>
      </c>
    </row>
    <row r="2690" spans="1:16" ht="28">
      <c r="A2690" s="54" t="s">
        <v>228</v>
      </c>
      <c r="B2690" s="54" t="s">
        <v>185</v>
      </c>
      <c r="C2690" s="54" t="s">
        <v>369</v>
      </c>
      <c r="D2690" s="54" t="s">
        <v>172</v>
      </c>
      <c r="E2690" s="54" t="s">
        <v>370</v>
      </c>
      <c r="F2690" s="54" t="s">
        <v>272</v>
      </c>
      <c r="G2690" s="54" t="s">
        <v>192</v>
      </c>
      <c r="H2690" s="54" t="s">
        <v>280</v>
      </c>
      <c r="I2690" s="54" t="s">
        <v>281</v>
      </c>
      <c r="J2690" s="54" t="s">
        <v>192</v>
      </c>
      <c r="K2690" s="54" t="s">
        <v>286</v>
      </c>
      <c r="L2690" s="87">
        <v>41898</v>
      </c>
      <c r="M2690" s="54"/>
      <c r="N2690" s="54" t="s">
        <v>287</v>
      </c>
      <c r="O2690" s="88">
        <v>6.7400000000000002E-2</v>
      </c>
      <c r="P2690" s="54">
        <v>5</v>
      </c>
    </row>
    <row r="2691" spans="1:16" ht="28">
      <c r="A2691" s="54" t="s">
        <v>228</v>
      </c>
      <c r="B2691" s="54" t="s">
        <v>185</v>
      </c>
      <c r="C2691" s="54" t="s">
        <v>369</v>
      </c>
      <c r="D2691" s="54" t="s">
        <v>172</v>
      </c>
      <c r="E2691" s="54" t="s">
        <v>370</v>
      </c>
      <c r="F2691" s="54" t="s">
        <v>272</v>
      </c>
      <c r="G2691" s="54" t="s">
        <v>192</v>
      </c>
      <c r="H2691" s="54" t="s">
        <v>280</v>
      </c>
      <c r="I2691" s="54" t="s">
        <v>281</v>
      </c>
      <c r="J2691" s="54" t="s">
        <v>192</v>
      </c>
      <c r="K2691" s="54" t="s">
        <v>473</v>
      </c>
      <c r="L2691" s="87">
        <v>41898</v>
      </c>
      <c r="M2691" s="54"/>
      <c r="N2691" s="54" t="s">
        <v>474</v>
      </c>
      <c r="O2691" s="88">
        <v>2.6499999999999999E-2</v>
      </c>
      <c r="P2691" s="54">
        <v>2</v>
      </c>
    </row>
    <row r="2692" spans="1:16" ht="28">
      <c r="A2692" s="54" t="s">
        <v>228</v>
      </c>
      <c r="B2692" s="54" t="s">
        <v>185</v>
      </c>
      <c r="C2692" s="54" t="s">
        <v>369</v>
      </c>
      <c r="D2692" s="54" t="s">
        <v>172</v>
      </c>
      <c r="E2692" s="54" t="s">
        <v>370</v>
      </c>
      <c r="F2692" s="54" t="s">
        <v>272</v>
      </c>
      <c r="G2692" s="54" t="s">
        <v>192</v>
      </c>
      <c r="H2692" s="54" t="s">
        <v>478</v>
      </c>
      <c r="I2692" s="54" t="s">
        <v>479</v>
      </c>
      <c r="J2692" s="54" t="s">
        <v>192</v>
      </c>
      <c r="K2692" s="54" t="s">
        <v>480</v>
      </c>
      <c r="L2692" s="87">
        <v>41695</v>
      </c>
      <c r="M2692" s="54"/>
      <c r="N2692" s="54" t="s">
        <v>481</v>
      </c>
      <c r="O2692" s="88">
        <v>1.38E-2</v>
      </c>
      <c r="P2692" s="54">
        <v>1</v>
      </c>
    </row>
    <row r="2693" spans="1:16" ht="28">
      <c r="A2693" s="54" t="s">
        <v>228</v>
      </c>
      <c r="B2693" s="54" t="s">
        <v>185</v>
      </c>
      <c r="C2693" s="54" t="s">
        <v>369</v>
      </c>
      <c r="D2693" s="54" t="s">
        <v>172</v>
      </c>
      <c r="E2693" s="54" t="s">
        <v>370</v>
      </c>
      <c r="F2693" s="54" t="s">
        <v>272</v>
      </c>
      <c r="G2693" s="54" t="s">
        <v>192</v>
      </c>
      <c r="H2693" s="54" t="s">
        <v>478</v>
      </c>
      <c r="I2693" s="54" t="s">
        <v>479</v>
      </c>
      <c r="J2693" s="54" t="s">
        <v>192</v>
      </c>
      <c r="K2693" s="54" t="s">
        <v>482</v>
      </c>
      <c r="L2693" s="87">
        <v>41695</v>
      </c>
      <c r="M2693" s="54"/>
      <c r="N2693" s="54" t="s">
        <v>483</v>
      </c>
      <c r="O2693" s="88">
        <v>1.38E-2</v>
      </c>
      <c r="P2693" s="54">
        <v>1</v>
      </c>
    </row>
    <row r="2694" spans="1:16" ht="28">
      <c r="A2694" s="54" t="s">
        <v>228</v>
      </c>
      <c r="B2694" s="54" t="s">
        <v>185</v>
      </c>
      <c r="C2694" s="54" t="s">
        <v>369</v>
      </c>
      <c r="D2694" s="54" t="s">
        <v>172</v>
      </c>
      <c r="E2694" s="54" t="s">
        <v>370</v>
      </c>
      <c r="F2694" s="54" t="s">
        <v>272</v>
      </c>
      <c r="G2694" s="54" t="s">
        <v>192</v>
      </c>
      <c r="H2694" s="54" t="s">
        <v>478</v>
      </c>
      <c r="I2694" s="54" t="s">
        <v>479</v>
      </c>
      <c r="J2694" s="54" t="s">
        <v>192</v>
      </c>
      <c r="K2694" s="54" t="s">
        <v>486</v>
      </c>
      <c r="L2694" s="87">
        <v>41695</v>
      </c>
      <c r="M2694" s="54"/>
      <c r="N2694" s="54" t="s">
        <v>487</v>
      </c>
      <c r="O2694" s="88">
        <v>1.32E-2</v>
      </c>
      <c r="P2694" s="54">
        <v>1</v>
      </c>
    </row>
    <row r="2695" spans="1:16" ht="28">
      <c r="A2695" s="54" t="s">
        <v>228</v>
      </c>
      <c r="B2695" s="54" t="s">
        <v>185</v>
      </c>
      <c r="C2695" s="54" t="s">
        <v>369</v>
      </c>
      <c r="D2695" s="54" t="s">
        <v>172</v>
      </c>
      <c r="E2695" s="54" t="s">
        <v>370</v>
      </c>
      <c r="F2695" s="54" t="s">
        <v>272</v>
      </c>
      <c r="G2695" s="54" t="s">
        <v>192</v>
      </c>
      <c r="H2695" s="54" t="s">
        <v>478</v>
      </c>
      <c r="I2695" s="54" t="s">
        <v>479</v>
      </c>
      <c r="J2695" s="54" t="s">
        <v>192</v>
      </c>
      <c r="K2695" s="54" t="s">
        <v>488</v>
      </c>
      <c r="L2695" s="87">
        <v>41695</v>
      </c>
      <c r="M2695" s="54"/>
      <c r="N2695" s="54" t="s">
        <v>489</v>
      </c>
      <c r="O2695" s="88">
        <v>1.32E-2</v>
      </c>
      <c r="P2695" s="54">
        <v>1</v>
      </c>
    </row>
    <row r="2696" spans="1:16" ht="28">
      <c r="A2696" s="54" t="s">
        <v>228</v>
      </c>
      <c r="B2696" s="54" t="s">
        <v>185</v>
      </c>
      <c r="C2696" s="54" t="s">
        <v>369</v>
      </c>
      <c r="D2696" s="54" t="s">
        <v>172</v>
      </c>
      <c r="E2696" s="54" t="s">
        <v>370</v>
      </c>
      <c r="F2696" s="54" t="s">
        <v>272</v>
      </c>
      <c r="G2696" s="54" t="s">
        <v>192</v>
      </c>
      <c r="H2696" s="54" t="s">
        <v>478</v>
      </c>
      <c r="I2696" s="54" t="s">
        <v>479</v>
      </c>
      <c r="J2696" s="54" t="s">
        <v>192</v>
      </c>
      <c r="K2696" s="54" t="s">
        <v>490</v>
      </c>
      <c r="L2696" s="87">
        <v>41695</v>
      </c>
      <c r="M2696" s="54"/>
      <c r="N2696" s="54" t="s">
        <v>491</v>
      </c>
      <c r="O2696" s="88">
        <v>1.38E-2</v>
      </c>
      <c r="P2696" s="54">
        <v>1</v>
      </c>
    </row>
    <row r="2697" spans="1:16" ht="28">
      <c r="A2697" s="54" t="s">
        <v>228</v>
      </c>
      <c r="B2697" s="54" t="s">
        <v>185</v>
      </c>
      <c r="C2697" s="54" t="s">
        <v>369</v>
      </c>
      <c r="D2697" s="54" t="s">
        <v>172</v>
      </c>
      <c r="E2697" s="54" t="s">
        <v>370</v>
      </c>
      <c r="F2697" s="54" t="s">
        <v>272</v>
      </c>
      <c r="G2697" s="54" t="s">
        <v>192</v>
      </c>
      <c r="H2697" s="54" t="s">
        <v>478</v>
      </c>
      <c r="I2697" s="54" t="s">
        <v>479</v>
      </c>
      <c r="J2697" s="54" t="s">
        <v>192</v>
      </c>
      <c r="K2697" s="54" t="s">
        <v>492</v>
      </c>
      <c r="L2697" s="87">
        <v>41695</v>
      </c>
      <c r="M2697" s="54"/>
      <c r="N2697" s="54" t="s">
        <v>493</v>
      </c>
      <c r="O2697" s="88">
        <v>1.38E-2</v>
      </c>
      <c r="P2697" s="54">
        <v>1</v>
      </c>
    </row>
    <row r="2698" spans="1:16" ht="28">
      <c r="A2698" s="54" t="s">
        <v>228</v>
      </c>
      <c r="B2698" s="54" t="s">
        <v>185</v>
      </c>
      <c r="C2698" s="54" t="s">
        <v>369</v>
      </c>
      <c r="D2698" s="54" t="s">
        <v>172</v>
      </c>
      <c r="E2698" s="54" t="s">
        <v>370</v>
      </c>
      <c r="F2698" s="54" t="s">
        <v>272</v>
      </c>
      <c r="G2698" s="54" t="s">
        <v>192</v>
      </c>
      <c r="H2698" s="54" t="s">
        <v>478</v>
      </c>
      <c r="I2698" s="54" t="s">
        <v>479</v>
      </c>
      <c r="J2698" s="54" t="s">
        <v>192</v>
      </c>
      <c r="K2698" s="54" t="s">
        <v>494</v>
      </c>
      <c r="L2698" s="87">
        <v>41695</v>
      </c>
      <c r="M2698" s="54"/>
      <c r="N2698" s="54" t="s">
        <v>495</v>
      </c>
      <c r="O2698" s="88">
        <v>9.5600000000000004E-2</v>
      </c>
      <c r="P2698" s="54">
        <v>7</v>
      </c>
    </row>
    <row r="2699" spans="1:16" ht="28">
      <c r="A2699" s="54" t="s">
        <v>228</v>
      </c>
      <c r="B2699" s="54" t="s">
        <v>185</v>
      </c>
      <c r="C2699" s="54" t="s">
        <v>369</v>
      </c>
      <c r="D2699" s="54" t="s">
        <v>172</v>
      </c>
      <c r="E2699" s="54" t="s">
        <v>370</v>
      </c>
      <c r="F2699" s="54" t="s">
        <v>272</v>
      </c>
      <c r="G2699" s="54" t="s">
        <v>192</v>
      </c>
      <c r="H2699" s="54" t="s">
        <v>478</v>
      </c>
      <c r="I2699" s="54" t="s">
        <v>479</v>
      </c>
      <c r="J2699" s="54" t="s">
        <v>192</v>
      </c>
      <c r="K2699" s="54" t="s">
        <v>496</v>
      </c>
      <c r="L2699" s="87">
        <v>41695</v>
      </c>
      <c r="M2699" s="54"/>
      <c r="N2699" s="54" t="s">
        <v>497</v>
      </c>
      <c r="O2699" s="88">
        <v>2.7699999999999999E-2</v>
      </c>
      <c r="P2699" s="54">
        <v>2</v>
      </c>
    </row>
    <row r="2700" spans="1:16" ht="28">
      <c r="A2700" s="54" t="s">
        <v>228</v>
      </c>
      <c r="B2700" s="54" t="s">
        <v>185</v>
      </c>
      <c r="C2700" s="54" t="s">
        <v>369</v>
      </c>
      <c r="D2700" s="54" t="s">
        <v>172</v>
      </c>
      <c r="E2700" s="54" t="s">
        <v>370</v>
      </c>
      <c r="F2700" s="54" t="s">
        <v>272</v>
      </c>
      <c r="G2700" s="54" t="s">
        <v>192</v>
      </c>
      <c r="H2700" s="54" t="s">
        <v>478</v>
      </c>
      <c r="I2700" s="54" t="s">
        <v>479</v>
      </c>
      <c r="J2700" s="54" t="s">
        <v>192</v>
      </c>
      <c r="K2700" s="54" t="s">
        <v>498</v>
      </c>
      <c r="L2700" s="87">
        <v>41695</v>
      </c>
      <c r="M2700" s="54"/>
      <c r="N2700" s="54" t="s">
        <v>499</v>
      </c>
      <c r="O2700" s="88">
        <v>0.1221</v>
      </c>
      <c r="P2700" s="54">
        <v>9</v>
      </c>
    </row>
    <row r="2701" spans="1:16" ht="28">
      <c r="A2701" s="54" t="s">
        <v>228</v>
      </c>
      <c r="B2701" s="54" t="s">
        <v>185</v>
      </c>
      <c r="C2701" s="54" t="s">
        <v>369</v>
      </c>
      <c r="D2701" s="54" t="s">
        <v>172</v>
      </c>
      <c r="E2701" s="54" t="s">
        <v>370</v>
      </c>
      <c r="F2701" s="54" t="s">
        <v>272</v>
      </c>
      <c r="G2701" s="54" t="s">
        <v>196</v>
      </c>
      <c r="H2701" s="54" t="s">
        <v>197</v>
      </c>
      <c r="I2701" s="54" t="s">
        <v>678</v>
      </c>
      <c r="J2701" s="54" t="s">
        <v>196</v>
      </c>
      <c r="K2701" s="54" t="s">
        <v>679</v>
      </c>
      <c r="L2701" s="87">
        <v>41814</v>
      </c>
      <c r="M2701" s="54"/>
      <c r="N2701" s="54" t="s">
        <v>680</v>
      </c>
      <c r="O2701" s="88">
        <v>1.32E-2</v>
      </c>
      <c r="P2701" s="54">
        <v>1</v>
      </c>
    </row>
    <row r="2702" spans="1:16" ht="28">
      <c r="A2702" s="54" t="s">
        <v>228</v>
      </c>
      <c r="B2702" s="54" t="s">
        <v>185</v>
      </c>
      <c r="C2702" s="54" t="s">
        <v>1131</v>
      </c>
      <c r="D2702" s="54" t="s">
        <v>1439</v>
      </c>
      <c r="E2702" s="54" t="s">
        <v>370</v>
      </c>
      <c r="F2702" s="54" t="s">
        <v>272</v>
      </c>
      <c r="G2702" s="54" t="s">
        <v>186</v>
      </c>
      <c r="H2702" s="54" t="s">
        <v>387</v>
      </c>
      <c r="I2702" s="54" t="s">
        <v>388</v>
      </c>
      <c r="J2702" s="54" t="s">
        <v>186</v>
      </c>
      <c r="K2702" s="54" t="s">
        <v>387</v>
      </c>
      <c r="L2702" s="87">
        <v>42230</v>
      </c>
      <c r="M2702" s="54"/>
      <c r="N2702" s="54" t="s">
        <v>389</v>
      </c>
      <c r="O2702" s="88">
        <v>3.6799999999999999E-2</v>
      </c>
      <c r="P2702" s="54">
        <v>1</v>
      </c>
    </row>
    <row r="2703" spans="1:16" ht="28">
      <c r="A2703" s="54" t="s">
        <v>228</v>
      </c>
      <c r="B2703" s="54" t="s">
        <v>185</v>
      </c>
      <c r="C2703" s="54" t="s">
        <v>1131</v>
      </c>
      <c r="D2703" s="54" t="s">
        <v>1439</v>
      </c>
      <c r="E2703" s="54" t="s">
        <v>370</v>
      </c>
      <c r="F2703" s="54" t="s">
        <v>272</v>
      </c>
      <c r="G2703" s="54" t="s">
        <v>186</v>
      </c>
      <c r="H2703" s="54" t="s">
        <v>187</v>
      </c>
      <c r="I2703" s="54" t="s">
        <v>273</v>
      </c>
      <c r="J2703" s="54" t="s">
        <v>186</v>
      </c>
      <c r="K2703" s="54" t="s">
        <v>187</v>
      </c>
      <c r="L2703" s="87">
        <v>42094</v>
      </c>
      <c r="M2703" s="54"/>
      <c r="N2703" s="54" t="s">
        <v>274</v>
      </c>
      <c r="O2703" s="88">
        <v>3.6799999999999999E-2</v>
      </c>
      <c r="P2703" s="54">
        <v>1</v>
      </c>
    </row>
    <row r="2704" spans="1:16" ht="28">
      <c r="A2704" s="54" t="s">
        <v>228</v>
      </c>
      <c r="B2704" s="54" t="s">
        <v>185</v>
      </c>
      <c r="C2704" s="54" t="s">
        <v>1131</v>
      </c>
      <c r="D2704" s="54" t="s">
        <v>1439</v>
      </c>
      <c r="E2704" s="54" t="s">
        <v>370</v>
      </c>
      <c r="F2704" s="54" t="s">
        <v>272</v>
      </c>
      <c r="G2704" s="54" t="s">
        <v>186</v>
      </c>
      <c r="H2704" s="54" t="s">
        <v>187</v>
      </c>
      <c r="I2704" s="54" t="s">
        <v>275</v>
      </c>
      <c r="J2704" s="54" t="s">
        <v>186</v>
      </c>
      <c r="K2704" s="54" t="s">
        <v>397</v>
      </c>
      <c r="L2704" s="87">
        <v>42251</v>
      </c>
      <c r="M2704" s="54"/>
      <c r="N2704" s="54" t="s">
        <v>398</v>
      </c>
      <c r="O2704" s="88">
        <v>3.6799999999999999E-2</v>
      </c>
      <c r="P2704" s="54">
        <v>1</v>
      </c>
    </row>
    <row r="2705" spans="1:16" ht="28">
      <c r="A2705" s="54" t="s">
        <v>228</v>
      </c>
      <c r="B2705" s="54" t="s">
        <v>185</v>
      </c>
      <c r="C2705" s="54" t="s">
        <v>1131</v>
      </c>
      <c r="D2705" s="54" t="s">
        <v>1439</v>
      </c>
      <c r="E2705" s="54" t="s">
        <v>370</v>
      </c>
      <c r="F2705" s="54" t="s">
        <v>272</v>
      </c>
      <c r="G2705" s="54" t="s">
        <v>186</v>
      </c>
      <c r="H2705" s="54" t="s">
        <v>187</v>
      </c>
      <c r="I2705" s="54" t="s">
        <v>275</v>
      </c>
      <c r="J2705" s="54" t="s">
        <v>186</v>
      </c>
      <c r="K2705" s="54" t="s">
        <v>276</v>
      </c>
      <c r="L2705" s="87">
        <v>42251</v>
      </c>
      <c r="M2705" s="54"/>
      <c r="N2705" s="54" t="s">
        <v>277</v>
      </c>
      <c r="O2705" s="88">
        <v>3.6799999999999999E-2</v>
      </c>
      <c r="P2705" s="54">
        <v>1</v>
      </c>
    </row>
    <row r="2706" spans="1:16" ht="28">
      <c r="A2706" s="54" t="s">
        <v>228</v>
      </c>
      <c r="B2706" s="54" t="s">
        <v>185</v>
      </c>
      <c r="C2706" s="54" t="s">
        <v>1131</v>
      </c>
      <c r="D2706" s="54" t="s">
        <v>1439</v>
      </c>
      <c r="E2706" s="54" t="s">
        <v>370</v>
      </c>
      <c r="F2706" s="54" t="s">
        <v>272</v>
      </c>
      <c r="G2706" s="54" t="s">
        <v>186</v>
      </c>
      <c r="H2706" s="54" t="s">
        <v>187</v>
      </c>
      <c r="I2706" s="54" t="s">
        <v>275</v>
      </c>
      <c r="J2706" s="54" t="s">
        <v>186</v>
      </c>
      <c r="K2706" s="54" t="s">
        <v>399</v>
      </c>
      <c r="L2706" s="87">
        <v>42251</v>
      </c>
      <c r="M2706" s="54"/>
      <c r="N2706" s="54" t="s">
        <v>400</v>
      </c>
      <c r="O2706" s="88">
        <v>3.6799999999999999E-2</v>
      </c>
      <c r="P2706" s="54">
        <v>1</v>
      </c>
    </row>
    <row r="2707" spans="1:16" ht="28">
      <c r="A2707" s="54" t="s">
        <v>228</v>
      </c>
      <c r="B2707" s="54" t="s">
        <v>185</v>
      </c>
      <c r="C2707" s="54" t="s">
        <v>1131</v>
      </c>
      <c r="D2707" s="54" t="s">
        <v>1439</v>
      </c>
      <c r="E2707" s="54" t="s">
        <v>370</v>
      </c>
      <c r="F2707" s="54" t="s">
        <v>272</v>
      </c>
      <c r="G2707" s="54" t="s">
        <v>186</v>
      </c>
      <c r="H2707" s="54" t="s">
        <v>187</v>
      </c>
      <c r="I2707" s="54" t="s">
        <v>275</v>
      </c>
      <c r="J2707" s="54" t="s">
        <v>186</v>
      </c>
      <c r="K2707" s="54" t="s">
        <v>401</v>
      </c>
      <c r="L2707" s="87">
        <v>42251</v>
      </c>
      <c r="M2707" s="54"/>
      <c r="N2707" s="54" t="s">
        <v>402</v>
      </c>
      <c r="O2707" s="88">
        <v>3.6799999999999999E-2</v>
      </c>
      <c r="P2707" s="54">
        <v>1</v>
      </c>
    </row>
    <row r="2708" spans="1:16" ht="28">
      <c r="A2708" s="54" t="s">
        <v>228</v>
      </c>
      <c r="B2708" s="54" t="s">
        <v>185</v>
      </c>
      <c r="C2708" s="54" t="s">
        <v>1131</v>
      </c>
      <c r="D2708" s="54" t="s">
        <v>1439</v>
      </c>
      <c r="E2708" s="54" t="s">
        <v>370</v>
      </c>
      <c r="F2708" s="54" t="s">
        <v>272</v>
      </c>
      <c r="G2708" s="54" t="s">
        <v>186</v>
      </c>
      <c r="H2708" s="54" t="s">
        <v>187</v>
      </c>
      <c r="I2708" s="54" t="s">
        <v>275</v>
      </c>
      <c r="J2708" s="54" t="s">
        <v>186</v>
      </c>
      <c r="K2708" s="54" t="s">
        <v>278</v>
      </c>
      <c r="L2708" s="87">
        <v>42251</v>
      </c>
      <c r="M2708" s="54"/>
      <c r="N2708" s="54" t="s">
        <v>279</v>
      </c>
      <c r="O2708" s="88">
        <v>3.6799999999999999E-2</v>
      </c>
      <c r="P2708" s="54">
        <v>1</v>
      </c>
    </row>
    <row r="2709" spans="1:16" ht="28">
      <c r="A2709" s="54" t="s">
        <v>228</v>
      </c>
      <c r="B2709" s="54" t="s">
        <v>185</v>
      </c>
      <c r="C2709" s="54" t="s">
        <v>1131</v>
      </c>
      <c r="D2709" s="54" t="s">
        <v>1439</v>
      </c>
      <c r="E2709" s="54" t="s">
        <v>370</v>
      </c>
      <c r="F2709" s="54" t="s">
        <v>272</v>
      </c>
      <c r="G2709" s="54" t="s">
        <v>186</v>
      </c>
      <c r="H2709" s="54" t="s">
        <v>187</v>
      </c>
      <c r="I2709" s="54" t="s">
        <v>275</v>
      </c>
      <c r="J2709" s="54" t="s">
        <v>186</v>
      </c>
      <c r="K2709" s="54" t="s">
        <v>403</v>
      </c>
      <c r="L2709" s="87">
        <v>42251</v>
      </c>
      <c r="M2709" s="54"/>
      <c r="N2709" s="54" t="s">
        <v>404</v>
      </c>
      <c r="O2709" s="88">
        <v>3.6799999999999999E-2</v>
      </c>
      <c r="P2709" s="54">
        <v>1</v>
      </c>
    </row>
    <row r="2710" spans="1:16" ht="28">
      <c r="A2710" s="54" t="s">
        <v>228</v>
      </c>
      <c r="B2710" s="54" t="s">
        <v>185</v>
      </c>
      <c r="C2710" s="54" t="s">
        <v>1131</v>
      </c>
      <c r="D2710" s="54" t="s">
        <v>1439</v>
      </c>
      <c r="E2710" s="54" t="s">
        <v>370</v>
      </c>
      <c r="F2710" s="54" t="s">
        <v>272</v>
      </c>
      <c r="G2710" s="54" t="s">
        <v>186</v>
      </c>
      <c r="H2710" s="54" t="s">
        <v>187</v>
      </c>
      <c r="I2710" s="54" t="s">
        <v>275</v>
      </c>
      <c r="J2710" s="54" t="s">
        <v>186</v>
      </c>
      <c r="K2710" s="54" t="s">
        <v>405</v>
      </c>
      <c r="L2710" s="87">
        <v>42251</v>
      </c>
      <c r="M2710" s="54"/>
      <c r="N2710" s="54" t="s">
        <v>406</v>
      </c>
      <c r="O2710" s="88">
        <v>3.6799999999999999E-2</v>
      </c>
      <c r="P2710" s="54">
        <v>1</v>
      </c>
    </row>
    <row r="2711" spans="1:16" ht="28">
      <c r="A2711" s="54" t="s">
        <v>228</v>
      </c>
      <c r="B2711" s="54" t="s">
        <v>185</v>
      </c>
      <c r="C2711" s="54" t="s">
        <v>1131</v>
      </c>
      <c r="D2711" s="54" t="s">
        <v>1439</v>
      </c>
      <c r="E2711" s="54" t="s">
        <v>370</v>
      </c>
      <c r="F2711" s="54" t="s">
        <v>272</v>
      </c>
      <c r="G2711" s="54" t="s">
        <v>186</v>
      </c>
      <c r="H2711" s="54" t="s">
        <v>409</v>
      </c>
      <c r="I2711" s="54" t="s">
        <v>410</v>
      </c>
      <c r="J2711" s="54" t="s">
        <v>186</v>
      </c>
      <c r="K2711" s="54" t="s">
        <v>409</v>
      </c>
      <c r="L2711" s="87">
        <v>42059</v>
      </c>
      <c r="M2711" s="54"/>
      <c r="N2711" s="54" t="s">
        <v>411</v>
      </c>
      <c r="O2711" s="88">
        <v>3.6799999999999999E-2</v>
      </c>
      <c r="P2711" s="54">
        <v>1</v>
      </c>
    </row>
    <row r="2712" spans="1:16" ht="28">
      <c r="A2712" s="54" t="s">
        <v>228</v>
      </c>
      <c r="B2712" s="54" t="s">
        <v>185</v>
      </c>
      <c r="C2712" s="54" t="s">
        <v>1131</v>
      </c>
      <c r="D2712" s="54" t="s">
        <v>1439</v>
      </c>
      <c r="E2712" s="54" t="s">
        <v>370</v>
      </c>
      <c r="F2712" s="54" t="s">
        <v>272</v>
      </c>
      <c r="G2712" s="54" t="s">
        <v>200</v>
      </c>
      <c r="H2712" s="54" t="s">
        <v>757</v>
      </c>
      <c r="I2712" s="54" t="s">
        <v>758</v>
      </c>
      <c r="J2712" s="54" t="s">
        <v>200</v>
      </c>
      <c r="K2712" s="54" t="s">
        <v>757</v>
      </c>
      <c r="L2712" s="87">
        <v>42031</v>
      </c>
      <c r="M2712" s="54"/>
      <c r="N2712" s="54" t="s">
        <v>759</v>
      </c>
      <c r="O2712" s="88">
        <v>3.6799999999999999E-2</v>
      </c>
      <c r="P2712" s="54">
        <v>1</v>
      </c>
    </row>
    <row r="2713" spans="1:16" ht="28">
      <c r="A2713" s="54" t="s">
        <v>228</v>
      </c>
      <c r="B2713" s="54" t="s">
        <v>185</v>
      </c>
      <c r="C2713" s="54" t="s">
        <v>1131</v>
      </c>
      <c r="D2713" s="54" t="s">
        <v>1439</v>
      </c>
      <c r="E2713" s="54" t="s">
        <v>370</v>
      </c>
      <c r="F2713" s="54" t="s">
        <v>272</v>
      </c>
      <c r="G2713" s="54" t="s">
        <v>200</v>
      </c>
      <c r="H2713" s="54" t="s">
        <v>760</v>
      </c>
      <c r="I2713" s="54" t="s">
        <v>761</v>
      </c>
      <c r="J2713" s="54" t="s">
        <v>200</v>
      </c>
      <c r="K2713" s="54" t="s">
        <v>766</v>
      </c>
      <c r="L2713" s="87">
        <v>42101</v>
      </c>
      <c r="M2713" s="54"/>
      <c r="N2713" s="54" t="s">
        <v>767</v>
      </c>
      <c r="O2713" s="88">
        <v>3.6799999999999999E-2</v>
      </c>
      <c r="P2713" s="54">
        <v>1</v>
      </c>
    </row>
    <row r="2714" spans="1:16" ht="28">
      <c r="A2714" s="54" t="s">
        <v>228</v>
      </c>
      <c r="B2714" s="54" t="s">
        <v>185</v>
      </c>
      <c r="C2714" s="54" t="s">
        <v>1131</v>
      </c>
      <c r="D2714" s="54" t="s">
        <v>1439</v>
      </c>
      <c r="E2714" s="54" t="s">
        <v>370</v>
      </c>
      <c r="F2714" s="54" t="s">
        <v>272</v>
      </c>
      <c r="G2714" s="54" t="s">
        <v>200</v>
      </c>
      <c r="H2714" s="54" t="s">
        <v>760</v>
      </c>
      <c r="I2714" s="54" t="s">
        <v>761</v>
      </c>
      <c r="J2714" s="54" t="s">
        <v>200</v>
      </c>
      <c r="K2714" s="54" t="s">
        <v>768</v>
      </c>
      <c r="L2714" s="87">
        <v>42101</v>
      </c>
      <c r="M2714" s="54"/>
      <c r="N2714" s="54" t="s">
        <v>769</v>
      </c>
      <c r="O2714" s="88">
        <v>3.6799999999999999E-2</v>
      </c>
      <c r="P2714" s="54">
        <v>1</v>
      </c>
    </row>
    <row r="2715" spans="1:16" ht="28">
      <c r="A2715" s="54" t="s">
        <v>228</v>
      </c>
      <c r="B2715" s="54" t="s">
        <v>185</v>
      </c>
      <c r="C2715" s="54" t="s">
        <v>1131</v>
      </c>
      <c r="D2715" s="54" t="s">
        <v>1439</v>
      </c>
      <c r="E2715" s="54" t="s">
        <v>370</v>
      </c>
      <c r="F2715" s="54" t="s">
        <v>272</v>
      </c>
      <c r="G2715" s="54" t="s">
        <v>200</v>
      </c>
      <c r="H2715" s="54" t="s">
        <v>760</v>
      </c>
      <c r="I2715" s="54" t="s">
        <v>761</v>
      </c>
      <c r="J2715" s="54" t="s">
        <v>200</v>
      </c>
      <c r="K2715" s="54" t="s">
        <v>774</v>
      </c>
      <c r="L2715" s="87">
        <v>42101</v>
      </c>
      <c r="M2715" s="54"/>
      <c r="N2715" s="54" t="s">
        <v>775</v>
      </c>
      <c r="O2715" s="88">
        <v>3.6799999999999999E-2</v>
      </c>
      <c r="P2715" s="54">
        <v>1</v>
      </c>
    </row>
    <row r="2716" spans="1:16" ht="28">
      <c r="A2716" s="54" t="s">
        <v>228</v>
      </c>
      <c r="B2716" s="54" t="s">
        <v>185</v>
      </c>
      <c r="C2716" s="54" t="s">
        <v>1131</v>
      </c>
      <c r="D2716" s="54" t="s">
        <v>1439</v>
      </c>
      <c r="E2716" s="54" t="s">
        <v>370</v>
      </c>
      <c r="F2716" s="54" t="s">
        <v>272</v>
      </c>
      <c r="G2716" s="54" t="s">
        <v>200</v>
      </c>
      <c r="H2716" s="54" t="s">
        <v>781</v>
      </c>
      <c r="I2716" s="54" t="s">
        <v>782</v>
      </c>
      <c r="J2716" s="54" t="s">
        <v>200</v>
      </c>
      <c r="K2716" s="54" t="s">
        <v>781</v>
      </c>
      <c r="L2716" s="87">
        <v>41988</v>
      </c>
      <c r="M2716" s="54"/>
      <c r="N2716" s="54" t="s">
        <v>783</v>
      </c>
      <c r="O2716" s="88">
        <v>3.6799999999999999E-2</v>
      </c>
      <c r="P2716" s="54">
        <v>1</v>
      </c>
    </row>
    <row r="2717" spans="1:16" ht="28">
      <c r="A2717" s="54" t="s">
        <v>228</v>
      </c>
      <c r="B2717" s="54" t="s">
        <v>185</v>
      </c>
      <c r="C2717" s="54" t="s">
        <v>1131</v>
      </c>
      <c r="D2717" s="54" t="s">
        <v>1439</v>
      </c>
      <c r="E2717" s="54" t="s">
        <v>370</v>
      </c>
      <c r="F2717" s="54" t="s">
        <v>272</v>
      </c>
      <c r="G2717" s="54" t="s">
        <v>307</v>
      </c>
      <c r="H2717" s="54" t="s">
        <v>835</v>
      </c>
      <c r="I2717" s="54" t="s">
        <v>836</v>
      </c>
      <c r="J2717" s="54" t="s">
        <v>307</v>
      </c>
      <c r="K2717" s="54" t="s">
        <v>843</v>
      </c>
      <c r="L2717" s="87">
        <v>41695</v>
      </c>
      <c r="M2717" s="54"/>
      <c r="N2717" s="54" t="s">
        <v>844</v>
      </c>
      <c r="O2717" s="88">
        <v>3.6799999999999999E-2</v>
      </c>
      <c r="P2717" s="54">
        <v>1</v>
      </c>
    </row>
    <row r="2718" spans="1:16" ht="28">
      <c r="A2718" s="54" t="s">
        <v>228</v>
      </c>
      <c r="B2718" s="54" t="s">
        <v>185</v>
      </c>
      <c r="C2718" s="54" t="s">
        <v>1131</v>
      </c>
      <c r="D2718" s="54" t="s">
        <v>1439</v>
      </c>
      <c r="E2718" s="54" t="s">
        <v>370</v>
      </c>
      <c r="F2718" s="54" t="s">
        <v>272</v>
      </c>
      <c r="G2718" s="54" t="s">
        <v>307</v>
      </c>
      <c r="H2718" s="54" t="s">
        <v>835</v>
      </c>
      <c r="I2718" s="54" t="s">
        <v>836</v>
      </c>
      <c r="J2718" s="54" t="s">
        <v>307</v>
      </c>
      <c r="K2718" s="54" t="s">
        <v>705</v>
      </c>
      <c r="L2718" s="87">
        <v>41695</v>
      </c>
      <c r="M2718" s="54"/>
      <c r="N2718" s="54" t="s">
        <v>845</v>
      </c>
      <c r="O2718" s="88">
        <v>3.6799999999999999E-2</v>
      </c>
      <c r="P2718" s="54">
        <v>1</v>
      </c>
    </row>
    <row r="2719" spans="1:16" ht="28">
      <c r="A2719" s="54" t="s">
        <v>228</v>
      </c>
      <c r="B2719" s="54" t="s">
        <v>185</v>
      </c>
      <c r="C2719" s="54" t="s">
        <v>1131</v>
      </c>
      <c r="D2719" s="54" t="s">
        <v>1439</v>
      </c>
      <c r="E2719" s="54" t="s">
        <v>370</v>
      </c>
      <c r="F2719" s="54" t="s">
        <v>272</v>
      </c>
      <c r="G2719" s="54" t="s">
        <v>307</v>
      </c>
      <c r="H2719" s="54" t="s">
        <v>835</v>
      </c>
      <c r="I2719" s="54" t="s">
        <v>836</v>
      </c>
      <c r="J2719" s="54" t="s">
        <v>307</v>
      </c>
      <c r="K2719" s="54" t="s">
        <v>846</v>
      </c>
      <c r="L2719" s="87">
        <v>41695</v>
      </c>
      <c r="M2719" s="54"/>
      <c r="N2719" s="54" t="s">
        <v>847</v>
      </c>
      <c r="O2719" s="88">
        <v>3.6799999999999999E-2</v>
      </c>
      <c r="P2719" s="54">
        <v>1</v>
      </c>
    </row>
    <row r="2720" spans="1:16" ht="28">
      <c r="A2720" s="54" t="s">
        <v>228</v>
      </c>
      <c r="B2720" s="54" t="s">
        <v>185</v>
      </c>
      <c r="C2720" s="54" t="s">
        <v>1131</v>
      </c>
      <c r="D2720" s="54" t="s">
        <v>1439</v>
      </c>
      <c r="E2720" s="54" t="s">
        <v>370</v>
      </c>
      <c r="F2720" s="54" t="s">
        <v>272</v>
      </c>
      <c r="G2720" s="54" t="s">
        <v>307</v>
      </c>
      <c r="H2720" s="54" t="s">
        <v>835</v>
      </c>
      <c r="I2720" s="54" t="s">
        <v>836</v>
      </c>
      <c r="J2720" s="54" t="s">
        <v>307</v>
      </c>
      <c r="K2720" s="54" t="s">
        <v>849</v>
      </c>
      <c r="L2720" s="87">
        <v>41695</v>
      </c>
      <c r="M2720" s="54"/>
      <c r="N2720" s="54" t="s">
        <v>850</v>
      </c>
      <c r="O2720" s="88">
        <v>3.6799999999999999E-2</v>
      </c>
      <c r="P2720" s="54">
        <v>1</v>
      </c>
    </row>
    <row r="2721" spans="1:16" ht="28">
      <c r="A2721" s="54" t="s">
        <v>228</v>
      </c>
      <c r="B2721" s="54" t="s">
        <v>185</v>
      </c>
      <c r="C2721" s="54" t="s">
        <v>1131</v>
      </c>
      <c r="D2721" s="54" t="s">
        <v>1439</v>
      </c>
      <c r="E2721" s="54" t="s">
        <v>370</v>
      </c>
      <c r="F2721" s="54" t="s">
        <v>272</v>
      </c>
      <c r="G2721" s="54" t="s">
        <v>307</v>
      </c>
      <c r="H2721" s="54" t="s">
        <v>835</v>
      </c>
      <c r="I2721" s="54" t="s">
        <v>836</v>
      </c>
      <c r="J2721" s="54" t="s">
        <v>307</v>
      </c>
      <c r="K2721" s="54" t="s">
        <v>851</v>
      </c>
      <c r="L2721" s="87">
        <v>41695</v>
      </c>
      <c r="M2721" s="54"/>
      <c r="N2721" s="54" t="s">
        <v>852</v>
      </c>
      <c r="O2721" s="88">
        <v>3.6799999999999999E-2</v>
      </c>
      <c r="P2721" s="54">
        <v>1</v>
      </c>
    </row>
    <row r="2722" spans="1:16" ht="28">
      <c r="A2722" s="54" t="s">
        <v>228</v>
      </c>
      <c r="B2722" s="54" t="s">
        <v>185</v>
      </c>
      <c r="C2722" s="54" t="s">
        <v>1131</v>
      </c>
      <c r="D2722" s="54" t="s">
        <v>1439</v>
      </c>
      <c r="E2722" s="54" t="s">
        <v>370</v>
      </c>
      <c r="F2722" s="54" t="s">
        <v>272</v>
      </c>
      <c r="G2722" s="54" t="s">
        <v>307</v>
      </c>
      <c r="H2722" s="54" t="s">
        <v>835</v>
      </c>
      <c r="I2722" s="54" t="s">
        <v>836</v>
      </c>
      <c r="J2722" s="54" t="s">
        <v>307</v>
      </c>
      <c r="K2722" s="54" t="s">
        <v>853</v>
      </c>
      <c r="L2722" s="87">
        <v>41695</v>
      </c>
      <c r="M2722" s="54"/>
      <c r="N2722" s="54" t="s">
        <v>854</v>
      </c>
      <c r="O2722" s="88">
        <v>3.6799999999999999E-2</v>
      </c>
      <c r="P2722" s="54">
        <v>1</v>
      </c>
    </row>
    <row r="2723" spans="1:16" ht="28">
      <c r="A2723" s="54" t="s">
        <v>228</v>
      </c>
      <c r="B2723" s="54" t="s">
        <v>185</v>
      </c>
      <c r="C2723" s="54" t="s">
        <v>1131</v>
      </c>
      <c r="D2723" s="54" t="s">
        <v>1439</v>
      </c>
      <c r="E2723" s="54" t="s">
        <v>370</v>
      </c>
      <c r="F2723" s="54" t="s">
        <v>272</v>
      </c>
      <c r="G2723" s="54" t="s">
        <v>210</v>
      </c>
      <c r="H2723" s="54" t="s">
        <v>210</v>
      </c>
      <c r="I2723" s="54" t="s">
        <v>322</v>
      </c>
      <c r="J2723" s="54" t="s">
        <v>210</v>
      </c>
      <c r="K2723" s="54" t="s">
        <v>342</v>
      </c>
      <c r="L2723" s="87">
        <v>41674</v>
      </c>
      <c r="M2723" s="54"/>
      <c r="N2723" s="54" t="s">
        <v>1046</v>
      </c>
      <c r="O2723" s="88">
        <v>0.1472</v>
      </c>
      <c r="P2723" s="54">
        <v>4</v>
      </c>
    </row>
    <row r="2724" spans="1:16" ht="28">
      <c r="A2724" s="54" t="s">
        <v>228</v>
      </c>
      <c r="B2724" s="54" t="s">
        <v>185</v>
      </c>
      <c r="C2724" s="54" t="s">
        <v>1131</v>
      </c>
      <c r="D2724" s="54" t="s">
        <v>1439</v>
      </c>
      <c r="E2724" s="54" t="s">
        <v>370</v>
      </c>
      <c r="F2724" s="54" t="s">
        <v>272</v>
      </c>
      <c r="G2724" s="54" t="s">
        <v>210</v>
      </c>
      <c r="H2724" s="54" t="s">
        <v>210</v>
      </c>
      <c r="I2724" s="54" t="s">
        <v>322</v>
      </c>
      <c r="J2724" s="54" t="s">
        <v>210</v>
      </c>
      <c r="K2724" s="54" t="s">
        <v>1047</v>
      </c>
      <c r="L2724" s="87">
        <v>41674</v>
      </c>
      <c r="M2724" s="54"/>
      <c r="N2724" s="54" t="s">
        <v>1048</v>
      </c>
      <c r="O2724" s="88">
        <v>0.1472</v>
      </c>
      <c r="P2724" s="54">
        <v>4</v>
      </c>
    </row>
    <row r="2725" spans="1:16" ht="28">
      <c r="A2725" s="54" t="s">
        <v>228</v>
      </c>
      <c r="B2725" s="54" t="s">
        <v>185</v>
      </c>
      <c r="C2725" s="54" t="s">
        <v>1131</v>
      </c>
      <c r="D2725" s="54" t="s">
        <v>1439</v>
      </c>
      <c r="E2725" s="54" t="s">
        <v>370</v>
      </c>
      <c r="F2725" s="54" t="s">
        <v>272</v>
      </c>
      <c r="G2725" s="54" t="s">
        <v>210</v>
      </c>
      <c r="H2725" s="54" t="s">
        <v>210</v>
      </c>
      <c r="I2725" s="54" t="s">
        <v>322</v>
      </c>
      <c r="J2725" s="54" t="s">
        <v>210</v>
      </c>
      <c r="K2725" s="54" t="s">
        <v>1049</v>
      </c>
      <c r="L2725" s="87">
        <v>41674</v>
      </c>
      <c r="M2725" s="54"/>
      <c r="N2725" s="54" t="s">
        <v>1050</v>
      </c>
      <c r="O2725" s="88">
        <v>0.1472</v>
      </c>
      <c r="P2725" s="54">
        <v>4</v>
      </c>
    </row>
    <row r="2726" spans="1:16" ht="28">
      <c r="A2726" s="54" t="s">
        <v>228</v>
      </c>
      <c r="B2726" s="54" t="s">
        <v>185</v>
      </c>
      <c r="C2726" s="54" t="s">
        <v>1131</v>
      </c>
      <c r="D2726" s="54" t="s">
        <v>1439</v>
      </c>
      <c r="E2726" s="54" t="s">
        <v>370</v>
      </c>
      <c r="F2726" s="54" t="s">
        <v>272</v>
      </c>
      <c r="G2726" s="54" t="s">
        <v>210</v>
      </c>
      <c r="H2726" s="54" t="s">
        <v>210</v>
      </c>
      <c r="I2726" s="54" t="s">
        <v>322</v>
      </c>
      <c r="J2726" s="54" t="s">
        <v>210</v>
      </c>
      <c r="K2726" s="54" t="s">
        <v>323</v>
      </c>
      <c r="L2726" s="87">
        <v>41674</v>
      </c>
      <c r="M2726" s="54"/>
      <c r="N2726" s="54" t="s">
        <v>324</v>
      </c>
      <c r="O2726" s="88">
        <v>7.3599999999999985E-2</v>
      </c>
      <c r="P2726" s="54">
        <v>2</v>
      </c>
    </row>
    <row r="2727" spans="1:16" ht="28">
      <c r="A2727" s="54" t="s">
        <v>228</v>
      </c>
      <c r="B2727" s="54" t="s">
        <v>185</v>
      </c>
      <c r="C2727" s="54" t="s">
        <v>1131</v>
      </c>
      <c r="D2727" s="54" t="s">
        <v>1439</v>
      </c>
      <c r="E2727" s="54" t="s">
        <v>370</v>
      </c>
      <c r="F2727" s="54" t="s">
        <v>272</v>
      </c>
      <c r="G2727" s="54" t="s">
        <v>210</v>
      </c>
      <c r="H2727" s="54" t="s">
        <v>210</v>
      </c>
      <c r="I2727" s="54" t="s">
        <v>322</v>
      </c>
      <c r="J2727" s="54" t="s">
        <v>210</v>
      </c>
      <c r="K2727" s="54" t="s">
        <v>345</v>
      </c>
      <c r="L2727" s="87">
        <v>41674</v>
      </c>
      <c r="M2727" s="54"/>
      <c r="N2727" s="54" t="s">
        <v>1051</v>
      </c>
      <c r="O2727" s="88">
        <v>7.3599999999999985E-2</v>
      </c>
      <c r="P2727" s="54">
        <v>2</v>
      </c>
    </row>
    <row r="2728" spans="1:16" ht="28">
      <c r="A2728" s="54" t="s">
        <v>228</v>
      </c>
      <c r="B2728" s="54" t="s">
        <v>185</v>
      </c>
      <c r="C2728" s="54" t="s">
        <v>1131</v>
      </c>
      <c r="D2728" s="54" t="s">
        <v>1439</v>
      </c>
      <c r="E2728" s="54" t="s">
        <v>370</v>
      </c>
      <c r="F2728" s="54" t="s">
        <v>272</v>
      </c>
      <c r="G2728" s="54" t="s">
        <v>210</v>
      </c>
      <c r="H2728" s="54" t="s">
        <v>210</v>
      </c>
      <c r="I2728" s="54" t="s">
        <v>322</v>
      </c>
      <c r="J2728" s="54" t="s">
        <v>210</v>
      </c>
      <c r="K2728" s="54" t="s">
        <v>325</v>
      </c>
      <c r="L2728" s="87">
        <v>41674</v>
      </c>
      <c r="M2728" s="54"/>
      <c r="N2728" s="54" t="s">
        <v>326</v>
      </c>
      <c r="O2728" s="88">
        <v>0.184</v>
      </c>
      <c r="P2728" s="54">
        <v>5</v>
      </c>
    </row>
    <row r="2729" spans="1:16" ht="28">
      <c r="A2729" s="54" t="s">
        <v>228</v>
      </c>
      <c r="B2729" s="54" t="s">
        <v>185</v>
      </c>
      <c r="C2729" s="54" t="s">
        <v>1131</v>
      </c>
      <c r="D2729" s="54" t="s">
        <v>1439</v>
      </c>
      <c r="E2729" s="54" t="s">
        <v>370</v>
      </c>
      <c r="F2729" s="54" t="s">
        <v>272</v>
      </c>
      <c r="G2729" s="54" t="s">
        <v>210</v>
      </c>
      <c r="H2729" s="54" t="s">
        <v>210</v>
      </c>
      <c r="I2729" s="54" t="s">
        <v>322</v>
      </c>
      <c r="J2729" s="54" t="s">
        <v>210</v>
      </c>
      <c r="K2729" s="54" t="s">
        <v>1052</v>
      </c>
      <c r="L2729" s="87">
        <v>41674</v>
      </c>
      <c r="M2729" s="54"/>
      <c r="N2729" s="54" t="s">
        <v>1053</v>
      </c>
      <c r="O2729" s="88">
        <v>0.2208</v>
      </c>
      <c r="P2729" s="54">
        <v>6</v>
      </c>
    </row>
    <row r="2730" spans="1:16" ht="28">
      <c r="A2730" s="54" t="s">
        <v>228</v>
      </c>
      <c r="B2730" s="54" t="s">
        <v>185</v>
      </c>
      <c r="C2730" s="54" t="s">
        <v>1131</v>
      </c>
      <c r="D2730" s="54" t="s">
        <v>1439</v>
      </c>
      <c r="E2730" s="54" t="s">
        <v>370</v>
      </c>
      <c r="F2730" s="54" t="s">
        <v>272</v>
      </c>
      <c r="G2730" s="54" t="s">
        <v>210</v>
      </c>
      <c r="H2730" s="54" t="s">
        <v>210</v>
      </c>
      <c r="I2730" s="54" t="s">
        <v>322</v>
      </c>
      <c r="J2730" s="54" t="s">
        <v>210</v>
      </c>
      <c r="K2730" s="54" t="s">
        <v>1054</v>
      </c>
      <c r="L2730" s="87">
        <v>41674</v>
      </c>
      <c r="M2730" s="54"/>
      <c r="N2730" s="54" t="s">
        <v>1055</v>
      </c>
      <c r="O2730" s="88">
        <v>7.3599999999999985E-2</v>
      </c>
      <c r="P2730" s="54">
        <v>2</v>
      </c>
    </row>
    <row r="2731" spans="1:16" ht="28">
      <c r="A2731" s="54" t="s">
        <v>228</v>
      </c>
      <c r="B2731" s="54" t="s">
        <v>185</v>
      </c>
      <c r="C2731" s="54" t="s">
        <v>1131</v>
      </c>
      <c r="D2731" s="54" t="s">
        <v>1439</v>
      </c>
      <c r="E2731" s="54" t="s">
        <v>370</v>
      </c>
      <c r="F2731" s="54" t="s">
        <v>272</v>
      </c>
      <c r="G2731" s="54" t="s">
        <v>210</v>
      </c>
      <c r="H2731" s="54" t="s">
        <v>210</v>
      </c>
      <c r="I2731" s="54" t="s">
        <v>322</v>
      </c>
      <c r="J2731" s="54" t="s">
        <v>210</v>
      </c>
      <c r="K2731" s="54" t="s">
        <v>1056</v>
      </c>
      <c r="L2731" s="87">
        <v>41674</v>
      </c>
      <c r="M2731" s="54"/>
      <c r="N2731" s="54" t="s">
        <v>1057</v>
      </c>
      <c r="O2731" s="88">
        <v>7.3599999999999985E-2</v>
      </c>
      <c r="P2731" s="54">
        <v>2</v>
      </c>
    </row>
    <row r="2732" spans="1:16" ht="28">
      <c r="A2732" s="54" t="s">
        <v>228</v>
      </c>
      <c r="B2732" s="54" t="s">
        <v>185</v>
      </c>
      <c r="C2732" s="54" t="s">
        <v>1131</v>
      </c>
      <c r="D2732" s="54" t="s">
        <v>1439</v>
      </c>
      <c r="E2732" s="54" t="s">
        <v>370</v>
      </c>
      <c r="F2732" s="54" t="s">
        <v>272</v>
      </c>
      <c r="G2732" s="54" t="s">
        <v>210</v>
      </c>
      <c r="H2732" s="54" t="s">
        <v>210</v>
      </c>
      <c r="I2732" s="54" t="s">
        <v>322</v>
      </c>
      <c r="J2732" s="54" t="s">
        <v>210</v>
      </c>
      <c r="K2732" s="54" t="s">
        <v>1058</v>
      </c>
      <c r="L2732" s="87">
        <v>41674</v>
      </c>
      <c r="M2732" s="54"/>
      <c r="N2732" s="54" t="s">
        <v>1059</v>
      </c>
      <c r="O2732" s="88">
        <v>7.3599999999999985E-2</v>
      </c>
      <c r="P2732" s="54">
        <v>2</v>
      </c>
    </row>
    <row r="2733" spans="1:16" ht="28">
      <c r="A2733" s="54" t="s">
        <v>228</v>
      </c>
      <c r="B2733" s="54" t="s">
        <v>185</v>
      </c>
      <c r="C2733" s="54" t="s">
        <v>1131</v>
      </c>
      <c r="D2733" s="54" t="s">
        <v>1439</v>
      </c>
      <c r="E2733" s="54" t="s">
        <v>370</v>
      </c>
      <c r="F2733" s="54" t="s">
        <v>272</v>
      </c>
      <c r="G2733" s="54" t="s">
        <v>210</v>
      </c>
      <c r="H2733" s="54" t="s">
        <v>210</v>
      </c>
      <c r="I2733" s="54" t="s">
        <v>322</v>
      </c>
      <c r="J2733" s="54" t="s">
        <v>210</v>
      </c>
      <c r="K2733" s="54" t="s">
        <v>1060</v>
      </c>
      <c r="L2733" s="87">
        <v>41674</v>
      </c>
      <c r="M2733" s="54"/>
      <c r="N2733" s="54" t="s">
        <v>1061</v>
      </c>
      <c r="O2733" s="88">
        <v>0.1472</v>
      </c>
      <c r="P2733" s="54">
        <v>4</v>
      </c>
    </row>
    <row r="2734" spans="1:16" ht="28">
      <c r="A2734" s="54" t="s">
        <v>228</v>
      </c>
      <c r="B2734" s="54" t="s">
        <v>185</v>
      </c>
      <c r="C2734" s="54" t="s">
        <v>1131</v>
      </c>
      <c r="D2734" s="54" t="s">
        <v>1439</v>
      </c>
      <c r="E2734" s="54" t="s">
        <v>370</v>
      </c>
      <c r="F2734" s="54" t="s">
        <v>272</v>
      </c>
      <c r="G2734" s="54" t="s">
        <v>210</v>
      </c>
      <c r="H2734" s="54" t="s">
        <v>210</v>
      </c>
      <c r="I2734" s="54" t="s">
        <v>322</v>
      </c>
      <c r="J2734" s="54" t="s">
        <v>210</v>
      </c>
      <c r="K2734" s="54" t="s">
        <v>327</v>
      </c>
      <c r="L2734" s="87">
        <v>41674</v>
      </c>
      <c r="M2734" s="54"/>
      <c r="N2734" s="54" t="s">
        <v>328</v>
      </c>
      <c r="O2734" s="88">
        <v>0.1472</v>
      </c>
      <c r="P2734" s="54">
        <v>4</v>
      </c>
    </row>
    <row r="2735" spans="1:16" ht="28">
      <c r="A2735" s="54" t="s">
        <v>228</v>
      </c>
      <c r="B2735" s="54" t="s">
        <v>185</v>
      </c>
      <c r="C2735" s="54" t="s">
        <v>1131</v>
      </c>
      <c r="D2735" s="54" t="s">
        <v>1439</v>
      </c>
      <c r="E2735" s="54" t="s">
        <v>370</v>
      </c>
      <c r="F2735" s="54" t="s">
        <v>272</v>
      </c>
      <c r="G2735" s="54" t="s">
        <v>365</v>
      </c>
      <c r="H2735" s="54" t="s">
        <v>1099</v>
      </c>
      <c r="I2735" s="54" t="s">
        <v>1100</v>
      </c>
      <c r="J2735" s="54" t="s">
        <v>365</v>
      </c>
      <c r="K2735" s="54" t="s">
        <v>1101</v>
      </c>
      <c r="L2735" s="87">
        <v>42671</v>
      </c>
      <c r="M2735" s="54"/>
      <c r="N2735" s="54" t="s">
        <v>1102</v>
      </c>
      <c r="O2735" s="88">
        <v>3.6799999999999999E-2</v>
      </c>
      <c r="P2735" s="54">
        <v>1</v>
      </c>
    </row>
    <row r="2736" spans="1:16" ht="28">
      <c r="A2736" s="54" t="s">
        <v>228</v>
      </c>
      <c r="B2736" s="54" t="s">
        <v>185</v>
      </c>
      <c r="C2736" s="54" t="s">
        <v>1131</v>
      </c>
      <c r="D2736" s="54" t="s">
        <v>1439</v>
      </c>
      <c r="E2736" s="54" t="s">
        <v>370</v>
      </c>
      <c r="F2736" s="54" t="s">
        <v>272</v>
      </c>
      <c r="G2736" s="54" t="s">
        <v>365</v>
      </c>
      <c r="H2736" s="54" t="s">
        <v>1099</v>
      </c>
      <c r="I2736" s="54" t="s">
        <v>1100</v>
      </c>
      <c r="J2736" s="54" t="s">
        <v>365</v>
      </c>
      <c r="K2736" s="54" t="s">
        <v>1103</v>
      </c>
      <c r="L2736" s="87">
        <v>42671</v>
      </c>
      <c r="M2736" s="54"/>
      <c r="N2736" s="54" t="s">
        <v>1104</v>
      </c>
      <c r="O2736" s="88">
        <v>3.6799999999999999E-2</v>
      </c>
      <c r="P2736" s="54">
        <v>1</v>
      </c>
    </row>
    <row r="2737" spans="1:16" ht="28">
      <c r="A2737" s="54" t="s">
        <v>228</v>
      </c>
      <c r="B2737" s="54" t="s">
        <v>185</v>
      </c>
      <c r="C2737" s="54" t="s">
        <v>1131</v>
      </c>
      <c r="D2737" s="54" t="s">
        <v>1439</v>
      </c>
      <c r="E2737" s="54" t="s">
        <v>370</v>
      </c>
      <c r="F2737" s="54" t="s">
        <v>272</v>
      </c>
      <c r="G2737" s="54" t="s">
        <v>365</v>
      </c>
      <c r="H2737" s="54" t="s">
        <v>1099</v>
      </c>
      <c r="I2737" s="54" t="s">
        <v>1100</v>
      </c>
      <c r="J2737" s="54" t="s">
        <v>365</v>
      </c>
      <c r="K2737" s="54" t="s">
        <v>1105</v>
      </c>
      <c r="L2737" s="87">
        <v>42671</v>
      </c>
      <c r="M2737" s="54"/>
      <c r="N2737" s="54" t="s">
        <v>1106</v>
      </c>
      <c r="O2737" s="88">
        <v>3.6799999999999999E-2</v>
      </c>
      <c r="P2737" s="54">
        <v>1</v>
      </c>
    </row>
    <row r="2738" spans="1:16" ht="28">
      <c r="A2738" s="54" t="s">
        <v>228</v>
      </c>
      <c r="B2738" s="54" t="s">
        <v>185</v>
      </c>
      <c r="C2738" s="54" t="s">
        <v>1131</v>
      </c>
      <c r="D2738" s="54" t="s">
        <v>1439</v>
      </c>
      <c r="E2738" s="54" t="s">
        <v>370</v>
      </c>
      <c r="F2738" s="54" t="s">
        <v>272</v>
      </c>
      <c r="G2738" s="54" t="s">
        <v>365</v>
      </c>
      <c r="H2738" s="54" t="s">
        <v>1099</v>
      </c>
      <c r="I2738" s="54" t="s">
        <v>1100</v>
      </c>
      <c r="J2738" s="54" t="s">
        <v>365</v>
      </c>
      <c r="K2738" s="54" t="s">
        <v>1107</v>
      </c>
      <c r="L2738" s="87">
        <v>42671</v>
      </c>
      <c r="M2738" s="54"/>
      <c r="N2738" s="54" t="s">
        <v>1108</v>
      </c>
      <c r="O2738" s="88">
        <v>3.6799999999999999E-2</v>
      </c>
      <c r="P2738" s="54">
        <v>1</v>
      </c>
    </row>
    <row r="2739" spans="1:16" ht="28">
      <c r="A2739" s="54" t="s">
        <v>228</v>
      </c>
      <c r="B2739" s="54" t="s">
        <v>185</v>
      </c>
      <c r="C2739" s="54" t="s">
        <v>1131</v>
      </c>
      <c r="D2739" s="54" t="s">
        <v>1439</v>
      </c>
      <c r="E2739" s="54" t="s">
        <v>370</v>
      </c>
      <c r="F2739" s="54" t="s">
        <v>272</v>
      </c>
      <c r="G2739" s="54" t="s">
        <v>365</v>
      </c>
      <c r="H2739" s="54" t="s">
        <v>1099</v>
      </c>
      <c r="I2739" s="54" t="s">
        <v>1100</v>
      </c>
      <c r="J2739" s="54" t="s">
        <v>365</v>
      </c>
      <c r="K2739" s="54" t="s">
        <v>366</v>
      </c>
      <c r="L2739" s="87">
        <v>42671</v>
      </c>
      <c r="M2739" s="54"/>
      <c r="N2739" s="54" t="s">
        <v>1109</v>
      </c>
      <c r="O2739" s="88">
        <v>3.6799999999999999E-2</v>
      </c>
      <c r="P2739" s="54">
        <v>1</v>
      </c>
    </row>
    <row r="2740" spans="1:16" ht="28">
      <c r="A2740" s="54" t="s">
        <v>228</v>
      </c>
      <c r="B2740" s="54" t="s">
        <v>185</v>
      </c>
      <c r="C2740" s="54" t="s">
        <v>1131</v>
      </c>
      <c r="D2740" s="54" t="s">
        <v>1439</v>
      </c>
      <c r="E2740" s="54" t="s">
        <v>370</v>
      </c>
      <c r="F2740" s="54" t="s">
        <v>272</v>
      </c>
      <c r="G2740" s="54" t="s">
        <v>365</v>
      </c>
      <c r="H2740" s="54" t="s">
        <v>1099</v>
      </c>
      <c r="I2740" s="54" t="s">
        <v>1100</v>
      </c>
      <c r="J2740" s="54" t="s">
        <v>365</v>
      </c>
      <c r="K2740" s="54" t="s">
        <v>1110</v>
      </c>
      <c r="L2740" s="87">
        <v>42671</v>
      </c>
      <c r="M2740" s="54"/>
      <c r="N2740" s="54" t="s">
        <v>1111</v>
      </c>
      <c r="O2740" s="88">
        <v>3.6799999999999999E-2</v>
      </c>
      <c r="P2740" s="54">
        <v>1</v>
      </c>
    </row>
    <row r="2741" spans="1:16" ht="28">
      <c r="A2741" s="54" t="s">
        <v>228</v>
      </c>
      <c r="B2741" s="54" t="s">
        <v>185</v>
      </c>
      <c r="C2741" s="54" t="s">
        <v>1131</v>
      </c>
      <c r="D2741" s="54" t="s">
        <v>1439</v>
      </c>
      <c r="E2741" s="54" t="s">
        <v>370</v>
      </c>
      <c r="F2741" s="54" t="s">
        <v>272</v>
      </c>
      <c r="G2741" s="54" t="s">
        <v>365</v>
      </c>
      <c r="H2741" s="54" t="s">
        <v>1099</v>
      </c>
      <c r="I2741" s="54" t="s">
        <v>1100</v>
      </c>
      <c r="J2741" s="54" t="s">
        <v>365</v>
      </c>
      <c r="K2741" s="54" t="s">
        <v>1112</v>
      </c>
      <c r="L2741" s="87">
        <v>42671</v>
      </c>
      <c r="M2741" s="54"/>
      <c r="N2741" s="54" t="s">
        <v>1113</v>
      </c>
      <c r="O2741" s="88">
        <v>3.6799999999999999E-2</v>
      </c>
      <c r="P2741" s="54">
        <v>1</v>
      </c>
    </row>
    <row r="2742" spans="1:16" ht="28">
      <c r="A2742" s="54" t="s">
        <v>228</v>
      </c>
      <c r="B2742" s="54" t="s">
        <v>185</v>
      </c>
      <c r="C2742" s="54" t="s">
        <v>1131</v>
      </c>
      <c r="D2742" s="54" t="s">
        <v>1439</v>
      </c>
      <c r="E2742" s="54" t="s">
        <v>370</v>
      </c>
      <c r="F2742" s="54" t="s">
        <v>272</v>
      </c>
      <c r="G2742" s="54" t="s">
        <v>365</v>
      </c>
      <c r="H2742" s="54" t="s">
        <v>1099</v>
      </c>
      <c r="I2742" s="54" t="s">
        <v>1100</v>
      </c>
      <c r="J2742" s="54" t="s">
        <v>365</v>
      </c>
      <c r="K2742" s="54" t="s">
        <v>1114</v>
      </c>
      <c r="L2742" s="87">
        <v>42671</v>
      </c>
      <c r="M2742" s="54"/>
      <c r="N2742" s="54" t="s">
        <v>1115</v>
      </c>
      <c r="O2742" s="88">
        <v>3.6799999999999999E-2</v>
      </c>
      <c r="P2742" s="54">
        <v>1</v>
      </c>
    </row>
    <row r="2743" spans="1:16" ht="28">
      <c r="A2743" s="54" t="s">
        <v>228</v>
      </c>
      <c r="B2743" s="54" t="s">
        <v>185</v>
      </c>
      <c r="C2743" s="54" t="s">
        <v>1131</v>
      </c>
      <c r="D2743" s="54" t="s">
        <v>1439</v>
      </c>
      <c r="E2743" s="54" t="s">
        <v>370</v>
      </c>
      <c r="F2743" s="54" t="s">
        <v>272</v>
      </c>
      <c r="G2743" s="54" t="s">
        <v>365</v>
      </c>
      <c r="H2743" s="54" t="s">
        <v>1099</v>
      </c>
      <c r="I2743" s="54" t="s">
        <v>1100</v>
      </c>
      <c r="J2743" s="54" t="s">
        <v>365</v>
      </c>
      <c r="K2743" s="54" t="s">
        <v>1116</v>
      </c>
      <c r="L2743" s="87">
        <v>42671</v>
      </c>
      <c r="M2743" s="54"/>
      <c r="N2743" s="54" t="s">
        <v>1117</v>
      </c>
      <c r="O2743" s="88">
        <v>7.3599999999999985E-2</v>
      </c>
      <c r="P2743" s="54">
        <v>2</v>
      </c>
    </row>
    <row r="2744" spans="1:16" ht="28">
      <c r="A2744" s="54" t="s">
        <v>228</v>
      </c>
      <c r="B2744" s="54" t="s">
        <v>185</v>
      </c>
      <c r="C2744" s="54" t="s">
        <v>1131</v>
      </c>
      <c r="D2744" s="54" t="s">
        <v>1439</v>
      </c>
      <c r="E2744" s="54" t="s">
        <v>370</v>
      </c>
      <c r="F2744" s="54" t="s">
        <v>272</v>
      </c>
      <c r="G2744" s="54" t="s">
        <v>192</v>
      </c>
      <c r="H2744" s="54" t="s">
        <v>478</v>
      </c>
      <c r="I2744" s="54" t="s">
        <v>479</v>
      </c>
      <c r="J2744" s="54" t="s">
        <v>192</v>
      </c>
      <c r="K2744" s="54" t="s">
        <v>482</v>
      </c>
      <c r="L2744" s="87">
        <v>41695</v>
      </c>
      <c r="M2744" s="54"/>
      <c r="N2744" s="54" t="s">
        <v>483</v>
      </c>
      <c r="O2744" s="88">
        <v>3.6799999999999999E-2</v>
      </c>
      <c r="P2744" s="54">
        <v>1</v>
      </c>
    </row>
    <row r="2745" spans="1:16" ht="28">
      <c r="A2745" s="54" t="s">
        <v>228</v>
      </c>
      <c r="B2745" s="54" t="s">
        <v>185</v>
      </c>
      <c r="C2745" s="54" t="s">
        <v>1131</v>
      </c>
      <c r="D2745" s="54" t="s">
        <v>1439</v>
      </c>
      <c r="E2745" s="54" t="s">
        <v>370</v>
      </c>
      <c r="F2745" s="54" t="s">
        <v>272</v>
      </c>
      <c r="G2745" s="54" t="s">
        <v>192</v>
      </c>
      <c r="H2745" s="54" t="s">
        <v>478</v>
      </c>
      <c r="I2745" s="54" t="s">
        <v>479</v>
      </c>
      <c r="J2745" s="54" t="s">
        <v>192</v>
      </c>
      <c r="K2745" s="54" t="s">
        <v>484</v>
      </c>
      <c r="L2745" s="87">
        <v>41695</v>
      </c>
      <c r="M2745" s="54"/>
      <c r="N2745" s="54" t="s">
        <v>485</v>
      </c>
      <c r="O2745" s="88">
        <v>7.3599999999999985E-2</v>
      </c>
      <c r="P2745" s="54">
        <v>2</v>
      </c>
    </row>
    <row r="2746" spans="1:16" ht="28">
      <c r="A2746" s="54" t="s">
        <v>228</v>
      </c>
      <c r="B2746" s="54" t="s">
        <v>185</v>
      </c>
      <c r="C2746" s="54" t="s">
        <v>1131</v>
      </c>
      <c r="D2746" s="54" t="s">
        <v>1439</v>
      </c>
      <c r="E2746" s="54" t="s">
        <v>370</v>
      </c>
      <c r="F2746" s="54" t="s">
        <v>272</v>
      </c>
      <c r="G2746" s="54" t="s">
        <v>192</v>
      </c>
      <c r="H2746" s="54" t="s">
        <v>478</v>
      </c>
      <c r="I2746" s="54" t="s">
        <v>479</v>
      </c>
      <c r="J2746" s="54" t="s">
        <v>192</v>
      </c>
      <c r="K2746" s="54" t="s">
        <v>486</v>
      </c>
      <c r="L2746" s="87">
        <v>41695</v>
      </c>
      <c r="M2746" s="54"/>
      <c r="N2746" s="54" t="s">
        <v>487</v>
      </c>
      <c r="O2746" s="88">
        <v>3.6799999999999999E-2</v>
      </c>
      <c r="P2746" s="54">
        <v>1</v>
      </c>
    </row>
    <row r="2747" spans="1:16" ht="28">
      <c r="A2747" s="54" t="s">
        <v>228</v>
      </c>
      <c r="B2747" s="54" t="s">
        <v>185</v>
      </c>
      <c r="C2747" s="54" t="s">
        <v>1131</v>
      </c>
      <c r="D2747" s="54" t="s">
        <v>1439</v>
      </c>
      <c r="E2747" s="54" t="s">
        <v>370</v>
      </c>
      <c r="F2747" s="54" t="s">
        <v>272</v>
      </c>
      <c r="G2747" s="54" t="s">
        <v>192</v>
      </c>
      <c r="H2747" s="54" t="s">
        <v>478</v>
      </c>
      <c r="I2747" s="54" t="s">
        <v>479</v>
      </c>
      <c r="J2747" s="54" t="s">
        <v>192</v>
      </c>
      <c r="K2747" s="54" t="s">
        <v>488</v>
      </c>
      <c r="L2747" s="87">
        <v>41695</v>
      </c>
      <c r="M2747" s="54"/>
      <c r="N2747" s="54" t="s">
        <v>489</v>
      </c>
      <c r="O2747" s="88">
        <v>7.3599999999999985E-2</v>
      </c>
      <c r="P2747" s="54">
        <v>2</v>
      </c>
    </row>
    <row r="2748" spans="1:16" ht="28">
      <c r="A2748" s="54" t="s">
        <v>228</v>
      </c>
      <c r="B2748" s="54" t="s">
        <v>185</v>
      </c>
      <c r="C2748" s="54" t="s">
        <v>1131</v>
      </c>
      <c r="D2748" s="54" t="s">
        <v>1439</v>
      </c>
      <c r="E2748" s="54" t="s">
        <v>370</v>
      </c>
      <c r="F2748" s="54" t="s">
        <v>272</v>
      </c>
      <c r="G2748" s="54" t="s">
        <v>192</v>
      </c>
      <c r="H2748" s="54" t="s">
        <v>478</v>
      </c>
      <c r="I2748" s="54" t="s">
        <v>479</v>
      </c>
      <c r="J2748" s="54" t="s">
        <v>192</v>
      </c>
      <c r="K2748" s="54" t="s">
        <v>490</v>
      </c>
      <c r="L2748" s="87">
        <v>41695</v>
      </c>
      <c r="M2748" s="54"/>
      <c r="N2748" s="54" t="s">
        <v>491</v>
      </c>
      <c r="O2748" s="88">
        <v>3.6799999999999999E-2</v>
      </c>
      <c r="P2748" s="54">
        <v>1</v>
      </c>
    </row>
    <row r="2749" spans="1:16" ht="28">
      <c r="A2749" s="54" t="s">
        <v>228</v>
      </c>
      <c r="B2749" s="54" t="s">
        <v>185</v>
      </c>
      <c r="C2749" s="54" t="s">
        <v>1131</v>
      </c>
      <c r="D2749" s="54" t="s">
        <v>1439</v>
      </c>
      <c r="E2749" s="54" t="s">
        <v>370</v>
      </c>
      <c r="F2749" s="54" t="s">
        <v>272</v>
      </c>
      <c r="G2749" s="54" t="s">
        <v>192</v>
      </c>
      <c r="H2749" s="54" t="s">
        <v>478</v>
      </c>
      <c r="I2749" s="54" t="s">
        <v>479</v>
      </c>
      <c r="J2749" s="54" t="s">
        <v>192</v>
      </c>
      <c r="K2749" s="54" t="s">
        <v>494</v>
      </c>
      <c r="L2749" s="87">
        <v>41695</v>
      </c>
      <c r="M2749" s="54"/>
      <c r="N2749" s="54" t="s">
        <v>495</v>
      </c>
      <c r="O2749" s="88">
        <v>7.3599999999999985E-2</v>
      </c>
      <c r="P2749" s="54">
        <v>2</v>
      </c>
    </row>
    <row r="2750" spans="1:16" ht="28">
      <c r="A2750" s="54" t="s">
        <v>228</v>
      </c>
      <c r="B2750" s="54" t="s">
        <v>185</v>
      </c>
      <c r="C2750" s="54" t="s">
        <v>1131</v>
      </c>
      <c r="D2750" s="54" t="s">
        <v>1439</v>
      </c>
      <c r="E2750" s="54" t="s">
        <v>370</v>
      </c>
      <c r="F2750" s="54" t="s">
        <v>272</v>
      </c>
      <c r="G2750" s="54" t="s">
        <v>192</v>
      </c>
      <c r="H2750" s="54" t="s">
        <v>478</v>
      </c>
      <c r="I2750" s="54" t="s">
        <v>479</v>
      </c>
      <c r="J2750" s="54" t="s">
        <v>192</v>
      </c>
      <c r="K2750" s="54" t="s">
        <v>498</v>
      </c>
      <c r="L2750" s="87">
        <v>41695</v>
      </c>
      <c r="M2750" s="54"/>
      <c r="N2750" s="54" t="s">
        <v>499</v>
      </c>
      <c r="O2750" s="88">
        <v>7.3599999999999985E-2</v>
      </c>
      <c r="P2750" s="54">
        <v>2</v>
      </c>
    </row>
    <row r="2751" spans="1:16" ht="28">
      <c r="A2751" s="54" t="s">
        <v>228</v>
      </c>
      <c r="B2751" s="54" t="s">
        <v>185</v>
      </c>
      <c r="C2751" s="54" t="s">
        <v>1788</v>
      </c>
      <c r="D2751" s="54" t="s">
        <v>1789</v>
      </c>
      <c r="E2751" s="54" t="s">
        <v>1122</v>
      </c>
      <c r="F2751" s="54" t="s">
        <v>272</v>
      </c>
      <c r="G2751" s="54" t="s">
        <v>859</v>
      </c>
      <c r="H2751" s="54" t="s">
        <v>881</v>
      </c>
      <c r="I2751" s="54" t="s">
        <v>882</v>
      </c>
      <c r="J2751" s="54" t="s">
        <v>859</v>
      </c>
      <c r="K2751" s="54" t="s">
        <v>877</v>
      </c>
      <c r="L2751" s="87">
        <v>41695</v>
      </c>
      <c r="M2751" s="54"/>
      <c r="N2751" s="54" t="s">
        <v>887</v>
      </c>
      <c r="O2751" s="88">
        <v>0.94</v>
      </c>
      <c r="P2751" s="54">
        <v>1</v>
      </c>
    </row>
    <row r="2752" spans="1:16" ht="28">
      <c r="A2752" s="54" t="s">
        <v>228</v>
      </c>
      <c r="B2752" s="54" t="s">
        <v>185</v>
      </c>
      <c r="C2752" s="54" t="s">
        <v>1131</v>
      </c>
      <c r="D2752" s="54" t="s">
        <v>152</v>
      </c>
      <c r="E2752" s="54" t="s">
        <v>370</v>
      </c>
      <c r="F2752" s="54" t="s">
        <v>272</v>
      </c>
      <c r="G2752" s="54" t="s">
        <v>186</v>
      </c>
      <c r="H2752" s="54" t="s">
        <v>387</v>
      </c>
      <c r="I2752" s="54" t="s">
        <v>388</v>
      </c>
      <c r="J2752" s="54" t="s">
        <v>186</v>
      </c>
      <c r="K2752" s="54" t="s">
        <v>387</v>
      </c>
      <c r="L2752" s="87">
        <v>42230</v>
      </c>
      <c r="M2752" s="54"/>
      <c r="N2752" s="54" t="s">
        <v>389</v>
      </c>
      <c r="O2752" s="88">
        <v>5.3296852399999997E-2</v>
      </c>
      <c r="P2752" s="54">
        <v>12</v>
      </c>
    </row>
    <row r="2753" spans="1:16" ht="28">
      <c r="A2753" s="54" t="s">
        <v>228</v>
      </c>
      <c r="B2753" s="54" t="s">
        <v>185</v>
      </c>
      <c r="C2753" s="54" t="s">
        <v>1131</v>
      </c>
      <c r="D2753" s="54" t="s">
        <v>152</v>
      </c>
      <c r="E2753" s="54" t="s">
        <v>370</v>
      </c>
      <c r="F2753" s="54" t="s">
        <v>272</v>
      </c>
      <c r="G2753" s="54" t="s">
        <v>186</v>
      </c>
      <c r="H2753" s="54" t="s">
        <v>187</v>
      </c>
      <c r="I2753" s="54" t="s">
        <v>273</v>
      </c>
      <c r="J2753" s="54" t="s">
        <v>186</v>
      </c>
      <c r="K2753" s="54" t="s">
        <v>187</v>
      </c>
      <c r="L2753" s="87">
        <v>42094</v>
      </c>
      <c r="M2753" s="54"/>
      <c r="N2753" s="54" t="s">
        <v>274</v>
      </c>
      <c r="O2753" s="88">
        <v>0.12880072670000001</v>
      </c>
      <c r="P2753" s="54">
        <v>29</v>
      </c>
    </row>
    <row r="2754" spans="1:16" ht="28">
      <c r="A2754" s="54" t="s">
        <v>228</v>
      </c>
      <c r="B2754" s="54" t="s">
        <v>185</v>
      </c>
      <c r="C2754" s="54" t="s">
        <v>1131</v>
      </c>
      <c r="D2754" s="54" t="s">
        <v>152</v>
      </c>
      <c r="E2754" s="54" t="s">
        <v>370</v>
      </c>
      <c r="F2754" s="54" t="s">
        <v>272</v>
      </c>
      <c r="G2754" s="54" t="s">
        <v>186</v>
      </c>
      <c r="H2754" s="54" t="s">
        <v>187</v>
      </c>
      <c r="I2754" s="54" t="s">
        <v>275</v>
      </c>
      <c r="J2754" s="54" t="s">
        <v>186</v>
      </c>
      <c r="K2754" s="54" t="s">
        <v>276</v>
      </c>
      <c r="L2754" s="87">
        <v>42251</v>
      </c>
      <c r="M2754" s="54"/>
      <c r="N2754" s="54" t="s">
        <v>277</v>
      </c>
      <c r="O2754" s="88">
        <v>1.3324213099999999E-2</v>
      </c>
      <c r="P2754" s="54">
        <v>3</v>
      </c>
    </row>
    <row r="2755" spans="1:16" ht="28">
      <c r="A2755" s="54" t="s">
        <v>228</v>
      </c>
      <c r="B2755" s="54" t="s">
        <v>185</v>
      </c>
      <c r="C2755" s="54" t="s">
        <v>1131</v>
      </c>
      <c r="D2755" s="54" t="s">
        <v>152</v>
      </c>
      <c r="E2755" s="54" t="s">
        <v>370</v>
      </c>
      <c r="F2755" s="54" t="s">
        <v>272</v>
      </c>
      <c r="G2755" s="54" t="s">
        <v>186</v>
      </c>
      <c r="H2755" s="54" t="s">
        <v>187</v>
      </c>
      <c r="I2755" s="54" t="s">
        <v>275</v>
      </c>
      <c r="J2755" s="54" t="s">
        <v>186</v>
      </c>
      <c r="K2755" s="54" t="s">
        <v>403</v>
      </c>
      <c r="L2755" s="87">
        <v>42251</v>
      </c>
      <c r="M2755" s="54"/>
      <c r="N2755" s="54" t="s">
        <v>404</v>
      </c>
      <c r="O2755" s="88">
        <v>0.1065937049</v>
      </c>
      <c r="P2755" s="54">
        <v>24</v>
      </c>
    </row>
    <row r="2756" spans="1:16" ht="28">
      <c r="A2756" s="54" t="s">
        <v>228</v>
      </c>
      <c r="B2756" s="54" t="s">
        <v>185</v>
      </c>
      <c r="C2756" s="54" t="s">
        <v>1131</v>
      </c>
      <c r="D2756" s="54" t="s">
        <v>152</v>
      </c>
      <c r="E2756" s="54" t="s">
        <v>370</v>
      </c>
      <c r="F2756" s="54" t="s">
        <v>272</v>
      </c>
      <c r="G2756" s="54" t="s">
        <v>186</v>
      </c>
      <c r="H2756" s="54" t="s">
        <v>187</v>
      </c>
      <c r="I2756" s="54" t="s">
        <v>275</v>
      </c>
      <c r="J2756" s="54" t="s">
        <v>186</v>
      </c>
      <c r="K2756" s="54" t="s">
        <v>405</v>
      </c>
      <c r="L2756" s="87">
        <v>42251</v>
      </c>
      <c r="M2756" s="54"/>
      <c r="N2756" s="54" t="s">
        <v>406</v>
      </c>
      <c r="O2756" s="88">
        <v>4.4414043999999996E-3</v>
      </c>
      <c r="P2756" s="54">
        <v>1</v>
      </c>
    </row>
    <row r="2757" spans="1:16" ht="28">
      <c r="A2757" s="54" t="s">
        <v>228</v>
      </c>
      <c r="B2757" s="54" t="s">
        <v>185</v>
      </c>
      <c r="C2757" s="54" t="s">
        <v>1131</v>
      </c>
      <c r="D2757" s="54" t="s">
        <v>152</v>
      </c>
      <c r="E2757" s="54" t="s">
        <v>370</v>
      </c>
      <c r="F2757" s="54" t="s">
        <v>272</v>
      </c>
      <c r="G2757" s="54" t="s">
        <v>186</v>
      </c>
      <c r="H2757" s="54" t="s">
        <v>409</v>
      </c>
      <c r="I2757" s="54" t="s">
        <v>410</v>
      </c>
      <c r="J2757" s="54" t="s">
        <v>186</v>
      </c>
      <c r="K2757" s="54" t="s">
        <v>409</v>
      </c>
      <c r="L2757" s="87">
        <v>42059</v>
      </c>
      <c r="M2757" s="54"/>
      <c r="N2757" s="54" t="s">
        <v>411</v>
      </c>
      <c r="O2757" s="88">
        <v>4.4414043999999996E-3</v>
      </c>
      <c r="P2757" s="54">
        <v>1</v>
      </c>
    </row>
    <row r="2758" spans="1:16" ht="28">
      <c r="A2758" s="54" t="s">
        <v>228</v>
      </c>
      <c r="B2758" s="54" t="s">
        <v>185</v>
      </c>
      <c r="C2758" s="54" t="s">
        <v>1131</v>
      </c>
      <c r="D2758" s="54" t="s">
        <v>152</v>
      </c>
      <c r="E2758" s="54" t="s">
        <v>370</v>
      </c>
      <c r="F2758" s="54" t="s">
        <v>272</v>
      </c>
      <c r="G2758" s="54" t="s">
        <v>192</v>
      </c>
      <c r="H2758" s="54" t="s">
        <v>452</v>
      </c>
      <c r="I2758" s="54" t="s">
        <v>455</v>
      </c>
      <c r="J2758" s="54" t="s">
        <v>192</v>
      </c>
      <c r="K2758" s="54" t="s">
        <v>452</v>
      </c>
      <c r="L2758" s="87">
        <v>41975</v>
      </c>
      <c r="M2758" s="54"/>
      <c r="N2758" s="54" t="s">
        <v>458</v>
      </c>
      <c r="O2758" s="88">
        <v>4.4414043999999996E-3</v>
      </c>
      <c r="P2758" s="54">
        <v>1</v>
      </c>
    </row>
    <row r="2759" spans="1:16" ht="28">
      <c r="A2759" s="54" t="s">
        <v>228</v>
      </c>
      <c r="B2759" s="54" t="s">
        <v>185</v>
      </c>
      <c r="C2759" s="54" t="s">
        <v>1131</v>
      </c>
      <c r="D2759" s="54" t="s">
        <v>152</v>
      </c>
      <c r="E2759" s="54" t="s">
        <v>370</v>
      </c>
      <c r="F2759" s="54" t="s">
        <v>272</v>
      </c>
      <c r="G2759" s="54" t="s">
        <v>192</v>
      </c>
      <c r="H2759" s="54" t="s">
        <v>452</v>
      </c>
      <c r="I2759" s="54" t="s">
        <v>460</v>
      </c>
      <c r="J2759" s="54" t="s">
        <v>192</v>
      </c>
      <c r="K2759" s="54" t="s">
        <v>452</v>
      </c>
      <c r="L2759" s="87">
        <v>41842</v>
      </c>
      <c r="M2759" s="54"/>
      <c r="N2759" s="54" t="s">
        <v>461</v>
      </c>
      <c r="O2759" s="88">
        <v>4.4414043999999996E-3</v>
      </c>
      <c r="P2759" s="54">
        <v>1</v>
      </c>
    </row>
    <row r="2760" spans="1:16" ht="28">
      <c r="A2760" s="54" t="s">
        <v>228</v>
      </c>
      <c r="B2760" s="54" t="s">
        <v>185</v>
      </c>
      <c r="C2760" s="54" t="s">
        <v>1131</v>
      </c>
      <c r="D2760" s="54" t="s">
        <v>152</v>
      </c>
      <c r="E2760" s="54" t="s">
        <v>370</v>
      </c>
      <c r="F2760" s="54" t="s">
        <v>272</v>
      </c>
      <c r="G2760" s="54" t="s">
        <v>500</v>
      </c>
      <c r="H2760" s="54" t="s">
        <v>501</v>
      </c>
      <c r="I2760" s="54" t="s">
        <v>502</v>
      </c>
      <c r="J2760" s="54" t="s">
        <v>500</v>
      </c>
      <c r="K2760" s="54" t="s">
        <v>505</v>
      </c>
      <c r="L2760" s="87">
        <v>41688</v>
      </c>
      <c r="M2760" s="54"/>
      <c r="N2760" s="54" t="s">
        <v>506</v>
      </c>
      <c r="O2760" s="88">
        <v>4.4414043999999996E-3</v>
      </c>
      <c r="P2760" s="54">
        <v>1</v>
      </c>
    </row>
    <row r="2761" spans="1:16" ht="28">
      <c r="A2761" s="54" t="s">
        <v>228</v>
      </c>
      <c r="B2761" s="54" t="s">
        <v>185</v>
      </c>
      <c r="C2761" s="54" t="s">
        <v>1131</v>
      </c>
      <c r="D2761" s="54" t="s">
        <v>152</v>
      </c>
      <c r="E2761" s="54" t="s">
        <v>370</v>
      </c>
      <c r="F2761" s="54" t="s">
        <v>272</v>
      </c>
      <c r="G2761" s="54" t="s">
        <v>500</v>
      </c>
      <c r="H2761" s="54" t="s">
        <v>501</v>
      </c>
      <c r="I2761" s="54" t="s">
        <v>502</v>
      </c>
      <c r="J2761" s="54" t="s">
        <v>500</v>
      </c>
      <c r="K2761" s="54" t="s">
        <v>509</v>
      </c>
      <c r="L2761" s="87">
        <v>41688</v>
      </c>
      <c r="M2761" s="54"/>
      <c r="N2761" s="54" t="s">
        <v>510</v>
      </c>
      <c r="O2761" s="88">
        <v>4.4414043999999996E-3</v>
      </c>
      <c r="P2761" s="54">
        <v>1</v>
      </c>
    </row>
    <row r="2762" spans="1:16" ht="28">
      <c r="A2762" s="54" t="s">
        <v>228</v>
      </c>
      <c r="B2762" s="54" t="s">
        <v>185</v>
      </c>
      <c r="C2762" s="54" t="s">
        <v>1131</v>
      </c>
      <c r="D2762" s="54" t="s">
        <v>152</v>
      </c>
      <c r="E2762" s="54" t="s">
        <v>370</v>
      </c>
      <c r="F2762" s="54" t="s">
        <v>272</v>
      </c>
      <c r="G2762" s="54" t="s">
        <v>500</v>
      </c>
      <c r="H2762" s="54" t="s">
        <v>501</v>
      </c>
      <c r="I2762" s="54" t="s">
        <v>502</v>
      </c>
      <c r="J2762" s="54" t="s">
        <v>500</v>
      </c>
      <c r="K2762" s="54" t="s">
        <v>513</v>
      </c>
      <c r="L2762" s="87">
        <v>41688</v>
      </c>
      <c r="M2762" s="54"/>
      <c r="N2762" s="54" t="s">
        <v>514</v>
      </c>
      <c r="O2762" s="88">
        <v>4.4414043999999996E-3</v>
      </c>
      <c r="P2762" s="54">
        <v>1</v>
      </c>
    </row>
    <row r="2763" spans="1:16" ht="28">
      <c r="A2763" s="54" t="s">
        <v>228</v>
      </c>
      <c r="B2763" s="54" t="s">
        <v>185</v>
      </c>
      <c r="C2763" s="54" t="s">
        <v>1131</v>
      </c>
      <c r="D2763" s="54" t="s">
        <v>152</v>
      </c>
      <c r="E2763" s="54" t="s">
        <v>370</v>
      </c>
      <c r="F2763" s="54" t="s">
        <v>272</v>
      </c>
      <c r="G2763" s="54" t="s">
        <v>500</v>
      </c>
      <c r="H2763" s="54" t="s">
        <v>501</v>
      </c>
      <c r="I2763" s="54" t="s">
        <v>502</v>
      </c>
      <c r="J2763" s="54" t="s">
        <v>500</v>
      </c>
      <c r="K2763" s="54" t="s">
        <v>519</v>
      </c>
      <c r="L2763" s="87">
        <v>41688</v>
      </c>
      <c r="M2763" s="54"/>
      <c r="N2763" s="54" t="s">
        <v>520</v>
      </c>
      <c r="O2763" s="88">
        <v>4.4414043999999996E-3</v>
      </c>
      <c r="P2763" s="54">
        <v>1</v>
      </c>
    </row>
    <row r="2764" spans="1:16" ht="28">
      <c r="A2764" s="54" t="s">
        <v>228</v>
      </c>
      <c r="B2764" s="54" t="s">
        <v>185</v>
      </c>
      <c r="C2764" s="54" t="s">
        <v>1131</v>
      </c>
      <c r="D2764" s="54" t="s">
        <v>152</v>
      </c>
      <c r="E2764" s="54" t="s">
        <v>370</v>
      </c>
      <c r="F2764" s="54" t="s">
        <v>272</v>
      </c>
      <c r="G2764" s="54" t="s">
        <v>500</v>
      </c>
      <c r="H2764" s="54" t="s">
        <v>501</v>
      </c>
      <c r="I2764" s="54" t="s">
        <v>502</v>
      </c>
      <c r="J2764" s="54" t="s">
        <v>500</v>
      </c>
      <c r="K2764" s="54" t="s">
        <v>521</v>
      </c>
      <c r="L2764" s="87">
        <v>41688</v>
      </c>
      <c r="M2764" s="54"/>
      <c r="N2764" s="54" t="s">
        <v>522</v>
      </c>
      <c r="O2764" s="88">
        <v>4.4414043999999996E-3</v>
      </c>
      <c r="P2764" s="54">
        <v>1</v>
      </c>
    </row>
    <row r="2765" spans="1:16" ht="28">
      <c r="A2765" s="54" t="s">
        <v>228</v>
      </c>
      <c r="B2765" s="54" t="s">
        <v>185</v>
      </c>
      <c r="C2765" s="54" t="s">
        <v>1131</v>
      </c>
      <c r="D2765" s="54" t="s">
        <v>152</v>
      </c>
      <c r="E2765" s="54" t="s">
        <v>370</v>
      </c>
      <c r="F2765" s="54" t="s">
        <v>272</v>
      </c>
      <c r="G2765" s="54" t="s">
        <v>500</v>
      </c>
      <c r="H2765" s="54" t="s">
        <v>501</v>
      </c>
      <c r="I2765" s="54" t="s">
        <v>502</v>
      </c>
      <c r="J2765" s="54" t="s">
        <v>500</v>
      </c>
      <c r="K2765" s="54" t="s">
        <v>525</v>
      </c>
      <c r="L2765" s="87">
        <v>41688</v>
      </c>
      <c r="M2765" s="54"/>
      <c r="N2765" s="54" t="s">
        <v>526</v>
      </c>
      <c r="O2765" s="88">
        <v>8.8828086999999997E-3</v>
      </c>
      <c r="P2765" s="54">
        <v>2</v>
      </c>
    </row>
    <row r="2766" spans="1:16" ht="28">
      <c r="A2766" s="54" t="s">
        <v>228</v>
      </c>
      <c r="B2766" s="54" t="s">
        <v>185</v>
      </c>
      <c r="C2766" s="54" t="s">
        <v>1131</v>
      </c>
      <c r="D2766" s="54" t="s">
        <v>152</v>
      </c>
      <c r="E2766" s="54" t="s">
        <v>370</v>
      </c>
      <c r="F2766" s="54" t="s">
        <v>272</v>
      </c>
      <c r="G2766" s="54" t="s">
        <v>288</v>
      </c>
      <c r="H2766" s="54" t="s">
        <v>288</v>
      </c>
      <c r="I2766" s="54" t="s">
        <v>293</v>
      </c>
      <c r="J2766" s="54" t="s">
        <v>288</v>
      </c>
      <c r="K2766" s="54" t="s">
        <v>296</v>
      </c>
      <c r="L2766" s="87">
        <v>41653</v>
      </c>
      <c r="M2766" s="54"/>
      <c r="N2766" s="54" t="s">
        <v>297</v>
      </c>
      <c r="O2766" s="88">
        <v>1.7765617500000001E-2</v>
      </c>
      <c r="P2766" s="54">
        <v>4</v>
      </c>
    </row>
    <row r="2767" spans="1:16" ht="28">
      <c r="A2767" s="54" t="s">
        <v>228</v>
      </c>
      <c r="B2767" s="54" t="s">
        <v>185</v>
      </c>
      <c r="C2767" s="54" t="s">
        <v>1131</v>
      </c>
      <c r="D2767" s="54" t="s">
        <v>152</v>
      </c>
      <c r="E2767" s="54" t="s">
        <v>370</v>
      </c>
      <c r="F2767" s="54" t="s">
        <v>272</v>
      </c>
      <c r="G2767" s="54" t="s">
        <v>647</v>
      </c>
      <c r="H2767" s="54" t="s">
        <v>648</v>
      </c>
      <c r="I2767" s="54" t="s">
        <v>649</v>
      </c>
      <c r="J2767" s="54" t="s">
        <v>647</v>
      </c>
      <c r="K2767" s="54" t="s">
        <v>661</v>
      </c>
      <c r="L2767" s="87">
        <v>42790</v>
      </c>
      <c r="M2767" s="54"/>
      <c r="N2767" s="54" t="s">
        <v>663</v>
      </c>
      <c r="O2767" s="88">
        <v>8.8828086999999997E-3</v>
      </c>
      <c r="P2767" s="54">
        <v>2</v>
      </c>
    </row>
    <row r="2768" spans="1:16" ht="28">
      <c r="A2768" s="54" t="s">
        <v>228</v>
      </c>
      <c r="B2768" s="54" t="s">
        <v>185</v>
      </c>
      <c r="C2768" s="54" t="s">
        <v>1131</v>
      </c>
      <c r="D2768" s="54" t="s">
        <v>152</v>
      </c>
      <c r="E2768" s="54" t="s">
        <v>370</v>
      </c>
      <c r="F2768" s="54" t="s">
        <v>272</v>
      </c>
      <c r="G2768" s="54" t="s">
        <v>647</v>
      </c>
      <c r="H2768" s="54" t="s">
        <v>648</v>
      </c>
      <c r="I2768" s="54" t="s">
        <v>649</v>
      </c>
      <c r="J2768" s="54" t="s">
        <v>675</v>
      </c>
      <c r="K2768" s="54" t="s">
        <v>676</v>
      </c>
      <c r="L2768" s="87">
        <v>42790</v>
      </c>
      <c r="M2768" s="54"/>
      <c r="N2768" s="54" t="s">
        <v>677</v>
      </c>
      <c r="O2768" s="88">
        <v>1.3324213099999999E-2</v>
      </c>
      <c r="P2768" s="54">
        <v>3</v>
      </c>
    </row>
    <row r="2769" spans="1:16" ht="28">
      <c r="A2769" s="54" t="s">
        <v>228</v>
      </c>
      <c r="B2769" s="54" t="s">
        <v>185</v>
      </c>
      <c r="C2769" s="54" t="s">
        <v>1131</v>
      </c>
      <c r="D2769" s="54" t="s">
        <v>152</v>
      </c>
      <c r="E2769" s="54" t="s">
        <v>370</v>
      </c>
      <c r="F2769" s="54" t="s">
        <v>272</v>
      </c>
      <c r="G2769" s="54" t="s">
        <v>261</v>
      </c>
      <c r="H2769" s="54" t="s">
        <v>303</v>
      </c>
      <c r="I2769" s="54" t="s">
        <v>304</v>
      </c>
      <c r="J2769" s="54" t="s">
        <v>261</v>
      </c>
      <c r="K2769" s="54" t="s">
        <v>303</v>
      </c>
      <c r="L2769" s="87">
        <v>42601</v>
      </c>
      <c r="M2769" s="54"/>
      <c r="N2769" s="54" t="s">
        <v>798</v>
      </c>
      <c r="O2769" s="88">
        <v>4.4414043999999996E-3</v>
      </c>
      <c r="P2769" s="54">
        <v>1</v>
      </c>
    </row>
    <row r="2770" spans="1:16" ht="28">
      <c r="A2770" s="54" t="s">
        <v>228</v>
      </c>
      <c r="B2770" s="54" t="s">
        <v>185</v>
      </c>
      <c r="C2770" s="54" t="s">
        <v>1131</v>
      </c>
      <c r="D2770" s="54" t="s">
        <v>152</v>
      </c>
      <c r="E2770" s="54" t="s">
        <v>370</v>
      </c>
      <c r="F2770" s="54" t="s">
        <v>272</v>
      </c>
      <c r="G2770" s="54" t="s">
        <v>859</v>
      </c>
      <c r="H2770" s="54" t="s">
        <v>860</v>
      </c>
      <c r="I2770" s="54" t="s">
        <v>861</v>
      </c>
      <c r="J2770" s="54" t="s">
        <v>859</v>
      </c>
      <c r="K2770" s="54" t="s">
        <v>862</v>
      </c>
      <c r="L2770" s="87">
        <v>41688</v>
      </c>
      <c r="M2770" s="54"/>
      <c r="N2770" s="54" t="s">
        <v>863</v>
      </c>
      <c r="O2770" s="88">
        <v>4.4414043999999996E-3</v>
      </c>
      <c r="P2770" s="54">
        <v>1</v>
      </c>
    </row>
    <row r="2771" spans="1:16" ht="28">
      <c r="A2771" s="54" t="s">
        <v>228</v>
      </c>
      <c r="B2771" s="54" t="s">
        <v>185</v>
      </c>
      <c r="C2771" s="54" t="s">
        <v>1131</v>
      </c>
      <c r="D2771" s="54" t="s">
        <v>152</v>
      </c>
      <c r="E2771" s="54" t="s">
        <v>370</v>
      </c>
      <c r="F2771" s="54" t="s">
        <v>272</v>
      </c>
      <c r="G2771" s="54" t="s">
        <v>859</v>
      </c>
      <c r="H2771" s="54" t="s">
        <v>860</v>
      </c>
      <c r="I2771" s="54" t="s">
        <v>861</v>
      </c>
      <c r="J2771" s="54" t="s">
        <v>859</v>
      </c>
      <c r="K2771" s="54" t="s">
        <v>860</v>
      </c>
      <c r="L2771" s="87">
        <v>41688</v>
      </c>
      <c r="M2771" s="54"/>
      <c r="N2771" s="54" t="s">
        <v>866</v>
      </c>
      <c r="O2771" s="88">
        <v>4.4414043999999996E-3</v>
      </c>
      <c r="P2771" s="54">
        <v>1</v>
      </c>
    </row>
    <row r="2772" spans="1:16" ht="28">
      <c r="A2772" s="54" t="s">
        <v>228</v>
      </c>
      <c r="B2772" s="54" t="s">
        <v>185</v>
      </c>
      <c r="C2772" s="54" t="s">
        <v>1131</v>
      </c>
      <c r="D2772" s="54" t="s">
        <v>152</v>
      </c>
      <c r="E2772" s="54" t="s">
        <v>370</v>
      </c>
      <c r="F2772" s="54" t="s">
        <v>272</v>
      </c>
      <c r="G2772" s="54" t="s">
        <v>859</v>
      </c>
      <c r="H2772" s="54" t="s">
        <v>860</v>
      </c>
      <c r="I2772" s="54" t="s">
        <v>861</v>
      </c>
      <c r="J2772" s="54" t="s">
        <v>859</v>
      </c>
      <c r="K2772" s="54" t="s">
        <v>867</v>
      </c>
      <c r="L2772" s="87">
        <v>41688</v>
      </c>
      <c r="M2772" s="54"/>
      <c r="N2772" s="54" t="s">
        <v>868</v>
      </c>
      <c r="O2772" s="88">
        <v>4.4414043999999996E-3</v>
      </c>
      <c r="P2772" s="54">
        <v>1</v>
      </c>
    </row>
    <row r="2773" spans="1:16" ht="28">
      <c r="A2773" s="54" t="s">
        <v>228</v>
      </c>
      <c r="B2773" s="54" t="s">
        <v>185</v>
      </c>
      <c r="C2773" s="54" t="s">
        <v>1131</v>
      </c>
      <c r="D2773" s="54" t="s">
        <v>152</v>
      </c>
      <c r="E2773" s="54" t="s">
        <v>370</v>
      </c>
      <c r="F2773" s="54" t="s">
        <v>272</v>
      </c>
      <c r="G2773" s="54" t="s">
        <v>859</v>
      </c>
      <c r="H2773" s="54" t="s">
        <v>860</v>
      </c>
      <c r="I2773" s="54" t="s">
        <v>861</v>
      </c>
      <c r="J2773" s="54" t="s">
        <v>859</v>
      </c>
      <c r="K2773" s="54" t="s">
        <v>871</v>
      </c>
      <c r="L2773" s="87">
        <v>41688</v>
      </c>
      <c r="M2773" s="54"/>
      <c r="N2773" s="54" t="s">
        <v>872</v>
      </c>
      <c r="O2773" s="88">
        <v>8.8828086999999997E-3</v>
      </c>
      <c r="P2773" s="54">
        <v>2</v>
      </c>
    </row>
    <row r="2774" spans="1:16" ht="28">
      <c r="A2774" s="54" t="s">
        <v>228</v>
      </c>
      <c r="B2774" s="54" t="s">
        <v>185</v>
      </c>
      <c r="C2774" s="54" t="s">
        <v>1131</v>
      </c>
      <c r="D2774" s="54" t="s">
        <v>152</v>
      </c>
      <c r="E2774" s="54" t="s">
        <v>370</v>
      </c>
      <c r="F2774" s="54" t="s">
        <v>272</v>
      </c>
      <c r="G2774" s="54" t="s">
        <v>859</v>
      </c>
      <c r="H2774" s="54" t="s">
        <v>860</v>
      </c>
      <c r="I2774" s="54" t="s">
        <v>861</v>
      </c>
      <c r="J2774" s="54" t="s">
        <v>859</v>
      </c>
      <c r="K2774" s="54" t="s">
        <v>873</v>
      </c>
      <c r="L2774" s="87">
        <v>41688</v>
      </c>
      <c r="M2774" s="54"/>
      <c r="N2774" s="54" t="s">
        <v>874</v>
      </c>
      <c r="O2774" s="88">
        <v>4.4414043999999996E-3</v>
      </c>
      <c r="P2774" s="54">
        <v>1</v>
      </c>
    </row>
    <row r="2775" spans="1:16" ht="28">
      <c r="A2775" s="54" t="s">
        <v>228</v>
      </c>
      <c r="B2775" s="54" t="s">
        <v>185</v>
      </c>
      <c r="C2775" s="54" t="s">
        <v>1131</v>
      </c>
      <c r="D2775" s="54" t="s">
        <v>152</v>
      </c>
      <c r="E2775" s="54" t="s">
        <v>370</v>
      </c>
      <c r="F2775" s="54" t="s">
        <v>272</v>
      </c>
      <c r="G2775" s="54" t="s">
        <v>859</v>
      </c>
      <c r="H2775" s="54" t="s">
        <v>860</v>
      </c>
      <c r="I2775" s="54" t="s">
        <v>861</v>
      </c>
      <c r="J2775" s="54" t="s">
        <v>859</v>
      </c>
      <c r="K2775" s="54" t="s">
        <v>877</v>
      </c>
      <c r="L2775" s="87">
        <v>41688</v>
      </c>
      <c r="M2775" s="54"/>
      <c r="N2775" s="54" t="s">
        <v>878</v>
      </c>
      <c r="O2775" s="88">
        <v>0.12435932230000001</v>
      </c>
      <c r="P2775" s="54">
        <v>28</v>
      </c>
    </row>
    <row r="2776" spans="1:16" ht="28">
      <c r="A2776" s="54" t="s">
        <v>228</v>
      </c>
      <c r="B2776" s="54" t="s">
        <v>185</v>
      </c>
      <c r="C2776" s="54" t="s">
        <v>1131</v>
      </c>
      <c r="D2776" s="54" t="s">
        <v>152</v>
      </c>
      <c r="E2776" s="54" t="s">
        <v>370</v>
      </c>
      <c r="F2776" s="54" t="s">
        <v>272</v>
      </c>
      <c r="G2776" s="54" t="s">
        <v>859</v>
      </c>
      <c r="H2776" s="54" t="s">
        <v>881</v>
      </c>
      <c r="I2776" s="54" t="s">
        <v>882</v>
      </c>
      <c r="J2776" s="54" t="s">
        <v>859</v>
      </c>
      <c r="K2776" s="54" t="s">
        <v>885</v>
      </c>
      <c r="L2776" s="87">
        <v>41695</v>
      </c>
      <c r="M2776" s="54"/>
      <c r="N2776" s="54" t="s">
        <v>886</v>
      </c>
      <c r="O2776" s="88">
        <v>6.21796612E-2</v>
      </c>
      <c r="P2776" s="54">
        <v>14</v>
      </c>
    </row>
    <row r="2777" spans="1:16" ht="28">
      <c r="A2777" s="54" t="s">
        <v>228</v>
      </c>
      <c r="B2777" s="54" t="s">
        <v>185</v>
      </c>
      <c r="C2777" s="54" t="s">
        <v>1131</v>
      </c>
      <c r="D2777" s="54" t="s">
        <v>152</v>
      </c>
      <c r="E2777" s="54" t="s">
        <v>370</v>
      </c>
      <c r="F2777" s="54" t="s">
        <v>272</v>
      </c>
      <c r="G2777" s="54" t="s">
        <v>859</v>
      </c>
      <c r="H2777" s="54" t="s">
        <v>881</v>
      </c>
      <c r="I2777" s="54" t="s">
        <v>882</v>
      </c>
      <c r="J2777" s="54" t="s">
        <v>859</v>
      </c>
      <c r="K2777" s="54" t="s">
        <v>877</v>
      </c>
      <c r="L2777" s="87">
        <v>41695</v>
      </c>
      <c r="M2777" s="54"/>
      <c r="N2777" s="54" t="s">
        <v>887</v>
      </c>
      <c r="O2777" s="88">
        <v>1.7765617500000001E-2</v>
      </c>
      <c r="P2777" s="54">
        <v>4</v>
      </c>
    </row>
    <row r="2778" spans="1:16" ht="28">
      <c r="A2778" s="54" t="s">
        <v>228</v>
      </c>
      <c r="B2778" s="54" t="s">
        <v>185</v>
      </c>
      <c r="C2778" s="54" t="s">
        <v>1131</v>
      </c>
      <c r="D2778" s="54" t="s">
        <v>152</v>
      </c>
      <c r="E2778" s="54" t="s">
        <v>370</v>
      </c>
      <c r="F2778" s="54" t="s">
        <v>272</v>
      </c>
      <c r="G2778" s="54" t="s">
        <v>859</v>
      </c>
      <c r="H2778" s="54" t="s">
        <v>881</v>
      </c>
      <c r="I2778" s="54" t="s">
        <v>882</v>
      </c>
      <c r="J2778" s="54" t="s">
        <v>859</v>
      </c>
      <c r="K2778" s="54" t="s">
        <v>881</v>
      </c>
      <c r="L2778" s="87">
        <v>41695</v>
      </c>
      <c r="M2778" s="54"/>
      <c r="N2778" s="54" t="s">
        <v>888</v>
      </c>
      <c r="O2778" s="88">
        <v>4.4414043999999996E-3</v>
      </c>
      <c r="P2778" s="54">
        <v>1</v>
      </c>
    </row>
    <row r="2779" spans="1:16" ht="28">
      <c r="A2779" s="54" t="s">
        <v>228</v>
      </c>
      <c r="B2779" s="54" t="s">
        <v>185</v>
      </c>
      <c r="C2779" s="54" t="s">
        <v>1131</v>
      </c>
      <c r="D2779" s="54" t="s">
        <v>152</v>
      </c>
      <c r="E2779" s="54" t="s">
        <v>370</v>
      </c>
      <c r="F2779" s="54" t="s">
        <v>272</v>
      </c>
      <c r="G2779" s="54" t="s">
        <v>358</v>
      </c>
      <c r="H2779" s="54" t="s">
        <v>928</v>
      </c>
      <c r="I2779" s="54" t="s">
        <v>929</v>
      </c>
      <c r="J2779" s="54" t="s">
        <v>358</v>
      </c>
      <c r="K2779" s="54" t="s">
        <v>935</v>
      </c>
      <c r="L2779" s="87">
        <v>42622</v>
      </c>
      <c r="M2779" s="54"/>
      <c r="N2779" s="54" t="s">
        <v>936</v>
      </c>
      <c r="O2779" s="88">
        <v>4.4414043999999996E-3</v>
      </c>
      <c r="P2779" s="54">
        <v>1</v>
      </c>
    </row>
    <row r="2780" spans="1:16" ht="28">
      <c r="A2780" s="54" t="s">
        <v>228</v>
      </c>
      <c r="B2780" s="54" t="s">
        <v>185</v>
      </c>
      <c r="C2780" s="54" t="s">
        <v>1131</v>
      </c>
      <c r="D2780" s="54" t="s">
        <v>152</v>
      </c>
      <c r="E2780" s="54" t="s">
        <v>370</v>
      </c>
      <c r="F2780" s="54" t="s">
        <v>272</v>
      </c>
      <c r="G2780" s="54" t="s">
        <v>201</v>
      </c>
      <c r="H2780" s="54" t="s">
        <v>202</v>
      </c>
      <c r="I2780" s="54" t="s">
        <v>941</v>
      </c>
      <c r="J2780" s="54" t="s">
        <v>201</v>
      </c>
      <c r="K2780" s="54" t="s">
        <v>946</v>
      </c>
      <c r="L2780" s="87">
        <v>42979</v>
      </c>
      <c r="M2780" s="54"/>
      <c r="N2780" s="54" t="s">
        <v>947</v>
      </c>
      <c r="O2780" s="88">
        <v>0.15989055730000001</v>
      </c>
      <c r="P2780" s="54">
        <v>36</v>
      </c>
    </row>
    <row r="2781" spans="1:16" ht="28">
      <c r="A2781" s="54" t="s">
        <v>228</v>
      </c>
      <c r="B2781" s="54" t="s">
        <v>185</v>
      </c>
      <c r="C2781" s="54" t="s">
        <v>1131</v>
      </c>
      <c r="D2781" s="54" t="s">
        <v>152</v>
      </c>
      <c r="E2781" s="54" t="s">
        <v>370</v>
      </c>
      <c r="F2781" s="54" t="s">
        <v>272</v>
      </c>
      <c r="G2781" s="54" t="s">
        <v>201</v>
      </c>
      <c r="H2781" s="54" t="s">
        <v>946</v>
      </c>
      <c r="I2781" s="54" t="s">
        <v>1493</v>
      </c>
      <c r="J2781" s="54" t="s">
        <v>201</v>
      </c>
      <c r="K2781" s="54" t="s">
        <v>946</v>
      </c>
      <c r="L2781" s="87">
        <v>43210</v>
      </c>
      <c r="M2781" s="54"/>
      <c r="N2781" s="54" t="s">
        <v>1494</v>
      </c>
      <c r="O2781" s="88">
        <v>3.9972639300000001E-2</v>
      </c>
      <c r="P2781" s="54">
        <v>9</v>
      </c>
    </row>
    <row r="2782" spans="1:16" ht="28">
      <c r="A2782" s="54" t="s">
        <v>228</v>
      </c>
      <c r="B2782" s="54" t="s">
        <v>185</v>
      </c>
      <c r="C2782" s="54" t="s">
        <v>1131</v>
      </c>
      <c r="D2782" s="54" t="s">
        <v>152</v>
      </c>
      <c r="E2782" s="54" t="s">
        <v>370</v>
      </c>
      <c r="F2782" s="54" t="s">
        <v>272</v>
      </c>
      <c r="G2782" s="54" t="s">
        <v>201</v>
      </c>
      <c r="H2782" s="54" t="s">
        <v>204</v>
      </c>
      <c r="I2782" s="54" t="s">
        <v>315</v>
      </c>
      <c r="J2782" s="54" t="s">
        <v>201</v>
      </c>
      <c r="K2782" s="54" t="s">
        <v>316</v>
      </c>
      <c r="L2782" s="87">
        <v>41688</v>
      </c>
      <c r="M2782" s="54"/>
      <c r="N2782" s="54" t="s">
        <v>317</v>
      </c>
      <c r="O2782" s="88">
        <v>8.8828086999999997E-3</v>
      </c>
      <c r="P2782" s="54">
        <v>2</v>
      </c>
    </row>
    <row r="2783" spans="1:16" ht="28">
      <c r="A2783" s="54" t="s">
        <v>228</v>
      </c>
      <c r="B2783" s="54" t="s">
        <v>185</v>
      </c>
      <c r="C2783" s="54" t="s">
        <v>1131</v>
      </c>
      <c r="D2783" s="54" t="s">
        <v>152</v>
      </c>
      <c r="E2783" s="54" t="s">
        <v>370</v>
      </c>
      <c r="F2783" s="54" t="s">
        <v>272</v>
      </c>
      <c r="G2783" s="54" t="s">
        <v>201</v>
      </c>
      <c r="H2783" s="54" t="s">
        <v>204</v>
      </c>
      <c r="I2783" s="54" t="s">
        <v>315</v>
      </c>
      <c r="J2783" s="54" t="s">
        <v>201</v>
      </c>
      <c r="K2783" s="54" t="s">
        <v>204</v>
      </c>
      <c r="L2783" s="87">
        <v>41688</v>
      </c>
      <c r="M2783" s="54"/>
      <c r="N2783" s="54" t="s">
        <v>975</v>
      </c>
      <c r="O2783" s="88">
        <v>1.7765617500000001E-2</v>
      </c>
      <c r="P2783" s="54">
        <v>4</v>
      </c>
    </row>
    <row r="2784" spans="1:16" ht="28">
      <c r="A2784" s="54" t="s">
        <v>228</v>
      </c>
      <c r="B2784" s="54" t="s">
        <v>185</v>
      </c>
      <c r="C2784" s="54" t="s">
        <v>1131</v>
      </c>
      <c r="D2784" s="54" t="s">
        <v>152</v>
      </c>
      <c r="E2784" s="54" t="s">
        <v>370</v>
      </c>
      <c r="F2784" s="54" t="s">
        <v>272</v>
      </c>
      <c r="G2784" s="54" t="s">
        <v>201</v>
      </c>
      <c r="H2784" s="54" t="s">
        <v>204</v>
      </c>
      <c r="I2784" s="54" t="s">
        <v>315</v>
      </c>
      <c r="J2784" s="54" t="s">
        <v>201</v>
      </c>
      <c r="K2784" s="54" t="s">
        <v>320</v>
      </c>
      <c r="L2784" s="87">
        <v>41688</v>
      </c>
      <c r="M2784" s="54"/>
      <c r="N2784" s="54" t="s">
        <v>321</v>
      </c>
      <c r="O2784" s="88">
        <v>1.7765617500000001E-2</v>
      </c>
      <c r="P2784" s="54">
        <v>4</v>
      </c>
    </row>
    <row r="2785" spans="1:16" ht="28">
      <c r="A2785" s="54" t="s">
        <v>228</v>
      </c>
      <c r="B2785" s="54" t="s">
        <v>185</v>
      </c>
      <c r="C2785" s="54" t="s">
        <v>1131</v>
      </c>
      <c r="D2785" s="54" t="s">
        <v>152</v>
      </c>
      <c r="E2785" s="54" t="s">
        <v>370</v>
      </c>
      <c r="F2785" s="54" t="s">
        <v>272</v>
      </c>
      <c r="G2785" s="54" t="s">
        <v>1541</v>
      </c>
      <c r="H2785" s="54" t="s">
        <v>1542</v>
      </c>
      <c r="I2785" s="54" t="s">
        <v>1543</v>
      </c>
      <c r="J2785" s="54" t="s">
        <v>1541</v>
      </c>
      <c r="K2785" s="54" t="s">
        <v>1544</v>
      </c>
      <c r="L2785" s="87">
        <v>43308</v>
      </c>
      <c r="M2785" s="54"/>
      <c r="N2785" s="54" t="s">
        <v>1545</v>
      </c>
      <c r="O2785" s="88">
        <v>4.4414043999999996E-3</v>
      </c>
      <c r="P2785" s="54">
        <v>1</v>
      </c>
    </row>
    <row r="2786" spans="1:16" ht="28">
      <c r="A2786" s="54" t="s">
        <v>228</v>
      </c>
      <c r="B2786" s="54" t="s">
        <v>185</v>
      </c>
      <c r="C2786" s="54" t="s">
        <v>1131</v>
      </c>
      <c r="D2786" s="54" t="s">
        <v>152</v>
      </c>
      <c r="E2786" s="54" t="s">
        <v>370</v>
      </c>
      <c r="F2786" s="54" t="s">
        <v>272</v>
      </c>
      <c r="G2786" s="54" t="s">
        <v>1541</v>
      </c>
      <c r="H2786" s="54" t="s">
        <v>1542</v>
      </c>
      <c r="I2786" s="54" t="s">
        <v>1543</v>
      </c>
      <c r="J2786" s="54" t="s">
        <v>1541</v>
      </c>
      <c r="K2786" s="54" t="s">
        <v>1546</v>
      </c>
      <c r="L2786" s="87">
        <v>43308</v>
      </c>
      <c r="M2786" s="54"/>
      <c r="N2786" s="54" t="s">
        <v>1547</v>
      </c>
      <c r="O2786" s="88">
        <v>4.4414043999999996E-3</v>
      </c>
      <c r="P2786" s="54">
        <v>1</v>
      </c>
    </row>
    <row r="2787" spans="1:16" ht="28">
      <c r="A2787" s="54" t="s">
        <v>228</v>
      </c>
      <c r="B2787" s="54" t="s">
        <v>185</v>
      </c>
      <c r="C2787" s="54" t="s">
        <v>1131</v>
      </c>
      <c r="D2787" s="54" t="s">
        <v>152</v>
      </c>
      <c r="E2787" s="54" t="s">
        <v>370</v>
      </c>
      <c r="F2787" s="54" t="s">
        <v>272</v>
      </c>
      <c r="G2787" s="54" t="s">
        <v>1541</v>
      </c>
      <c r="H2787" s="54" t="s">
        <v>1542</v>
      </c>
      <c r="I2787" s="54" t="s">
        <v>1543</v>
      </c>
      <c r="J2787" s="54" t="s">
        <v>1541</v>
      </c>
      <c r="K2787" s="54" t="s">
        <v>1548</v>
      </c>
      <c r="L2787" s="87">
        <v>43308</v>
      </c>
      <c r="M2787" s="54"/>
      <c r="N2787" s="54" t="s">
        <v>1549</v>
      </c>
      <c r="O2787" s="88">
        <v>4.4414043999999996E-3</v>
      </c>
      <c r="P2787" s="54">
        <v>1</v>
      </c>
    </row>
    <row r="2788" spans="1:16" ht="28">
      <c r="A2788" s="54" t="s">
        <v>228</v>
      </c>
      <c r="B2788" s="54" t="s">
        <v>185</v>
      </c>
      <c r="C2788" s="54" t="s">
        <v>1131</v>
      </c>
      <c r="D2788" s="54" t="s">
        <v>152</v>
      </c>
      <c r="E2788" s="54" t="s">
        <v>370</v>
      </c>
      <c r="F2788" s="54" t="s">
        <v>272</v>
      </c>
      <c r="G2788" s="54" t="s">
        <v>1541</v>
      </c>
      <c r="H2788" s="54" t="s">
        <v>1542</v>
      </c>
      <c r="I2788" s="54" t="s">
        <v>1543</v>
      </c>
      <c r="J2788" s="54" t="s">
        <v>1541</v>
      </c>
      <c r="K2788" s="54" t="s">
        <v>1550</v>
      </c>
      <c r="L2788" s="87">
        <v>43308</v>
      </c>
      <c r="M2788" s="54"/>
      <c r="N2788" s="54" t="s">
        <v>1551</v>
      </c>
      <c r="O2788" s="88">
        <v>8.8828086999999997E-3</v>
      </c>
      <c r="P2788" s="54">
        <v>2</v>
      </c>
    </row>
    <row r="2789" spans="1:16" ht="28">
      <c r="A2789" s="54" t="s">
        <v>228</v>
      </c>
      <c r="B2789" s="54" t="s">
        <v>185</v>
      </c>
      <c r="C2789" s="54" t="s">
        <v>1131</v>
      </c>
      <c r="D2789" s="54" t="s">
        <v>152</v>
      </c>
      <c r="E2789" s="54" t="s">
        <v>370</v>
      </c>
      <c r="F2789" s="54" t="s">
        <v>272</v>
      </c>
      <c r="G2789" s="54" t="s">
        <v>1541</v>
      </c>
      <c r="H2789" s="54" t="s">
        <v>1542</v>
      </c>
      <c r="I2789" s="54" t="s">
        <v>1543</v>
      </c>
      <c r="J2789" s="54" t="s">
        <v>1541</v>
      </c>
      <c r="K2789" s="54" t="s">
        <v>1552</v>
      </c>
      <c r="L2789" s="87">
        <v>43308</v>
      </c>
      <c r="M2789" s="54"/>
      <c r="N2789" s="54" t="s">
        <v>1553</v>
      </c>
      <c r="O2789" s="88">
        <v>4.4414043999999996E-3</v>
      </c>
      <c r="P2789" s="54">
        <v>1</v>
      </c>
    </row>
    <row r="2790" spans="1:16" ht="28">
      <c r="A2790" s="54" t="s">
        <v>228</v>
      </c>
      <c r="B2790" s="54" t="s">
        <v>185</v>
      </c>
      <c r="C2790" s="54" t="s">
        <v>1131</v>
      </c>
      <c r="D2790" s="54" t="s">
        <v>152</v>
      </c>
      <c r="E2790" s="54" t="s">
        <v>370</v>
      </c>
      <c r="F2790" s="54" t="s">
        <v>272</v>
      </c>
      <c r="G2790" s="54" t="s">
        <v>1541</v>
      </c>
      <c r="H2790" s="54" t="s">
        <v>1542</v>
      </c>
      <c r="I2790" s="54" t="s">
        <v>1543</v>
      </c>
      <c r="J2790" s="54" t="s">
        <v>1541</v>
      </c>
      <c r="K2790" s="54" t="s">
        <v>1554</v>
      </c>
      <c r="L2790" s="87">
        <v>43308</v>
      </c>
      <c r="M2790" s="54"/>
      <c r="N2790" s="54" t="s">
        <v>1555</v>
      </c>
      <c r="O2790" s="88">
        <v>4.4414043999999996E-3</v>
      </c>
      <c r="P2790" s="54">
        <v>1</v>
      </c>
    </row>
    <row r="2791" spans="1:16" ht="28">
      <c r="A2791" s="54" t="s">
        <v>228</v>
      </c>
      <c r="B2791" s="54" t="s">
        <v>185</v>
      </c>
      <c r="C2791" s="54" t="s">
        <v>1131</v>
      </c>
      <c r="D2791" s="54" t="s">
        <v>152</v>
      </c>
      <c r="E2791" s="54" t="s">
        <v>370</v>
      </c>
      <c r="F2791" s="54" t="s">
        <v>272</v>
      </c>
      <c r="G2791" s="54" t="s">
        <v>1541</v>
      </c>
      <c r="H2791" s="54" t="s">
        <v>1542</v>
      </c>
      <c r="I2791" s="54" t="s">
        <v>1543</v>
      </c>
      <c r="J2791" s="54" t="s">
        <v>1541</v>
      </c>
      <c r="K2791" s="54" t="s">
        <v>1556</v>
      </c>
      <c r="L2791" s="87">
        <v>43308</v>
      </c>
      <c r="M2791" s="54"/>
      <c r="N2791" s="54" t="s">
        <v>1557</v>
      </c>
      <c r="O2791" s="88">
        <v>4.4414043999999996E-3</v>
      </c>
      <c r="P2791" s="54">
        <v>1</v>
      </c>
    </row>
    <row r="2792" spans="1:16" ht="28">
      <c r="A2792" s="54" t="s">
        <v>228</v>
      </c>
      <c r="B2792" s="54" t="s">
        <v>185</v>
      </c>
      <c r="C2792" s="54" t="s">
        <v>1131</v>
      </c>
      <c r="D2792" s="54" t="s">
        <v>152</v>
      </c>
      <c r="E2792" s="54" t="s">
        <v>370</v>
      </c>
      <c r="F2792" s="54" t="s">
        <v>272</v>
      </c>
      <c r="G2792" s="54" t="s">
        <v>205</v>
      </c>
      <c r="H2792" s="54" t="s">
        <v>1435</v>
      </c>
      <c r="I2792" s="54" t="s">
        <v>1436</v>
      </c>
      <c r="J2792" s="54" t="s">
        <v>205</v>
      </c>
      <c r="K2792" s="54" t="s">
        <v>1449</v>
      </c>
      <c r="L2792" s="87">
        <v>43154</v>
      </c>
      <c r="M2792" s="54"/>
      <c r="N2792" s="54" t="s">
        <v>1450</v>
      </c>
      <c r="O2792" s="88">
        <v>3.10898306E-2</v>
      </c>
      <c r="P2792" s="54">
        <v>7</v>
      </c>
    </row>
    <row r="2793" spans="1:16" ht="28">
      <c r="A2793" s="54" t="s">
        <v>228</v>
      </c>
      <c r="B2793" s="54" t="s">
        <v>185</v>
      </c>
      <c r="C2793" s="54" t="s">
        <v>1131</v>
      </c>
      <c r="D2793" s="54" t="s">
        <v>152</v>
      </c>
      <c r="E2793" s="54" t="s">
        <v>370</v>
      </c>
      <c r="F2793" s="54" t="s">
        <v>272</v>
      </c>
      <c r="G2793" s="54" t="s">
        <v>205</v>
      </c>
      <c r="H2793" s="54" t="s">
        <v>1016</v>
      </c>
      <c r="I2793" s="54" t="s">
        <v>1017</v>
      </c>
      <c r="J2793" s="54" t="s">
        <v>205</v>
      </c>
      <c r="K2793" s="54" t="s">
        <v>1020</v>
      </c>
      <c r="L2793" s="87">
        <v>41982</v>
      </c>
      <c r="M2793" s="54"/>
      <c r="N2793" s="54" t="s">
        <v>1021</v>
      </c>
      <c r="O2793" s="88">
        <v>4.4414043999999996E-3</v>
      </c>
      <c r="P2793" s="54">
        <v>1</v>
      </c>
    </row>
    <row r="2794" spans="1:16" ht="28">
      <c r="A2794" s="54" t="s">
        <v>228</v>
      </c>
      <c r="B2794" s="54" t="s">
        <v>185</v>
      </c>
      <c r="C2794" s="54" t="s">
        <v>1131</v>
      </c>
      <c r="D2794" s="54" t="s">
        <v>152</v>
      </c>
      <c r="E2794" s="54" t="s">
        <v>370</v>
      </c>
      <c r="F2794" s="54" t="s">
        <v>272</v>
      </c>
      <c r="G2794" s="54" t="s">
        <v>210</v>
      </c>
      <c r="H2794" s="54" t="s">
        <v>210</v>
      </c>
      <c r="I2794" s="54" t="s">
        <v>322</v>
      </c>
      <c r="J2794" s="54" t="s">
        <v>210</v>
      </c>
      <c r="K2794" s="54" t="s">
        <v>1047</v>
      </c>
      <c r="L2794" s="87">
        <v>41674</v>
      </c>
      <c r="M2794" s="54"/>
      <c r="N2794" s="54" t="s">
        <v>1048</v>
      </c>
      <c r="O2794" s="88">
        <v>4.4414043999999996E-3</v>
      </c>
      <c r="P2794" s="54">
        <v>1</v>
      </c>
    </row>
    <row r="2795" spans="1:16" ht="28">
      <c r="A2795" s="54" t="s">
        <v>228</v>
      </c>
      <c r="B2795" s="54" t="s">
        <v>185</v>
      </c>
      <c r="C2795" s="54" t="s">
        <v>1131</v>
      </c>
      <c r="D2795" s="54" t="s">
        <v>152</v>
      </c>
      <c r="E2795" s="54" t="s">
        <v>370</v>
      </c>
      <c r="F2795" s="54" t="s">
        <v>272</v>
      </c>
      <c r="G2795" s="54" t="s">
        <v>210</v>
      </c>
      <c r="H2795" s="54" t="s">
        <v>210</v>
      </c>
      <c r="I2795" s="54" t="s">
        <v>322</v>
      </c>
      <c r="J2795" s="54" t="s">
        <v>210</v>
      </c>
      <c r="K2795" s="54" t="s">
        <v>327</v>
      </c>
      <c r="L2795" s="87">
        <v>41674</v>
      </c>
      <c r="M2795" s="54"/>
      <c r="N2795" s="54" t="s">
        <v>328</v>
      </c>
      <c r="O2795" s="88">
        <v>0.23095302719999999</v>
      </c>
      <c r="P2795" s="54">
        <v>52</v>
      </c>
    </row>
    <row r="2796" spans="1:16" ht="28">
      <c r="A2796" s="54" t="s">
        <v>228</v>
      </c>
      <c r="B2796" s="54" t="s">
        <v>185</v>
      </c>
      <c r="C2796" s="54" t="s">
        <v>1131</v>
      </c>
      <c r="D2796" s="54" t="s">
        <v>152</v>
      </c>
      <c r="E2796" s="54" t="s">
        <v>370</v>
      </c>
      <c r="F2796" s="54" t="s">
        <v>272</v>
      </c>
      <c r="G2796" s="54" t="s">
        <v>207</v>
      </c>
      <c r="H2796" s="54" t="s">
        <v>208</v>
      </c>
      <c r="I2796" s="54" t="s">
        <v>329</v>
      </c>
      <c r="J2796" s="54" t="s">
        <v>207</v>
      </c>
      <c r="K2796" s="54" t="s">
        <v>1062</v>
      </c>
      <c r="L2796" s="87">
        <v>42171</v>
      </c>
      <c r="M2796" s="54"/>
      <c r="N2796" s="54" t="s">
        <v>1063</v>
      </c>
      <c r="O2796" s="88">
        <v>4.4414043999999996E-3</v>
      </c>
      <c r="P2796" s="54">
        <v>1</v>
      </c>
    </row>
    <row r="2797" spans="1:16" ht="28">
      <c r="A2797" s="54" t="s">
        <v>228</v>
      </c>
      <c r="B2797" s="54" t="s">
        <v>185</v>
      </c>
      <c r="C2797" s="54" t="s">
        <v>1131</v>
      </c>
      <c r="D2797" s="54" t="s">
        <v>152</v>
      </c>
      <c r="E2797" s="54" t="s">
        <v>370</v>
      </c>
      <c r="F2797" s="54" t="s">
        <v>272</v>
      </c>
      <c r="G2797" s="54" t="s">
        <v>207</v>
      </c>
      <c r="H2797" s="54" t="s">
        <v>208</v>
      </c>
      <c r="I2797" s="54" t="s">
        <v>329</v>
      </c>
      <c r="J2797" s="54" t="s">
        <v>207</v>
      </c>
      <c r="K2797" s="54" t="s">
        <v>1064</v>
      </c>
      <c r="L2797" s="87">
        <v>42171</v>
      </c>
      <c r="M2797" s="54"/>
      <c r="N2797" s="54" t="s">
        <v>1065</v>
      </c>
      <c r="O2797" s="88">
        <v>1.7765617500000001E-2</v>
      </c>
      <c r="P2797" s="54">
        <v>4</v>
      </c>
    </row>
    <row r="2798" spans="1:16" ht="28">
      <c r="A2798" s="54" t="s">
        <v>228</v>
      </c>
      <c r="B2798" s="54" t="s">
        <v>185</v>
      </c>
      <c r="C2798" s="54" t="s">
        <v>1131</v>
      </c>
      <c r="D2798" s="54" t="s">
        <v>152</v>
      </c>
      <c r="E2798" s="54" t="s">
        <v>370</v>
      </c>
      <c r="F2798" s="54" t="s">
        <v>272</v>
      </c>
      <c r="G2798" s="54" t="s">
        <v>207</v>
      </c>
      <c r="H2798" s="54" t="s">
        <v>208</v>
      </c>
      <c r="I2798" s="54" t="s">
        <v>329</v>
      </c>
      <c r="J2798" s="54" t="s">
        <v>207</v>
      </c>
      <c r="K2798" s="54" t="s">
        <v>1068</v>
      </c>
      <c r="L2798" s="87">
        <v>42171</v>
      </c>
      <c r="M2798" s="54"/>
      <c r="N2798" s="54" t="s">
        <v>1069</v>
      </c>
      <c r="O2798" s="88">
        <v>4.4414043999999996E-3</v>
      </c>
      <c r="P2798" s="54">
        <v>1</v>
      </c>
    </row>
    <row r="2799" spans="1:16" ht="28">
      <c r="A2799" s="54" t="s">
        <v>228</v>
      </c>
      <c r="B2799" s="54" t="s">
        <v>185</v>
      </c>
      <c r="C2799" s="54" t="s">
        <v>1131</v>
      </c>
      <c r="D2799" s="54" t="s">
        <v>152</v>
      </c>
      <c r="E2799" s="54" t="s">
        <v>370</v>
      </c>
      <c r="F2799" s="54" t="s">
        <v>272</v>
      </c>
      <c r="G2799" s="54" t="s">
        <v>207</v>
      </c>
      <c r="H2799" s="54" t="s">
        <v>208</v>
      </c>
      <c r="I2799" s="54" t="s">
        <v>329</v>
      </c>
      <c r="J2799" s="54" t="s">
        <v>207</v>
      </c>
      <c r="K2799" s="54" t="s">
        <v>332</v>
      </c>
      <c r="L2799" s="87">
        <v>42171</v>
      </c>
      <c r="M2799" s="54"/>
      <c r="N2799" s="54" t="s">
        <v>333</v>
      </c>
      <c r="O2799" s="88">
        <v>8.8828086999999997E-3</v>
      </c>
      <c r="P2799" s="54">
        <v>2</v>
      </c>
    </row>
    <row r="2800" spans="1:16" ht="28">
      <c r="A2800" s="54" t="s">
        <v>228</v>
      </c>
      <c r="B2800" s="54" t="s">
        <v>185</v>
      </c>
      <c r="C2800" s="54" t="s">
        <v>1131</v>
      </c>
      <c r="D2800" s="54" t="s">
        <v>152</v>
      </c>
      <c r="E2800" s="54" t="s">
        <v>370</v>
      </c>
      <c r="F2800" s="54" t="s">
        <v>272</v>
      </c>
      <c r="G2800" s="54" t="s">
        <v>207</v>
      </c>
      <c r="H2800" s="54" t="s">
        <v>208</v>
      </c>
      <c r="I2800" s="54" t="s">
        <v>329</v>
      </c>
      <c r="J2800" s="54" t="s">
        <v>207</v>
      </c>
      <c r="K2800" s="54" t="s">
        <v>334</v>
      </c>
      <c r="L2800" s="87">
        <v>42171</v>
      </c>
      <c r="M2800" s="54"/>
      <c r="N2800" s="54" t="s">
        <v>335</v>
      </c>
      <c r="O2800" s="88">
        <v>4.4414043999999996E-3</v>
      </c>
      <c r="P2800" s="54">
        <v>1</v>
      </c>
    </row>
    <row r="2801" spans="1:16" ht="28">
      <c r="A2801" s="54" t="s">
        <v>228</v>
      </c>
      <c r="B2801" s="54" t="s">
        <v>185</v>
      </c>
      <c r="C2801" s="54" t="s">
        <v>1131</v>
      </c>
      <c r="D2801" s="54" t="s">
        <v>152</v>
      </c>
      <c r="E2801" s="54" t="s">
        <v>370</v>
      </c>
      <c r="F2801" s="54" t="s">
        <v>272</v>
      </c>
      <c r="G2801" s="54" t="s">
        <v>207</v>
      </c>
      <c r="H2801" s="54" t="s">
        <v>208</v>
      </c>
      <c r="I2801" s="54" t="s">
        <v>329</v>
      </c>
      <c r="J2801" s="54" t="s">
        <v>207</v>
      </c>
      <c r="K2801" s="54" t="s">
        <v>1070</v>
      </c>
      <c r="L2801" s="87">
        <v>42171</v>
      </c>
      <c r="M2801" s="54"/>
      <c r="N2801" s="54" t="s">
        <v>1071</v>
      </c>
      <c r="O2801" s="88">
        <v>4.4414043999999996E-3</v>
      </c>
      <c r="P2801" s="54">
        <v>1</v>
      </c>
    </row>
    <row r="2802" spans="1:16" ht="28">
      <c r="A2802" s="54" t="s">
        <v>228</v>
      </c>
      <c r="B2802" s="54" t="s">
        <v>185</v>
      </c>
      <c r="C2802" s="54" t="s">
        <v>1131</v>
      </c>
      <c r="D2802" s="54" t="s">
        <v>152</v>
      </c>
      <c r="E2802" s="54" t="s">
        <v>370</v>
      </c>
      <c r="F2802" s="54" t="s">
        <v>272</v>
      </c>
      <c r="G2802" s="54" t="s">
        <v>207</v>
      </c>
      <c r="H2802" s="54" t="s">
        <v>208</v>
      </c>
      <c r="I2802" s="54" t="s">
        <v>329</v>
      </c>
      <c r="J2802" s="54" t="s">
        <v>207</v>
      </c>
      <c r="K2802" s="54" t="s">
        <v>1072</v>
      </c>
      <c r="L2802" s="87">
        <v>42171</v>
      </c>
      <c r="M2802" s="54"/>
      <c r="N2802" s="54" t="s">
        <v>1073</v>
      </c>
      <c r="O2802" s="88">
        <v>4.4414043999999996E-3</v>
      </c>
      <c r="P2802" s="54">
        <v>1</v>
      </c>
    </row>
    <row r="2803" spans="1:16" ht="28">
      <c r="A2803" s="54" t="s">
        <v>228</v>
      </c>
      <c r="B2803" s="54" t="s">
        <v>185</v>
      </c>
      <c r="C2803" s="54" t="s">
        <v>1131</v>
      </c>
      <c r="D2803" s="54" t="s">
        <v>152</v>
      </c>
      <c r="E2803" s="54" t="s">
        <v>370</v>
      </c>
      <c r="F2803" s="54" t="s">
        <v>272</v>
      </c>
      <c r="G2803" s="54" t="s">
        <v>207</v>
      </c>
      <c r="H2803" s="54" t="s">
        <v>336</v>
      </c>
      <c r="I2803" s="54" t="s">
        <v>337</v>
      </c>
      <c r="J2803" s="54" t="s">
        <v>207</v>
      </c>
      <c r="K2803" s="54" t="s">
        <v>336</v>
      </c>
      <c r="L2803" s="87">
        <v>42101</v>
      </c>
      <c r="M2803" s="54"/>
      <c r="N2803" s="54" t="s">
        <v>338</v>
      </c>
      <c r="O2803" s="88">
        <v>4.4414043999999996E-3</v>
      </c>
      <c r="P2803" s="54">
        <v>1</v>
      </c>
    </row>
    <row r="2804" spans="1:16" ht="28">
      <c r="A2804" s="54" t="s">
        <v>228</v>
      </c>
      <c r="B2804" s="54" t="s">
        <v>185</v>
      </c>
      <c r="C2804" s="54" t="s">
        <v>1131</v>
      </c>
      <c r="D2804" s="54" t="s">
        <v>152</v>
      </c>
      <c r="E2804" s="54" t="s">
        <v>370</v>
      </c>
      <c r="F2804" s="54" t="s">
        <v>272</v>
      </c>
      <c r="G2804" s="54" t="s">
        <v>207</v>
      </c>
      <c r="H2804" s="54" t="s">
        <v>209</v>
      </c>
      <c r="I2804" s="54" t="s">
        <v>1074</v>
      </c>
      <c r="J2804" s="54" t="s">
        <v>207</v>
      </c>
      <c r="K2804" s="54" t="s">
        <v>1075</v>
      </c>
      <c r="L2804" s="87">
        <v>41688</v>
      </c>
      <c r="M2804" s="54"/>
      <c r="N2804" s="54" t="s">
        <v>1076</v>
      </c>
      <c r="O2804" s="88">
        <v>4.4414043999999996E-3</v>
      </c>
      <c r="P2804" s="54">
        <v>1</v>
      </c>
    </row>
    <row r="2805" spans="1:16" ht="28">
      <c r="A2805" s="54" t="s">
        <v>228</v>
      </c>
      <c r="B2805" s="54" t="s">
        <v>185</v>
      </c>
      <c r="C2805" s="54" t="s">
        <v>1131</v>
      </c>
      <c r="D2805" s="54" t="s">
        <v>152</v>
      </c>
      <c r="E2805" s="54" t="s">
        <v>370</v>
      </c>
      <c r="F2805" s="54" t="s">
        <v>272</v>
      </c>
      <c r="G2805" s="54" t="s">
        <v>207</v>
      </c>
      <c r="H2805" s="54" t="s">
        <v>209</v>
      </c>
      <c r="I2805" s="54" t="s">
        <v>1074</v>
      </c>
      <c r="J2805" s="54" t="s">
        <v>207</v>
      </c>
      <c r="K2805" s="54" t="s">
        <v>1081</v>
      </c>
      <c r="L2805" s="87">
        <v>41688</v>
      </c>
      <c r="M2805" s="54"/>
      <c r="N2805" s="54" t="s">
        <v>1082</v>
      </c>
      <c r="O2805" s="88">
        <v>4.4414043999999996E-3</v>
      </c>
      <c r="P2805" s="54">
        <v>1</v>
      </c>
    </row>
    <row r="2806" spans="1:16" ht="28">
      <c r="A2806" s="54" t="s">
        <v>228</v>
      </c>
      <c r="B2806" s="54" t="s">
        <v>185</v>
      </c>
      <c r="C2806" s="54" t="s">
        <v>1131</v>
      </c>
      <c r="D2806" s="54" t="s">
        <v>152</v>
      </c>
      <c r="E2806" s="54" t="s">
        <v>370</v>
      </c>
      <c r="F2806" s="54" t="s">
        <v>272</v>
      </c>
      <c r="G2806" s="54" t="s">
        <v>207</v>
      </c>
      <c r="H2806" s="54" t="s">
        <v>209</v>
      </c>
      <c r="I2806" s="54" t="s">
        <v>1074</v>
      </c>
      <c r="J2806" s="54" t="s">
        <v>207</v>
      </c>
      <c r="K2806" s="54" t="s">
        <v>1083</v>
      </c>
      <c r="L2806" s="87">
        <v>41688</v>
      </c>
      <c r="M2806" s="54"/>
      <c r="N2806" s="54" t="s">
        <v>1084</v>
      </c>
      <c r="O2806" s="88">
        <v>4.4414043999999996E-3</v>
      </c>
      <c r="P2806" s="54">
        <v>1</v>
      </c>
    </row>
    <row r="2807" spans="1:16" ht="28">
      <c r="A2807" s="54" t="s">
        <v>228</v>
      </c>
      <c r="B2807" s="54" t="s">
        <v>185</v>
      </c>
      <c r="C2807" s="54" t="s">
        <v>1131</v>
      </c>
      <c r="D2807" s="54" t="s">
        <v>152</v>
      </c>
      <c r="E2807" s="54" t="s">
        <v>370</v>
      </c>
      <c r="F2807" s="54" t="s">
        <v>272</v>
      </c>
      <c r="G2807" s="54" t="s">
        <v>207</v>
      </c>
      <c r="H2807" s="54" t="s">
        <v>209</v>
      </c>
      <c r="I2807" s="54" t="s">
        <v>1074</v>
      </c>
      <c r="J2807" s="54" t="s">
        <v>207</v>
      </c>
      <c r="K2807" s="54" t="s">
        <v>1085</v>
      </c>
      <c r="L2807" s="87">
        <v>41688</v>
      </c>
      <c r="M2807" s="54"/>
      <c r="N2807" s="54" t="s">
        <v>1086</v>
      </c>
      <c r="O2807" s="88">
        <v>4.4414043999999996E-3</v>
      </c>
      <c r="P2807" s="54">
        <v>1</v>
      </c>
    </row>
    <row r="2808" spans="1:16" ht="28">
      <c r="A2808" s="54" t="s">
        <v>228</v>
      </c>
      <c r="B2808" s="54" t="s">
        <v>185</v>
      </c>
      <c r="C2808" s="54" t="s">
        <v>1131</v>
      </c>
      <c r="D2808" s="54" t="s">
        <v>152</v>
      </c>
      <c r="E2808" s="54" t="s">
        <v>370</v>
      </c>
      <c r="F2808" s="54" t="s">
        <v>272</v>
      </c>
      <c r="G2808" s="54" t="s">
        <v>207</v>
      </c>
      <c r="H2808" s="54" t="s">
        <v>209</v>
      </c>
      <c r="I2808" s="54" t="s">
        <v>1074</v>
      </c>
      <c r="J2808" s="54" t="s">
        <v>207</v>
      </c>
      <c r="K2808" s="54" t="s">
        <v>1091</v>
      </c>
      <c r="L2808" s="87">
        <v>41688</v>
      </c>
      <c r="M2808" s="54"/>
      <c r="N2808" s="54" t="s">
        <v>1092</v>
      </c>
      <c r="O2808" s="88">
        <v>4.4414043999999996E-3</v>
      </c>
      <c r="P2808" s="54">
        <v>1</v>
      </c>
    </row>
    <row r="2809" spans="1:16" ht="28">
      <c r="A2809" s="54" t="s">
        <v>228</v>
      </c>
      <c r="B2809" s="54" t="s">
        <v>185</v>
      </c>
      <c r="C2809" s="54" t="s">
        <v>1131</v>
      </c>
      <c r="D2809" s="54" t="s">
        <v>152</v>
      </c>
      <c r="E2809" s="54" t="s">
        <v>370</v>
      </c>
      <c r="F2809" s="54" t="s">
        <v>272</v>
      </c>
      <c r="G2809" s="54" t="s">
        <v>207</v>
      </c>
      <c r="H2809" s="54" t="s">
        <v>209</v>
      </c>
      <c r="I2809" s="54" t="s">
        <v>1074</v>
      </c>
      <c r="J2809" s="54" t="s">
        <v>207</v>
      </c>
      <c r="K2809" s="54" t="s">
        <v>1093</v>
      </c>
      <c r="L2809" s="87">
        <v>41688</v>
      </c>
      <c r="M2809" s="54"/>
      <c r="N2809" s="54" t="s">
        <v>1094</v>
      </c>
      <c r="O2809" s="88">
        <v>4.4414043999999996E-3</v>
      </c>
      <c r="P2809" s="54">
        <v>1</v>
      </c>
    </row>
    <row r="2810" spans="1:16" ht="28">
      <c r="A2810" s="54" t="s">
        <v>228</v>
      </c>
      <c r="B2810" s="54" t="s">
        <v>185</v>
      </c>
      <c r="C2810" s="54" t="s">
        <v>1131</v>
      </c>
      <c r="D2810" s="54" t="s">
        <v>152</v>
      </c>
      <c r="E2810" s="54" t="s">
        <v>370</v>
      </c>
      <c r="F2810" s="54" t="s">
        <v>272</v>
      </c>
      <c r="G2810" s="54" t="s">
        <v>207</v>
      </c>
      <c r="H2810" s="54" t="s">
        <v>209</v>
      </c>
      <c r="I2810" s="54" t="s">
        <v>1074</v>
      </c>
      <c r="J2810" s="54" t="s">
        <v>207</v>
      </c>
      <c r="K2810" s="54" t="s">
        <v>1095</v>
      </c>
      <c r="L2810" s="87">
        <v>41688</v>
      </c>
      <c r="M2810" s="54"/>
      <c r="N2810" s="54" t="s">
        <v>1096</v>
      </c>
      <c r="O2810" s="88">
        <v>7.1062469899999994E-2</v>
      </c>
      <c r="P2810" s="54">
        <v>16</v>
      </c>
    </row>
    <row r="2811" spans="1:16" ht="28">
      <c r="A2811" s="54" t="s">
        <v>228</v>
      </c>
      <c r="B2811" s="54" t="s">
        <v>185</v>
      </c>
      <c r="C2811" s="54" t="s">
        <v>1131</v>
      </c>
      <c r="D2811" s="54" t="s">
        <v>152</v>
      </c>
      <c r="E2811" s="54" t="s">
        <v>370</v>
      </c>
      <c r="F2811" s="54" t="s">
        <v>272</v>
      </c>
      <c r="G2811" s="54" t="s">
        <v>207</v>
      </c>
      <c r="H2811" s="54" t="s">
        <v>209</v>
      </c>
      <c r="I2811" s="54" t="s">
        <v>1074</v>
      </c>
      <c r="J2811" s="54" t="s">
        <v>207</v>
      </c>
      <c r="K2811" s="54" t="s">
        <v>1097</v>
      </c>
      <c r="L2811" s="87">
        <v>41688</v>
      </c>
      <c r="M2811" s="54"/>
      <c r="N2811" s="54" t="s">
        <v>1098</v>
      </c>
      <c r="O2811" s="88">
        <v>4.4414043999999996E-3</v>
      </c>
      <c r="P2811" s="54">
        <v>1</v>
      </c>
    </row>
    <row r="2812" spans="1:16" ht="28">
      <c r="A2812" s="54" t="s">
        <v>228</v>
      </c>
      <c r="B2812" s="54" t="s">
        <v>185</v>
      </c>
      <c r="C2812" s="54" t="s">
        <v>1131</v>
      </c>
      <c r="D2812" s="54" t="s">
        <v>152</v>
      </c>
      <c r="E2812" s="54" t="s">
        <v>370</v>
      </c>
      <c r="F2812" s="54" t="s">
        <v>272</v>
      </c>
      <c r="G2812" s="54" t="s">
        <v>365</v>
      </c>
      <c r="H2812" s="54" t="s">
        <v>1099</v>
      </c>
      <c r="I2812" s="54" t="s">
        <v>1100</v>
      </c>
      <c r="J2812" s="54" t="s">
        <v>365</v>
      </c>
      <c r="K2812" s="54" t="s">
        <v>1112</v>
      </c>
      <c r="L2812" s="87">
        <v>42671</v>
      </c>
      <c r="M2812" s="54"/>
      <c r="N2812" s="54" t="s">
        <v>1113</v>
      </c>
      <c r="O2812" s="88">
        <v>1.3324213099999999E-2</v>
      </c>
      <c r="P2812" s="54">
        <v>3</v>
      </c>
    </row>
    <row r="2813" spans="1:16" ht="28">
      <c r="A2813" s="54" t="s">
        <v>228</v>
      </c>
      <c r="B2813" s="54" t="s">
        <v>185</v>
      </c>
      <c r="C2813" s="54" t="s">
        <v>1130</v>
      </c>
      <c r="D2813" s="54" t="s">
        <v>152</v>
      </c>
      <c r="E2813" s="54" t="s">
        <v>370</v>
      </c>
      <c r="F2813" s="54" t="s">
        <v>272</v>
      </c>
      <c r="G2813" s="54" t="s">
        <v>186</v>
      </c>
      <c r="H2813" s="54" t="s">
        <v>387</v>
      </c>
      <c r="I2813" s="54" t="s">
        <v>388</v>
      </c>
      <c r="J2813" s="54" t="s">
        <v>186</v>
      </c>
      <c r="K2813" s="54" t="s">
        <v>387</v>
      </c>
      <c r="L2813" s="87">
        <v>42230</v>
      </c>
      <c r="M2813" s="54"/>
      <c r="N2813" s="54" t="s">
        <v>389</v>
      </c>
      <c r="O2813" s="88">
        <v>10.551114028100001</v>
      </c>
      <c r="P2813" s="54">
        <v>2311</v>
      </c>
    </row>
    <row r="2814" spans="1:16" ht="28">
      <c r="A2814" s="54" t="s">
        <v>228</v>
      </c>
      <c r="B2814" s="54" t="s">
        <v>185</v>
      </c>
      <c r="C2814" s="54" t="s">
        <v>1130</v>
      </c>
      <c r="D2814" s="54" t="s">
        <v>152</v>
      </c>
      <c r="E2814" s="54" t="s">
        <v>370</v>
      </c>
      <c r="F2814" s="54" t="s">
        <v>272</v>
      </c>
      <c r="G2814" s="54" t="s">
        <v>186</v>
      </c>
      <c r="H2814" s="54" t="s">
        <v>187</v>
      </c>
      <c r="I2814" s="54" t="s">
        <v>390</v>
      </c>
      <c r="J2814" s="54" t="s">
        <v>186</v>
      </c>
      <c r="K2814" s="54" t="s">
        <v>187</v>
      </c>
      <c r="L2814" s="87">
        <v>42482</v>
      </c>
      <c r="M2814" s="54"/>
      <c r="N2814" s="54" t="s">
        <v>391</v>
      </c>
      <c r="O2814" s="88">
        <v>0.67305547769999996</v>
      </c>
      <c r="P2814" s="54">
        <v>145</v>
      </c>
    </row>
    <row r="2815" spans="1:16" ht="28">
      <c r="A2815" s="54" t="s">
        <v>228</v>
      </c>
      <c r="B2815" s="54" t="s">
        <v>185</v>
      </c>
      <c r="C2815" s="54" t="s">
        <v>1130</v>
      </c>
      <c r="D2815" s="54" t="s">
        <v>152</v>
      </c>
      <c r="E2815" s="54" t="s">
        <v>370</v>
      </c>
      <c r="F2815" s="54" t="s">
        <v>272</v>
      </c>
      <c r="G2815" s="54" t="s">
        <v>186</v>
      </c>
      <c r="H2815" s="54" t="s">
        <v>187</v>
      </c>
      <c r="I2815" s="54" t="s">
        <v>392</v>
      </c>
      <c r="J2815" s="54" t="s">
        <v>186</v>
      </c>
      <c r="K2815" s="54" t="s">
        <v>187</v>
      </c>
      <c r="L2815" s="87">
        <v>42475</v>
      </c>
      <c r="M2815" s="54"/>
      <c r="N2815" s="54" t="s">
        <v>393</v>
      </c>
      <c r="O2815" s="88">
        <v>1.57971851E-2</v>
      </c>
      <c r="P2815" s="54">
        <v>3</v>
      </c>
    </row>
    <row r="2816" spans="1:16" ht="28">
      <c r="A2816" s="54" t="s">
        <v>228</v>
      </c>
      <c r="B2816" s="54" t="s">
        <v>185</v>
      </c>
      <c r="C2816" s="54" t="s">
        <v>1130</v>
      </c>
      <c r="D2816" s="54" t="s">
        <v>152</v>
      </c>
      <c r="E2816" s="54" t="s">
        <v>370</v>
      </c>
      <c r="F2816" s="54" t="s">
        <v>272</v>
      </c>
      <c r="G2816" s="54" t="s">
        <v>186</v>
      </c>
      <c r="H2816" s="54" t="s">
        <v>187</v>
      </c>
      <c r="I2816" s="54" t="s">
        <v>394</v>
      </c>
      <c r="J2816" s="54" t="s">
        <v>186</v>
      </c>
      <c r="K2816" s="54" t="s">
        <v>187</v>
      </c>
      <c r="L2816" s="87">
        <v>42489</v>
      </c>
      <c r="M2816" s="54"/>
      <c r="N2816" s="54" t="s">
        <v>395</v>
      </c>
      <c r="O2816" s="88">
        <v>6.1809051599999998E-2</v>
      </c>
      <c r="P2816" s="54">
        <v>14</v>
      </c>
    </row>
    <row r="2817" spans="1:16" ht="28">
      <c r="A2817" s="54" t="s">
        <v>228</v>
      </c>
      <c r="B2817" s="54" t="s">
        <v>185</v>
      </c>
      <c r="C2817" s="54" t="s">
        <v>1130</v>
      </c>
      <c r="D2817" s="54" t="s">
        <v>152</v>
      </c>
      <c r="E2817" s="54" t="s">
        <v>370</v>
      </c>
      <c r="F2817" s="54" t="s">
        <v>272</v>
      </c>
      <c r="G2817" s="54" t="s">
        <v>186</v>
      </c>
      <c r="H2817" s="54" t="s">
        <v>187</v>
      </c>
      <c r="I2817" s="54" t="s">
        <v>273</v>
      </c>
      <c r="J2817" s="54" t="s">
        <v>186</v>
      </c>
      <c r="K2817" s="54" t="s">
        <v>187</v>
      </c>
      <c r="L2817" s="87">
        <v>42094</v>
      </c>
      <c r="M2817" s="54"/>
      <c r="N2817" s="54" t="s">
        <v>274</v>
      </c>
      <c r="O2817" s="88">
        <v>35.140569017099999</v>
      </c>
      <c r="P2817" s="54">
        <v>7577</v>
      </c>
    </row>
    <row r="2818" spans="1:16" ht="28">
      <c r="A2818" s="54" t="s">
        <v>228</v>
      </c>
      <c r="B2818" s="54" t="s">
        <v>185</v>
      </c>
      <c r="C2818" s="54" t="s">
        <v>1130</v>
      </c>
      <c r="D2818" s="54" t="s">
        <v>152</v>
      </c>
      <c r="E2818" s="54" t="s">
        <v>370</v>
      </c>
      <c r="F2818" s="54" t="s">
        <v>272</v>
      </c>
      <c r="G2818" s="54" t="s">
        <v>186</v>
      </c>
      <c r="H2818" s="54" t="s">
        <v>187</v>
      </c>
      <c r="I2818" s="54" t="s">
        <v>275</v>
      </c>
      <c r="J2818" s="54" t="s">
        <v>186</v>
      </c>
      <c r="K2818" s="54" t="s">
        <v>397</v>
      </c>
      <c r="L2818" s="87">
        <v>42251</v>
      </c>
      <c r="M2818" s="54"/>
      <c r="N2818" s="54" t="s">
        <v>398</v>
      </c>
      <c r="O2818" s="88">
        <v>0.40005971400000001</v>
      </c>
      <c r="P2818" s="54">
        <v>87</v>
      </c>
    </row>
    <row r="2819" spans="1:16" ht="28">
      <c r="A2819" s="54" t="s">
        <v>228</v>
      </c>
      <c r="B2819" s="54" t="s">
        <v>185</v>
      </c>
      <c r="C2819" s="54" t="s">
        <v>1130</v>
      </c>
      <c r="D2819" s="54" t="s">
        <v>152</v>
      </c>
      <c r="E2819" s="54" t="s">
        <v>370</v>
      </c>
      <c r="F2819" s="54" t="s">
        <v>272</v>
      </c>
      <c r="G2819" s="54" t="s">
        <v>186</v>
      </c>
      <c r="H2819" s="54" t="s">
        <v>187</v>
      </c>
      <c r="I2819" s="54" t="s">
        <v>275</v>
      </c>
      <c r="J2819" s="54" t="s">
        <v>186</v>
      </c>
      <c r="K2819" s="54" t="s">
        <v>276</v>
      </c>
      <c r="L2819" s="87">
        <v>42251</v>
      </c>
      <c r="M2819" s="54"/>
      <c r="N2819" s="54" t="s">
        <v>277</v>
      </c>
      <c r="O2819" s="88">
        <v>15.529168008599999</v>
      </c>
      <c r="P2819" s="54">
        <v>3276</v>
      </c>
    </row>
    <row r="2820" spans="1:16" ht="28">
      <c r="A2820" s="54" t="s">
        <v>228</v>
      </c>
      <c r="B2820" s="54" t="s">
        <v>185</v>
      </c>
      <c r="C2820" s="54" t="s">
        <v>1130</v>
      </c>
      <c r="D2820" s="54" t="s">
        <v>152</v>
      </c>
      <c r="E2820" s="54" t="s">
        <v>370</v>
      </c>
      <c r="F2820" s="54" t="s">
        <v>272</v>
      </c>
      <c r="G2820" s="54" t="s">
        <v>186</v>
      </c>
      <c r="H2820" s="54" t="s">
        <v>187</v>
      </c>
      <c r="I2820" s="54" t="s">
        <v>275</v>
      </c>
      <c r="J2820" s="54" t="s">
        <v>186</v>
      </c>
      <c r="K2820" s="54" t="s">
        <v>399</v>
      </c>
      <c r="L2820" s="87">
        <v>42251</v>
      </c>
      <c r="M2820" s="54"/>
      <c r="N2820" s="54" t="s">
        <v>400</v>
      </c>
      <c r="O2820" s="88">
        <v>0.72871636129999995</v>
      </c>
      <c r="P2820" s="54">
        <v>159</v>
      </c>
    </row>
    <row r="2821" spans="1:16" ht="28">
      <c r="A2821" s="54" t="s">
        <v>228</v>
      </c>
      <c r="B2821" s="54" t="s">
        <v>185</v>
      </c>
      <c r="C2821" s="54" t="s">
        <v>1130</v>
      </c>
      <c r="D2821" s="54" t="s">
        <v>152</v>
      </c>
      <c r="E2821" s="54" t="s">
        <v>370</v>
      </c>
      <c r="F2821" s="54" t="s">
        <v>272</v>
      </c>
      <c r="G2821" s="54" t="s">
        <v>186</v>
      </c>
      <c r="H2821" s="54" t="s">
        <v>187</v>
      </c>
      <c r="I2821" s="54" t="s">
        <v>275</v>
      </c>
      <c r="J2821" s="54" t="s">
        <v>186</v>
      </c>
      <c r="K2821" s="54" t="s">
        <v>401</v>
      </c>
      <c r="L2821" s="87">
        <v>42251</v>
      </c>
      <c r="M2821" s="54"/>
      <c r="N2821" s="54" t="s">
        <v>402</v>
      </c>
      <c r="O2821" s="88">
        <v>0.5740452398</v>
      </c>
      <c r="P2821" s="54">
        <v>125</v>
      </c>
    </row>
    <row r="2822" spans="1:16" ht="28">
      <c r="A2822" s="54" t="s">
        <v>228</v>
      </c>
      <c r="B2822" s="54" t="s">
        <v>185</v>
      </c>
      <c r="C2822" s="54" t="s">
        <v>1130</v>
      </c>
      <c r="D2822" s="54" t="s">
        <v>152</v>
      </c>
      <c r="E2822" s="54" t="s">
        <v>370</v>
      </c>
      <c r="F2822" s="54" t="s">
        <v>272</v>
      </c>
      <c r="G2822" s="54" t="s">
        <v>186</v>
      </c>
      <c r="H2822" s="54" t="s">
        <v>187</v>
      </c>
      <c r="I2822" s="54" t="s">
        <v>275</v>
      </c>
      <c r="J2822" s="54" t="s">
        <v>186</v>
      </c>
      <c r="K2822" s="54" t="s">
        <v>278</v>
      </c>
      <c r="L2822" s="87">
        <v>42251</v>
      </c>
      <c r="M2822" s="54"/>
      <c r="N2822" s="54" t="s">
        <v>279</v>
      </c>
      <c r="O2822" s="88">
        <v>2.7467756264999998</v>
      </c>
      <c r="P2822" s="54">
        <v>572</v>
      </c>
    </row>
    <row r="2823" spans="1:16" ht="28">
      <c r="A2823" s="54" t="s">
        <v>228</v>
      </c>
      <c r="B2823" s="54" t="s">
        <v>185</v>
      </c>
      <c r="C2823" s="54" t="s">
        <v>1130</v>
      </c>
      <c r="D2823" s="54" t="s">
        <v>152</v>
      </c>
      <c r="E2823" s="54" t="s">
        <v>370</v>
      </c>
      <c r="F2823" s="54" t="s">
        <v>272</v>
      </c>
      <c r="G2823" s="54" t="s">
        <v>186</v>
      </c>
      <c r="H2823" s="54" t="s">
        <v>187</v>
      </c>
      <c r="I2823" s="54" t="s">
        <v>275</v>
      </c>
      <c r="J2823" s="54" t="s">
        <v>186</v>
      </c>
      <c r="K2823" s="54" t="s">
        <v>403</v>
      </c>
      <c r="L2823" s="87">
        <v>42251</v>
      </c>
      <c r="M2823" s="54"/>
      <c r="N2823" s="54" t="s">
        <v>404</v>
      </c>
      <c r="O2823" s="88">
        <v>2.1672165064</v>
      </c>
      <c r="P2823" s="54">
        <v>449</v>
      </c>
    </row>
    <row r="2824" spans="1:16" ht="28">
      <c r="A2824" s="54" t="s">
        <v>228</v>
      </c>
      <c r="B2824" s="54" t="s">
        <v>185</v>
      </c>
      <c r="C2824" s="54" t="s">
        <v>1130</v>
      </c>
      <c r="D2824" s="54" t="s">
        <v>152</v>
      </c>
      <c r="E2824" s="54" t="s">
        <v>370</v>
      </c>
      <c r="F2824" s="54" t="s">
        <v>272</v>
      </c>
      <c r="G2824" s="54" t="s">
        <v>186</v>
      </c>
      <c r="H2824" s="54" t="s">
        <v>187</v>
      </c>
      <c r="I2824" s="54" t="s">
        <v>275</v>
      </c>
      <c r="J2824" s="54" t="s">
        <v>186</v>
      </c>
      <c r="K2824" s="54" t="s">
        <v>405</v>
      </c>
      <c r="L2824" s="87">
        <v>42251</v>
      </c>
      <c r="M2824" s="54"/>
      <c r="N2824" s="54" t="s">
        <v>406</v>
      </c>
      <c r="O2824" s="88">
        <v>0.98263323270000003</v>
      </c>
      <c r="P2824" s="54">
        <v>192</v>
      </c>
    </row>
    <row r="2825" spans="1:16" ht="28">
      <c r="A2825" s="54" t="s">
        <v>228</v>
      </c>
      <c r="B2825" s="54" t="s">
        <v>185</v>
      </c>
      <c r="C2825" s="54" t="s">
        <v>1130</v>
      </c>
      <c r="D2825" s="54" t="s">
        <v>152</v>
      </c>
      <c r="E2825" s="54" t="s">
        <v>370</v>
      </c>
      <c r="F2825" s="54" t="s">
        <v>272</v>
      </c>
      <c r="G2825" s="54" t="s">
        <v>186</v>
      </c>
      <c r="H2825" s="54" t="s">
        <v>276</v>
      </c>
      <c r="I2825" s="54" t="s">
        <v>407</v>
      </c>
      <c r="J2825" s="54" t="s">
        <v>186</v>
      </c>
      <c r="K2825" s="54" t="s">
        <v>276</v>
      </c>
      <c r="L2825" s="87">
        <v>42475</v>
      </c>
      <c r="M2825" s="54"/>
      <c r="N2825" s="54" t="s">
        <v>408</v>
      </c>
      <c r="O2825" s="88">
        <v>6.7333622999999995E-2</v>
      </c>
      <c r="P2825" s="54">
        <v>17</v>
      </c>
    </row>
    <row r="2826" spans="1:16" ht="28">
      <c r="A2826" s="54" t="s">
        <v>228</v>
      </c>
      <c r="B2826" s="54" t="s">
        <v>185</v>
      </c>
      <c r="C2826" s="54" t="s">
        <v>1130</v>
      </c>
      <c r="D2826" s="54" t="s">
        <v>152</v>
      </c>
      <c r="E2826" s="54" t="s">
        <v>370</v>
      </c>
      <c r="F2826" s="54" t="s">
        <v>272</v>
      </c>
      <c r="G2826" s="54" t="s">
        <v>186</v>
      </c>
      <c r="H2826" s="54" t="s">
        <v>409</v>
      </c>
      <c r="I2826" s="54" t="s">
        <v>410</v>
      </c>
      <c r="J2826" s="54" t="s">
        <v>186</v>
      </c>
      <c r="K2826" s="54" t="s">
        <v>409</v>
      </c>
      <c r="L2826" s="87">
        <v>42059</v>
      </c>
      <c r="M2826" s="54"/>
      <c r="N2826" s="54" t="s">
        <v>411</v>
      </c>
      <c r="O2826" s="88">
        <v>22.649371710600001</v>
      </c>
      <c r="P2826" s="54">
        <v>4592</v>
      </c>
    </row>
    <row r="2827" spans="1:16" ht="28">
      <c r="A2827" s="54" t="s">
        <v>228</v>
      </c>
      <c r="B2827" s="54" t="s">
        <v>185</v>
      </c>
      <c r="C2827" s="54" t="s">
        <v>1130</v>
      </c>
      <c r="D2827" s="54" t="s">
        <v>152</v>
      </c>
      <c r="E2827" s="54" t="s">
        <v>370</v>
      </c>
      <c r="F2827" s="54" t="s">
        <v>272</v>
      </c>
      <c r="G2827" s="54" t="s">
        <v>186</v>
      </c>
      <c r="H2827" s="54" t="s">
        <v>409</v>
      </c>
      <c r="I2827" s="54" t="s">
        <v>412</v>
      </c>
      <c r="J2827" s="54" t="s">
        <v>186</v>
      </c>
      <c r="K2827" s="54" t="s">
        <v>409</v>
      </c>
      <c r="L2827" s="87">
        <v>42475</v>
      </c>
      <c r="M2827" s="54"/>
      <c r="N2827" s="54" t="s">
        <v>413</v>
      </c>
      <c r="O2827" s="88">
        <v>2.4770956100000002E-2</v>
      </c>
      <c r="P2827" s="54">
        <v>5</v>
      </c>
    </row>
    <row r="2828" spans="1:16" ht="28">
      <c r="A2828" s="54" t="s">
        <v>228</v>
      </c>
      <c r="B2828" s="54" t="s">
        <v>185</v>
      </c>
      <c r="C2828" s="54" t="s">
        <v>1130</v>
      </c>
      <c r="D2828" s="54" t="s">
        <v>152</v>
      </c>
      <c r="E2828" s="54" t="s">
        <v>370</v>
      </c>
      <c r="F2828" s="54" t="s">
        <v>272</v>
      </c>
      <c r="G2828" s="54" t="s">
        <v>186</v>
      </c>
      <c r="H2828" s="54" t="s">
        <v>409</v>
      </c>
      <c r="I2828" s="54" t="s">
        <v>414</v>
      </c>
      <c r="J2828" s="54" t="s">
        <v>186</v>
      </c>
      <c r="K2828" s="54" t="s">
        <v>409</v>
      </c>
      <c r="L2828" s="87">
        <v>42475</v>
      </c>
      <c r="M2828" s="54"/>
      <c r="N2828" s="54" t="s">
        <v>415</v>
      </c>
      <c r="O2828" s="88">
        <v>0.11166653360000001</v>
      </c>
      <c r="P2828" s="54">
        <v>20</v>
      </c>
    </row>
    <row r="2829" spans="1:16" ht="28">
      <c r="A2829" s="54" t="s">
        <v>228</v>
      </c>
      <c r="B2829" s="54" t="s">
        <v>185</v>
      </c>
      <c r="C2829" s="54" t="s">
        <v>1130</v>
      </c>
      <c r="D2829" s="54" t="s">
        <v>152</v>
      </c>
      <c r="E2829" s="54" t="s">
        <v>370</v>
      </c>
      <c r="F2829" s="54" t="s">
        <v>272</v>
      </c>
      <c r="G2829" s="54" t="s">
        <v>416</v>
      </c>
      <c r="H2829" s="54" t="s">
        <v>416</v>
      </c>
      <c r="I2829" s="54" t="s">
        <v>417</v>
      </c>
      <c r="J2829" s="54" t="s">
        <v>416</v>
      </c>
      <c r="K2829" s="54" t="s">
        <v>418</v>
      </c>
      <c r="L2829" s="87">
        <v>41695</v>
      </c>
      <c r="M2829" s="54"/>
      <c r="N2829" s="54" t="s">
        <v>419</v>
      </c>
      <c r="O2829" s="88">
        <v>1.0881014202999999</v>
      </c>
      <c r="P2829" s="54">
        <v>217</v>
      </c>
    </row>
    <row r="2830" spans="1:16" ht="28">
      <c r="A2830" s="54" t="s">
        <v>228</v>
      </c>
      <c r="B2830" s="54" t="s">
        <v>185</v>
      </c>
      <c r="C2830" s="54" t="s">
        <v>1130</v>
      </c>
      <c r="D2830" s="54" t="s">
        <v>152</v>
      </c>
      <c r="E2830" s="54" t="s">
        <v>370</v>
      </c>
      <c r="F2830" s="54" t="s">
        <v>272</v>
      </c>
      <c r="G2830" s="54" t="s">
        <v>416</v>
      </c>
      <c r="H2830" s="54" t="s">
        <v>416</v>
      </c>
      <c r="I2830" s="54" t="s">
        <v>417</v>
      </c>
      <c r="J2830" s="54" t="s">
        <v>416</v>
      </c>
      <c r="K2830" s="54" t="s">
        <v>420</v>
      </c>
      <c r="L2830" s="87">
        <v>41695</v>
      </c>
      <c r="M2830" s="54"/>
      <c r="N2830" s="54" t="s">
        <v>421</v>
      </c>
      <c r="O2830" s="88">
        <v>4.9153112800000003E-2</v>
      </c>
      <c r="P2830" s="54">
        <v>12</v>
      </c>
    </row>
    <row r="2831" spans="1:16" ht="28">
      <c r="A2831" s="54" t="s">
        <v>228</v>
      </c>
      <c r="B2831" s="54" t="s">
        <v>185</v>
      </c>
      <c r="C2831" s="54" t="s">
        <v>1130</v>
      </c>
      <c r="D2831" s="54" t="s">
        <v>152</v>
      </c>
      <c r="E2831" s="54" t="s">
        <v>370</v>
      </c>
      <c r="F2831" s="54" t="s">
        <v>272</v>
      </c>
      <c r="G2831" s="54" t="s">
        <v>416</v>
      </c>
      <c r="H2831" s="54" t="s">
        <v>416</v>
      </c>
      <c r="I2831" s="54" t="s">
        <v>417</v>
      </c>
      <c r="J2831" s="54" t="s">
        <v>416</v>
      </c>
      <c r="K2831" s="54" t="s">
        <v>422</v>
      </c>
      <c r="L2831" s="87">
        <v>41695</v>
      </c>
      <c r="M2831" s="54"/>
      <c r="N2831" s="54" t="s">
        <v>423</v>
      </c>
      <c r="O2831" s="88">
        <v>0.33689014680000001</v>
      </c>
      <c r="P2831" s="54">
        <v>67</v>
      </c>
    </row>
    <row r="2832" spans="1:16" ht="28">
      <c r="A2832" s="54" t="s">
        <v>228</v>
      </c>
      <c r="B2832" s="54" t="s">
        <v>185</v>
      </c>
      <c r="C2832" s="54" t="s">
        <v>1130</v>
      </c>
      <c r="D2832" s="54" t="s">
        <v>152</v>
      </c>
      <c r="E2832" s="54" t="s">
        <v>370</v>
      </c>
      <c r="F2832" s="54" t="s">
        <v>272</v>
      </c>
      <c r="G2832" s="54" t="s">
        <v>416</v>
      </c>
      <c r="H2832" s="54" t="s">
        <v>416</v>
      </c>
      <c r="I2832" s="54" t="s">
        <v>417</v>
      </c>
      <c r="J2832" s="54" t="s">
        <v>416</v>
      </c>
      <c r="K2832" s="54" t="s">
        <v>424</v>
      </c>
      <c r="L2832" s="87">
        <v>41695</v>
      </c>
      <c r="M2832" s="54"/>
      <c r="N2832" s="54" t="s">
        <v>425</v>
      </c>
      <c r="O2832" s="88">
        <v>0.1754125181</v>
      </c>
      <c r="P2832" s="54">
        <v>42</v>
      </c>
    </row>
    <row r="2833" spans="1:16" ht="28">
      <c r="A2833" s="54" t="s">
        <v>228</v>
      </c>
      <c r="B2833" s="54" t="s">
        <v>185</v>
      </c>
      <c r="C2833" s="54" t="s">
        <v>1130</v>
      </c>
      <c r="D2833" s="54" t="s">
        <v>152</v>
      </c>
      <c r="E2833" s="54" t="s">
        <v>370</v>
      </c>
      <c r="F2833" s="54" t="s">
        <v>272</v>
      </c>
      <c r="G2833" s="54" t="s">
        <v>416</v>
      </c>
      <c r="H2833" s="54" t="s">
        <v>416</v>
      </c>
      <c r="I2833" s="54" t="s">
        <v>417</v>
      </c>
      <c r="J2833" s="54" t="s">
        <v>416</v>
      </c>
      <c r="K2833" s="54" t="s">
        <v>1127</v>
      </c>
      <c r="L2833" s="87">
        <v>41695</v>
      </c>
      <c r="M2833" s="54"/>
      <c r="N2833" s="54" t="s">
        <v>1128</v>
      </c>
      <c r="O2833" s="88">
        <v>0.16978582340000001</v>
      </c>
      <c r="P2833" s="54">
        <v>32</v>
      </c>
    </row>
    <row r="2834" spans="1:16" ht="28">
      <c r="A2834" s="54" t="s">
        <v>228</v>
      </c>
      <c r="B2834" s="54" t="s">
        <v>185</v>
      </c>
      <c r="C2834" s="54" t="s">
        <v>1130</v>
      </c>
      <c r="D2834" s="54" t="s">
        <v>152</v>
      </c>
      <c r="E2834" s="54" t="s">
        <v>370</v>
      </c>
      <c r="F2834" s="54" t="s">
        <v>272</v>
      </c>
      <c r="G2834" s="54" t="s">
        <v>416</v>
      </c>
      <c r="H2834" s="54" t="s">
        <v>426</v>
      </c>
      <c r="I2834" s="54" t="s">
        <v>427</v>
      </c>
      <c r="J2834" s="54" t="s">
        <v>416</v>
      </c>
      <c r="K2834" s="54" t="s">
        <v>426</v>
      </c>
      <c r="L2834" s="87">
        <v>41828</v>
      </c>
      <c r="M2834" s="54"/>
      <c r="N2834" s="54" t="s">
        <v>428</v>
      </c>
      <c r="O2834" s="88">
        <v>2.9198471322000001</v>
      </c>
      <c r="P2834" s="54">
        <v>610</v>
      </c>
    </row>
    <row r="2835" spans="1:16" ht="28">
      <c r="A2835" s="54" t="s">
        <v>228</v>
      </c>
      <c r="B2835" s="54" t="s">
        <v>185</v>
      </c>
      <c r="C2835" s="54" t="s">
        <v>1130</v>
      </c>
      <c r="D2835" s="54" t="s">
        <v>152</v>
      </c>
      <c r="E2835" s="54" t="s">
        <v>370</v>
      </c>
      <c r="F2835" s="54" t="s">
        <v>272</v>
      </c>
      <c r="G2835" s="54" t="s">
        <v>416</v>
      </c>
      <c r="H2835" s="54" t="s">
        <v>429</v>
      </c>
      <c r="I2835" s="54" t="s">
        <v>430</v>
      </c>
      <c r="J2835" s="54" t="s">
        <v>416</v>
      </c>
      <c r="K2835" s="54" t="s">
        <v>429</v>
      </c>
      <c r="L2835" s="87">
        <v>41933</v>
      </c>
      <c r="M2835" s="54"/>
      <c r="N2835" s="54" t="s">
        <v>431</v>
      </c>
      <c r="O2835" s="88">
        <v>2.2265139942999999</v>
      </c>
      <c r="P2835" s="54">
        <v>477</v>
      </c>
    </row>
    <row r="2836" spans="1:16" ht="28">
      <c r="A2836" s="54" t="s">
        <v>228</v>
      </c>
      <c r="B2836" s="54" t="s">
        <v>185</v>
      </c>
      <c r="C2836" s="54" t="s">
        <v>1130</v>
      </c>
      <c r="D2836" s="54" t="s">
        <v>152</v>
      </c>
      <c r="E2836" s="54" t="s">
        <v>370</v>
      </c>
      <c r="F2836" s="54" t="s">
        <v>272</v>
      </c>
      <c r="G2836" s="54" t="s">
        <v>416</v>
      </c>
      <c r="H2836" s="54" t="s">
        <v>432</v>
      </c>
      <c r="I2836" s="54" t="s">
        <v>433</v>
      </c>
      <c r="J2836" s="54" t="s">
        <v>416</v>
      </c>
      <c r="K2836" s="54" t="s">
        <v>434</v>
      </c>
      <c r="L2836" s="87">
        <v>42066</v>
      </c>
      <c r="M2836" s="54"/>
      <c r="N2836" s="54" t="s">
        <v>435</v>
      </c>
      <c r="O2836" s="88">
        <v>0.41225588810000002</v>
      </c>
      <c r="P2836" s="54">
        <v>84</v>
      </c>
    </row>
    <row r="2837" spans="1:16" ht="28">
      <c r="A2837" s="54" t="s">
        <v>228</v>
      </c>
      <c r="B2837" s="54" t="s">
        <v>185</v>
      </c>
      <c r="C2837" s="54" t="s">
        <v>1130</v>
      </c>
      <c r="D2837" s="54" t="s">
        <v>152</v>
      </c>
      <c r="E2837" s="54" t="s">
        <v>370</v>
      </c>
      <c r="F2837" s="54" t="s">
        <v>272</v>
      </c>
      <c r="G2837" s="54" t="s">
        <v>416</v>
      </c>
      <c r="H2837" s="54" t="s">
        <v>432</v>
      </c>
      <c r="I2837" s="54" t="s">
        <v>433</v>
      </c>
      <c r="J2837" s="54" t="s">
        <v>416</v>
      </c>
      <c r="K2837" s="54" t="s">
        <v>436</v>
      </c>
      <c r="L2837" s="87">
        <v>42066</v>
      </c>
      <c r="M2837" s="54"/>
      <c r="N2837" s="54" t="s">
        <v>437</v>
      </c>
      <c r="O2837" s="88">
        <v>0.2589693549</v>
      </c>
      <c r="P2837" s="54">
        <v>54</v>
      </c>
    </row>
    <row r="2838" spans="1:16" ht="28">
      <c r="A2838" s="54" t="s">
        <v>228</v>
      </c>
      <c r="B2838" s="54" t="s">
        <v>185</v>
      </c>
      <c r="C2838" s="54" t="s">
        <v>1130</v>
      </c>
      <c r="D2838" s="54" t="s">
        <v>152</v>
      </c>
      <c r="E2838" s="54" t="s">
        <v>370</v>
      </c>
      <c r="F2838" s="54" t="s">
        <v>272</v>
      </c>
      <c r="G2838" s="54" t="s">
        <v>416</v>
      </c>
      <c r="H2838" s="54" t="s">
        <v>432</v>
      </c>
      <c r="I2838" s="54" t="s">
        <v>433</v>
      </c>
      <c r="J2838" s="54" t="s">
        <v>416</v>
      </c>
      <c r="K2838" s="54" t="s">
        <v>438</v>
      </c>
      <c r="L2838" s="87">
        <v>42066</v>
      </c>
      <c r="M2838" s="54"/>
      <c r="N2838" s="54" t="s">
        <v>439</v>
      </c>
      <c r="O2838" s="88">
        <v>0.35183868800000001</v>
      </c>
      <c r="P2838" s="54">
        <v>73</v>
      </c>
    </row>
    <row r="2839" spans="1:16" ht="28">
      <c r="A2839" s="54" t="s">
        <v>228</v>
      </c>
      <c r="B2839" s="54" t="s">
        <v>185</v>
      </c>
      <c r="C2839" s="54" t="s">
        <v>1130</v>
      </c>
      <c r="D2839" s="54" t="s">
        <v>152</v>
      </c>
      <c r="E2839" s="54" t="s">
        <v>370</v>
      </c>
      <c r="F2839" s="54" t="s">
        <v>272</v>
      </c>
      <c r="G2839" s="54" t="s">
        <v>416</v>
      </c>
      <c r="H2839" s="54" t="s">
        <v>432</v>
      </c>
      <c r="I2839" s="54" t="s">
        <v>433</v>
      </c>
      <c r="J2839" s="54" t="s">
        <v>416</v>
      </c>
      <c r="K2839" s="54" t="s">
        <v>440</v>
      </c>
      <c r="L2839" s="87">
        <v>42066</v>
      </c>
      <c r="M2839" s="54"/>
      <c r="N2839" s="54" t="s">
        <v>441</v>
      </c>
      <c r="O2839" s="88">
        <v>1.4609492631000001</v>
      </c>
      <c r="P2839" s="54">
        <v>301</v>
      </c>
    </row>
    <row r="2840" spans="1:16" ht="28">
      <c r="A2840" s="54" t="s">
        <v>228</v>
      </c>
      <c r="B2840" s="54" t="s">
        <v>185</v>
      </c>
      <c r="C2840" s="54" t="s">
        <v>1130</v>
      </c>
      <c r="D2840" s="54" t="s">
        <v>152</v>
      </c>
      <c r="E2840" s="54" t="s">
        <v>370</v>
      </c>
      <c r="F2840" s="54" t="s">
        <v>272</v>
      </c>
      <c r="G2840" s="54" t="s">
        <v>416</v>
      </c>
      <c r="H2840" s="54" t="s">
        <v>432</v>
      </c>
      <c r="I2840" s="54" t="s">
        <v>433</v>
      </c>
      <c r="J2840" s="54" t="s">
        <v>416</v>
      </c>
      <c r="K2840" s="54" t="s">
        <v>442</v>
      </c>
      <c r="L2840" s="87">
        <v>42066</v>
      </c>
      <c r="M2840" s="54"/>
      <c r="N2840" s="54" t="s">
        <v>443</v>
      </c>
      <c r="O2840" s="88">
        <v>0.57178034379999998</v>
      </c>
      <c r="P2840" s="54">
        <v>116</v>
      </c>
    </row>
    <row r="2841" spans="1:16" ht="28">
      <c r="A2841" s="54" t="s">
        <v>228</v>
      </c>
      <c r="B2841" s="54" t="s">
        <v>185</v>
      </c>
      <c r="C2841" s="54" t="s">
        <v>1130</v>
      </c>
      <c r="D2841" s="54" t="s">
        <v>152</v>
      </c>
      <c r="E2841" s="54" t="s">
        <v>370</v>
      </c>
      <c r="F2841" s="54" t="s">
        <v>272</v>
      </c>
      <c r="G2841" s="54" t="s">
        <v>416</v>
      </c>
      <c r="H2841" s="54" t="s">
        <v>432</v>
      </c>
      <c r="I2841" s="54" t="s">
        <v>433</v>
      </c>
      <c r="J2841" s="54" t="s">
        <v>416</v>
      </c>
      <c r="K2841" s="54" t="s">
        <v>444</v>
      </c>
      <c r="L2841" s="87">
        <v>42066</v>
      </c>
      <c r="M2841" s="54"/>
      <c r="N2841" s="54" t="s">
        <v>445</v>
      </c>
      <c r="O2841" s="88">
        <v>0.84446716420000001</v>
      </c>
      <c r="P2841" s="54">
        <v>168</v>
      </c>
    </row>
    <row r="2842" spans="1:16" ht="28">
      <c r="A2842" s="54" t="s">
        <v>228</v>
      </c>
      <c r="B2842" s="54" t="s">
        <v>185</v>
      </c>
      <c r="C2842" s="54" t="s">
        <v>1130</v>
      </c>
      <c r="D2842" s="54" t="s">
        <v>152</v>
      </c>
      <c r="E2842" s="54" t="s">
        <v>370</v>
      </c>
      <c r="F2842" s="54" t="s">
        <v>272</v>
      </c>
      <c r="G2842" s="54" t="s">
        <v>416</v>
      </c>
      <c r="H2842" s="54" t="s">
        <v>432</v>
      </c>
      <c r="I2842" s="54" t="s">
        <v>433</v>
      </c>
      <c r="J2842" s="54" t="s">
        <v>416</v>
      </c>
      <c r="K2842" s="54" t="s">
        <v>446</v>
      </c>
      <c r="L2842" s="87">
        <v>42066</v>
      </c>
      <c r="M2842" s="54"/>
      <c r="N2842" s="54" t="s">
        <v>447</v>
      </c>
      <c r="O2842" s="88">
        <v>0.28979305709999997</v>
      </c>
      <c r="P2842" s="54">
        <v>57</v>
      </c>
    </row>
    <row r="2843" spans="1:16" ht="28">
      <c r="A2843" s="54" t="s">
        <v>228</v>
      </c>
      <c r="B2843" s="54" t="s">
        <v>185</v>
      </c>
      <c r="C2843" s="54" t="s">
        <v>1130</v>
      </c>
      <c r="D2843" s="54" t="s">
        <v>152</v>
      </c>
      <c r="E2843" s="54" t="s">
        <v>370</v>
      </c>
      <c r="F2843" s="54" t="s">
        <v>272</v>
      </c>
      <c r="G2843" s="54" t="s">
        <v>416</v>
      </c>
      <c r="H2843" s="54" t="s">
        <v>432</v>
      </c>
      <c r="I2843" s="54" t="s">
        <v>433</v>
      </c>
      <c r="J2843" s="54" t="s">
        <v>416</v>
      </c>
      <c r="K2843" s="54" t="s">
        <v>448</v>
      </c>
      <c r="L2843" s="87">
        <v>42066</v>
      </c>
      <c r="M2843" s="54"/>
      <c r="N2843" s="54" t="s">
        <v>449</v>
      </c>
      <c r="O2843" s="88">
        <v>0.1838858186</v>
      </c>
      <c r="P2843" s="54">
        <v>36</v>
      </c>
    </row>
    <row r="2844" spans="1:16" ht="28">
      <c r="A2844" s="54" t="s">
        <v>228</v>
      </c>
      <c r="B2844" s="54" t="s">
        <v>185</v>
      </c>
      <c r="C2844" s="54" t="s">
        <v>1130</v>
      </c>
      <c r="D2844" s="54" t="s">
        <v>152</v>
      </c>
      <c r="E2844" s="54" t="s">
        <v>370</v>
      </c>
      <c r="F2844" s="54" t="s">
        <v>272</v>
      </c>
      <c r="G2844" s="54" t="s">
        <v>416</v>
      </c>
      <c r="H2844" s="54" t="s">
        <v>432</v>
      </c>
      <c r="I2844" s="54" t="s">
        <v>433</v>
      </c>
      <c r="J2844" s="54" t="s">
        <v>416</v>
      </c>
      <c r="K2844" s="54" t="s">
        <v>450</v>
      </c>
      <c r="L2844" s="87">
        <v>42066</v>
      </c>
      <c r="M2844" s="54"/>
      <c r="N2844" s="54" t="s">
        <v>451</v>
      </c>
      <c r="O2844" s="88">
        <v>0.36248955919999998</v>
      </c>
      <c r="P2844" s="54">
        <v>77</v>
      </c>
    </row>
    <row r="2845" spans="1:16" ht="28">
      <c r="A2845" s="54" t="s">
        <v>228</v>
      </c>
      <c r="B2845" s="54" t="s">
        <v>185</v>
      </c>
      <c r="C2845" s="54" t="s">
        <v>1130</v>
      </c>
      <c r="D2845" s="54" t="s">
        <v>152</v>
      </c>
      <c r="E2845" s="54" t="s">
        <v>370</v>
      </c>
      <c r="F2845" s="54" t="s">
        <v>272</v>
      </c>
      <c r="G2845" s="54" t="s">
        <v>192</v>
      </c>
      <c r="H2845" s="54" t="s">
        <v>452</v>
      </c>
      <c r="I2845" s="54" t="s">
        <v>455</v>
      </c>
      <c r="J2845" s="54" t="s">
        <v>192</v>
      </c>
      <c r="K2845" s="54" t="s">
        <v>452</v>
      </c>
      <c r="L2845" s="87">
        <v>41975</v>
      </c>
      <c r="M2845" s="54"/>
      <c r="N2845" s="54" t="s">
        <v>456</v>
      </c>
      <c r="O2845" s="88">
        <v>4.11002008E-2</v>
      </c>
      <c r="P2845" s="54">
        <v>9</v>
      </c>
    </row>
    <row r="2846" spans="1:16" ht="28">
      <c r="A2846" s="54" t="s">
        <v>228</v>
      </c>
      <c r="B2846" s="54" t="s">
        <v>185</v>
      </c>
      <c r="C2846" s="54" t="s">
        <v>1130</v>
      </c>
      <c r="D2846" s="54" t="s">
        <v>152</v>
      </c>
      <c r="E2846" s="54" t="s">
        <v>370</v>
      </c>
      <c r="F2846" s="54" t="s">
        <v>272</v>
      </c>
      <c r="G2846" s="54" t="s">
        <v>192</v>
      </c>
      <c r="H2846" s="54" t="s">
        <v>452</v>
      </c>
      <c r="I2846" s="54" t="s">
        <v>455</v>
      </c>
      <c r="J2846" s="54" t="s">
        <v>192</v>
      </c>
      <c r="K2846" s="54" t="s">
        <v>452</v>
      </c>
      <c r="L2846" s="87">
        <v>41975</v>
      </c>
      <c r="M2846" s="54"/>
      <c r="N2846" s="54" t="s">
        <v>457</v>
      </c>
      <c r="O2846" s="88">
        <v>8.7880804000000007E-2</v>
      </c>
      <c r="P2846" s="54">
        <v>18</v>
      </c>
    </row>
    <row r="2847" spans="1:16" ht="28">
      <c r="A2847" s="54" t="s">
        <v>228</v>
      </c>
      <c r="B2847" s="54" t="s">
        <v>185</v>
      </c>
      <c r="C2847" s="54" t="s">
        <v>1130</v>
      </c>
      <c r="D2847" s="54" t="s">
        <v>152</v>
      </c>
      <c r="E2847" s="54" t="s">
        <v>370</v>
      </c>
      <c r="F2847" s="54" t="s">
        <v>272</v>
      </c>
      <c r="G2847" s="54" t="s">
        <v>192</v>
      </c>
      <c r="H2847" s="54" t="s">
        <v>452</v>
      </c>
      <c r="I2847" s="54" t="s">
        <v>455</v>
      </c>
      <c r="J2847" s="54" t="s">
        <v>192</v>
      </c>
      <c r="K2847" s="54" t="s">
        <v>452</v>
      </c>
      <c r="L2847" s="87">
        <v>41975</v>
      </c>
      <c r="M2847" s="54"/>
      <c r="N2847" s="54" t="s">
        <v>458</v>
      </c>
      <c r="O2847" s="88">
        <v>3.0952036655000001</v>
      </c>
      <c r="P2847" s="54">
        <v>701</v>
      </c>
    </row>
    <row r="2848" spans="1:16" ht="28">
      <c r="A2848" s="54" t="s">
        <v>228</v>
      </c>
      <c r="B2848" s="54" t="s">
        <v>185</v>
      </c>
      <c r="C2848" s="54" t="s">
        <v>1130</v>
      </c>
      <c r="D2848" s="54" t="s">
        <v>152</v>
      </c>
      <c r="E2848" s="54" t="s">
        <v>370</v>
      </c>
      <c r="F2848" s="54" t="s">
        <v>272</v>
      </c>
      <c r="G2848" s="54" t="s">
        <v>192</v>
      </c>
      <c r="H2848" s="54" t="s">
        <v>452</v>
      </c>
      <c r="I2848" s="54" t="s">
        <v>455</v>
      </c>
      <c r="J2848" s="54" t="s">
        <v>192</v>
      </c>
      <c r="K2848" s="54" t="s">
        <v>452</v>
      </c>
      <c r="L2848" s="87">
        <v>41975</v>
      </c>
      <c r="M2848" s="54"/>
      <c r="N2848" s="54" t="s">
        <v>1134</v>
      </c>
      <c r="O2848" s="88">
        <v>5.6897385899999993E-2</v>
      </c>
      <c r="P2848" s="54">
        <v>12</v>
      </c>
    </row>
    <row r="2849" spans="1:16" ht="28">
      <c r="A2849" s="54" t="s">
        <v>228</v>
      </c>
      <c r="B2849" s="54" t="s">
        <v>185</v>
      </c>
      <c r="C2849" s="54" t="s">
        <v>1130</v>
      </c>
      <c r="D2849" s="54" t="s">
        <v>152</v>
      </c>
      <c r="E2849" s="54" t="s">
        <v>370</v>
      </c>
      <c r="F2849" s="54" t="s">
        <v>272</v>
      </c>
      <c r="G2849" s="54" t="s">
        <v>192</v>
      </c>
      <c r="H2849" s="54" t="s">
        <v>452</v>
      </c>
      <c r="I2849" s="54" t="s">
        <v>455</v>
      </c>
      <c r="J2849" s="54" t="s">
        <v>192</v>
      </c>
      <c r="K2849" s="54" t="s">
        <v>452</v>
      </c>
      <c r="L2849" s="87">
        <v>41975</v>
      </c>
      <c r="M2849" s="54"/>
      <c r="N2849" s="54" t="s">
        <v>459</v>
      </c>
      <c r="O2849" s="88">
        <v>4.340834259999999E-2</v>
      </c>
      <c r="P2849" s="54">
        <v>8</v>
      </c>
    </row>
    <row r="2850" spans="1:16" ht="28">
      <c r="A2850" s="54" t="s">
        <v>228</v>
      </c>
      <c r="B2850" s="54" t="s">
        <v>185</v>
      </c>
      <c r="C2850" s="54" t="s">
        <v>1130</v>
      </c>
      <c r="D2850" s="54" t="s">
        <v>152</v>
      </c>
      <c r="E2850" s="54" t="s">
        <v>370</v>
      </c>
      <c r="F2850" s="54" t="s">
        <v>272</v>
      </c>
      <c r="G2850" s="54" t="s">
        <v>192</v>
      </c>
      <c r="H2850" s="54" t="s">
        <v>452</v>
      </c>
      <c r="I2850" s="54" t="s">
        <v>460</v>
      </c>
      <c r="J2850" s="54" t="s">
        <v>192</v>
      </c>
      <c r="K2850" s="54" t="s">
        <v>452</v>
      </c>
      <c r="L2850" s="87">
        <v>41842</v>
      </c>
      <c r="M2850" s="54"/>
      <c r="N2850" s="54" t="s">
        <v>461</v>
      </c>
      <c r="O2850" s="88">
        <v>4.2778768421000004</v>
      </c>
      <c r="P2850" s="54">
        <v>896</v>
      </c>
    </row>
    <row r="2851" spans="1:16" ht="28">
      <c r="A2851" s="54" t="s">
        <v>228</v>
      </c>
      <c r="B2851" s="54" t="s">
        <v>185</v>
      </c>
      <c r="C2851" s="54" t="s">
        <v>1130</v>
      </c>
      <c r="D2851" s="54" t="s">
        <v>152</v>
      </c>
      <c r="E2851" s="54" t="s">
        <v>370</v>
      </c>
      <c r="F2851" s="54" t="s">
        <v>272</v>
      </c>
      <c r="G2851" s="54" t="s">
        <v>192</v>
      </c>
      <c r="H2851" s="54" t="s">
        <v>462</v>
      </c>
      <c r="I2851" s="54" t="s">
        <v>463</v>
      </c>
      <c r="J2851" s="54" t="s">
        <v>192</v>
      </c>
      <c r="K2851" s="54" t="s">
        <v>462</v>
      </c>
      <c r="L2851" s="87">
        <v>41800</v>
      </c>
      <c r="M2851" s="54"/>
      <c r="N2851" s="54" t="s">
        <v>464</v>
      </c>
      <c r="O2851" s="88">
        <v>0.85780491089999999</v>
      </c>
      <c r="P2851" s="54">
        <v>175</v>
      </c>
    </row>
    <row r="2852" spans="1:16" ht="28">
      <c r="A2852" s="54" t="s">
        <v>228</v>
      </c>
      <c r="B2852" s="54" t="s">
        <v>185</v>
      </c>
      <c r="C2852" s="54" t="s">
        <v>1130</v>
      </c>
      <c r="D2852" s="54" t="s">
        <v>152</v>
      </c>
      <c r="E2852" s="54" t="s">
        <v>370</v>
      </c>
      <c r="F2852" s="54" t="s">
        <v>272</v>
      </c>
      <c r="G2852" s="54" t="s">
        <v>192</v>
      </c>
      <c r="H2852" s="54" t="s">
        <v>475</v>
      </c>
      <c r="I2852" s="54" t="s">
        <v>476</v>
      </c>
      <c r="J2852" s="54" t="s">
        <v>192</v>
      </c>
      <c r="K2852" s="54" t="s">
        <v>475</v>
      </c>
      <c r="L2852" s="87">
        <v>41814</v>
      </c>
      <c r="M2852" s="54"/>
      <c r="N2852" s="54" t="s">
        <v>477</v>
      </c>
      <c r="O2852" s="88">
        <v>6.0402946593999998</v>
      </c>
      <c r="P2852" s="54">
        <v>1187</v>
      </c>
    </row>
    <row r="2853" spans="1:16" ht="28">
      <c r="A2853" s="54" t="s">
        <v>228</v>
      </c>
      <c r="B2853" s="54" t="s">
        <v>185</v>
      </c>
      <c r="C2853" s="54" t="s">
        <v>1130</v>
      </c>
      <c r="D2853" s="54" t="s">
        <v>152</v>
      </c>
      <c r="E2853" s="54" t="s">
        <v>370</v>
      </c>
      <c r="F2853" s="54" t="s">
        <v>272</v>
      </c>
      <c r="G2853" s="54" t="s">
        <v>500</v>
      </c>
      <c r="H2853" s="54" t="s">
        <v>501</v>
      </c>
      <c r="I2853" s="54" t="s">
        <v>502</v>
      </c>
      <c r="J2853" s="54" t="s">
        <v>500</v>
      </c>
      <c r="K2853" s="54" t="s">
        <v>503</v>
      </c>
      <c r="L2853" s="87">
        <v>41688</v>
      </c>
      <c r="M2853" s="54"/>
      <c r="N2853" s="54" t="s">
        <v>504</v>
      </c>
      <c r="O2853" s="88">
        <v>1.4604498895</v>
      </c>
      <c r="P2853" s="54">
        <v>298</v>
      </c>
    </row>
    <row r="2854" spans="1:16" ht="28">
      <c r="A2854" s="54" t="s">
        <v>228</v>
      </c>
      <c r="B2854" s="54" t="s">
        <v>185</v>
      </c>
      <c r="C2854" s="54" t="s">
        <v>1130</v>
      </c>
      <c r="D2854" s="54" t="s">
        <v>152</v>
      </c>
      <c r="E2854" s="54" t="s">
        <v>370</v>
      </c>
      <c r="F2854" s="54" t="s">
        <v>272</v>
      </c>
      <c r="G2854" s="54" t="s">
        <v>500</v>
      </c>
      <c r="H2854" s="54" t="s">
        <v>501</v>
      </c>
      <c r="I2854" s="54" t="s">
        <v>502</v>
      </c>
      <c r="J2854" s="54" t="s">
        <v>500</v>
      </c>
      <c r="K2854" s="54" t="s">
        <v>505</v>
      </c>
      <c r="L2854" s="87">
        <v>41688</v>
      </c>
      <c r="M2854" s="54"/>
      <c r="N2854" s="54" t="s">
        <v>506</v>
      </c>
      <c r="O2854" s="88">
        <v>2.1922011845</v>
      </c>
      <c r="P2854" s="54">
        <v>461</v>
      </c>
    </row>
    <row r="2855" spans="1:16" ht="28">
      <c r="A2855" s="54" t="s">
        <v>228</v>
      </c>
      <c r="B2855" s="54" t="s">
        <v>185</v>
      </c>
      <c r="C2855" s="54" t="s">
        <v>1130</v>
      </c>
      <c r="D2855" s="54" t="s">
        <v>152</v>
      </c>
      <c r="E2855" s="54" t="s">
        <v>370</v>
      </c>
      <c r="F2855" s="54" t="s">
        <v>272</v>
      </c>
      <c r="G2855" s="54" t="s">
        <v>500</v>
      </c>
      <c r="H2855" s="54" t="s">
        <v>501</v>
      </c>
      <c r="I2855" s="54" t="s">
        <v>502</v>
      </c>
      <c r="J2855" s="54" t="s">
        <v>500</v>
      </c>
      <c r="K2855" s="54" t="s">
        <v>507</v>
      </c>
      <c r="L2855" s="87">
        <v>41688</v>
      </c>
      <c r="M2855" s="54"/>
      <c r="N2855" s="54" t="s">
        <v>508</v>
      </c>
      <c r="O2855" s="88">
        <v>2.8504574882</v>
      </c>
      <c r="P2855" s="54">
        <v>578</v>
      </c>
    </row>
    <row r="2856" spans="1:16" ht="28">
      <c r="A2856" s="54" t="s">
        <v>228</v>
      </c>
      <c r="B2856" s="54" t="s">
        <v>185</v>
      </c>
      <c r="C2856" s="54" t="s">
        <v>1130</v>
      </c>
      <c r="D2856" s="54" t="s">
        <v>152</v>
      </c>
      <c r="E2856" s="54" t="s">
        <v>370</v>
      </c>
      <c r="F2856" s="54" t="s">
        <v>272</v>
      </c>
      <c r="G2856" s="54" t="s">
        <v>500</v>
      </c>
      <c r="H2856" s="54" t="s">
        <v>501</v>
      </c>
      <c r="I2856" s="54" t="s">
        <v>502</v>
      </c>
      <c r="J2856" s="54" t="s">
        <v>500</v>
      </c>
      <c r="K2856" s="54" t="s">
        <v>509</v>
      </c>
      <c r="L2856" s="87">
        <v>41688</v>
      </c>
      <c r="M2856" s="54"/>
      <c r="N2856" s="54" t="s">
        <v>510</v>
      </c>
      <c r="O2856" s="88">
        <v>1.6742731585999999</v>
      </c>
      <c r="P2856" s="54">
        <v>334</v>
      </c>
    </row>
    <row r="2857" spans="1:16" ht="28">
      <c r="A2857" s="54" t="s">
        <v>228</v>
      </c>
      <c r="B2857" s="54" t="s">
        <v>185</v>
      </c>
      <c r="C2857" s="54" t="s">
        <v>1130</v>
      </c>
      <c r="D2857" s="54" t="s">
        <v>152</v>
      </c>
      <c r="E2857" s="54" t="s">
        <v>370</v>
      </c>
      <c r="F2857" s="54" t="s">
        <v>272</v>
      </c>
      <c r="G2857" s="54" t="s">
        <v>500</v>
      </c>
      <c r="H2857" s="54" t="s">
        <v>501</v>
      </c>
      <c r="I2857" s="54" t="s">
        <v>502</v>
      </c>
      <c r="J2857" s="54" t="s">
        <v>500</v>
      </c>
      <c r="K2857" s="54" t="s">
        <v>511</v>
      </c>
      <c r="L2857" s="87">
        <v>41688</v>
      </c>
      <c r="M2857" s="54"/>
      <c r="N2857" s="54" t="s">
        <v>512</v>
      </c>
      <c r="O2857" s="88">
        <v>3.5816883332999998</v>
      </c>
      <c r="P2857" s="54">
        <v>693</v>
      </c>
    </row>
    <row r="2858" spans="1:16" ht="28">
      <c r="A2858" s="54" t="s">
        <v>228</v>
      </c>
      <c r="B2858" s="54" t="s">
        <v>185</v>
      </c>
      <c r="C2858" s="54" t="s">
        <v>1130</v>
      </c>
      <c r="D2858" s="54" t="s">
        <v>152</v>
      </c>
      <c r="E2858" s="54" t="s">
        <v>370</v>
      </c>
      <c r="F2858" s="54" t="s">
        <v>272</v>
      </c>
      <c r="G2858" s="54" t="s">
        <v>500</v>
      </c>
      <c r="H2858" s="54" t="s">
        <v>501</v>
      </c>
      <c r="I2858" s="54" t="s">
        <v>502</v>
      </c>
      <c r="J2858" s="54" t="s">
        <v>500</v>
      </c>
      <c r="K2858" s="54" t="s">
        <v>513</v>
      </c>
      <c r="L2858" s="87">
        <v>41688</v>
      </c>
      <c r="M2858" s="54"/>
      <c r="N2858" s="54" t="s">
        <v>514</v>
      </c>
      <c r="O2858" s="88">
        <v>4.9927242941000003</v>
      </c>
      <c r="P2858" s="54">
        <v>1011</v>
      </c>
    </row>
    <row r="2859" spans="1:16" ht="28">
      <c r="A2859" s="54" t="s">
        <v>228</v>
      </c>
      <c r="B2859" s="54" t="s">
        <v>185</v>
      </c>
      <c r="C2859" s="54" t="s">
        <v>1130</v>
      </c>
      <c r="D2859" s="54" t="s">
        <v>152</v>
      </c>
      <c r="E2859" s="54" t="s">
        <v>370</v>
      </c>
      <c r="F2859" s="54" t="s">
        <v>272</v>
      </c>
      <c r="G2859" s="54" t="s">
        <v>500</v>
      </c>
      <c r="H2859" s="54" t="s">
        <v>501</v>
      </c>
      <c r="I2859" s="54" t="s">
        <v>502</v>
      </c>
      <c r="J2859" s="54" t="s">
        <v>500</v>
      </c>
      <c r="K2859" s="54" t="s">
        <v>515</v>
      </c>
      <c r="L2859" s="87">
        <v>41688</v>
      </c>
      <c r="M2859" s="54"/>
      <c r="N2859" s="54" t="s">
        <v>516</v>
      </c>
      <c r="O2859" s="88">
        <v>4.9876908626000001</v>
      </c>
      <c r="P2859" s="54">
        <v>1029</v>
      </c>
    </row>
    <row r="2860" spans="1:16" ht="28">
      <c r="A2860" s="54" t="s">
        <v>228</v>
      </c>
      <c r="B2860" s="54" t="s">
        <v>185</v>
      </c>
      <c r="C2860" s="54" t="s">
        <v>1130</v>
      </c>
      <c r="D2860" s="54" t="s">
        <v>152</v>
      </c>
      <c r="E2860" s="54" t="s">
        <v>370</v>
      </c>
      <c r="F2860" s="54" t="s">
        <v>272</v>
      </c>
      <c r="G2860" s="54" t="s">
        <v>500</v>
      </c>
      <c r="H2860" s="54" t="s">
        <v>501</v>
      </c>
      <c r="I2860" s="54" t="s">
        <v>502</v>
      </c>
      <c r="J2860" s="54" t="s">
        <v>500</v>
      </c>
      <c r="K2860" s="54" t="s">
        <v>517</v>
      </c>
      <c r="L2860" s="87">
        <v>41688</v>
      </c>
      <c r="M2860" s="54"/>
      <c r="N2860" s="54" t="s">
        <v>518</v>
      </c>
      <c r="O2860" s="88">
        <v>2.0765156476</v>
      </c>
      <c r="P2860" s="54">
        <v>427</v>
      </c>
    </row>
    <row r="2861" spans="1:16" ht="28">
      <c r="A2861" s="54" t="s">
        <v>228</v>
      </c>
      <c r="B2861" s="54" t="s">
        <v>185</v>
      </c>
      <c r="C2861" s="54" t="s">
        <v>1130</v>
      </c>
      <c r="D2861" s="54" t="s">
        <v>152</v>
      </c>
      <c r="E2861" s="54" t="s">
        <v>370</v>
      </c>
      <c r="F2861" s="54" t="s">
        <v>272</v>
      </c>
      <c r="G2861" s="54" t="s">
        <v>500</v>
      </c>
      <c r="H2861" s="54" t="s">
        <v>501</v>
      </c>
      <c r="I2861" s="54" t="s">
        <v>502</v>
      </c>
      <c r="J2861" s="54" t="s">
        <v>500</v>
      </c>
      <c r="K2861" s="54" t="s">
        <v>519</v>
      </c>
      <c r="L2861" s="87">
        <v>41688</v>
      </c>
      <c r="M2861" s="54"/>
      <c r="N2861" s="54" t="s">
        <v>520</v>
      </c>
      <c r="O2861" s="88">
        <v>74.010754440900001</v>
      </c>
      <c r="P2861" s="54">
        <v>14953</v>
      </c>
    </row>
    <row r="2862" spans="1:16" ht="28">
      <c r="A2862" s="54" t="s">
        <v>228</v>
      </c>
      <c r="B2862" s="54" t="s">
        <v>185</v>
      </c>
      <c r="C2862" s="54" t="s">
        <v>1130</v>
      </c>
      <c r="D2862" s="54" t="s">
        <v>152</v>
      </c>
      <c r="E2862" s="54" t="s">
        <v>370</v>
      </c>
      <c r="F2862" s="54" t="s">
        <v>272</v>
      </c>
      <c r="G2862" s="54" t="s">
        <v>500</v>
      </c>
      <c r="H2862" s="54" t="s">
        <v>501</v>
      </c>
      <c r="I2862" s="54" t="s">
        <v>502</v>
      </c>
      <c r="J2862" s="54" t="s">
        <v>500</v>
      </c>
      <c r="K2862" s="54" t="s">
        <v>521</v>
      </c>
      <c r="L2862" s="87">
        <v>41688</v>
      </c>
      <c r="M2862" s="54"/>
      <c r="N2862" s="54" t="s">
        <v>522</v>
      </c>
      <c r="O2862" s="88">
        <v>8.5547034851999992</v>
      </c>
      <c r="P2862" s="54">
        <v>1715</v>
      </c>
    </row>
    <row r="2863" spans="1:16" ht="28">
      <c r="A2863" s="54" t="s">
        <v>228</v>
      </c>
      <c r="B2863" s="54" t="s">
        <v>185</v>
      </c>
      <c r="C2863" s="54" t="s">
        <v>1130</v>
      </c>
      <c r="D2863" s="54" t="s">
        <v>152</v>
      </c>
      <c r="E2863" s="54" t="s">
        <v>370</v>
      </c>
      <c r="F2863" s="54" t="s">
        <v>272</v>
      </c>
      <c r="G2863" s="54" t="s">
        <v>500</v>
      </c>
      <c r="H2863" s="54" t="s">
        <v>501</v>
      </c>
      <c r="I2863" s="54" t="s">
        <v>502</v>
      </c>
      <c r="J2863" s="54" t="s">
        <v>500</v>
      </c>
      <c r="K2863" s="54" t="s">
        <v>523</v>
      </c>
      <c r="L2863" s="87">
        <v>41688</v>
      </c>
      <c r="M2863" s="54"/>
      <c r="N2863" s="54" t="s">
        <v>524</v>
      </c>
      <c r="O2863" s="88">
        <v>2.2905127234</v>
      </c>
      <c r="P2863" s="54">
        <v>459</v>
      </c>
    </row>
    <row r="2864" spans="1:16" ht="28">
      <c r="A2864" s="54" t="s">
        <v>228</v>
      </c>
      <c r="B2864" s="54" t="s">
        <v>185</v>
      </c>
      <c r="C2864" s="54" t="s">
        <v>1130</v>
      </c>
      <c r="D2864" s="54" t="s">
        <v>152</v>
      </c>
      <c r="E2864" s="54" t="s">
        <v>370</v>
      </c>
      <c r="F2864" s="54" t="s">
        <v>272</v>
      </c>
      <c r="G2864" s="54" t="s">
        <v>500</v>
      </c>
      <c r="H2864" s="54" t="s">
        <v>501</v>
      </c>
      <c r="I2864" s="54" t="s">
        <v>502</v>
      </c>
      <c r="J2864" s="54" t="s">
        <v>500</v>
      </c>
      <c r="K2864" s="54" t="s">
        <v>525</v>
      </c>
      <c r="L2864" s="87">
        <v>41688</v>
      </c>
      <c r="M2864" s="54"/>
      <c r="N2864" s="54" t="s">
        <v>526</v>
      </c>
      <c r="O2864" s="88">
        <v>5.8394030408999997</v>
      </c>
      <c r="P2864" s="54">
        <v>1199</v>
      </c>
    </row>
    <row r="2865" spans="1:16" ht="28">
      <c r="A2865" s="54" t="s">
        <v>228</v>
      </c>
      <c r="B2865" s="54" t="s">
        <v>185</v>
      </c>
      <c r="C2865" s="54" t="s">
        <v>1130</v>
      </c>
      <c r="D2865" s="54" t="s">
        <v>152</v>
      </c>
      <c r="E2865" s="54" t="s">
        <v>370</v>
      </c>
      <c r="F2865" s="54" t="s">
        <v>272</v>
      </c>
      <c r="G2865" s="54" t="s">
        <v>1502</v>
      </c>
      <c r="H2865" s="54" t="s">
        <v>1506</v>
      </c>
      <c r="I2865" s="54" t="s">
        <v>1603</v>
      </c>
      <c r="J2865" s="54" t="s">
        <v>1502</v>
      </c>
      <c r="K2865" s="54" t="s">
        <v>1506</v>
      </c>
      <c r="L2865" s="87">
        <v>43229</v>
      </c>
      <c r="M2865" s="54"/>
      <c r="N2865" s="54" t="s">
        <v>1604</v>
      </c>
      <c r="O2865" s="88">
        <v>3.4434571499999997E-2</v>
      </c>
      <c r="P2865" s="54">
        <v>6</v>
      </c>
    </row>
    <row r="2866" spans="1:16" ht="28">
      <c r="A2866" s="54" t="s">
        <v>228</v>
      </c>
      <c r="B2866" s="54" t="s">
        <v>185</v>
      </c>
      <c r="C2866" s="54" t="s">
        <v>1130</v>
      </c>
      <c r="D2866" s="54" t="s">
        <v>152</v>
      </c>
      <c r="E2866" s="54" t="s">
        <v>370</v>
      </c>
      <c r="F2866" s="54" t="s">
        <v>272</v>
      </c>
      <c r="G2866" s="54" t="s">
        <v>1502</v>
      </c>
      <c r="H2866" s="54" t="s">
        <v>1506</v>
      </c>
      <c r="I2866" s="54" t="s">
        <v>1507</v>
      </c>
      <c r="J2866" s="54" t="s">
        <v>1502</v>
      </c>
      <c r="K2866" s="54" t="s">
        <v>1601</v>
      </c>
      <c r="L2866" s="87">
        <v>43238</v>
      </c>
      <c r="M2866" s="54"/>
      <c r="N2866" s="54" t="s">
        <v>1602</v>
      </c>
      <c r="O2866" s="88">
        <v>3.4434571499999997E-2</v>
      </c>
      <c r="P2866" s="54">
        <v>6</v>
      </c>
    </row>
    <row r="2867" spans="1:16" ht="28">
      <c r="A2867" s="54" t="s">
        <v>228</v>
      </c>
      <c r="B2867" s="54" t="s">
        <v>185</v>
      </c>
      <c r="C2867" s="54" t="s">
        <v>1130</v>
      </c>
      <c r="D2867" s="54" t="s">
        <v>152</v>
      </c>
      <c r="E2867" s="54" t="s">
        <v>370</v>
      </c>
      <c r="F2867" s="54" t="s">
        <v>272</v>
      </c>
      <c r="G2867" s="54" t="s">
        <v>1502</v>
      </c>
      <c r="H2867" s="54" t="s">
        <v>1506</v>
      </c>
      <c r="I2867" s="54" t="s">
        <v>1507</v>
      </c>
      <c r="J2867" s="54" t="s">
        <v>1502</v>
      </c>
      <c r="K2867" s="54" t="s">
        <v>1508</v>
      </c>
      <c r="L2867" s="87">
        <v>43238</v>
      </c>
      <c r="M2867" s="54"/>
      <c r="N2867" s="54" t="s">
        <v>1509</v>
      </c>
      <c r="O2867" s="88">
        <v>3.4434571499999997E-2</v>
      </c>
      <c r="P2867" s="54">
        <v>6</v>
      </c>
    </row>
    <row r="2868" spans="1:16" ht="28">
      <c r="A2868" s="54" t="s">
        <v>228</v>
      </c>
      <c r="B2868" s="54" t="s">
        <v>185</v>
      </c>
      <c r="C2868" s="54" t="s">
        <v>1130</v>
      </c>
      <c r="D2868" s="54" t="s">
        <v>152</v>
      </c>
      <c r="E2868" s="54" t="s">
        <v>370</v>
      </c>
      <c r="F2868" s="54" t="s">
        <v>272</v>
      </c>
      <c r="G2868" s="54" t="s">
        <v>1502</v>
      </c>
      <c r="H2868" s="54" t="s">
        <v>1506</v>
      </c>
      <c r="I2868" s="54" t="s">
        <v>1507</v>
      </c>
      <c r="J2868" s="54" t="s">
        <v>1502</v>
      </c>
      <c r="K2868" s="54" t="s">
        <v>1510</v>
      </c>
      <c r="L2868" s="87">
        <v>43238</v>
      </c>
      <c r="M2868" s="54"/>
      <c r="N2868" s="54" t="s">
        <v>1511</v>
      </c>
      <c r="O2868" s="88">
        <v>2.8222109400000001E-2</v>
      </c>
      <c r="P2868" s="54">
        <v>5</v>
      </c>
    </row>
    <row r="2869" spans="1:16" ht="28">
      <c r="A2869" s="54" t="s">
        <v>228</v>
      </c>
      <c r="B2869" s="54" t="s">
        <v>185</v>
      </c>
      <c r="C2869" s="54" t="s">
        <v>1130</v>
      </c>
      <c r="D2869" s="54" t="s">
        <v>152</v>
      </c>
      <c r="E2869" s="54" t="s">
        <v>370</v>
      </c>
      <c r="F2869" s="54" t="s">
        <v>272</v>
      </c>
      <c r="G2869" s="54" t="s">
        <v>1502</v>
      </c>
      <c r="H2869" s="54" t="s">
        <v>1506</v>
      </c>
      <c r="I2869" s="54" t="s">
        <v>1507</v>
      </c>
      <c r="J2869" s="54" t="s">
        <v>1502</v>
      </c>
      <c r="K2869" s="54" t="s">
        <v>1512</v>
      </c>
      <c r="L2869" s="87">
        <v>43238</v>
      </c>
      <c r="M2869" s="54"/>
      <c r="N2869" s="54" t="s">
        <v>1513</v>
      </c>
      <c r="O2869" s="88">
        <v>2.2009647199999999E-2</v>
      </c>
      <c r="P2869" s="54">
        <v>4</v>
      </c>
    </row>
    <row r="2870" spans="1:16" ht="28">
      <c r="A2870" s="54" t="s">
        <v>228</v>
      </c>
      <c r="B2870" s="54" t="s">
        <v>185</v>
      </c>
      <c r="C2870" s="54" t="s">
        <v>1130</v>
      </c>
      <c r="D2870" s="54" t="s">
        <v>152</v>
      </c>
      <c r="E2870" s="54" t="s">
        <v>370</v>
      </c>
      <c r="F2870" s="54" t="s">
        <v>272</v>
      </c>
      <c r="G2870" s="54" t="s">
        <v>1502</v>
      </c>
      <c r="H2870" s="54" t="s">
        <v>1506</v>
      </c>
      <c r="I2870" s="54" t="s">
        <v>1507</v>
      </c>
      <c r="J2870" s="54" t="s">
        <v>1502</v>
      </c>
      <c r="K2870" s="54" t="s">
        <v>1599</v>
      </c>
      <c r="L2870" s="87">
        <v>43238</v>
      </c>
      <c r="M2870" s="54"/>
      <c r="N2870" s="54" t="s">
        <v>1600</v>
      </c>
      <c r="O2870" s="88">
        <v>2.2009647199999999E-2</v>
      </c>
      <c r="P2870" s="54">
        <v>4</v>
      </c>
    </row>
    <row r="2871" spans="1:16" ht="28">
      <c r="A2871" s="54" t="s">
        <v>228</v>
      </c>
      <c r="B2871" s="54" t="s">
        <v>185</v>
      </c>
      <c r="C2871" s="54" t="s">
        <v>1130</v>
      </c>
      <c r="D2871" s="54" t="s">
        <v>152</v>
      </c>
      <c r="E2871" s="54" t="s">
        <v>370</v>
      </c>
      <c r="F2871" s="54" t="s">
        <v>272</v>
      </c>
      <c r="G2871" s="54" t="s">
        <v>1502</v>
      </c>
      <c r="H2871" s="54" t="s">
        <v>1506</v>
      </c>
      <c r="I2871" s="54" t="s">
        <v>1507</v>
      </c>
      <c r="J2871" s="54" t="s">
        <v>1502</v>
      </c>
      <c r="K2871" s="54" t="s">
        <v>1514</v>
      </c>
      <c r="L2871" s="87">
        <v>43238</v>
      </c>
      <c r="M2871" s="54"/>
      <c r="N2871" s="54" t="s">
        <v>1515</v>
      </c>
      <c r="O2871" s="88">
        <v>1.2724697693</v>
      </c>
      <c r="P2871" s="54">
        <v>266</v>
      </c>
    </row>
    <row r="2872" spans="1:16" ht="28">
      <c r="A2872" s="54" t="s">
        <v>228</v>
      </c>
      <c r="B2872" s="54" t="s">
        <v>185</v>
      </c>
      <c r="C2872" s="54" t="s">
        <v>1130</v>
      </c>
      <c r="D2872" s="54" t="s">
        <v>152</v>
      </c>
      <c r="E2872" s="54" t="s">
        <v>370</v>
      </c>
      <c r="F2872" s="54" t="s">
        <v>272</v>
      </c>
      <c r="G2872" s="54" t="s">
        <v>1502</v>
      </c>
      <c r="H2872" s="54" t="s">
        <v>1506</v>
      </c>
      <c r="I2872" s="54" t="s">
        <v>1507</v>
      </c>
      <c r="J2872" s="54" t="s">
        <v>1502</v>
      </c>
      <c r="K2872" s="54" t="s">
        <v>1516</v>
      </c>
      <c r="L2872" s="87">
        <v>43238</v>
      </c>
      <c r="M2872" s="54"/>
      <c r="N2872" s="54" t="s">
        <v>1517</v>
      </c>
      <c r="O2872" s="88">
        <v>1.57971851E-2</v>
      </c>
      <c r="P2872" s="54">
        <v>3</v>
      </c>
    </row>
    <row r="2873" spans="1:16" ht="28">
      <c r="A2873" s="54" t="s">
        <v>228</v>
      </c>
      <c r="B2873" s="54" t="s">
        <v>185</v>
      </c>
      <c r="C2873" s="54" t="s">
        <v>1130</v>
      </c>
      <c r="D2873" s="54" t="s">
        <v>152</v>
      </c>
      <c r="E2873" s="54" t="s">
        <v>370</v>
      </c>
      <c r="F2873" s="54" t="s">
        <v>272</v>
      </c>
      <c r="G2873" s="54" t="s">
        <v>288</v>
      </c>
      <c r="H2873" s="54" t="s">
        <v>289</v>
      </c>
      <c r="I2873" s="54" t="s">
        <v>290</v>
      </c>
      <c r="J2873" s="54" t="s">
        <v>288</v>
      </c>
      <c r="K2873" s="54" t="s">
        <v>527</v>
      </c>
      <c r="L2873" s="87">
        <v>41653</v>
      </c>
      <c r="M2873" s="54"/>
      <c r="N2873" s="54" t="s">
        <v>528</v>
      </c>
      <c r="O2873" s="88">
        <v>0.1242469786</v>
      </c>
      <c r="P2873" s="54">
        <v>25</v>
      </c>
    </row>
    <row r="2874" spans="1:16" ht="28">
      <c r="A2874" s="54" t="s">
        <v>228</v>
      </c>
      <c r="B2874" s="54" t="s">
        <v>185</v>
      </c>
      <c r="C2874" s="54" t="s">
        <v>1130</v>
      </c>
      <c r="D2874" s="54" t="s">
        <v>152</v>
      </c>
      <c r="E2874" s="54" t="s">
        <v>370</v>
      </c>
      <c r="F2874" s="54" t="s">
        <v>272</v>
      </c>
      <c r="G2874" s="54" t="s">
        <v>288</v>
      </c>
      <c r="H2874" s="54" t="s">
        <v>289</v>
      </c>
      <c r="I2874" s="54" t="s">
        <v>290</v>
      </c>
      <c r="J2874" s="54" t="s">
        <v>288</v>
      </c>
      <c r="K2874" s="54" t="s">
        <v>529</v>
      </c>
      <c r="L2874" s="87">
        <v>41653</v>
      </c>
      <c r="M2874" s="54"/>
      <c r="N2874" s="54" t="s">
        <v>530</v>
      </c>
      <c r="O2874" s="88">
        <v>0.37848457169999999</v>
      </c>
      <c r="P2874" s="54">
        <v>72</v>
      </c>
    </row>
    <row r="2875" spans="1:16" ht="28">
      <c r="A2875" s="54" t="s">
        <v>228</v>
      </c>
      <c r="B2875" s="54" t="s">
        <v>185</v>
      </c>
      <c r="C2875" s="54" t="s">
        <v>1130</v>
      </c>
      <c r="D2875" s="54" t="s">
        <v>152</v>
      </c>
      <c r="E2875" s="54" t="s">
        <v>370</v>
      </c>
      <c r="F2875" s="54" t="s">
        <v>272</v>
      </c>
      <c r="G2875" s="54" t="s">
        <v>288</v>
      </c>
      <c r="H2875" s="54" t="s">
        <v>289</v>
      </c>
      <c r="I2875" s="54" t="s">
        <v>290</v>
      </c>
      <c r="J2875" s="54" t="s">
        <v>288</v>
      </c>
      <c r="K2875" s="54" t="s">
        <v>291</v>
      </c>
      <c r="L2875" s="87">
        <v>41653</v>
      </c>
      <c r="M2875" s="54"/>
      <c r="N2875" s="54" t="s">
        <v>531</v>
      </c>
      <c r="O2875" s="88">
        <v>6.1669190300000003E-2</v>
      </c>
      <c r="P2875" s="54">
        <v>13</v>
      </c>
    </row>
    <row r="2876" spans="1:16" ht="28">
      <c r="A2876" s="54" t="s">
        <v>228</v>
      </c>
      <c r="B2876" s="54" t="s">
        <v>185</v>
      </c>
      <c r="C2876" s="54" t="s">
        <v>1130</v>
      </c>
      <c r="D2876" s="54" t="s">
        <v>152</v>
      </c>
      <c r="E2876" s="54" t="s">
        <v>370</v>
      </c>
      <c r="F2876" s="54" t="s">
        <v>272</v>
      </c>
      <c r="G2876" s="54" t="s">
        <v>288</v>
      </c>
      <c r="H2876" s="54" t="s">
        <v>289</v>
      </c>
      <c r="I2876" s="54" t="s">
        <v>290</v>
      </c>
      <c r="J2876" s="54" t="s">
        <v>288</v>
      </c>
      <c r="K2876" s="54" t="s">
        <v>291</v>
      </c>
      <c r="L2876" s="87">
        <v>41653</v>
      </c>
      <c r="M2876" s="54"/>
      <c r="N2876" s="54" t="s">
        <v>292</v>
      </c>
      <c r="O2876" s="88">
        <v>9.6635821200000013E-2</v>
      </c>
      <c r="P2876" s="54">
        <v>20</v>
      </c>
    </row>
    <row r="2877" spans="1:16" ht="28">
      <c r="A2877" s="54" t="s">
        <v>228</v>
      </c>
      <c r="B2877" s="54" t="s">
        <v>185</v>
      </c>
      <c r="C2877" s="54" t="s">
        <v>1130</v>
      </c>
      <c r="D2877" s="54" t="s">
        <v>152</v>
      </c>
      <c r="E2877" s="54" t="s">
        <v>370</v>
      </c>
      <c r="F2877" s="54" t="s">
        <v>272</v>
      </c>
      <c r="G2877" s="54" t="s">
        <v>288</v>
      </c>
      <c r="H2877" s="54" t="s">
        <v>289</v>
      </c>
      <c r="I2877" s="54" t="s">
        <v>290</v>
      </c>
      <c r="J2877" s="54" t="s">
        <v>288</v>
      </c>
      <c r="K2877" s="54" t="s">
        <v>532</v>
      </c>
      <c r="L2877" s="87">
        <v>41653</v>
      </c>
      <c r="M2877" s="54"/>
      <c r="N2877" s="54" t="s">
        <v>533</v>
      </c>
      <c r="O2877" s="88">
        <v>1.8849665704</v>
      </c>
      <c r="P2877" s="54">
        <v>392</v>
      </c>
    </row>
    <row r="2878" spans="1:16" ht="28">
      <c r="A2878" s="54" t="s">
        <v>228</v>
      </c>
      <c r="B2878" s="54" t="s">
        <v>185</v>
      </c>
      <c r="C2878" s="54" t="s">
        <v>1130</v>
      </c>
      <c r="D2878" s="54" t="s">
        <v>152</v>
      </c>
      <c r="E2878" s="54" t="s">
        <v>370</v>
      </c>
      <c r="F2878" s="54" t="s">
        <v>272</v>
      </c>
      <c r="G2878" s="54" t="s">
        <v>288</v>
      </c>
      <c r="H2878" s="54" t="s">
        <v>289</v>
      </c>
      <c r="I2878" s="54" t="s">
        <v>290</v>
      </c>
      <c r="J2878" s="54" t="s">
        <v>288</v>
      </c>
      <c r="K2878" s="54" t="s">
        <v>534</v>
      </c>
      <c r="L2878" s="87">
        <v>41653</v>
      </c>
      <c r="M2878" s="54"/>
      <c r="N2878" s="54" t="s">
        <v>535</v>
      </c>
      <c r="O2878" s="88">
        <v>0.12247089630000001</v>
      </c>
      <c r="P2878" s="54">
        <v>27</v>
      </c>
    </row>
    <row r="2879" spans="1:16" ht="28">
      <c r="A2879" s="54" t="s">
        <v>228</v>
      </c>
      <c r="B2879" s="54" t="s">
        <v>185</v>
      </c>
      <c r="C2879" s="54" t="s">
        <v>1130</v>
      </c>
      <c r="D2879" s="54" t="s">
        <v>152</v>
      </c>
      <c r="E2879" s="54" t="s">
        <v>370</v>
      </c>
      <c r="F2879" s="54" t="s">
        <v>272</v>
      </c>
      <c r="G2879" s="54" t="s">
        <v>288</v>
      </c>
      <c r="H2879" s="54" t="s">
        <v>289</v>
      </c>
      <c r="I2879" s="54" t="s">
        <v>290</v>
      </c>
      <c r="J2879" s="54" t="s">
        <v>288</v>
      </c>
      <c r="K2879" s="54" t="s">
        <v>536</v>
      </c>
      <c r="L2879" s="87">
        <v>41653</v>
      </c>
      <c r="M2879" s="54"/>
      <c r="N2879" s="54" t="s">
        <v>537</v>
      </c>
      <c r="O2879" s="88">
        <v>0.20800470839999999</v>
      </c>
      <c r="P2879" s="54">
        <v>41</v>
      </c>
    </row>
    <row r="2880" spans="1:16" ht="28">
      <c r="A2880" s="54" t="s">
        <v>228</v>
      </c>
      <c r="B2880" s="54" t="s">
        <v>185</v>
      </c>
      <c r="C2880" s="54" t="s">
        <v>1130</v>
      </c>
      <c r="D2880" s="54" t="s">
        <v>152</v>
      </c>
      <c r="E2880" s="54" t="s">
        <v>370</v>
      </c>
      <c r="F2880" s="54" t="s">
        <v>272</v>
      </c>
      <c r="G2880" s="54" t="s">
        <v>288</v>
      </c>
      <c r="H2880" s="54" t="s">
        <v>289</v>
      </c>
      <c r="I2880" s="54" t="s">
        <v>290</v>
      </c>
      <c r="J2880" s="54" t="s">
        <v>288</v>
      </c>
      <c r="K2880" s="54" t="s">
        <v>538</v>
      </c>
      <c r="L2880" s="87">
        <v>41653</v>
      </c>
      <c r="M2880" s="54"/>
      <c r="N2880" s="54" t="s">
        <v>539</v>
      </c>
      <c r="O2880" s="88">
        <v>6.6184462400000005E-2</v>
      </c>
      <c r="P2880" s="54">
        <v>15</v>
      </c>
    </row>
    <row r="2881" spans="1:16" ht="28">
      <c r="A2881" s="54" t="s">
        <v>228</v>
      </c>
      <c r="B2881" s="54" t="s">
        <v>185</v>
      </c>
      <c r="C2881" s="54" t="s">
        <v>1130</v>
      </c>
      <c r="D2881" s="54" t="s">
        <v>152</v>
      </c>
      <c r="E2881" s="54" t="s">
        <v>370</v>
      </c>
      <c r="F2881" s="54" t="s">
        <v>272</v>
      </c>
      <c r="G2881" s="54" t="s">
        <v>288</v>
      </c>
      <c r="H2881" s="54" t="s">
        <v>289</v>
      </c>
      <c r="I2881" s="54" t="s">
        <v>290</v>
      </c>
      <c r="J2881" s="54" t="s">
        <v>288</v>
      </c>
      <c r="K2881" s="54" t="s">
        <v>540</v>
      </c>
      <c r="L2881" s="87">
        <v>41653</v>
      </c>
      <c r="M2881" s="54"/>
      <c r="N2881" s="54" t="s">
        <v>541</v>
      </c>
      <c r="O2881" s="88">
        <v>0.16053426069999999</v>
      </c>
      <c r="P2881" s="54">
        <v>33</v>
      </c>
    </row>
    <row r="2882" spans="1:16" ht="28">
      <c r="A2882" s="54" t="s">
        <v>228</v>
      </c>
      <c r="B2882" s="54" t="s">
        <v>185</v>
      </c>
      <c r="C2882" s="54" t="s">
        <v>1130</v>
      </c>
      <c r="D2882" s="54" t="s">
        <v>152</v>
      </c>
      <c r="E2882" s="54" t="s">
        <v>370</v>
      </c>
      <c r="F2882" s="54" t="s">
        <v>272</v>
      </c>
      <c r="G2882" s="54" t="s">
        <v>288</v>
      </c>
      <c r="H2882" s="54" t="s">
        <v>288</v>
      </c>
      <c r="I2882" s="54" t="s">
        <v>293</v>
      </c>
      <c r="J2882" s="54" t="s">
        <v>288</v>
      </c>
      <c r="K2882" s="54" t="s">
        <v>294</v>
      </c>
      <c r="L2882" s="87">
        <v>41653</v>
      </c>
      <c r="M2882" s="54"/>
      <c r="N2882" s="54" t="s">
        <v>295</v>
      </c>
      <c r="O2882" s="88">
        <v>0.49169019980000001</v>
      </c>
      <c r="P2882" s="54">
        <v>99</v>
      </c>
    </row>
    <row r="2883" spans="1:16" ht="28">
      <c r="A2883" s="54" t="s">
        <v>228</v>
      </c>
      <c r="B2883" s="54" t="s">
        <v>185</v>
      </c>
      <c r="C2883" s="54" t="s">
        <v>1130</v>
      </c>
      <c r="D2883" s="54" t="s">
        <v>152</v>
      </c>
      <c r="E2883" s="54" t="s">
        <v>370</v>
      </c>
      <c r="F2883" s="54" t="s">
        <v>272</v>
      </c>
      <c r="G2883" s="54" t="s">
        <v>288</v>
      </c>
      <c r="H2883" s="54" t="s">
        <v>288</v>
      </c>
      <c r="I2883" s="54" t="s">
        <v>293</v>
      </c>
      <c r="J2883" s="54" t="s">
        <v>288</v>
      </c>
      <c r="K2883" s="54" t="s">
        <v>542</v>
      </c>
      <c r="L2883" s="87">
        <v>41653</v>
      </c>
      <c r="M2883" s="54"/>
      <c r="N2883" s="54" t="s">
        <v>543</v>
      </c>
      <c r="O2883" s="88">
        <v>0.36345579030000008</v>
      </c>
      <c r="P2883" s="54">
        <v>77</v>
      </c>
    </row>
    <row r="2884" spans="1:16" ht="28">
      <c r="A2884" s="54" t="s">
        <v>228</v>
      </c>
      <c r="B2884" s="54" t="s">
        <v>185</v>
      </c>
      <c r="C2884" s="54" t="s">
        <v>1130</v>
      </c>
      <c r="D2884" s="54" t="s">
        <v>152</v>
      </c>
      <c r="E2884" s="54" t="s">
        <v>370</v>
      </c>
      <c r="F2884" s="54" t="s">
        <v>272</v>
      </c>
      <c r="G2884" s="54" t="s">
        <v>288</v>
      </c>
      <c r="H2884" s="54" t="s">
        <v>288</v>
      </c>
      <c r="I2884" s="54" t="s">
        <v>293</v>
      </c>
      <c r="J2884" s="54" t="s">
        <v>288</v>
      </c>
      <c r="K2884" s="54" t="s">
        <v>544</v>
      </c>
      <c r="L2884" s="87">
        <v>41653</v>
      </c>
      <c r="M2884" s="54"/>
      <c r="N2884" s="54" t="s">
        <v>545</v>
      </c>
      <c r="O2884" s="88">
        <v>0.28482461790000002</v>
      </c>
      <c r="P2884" s="54">
        <v>53</v>
      </c>
    </row>
    <row r="2885" spans="1:16" ht="28">
      <c r="A2885" s="54" t="s">
        <v>228</v>
      </c>
      <c r="B2885" s="54" t="s">
        <v>185</v>
      </c>
      <c r="C2885" s="54" t="s">
        <v>1130</v>
      </c>
      <c r="D2885" s="54" t="s">
        <v>152</v>
      </c>
      <c r="E2885" s="54" t="s">
        <v>370</v>
      </c>
      <c r="F2885" s="54" t="s">
        <v>272</v>
      </c>
      <c r="G2885" s="54" t="s">
        <v>288</v>
      </c>
      <c r="H2885" s="54" t="s">
        <v>288</v>
      </c>
      <c r="I2885" s="54" t="s">
        <v>293</v>
      </c>
      <c r="J2885" s="54" t="s">
        <v>288</v>
      </c>
      <c r="K2885" s="54" t="s">
        <v>546</v>
      </c>
      <c r="L2885" s="87">
        <v>41653</v>
      </c>
      <c r="M2885" s="54"/>
      <c r="N2885" s="54" t="s">
        <v>547</v>
      </c>
      <c r="O2885" s="88">
        <v>0.22617100439999999</v>
      </c>
      <c r="P2885" s="54">
        <v>45</v>
      </c>
    </row>
    <row r="2886" spans="1:16" ht="28">
      <c r="A2886" s="54" t="s">
        <v>228</v>
      </c>
      <c r="B2886" s="54" t="s">
        <v>185</v>
      </c>
      <c r="C2886" s="54" t="s">
        <v>1130</v>
      </c>
      <c r="D2886" s="54" t="s">
        <v>152</v>
      </c>
      <c r="E2886" s="54" t="s">
        <v>370</v>
      </c>
      <c r="F2886" s="54" t="s">
        <v>272</v>
      </c>
      <c r="G2886" s="54" t="s">
        <v>288</v>
      </c>
      <c r="H2886" s="54" t="s">
        <v>288</v>
      </c>
      <c r="I2886" s="54" t="s">
        <v>293</v>
      </c>
      <c r="J2886" s="54" t="s">
        <v>288</v>
      </c>
      <c r="K2886" s="54" t="s">
        <v>548</v>
      </c>
      <c r="L2886" s="87">
        <v>41653</v>
      </c>
      <c r="M2886" s="54"/>
      <c r="N2886" s="54" t="s">
        <v>549</v>
      </c>
      <c r="O2886" s="88">
        <v>0.15292451939999999</v>
      </c>
      <c r="P2886" s="54">
        <v>27</v>
      </c>
    </row>
    <row r="2887" spans="1:16" ht="28">
      <c r="A2887" s="54" t="s">
        <v>228</v>
      </c>
      <c r="B2887" s="54" t="s">
        <v>185</v>
      </c>
      <c r="C2887" s="54" t="s">
        <v>1130</v>
      </c>
      <c r="D2887" s="54" t="s">
        <v>152</v>
      </c>
      <c r="E2887" s="54" t="s">
        <v>370</v>
      </c>
      <c r="F2887" s="54" t="s">
        <v>272</v>
      </c>
      <c r="G2887" s="54" t="s">
        <v>288</v>
      </c>
      <c r="H2887" s="54" t="s">
        <v>288</v>
      </c>
      <c r="I2887" s="54" t="s">
        <v>293</v>
      </c>
      <c r="J2887" s="54" t="s">
        <v>288</v>
      </c>
      <c r="K2887" s="54" t="s">
        <v>296</v>
      </c>
      <c r="L2887" s="87">
        <v>41653</v>
      </c>
      <c r="M2887" s="54"/>
      <c r="N2887" s="54" t="s">
        <v>297</v>
      </c>
      <c r="O2887" s="88">
        <v>93.6853996209</v>
      </c>
      <c r="P2887" s="54">
        <v>20020</v>
      </c>
    </row>
    <row r="2888" spans="1:16" ht="28">
      <c r="A2888" s="54" t="s">
        <v>228</v>
      </c>
      <c r="B2888" s="54" t="s">
        <v>185</v>
      </c>
      <c r="C2888" s="54" t="s">
        <v>1130</v>
      </c>
      <c r="D2888" s="54" t="s">
        <v>152</v>
      </c>
      <c r="E2888" s="54" t="s">
        <v>370</v>
      </c>
      <c r="F2888" s="54" t="s">
        <v>272</v>
      </c>
      <c r="G2888" s="54" t="s">
        <v>288</v>
      </c>
      <c r="H2888" s="54" t="s">
        <v>288</v>
      </c>
      <c r="I2888" s="54" t="s">
        <v>293</v>
      </c>
      <c r="J2888" s="54" t="s">
        <v>288</v>
      </c>
      <c r="K2888" s="54" t="s">
        <v>550</v>
      </c>
      <c r="L2888" s="87">
        <v>41653</v>
      </c>
      <c r="M2888" s="54"/>
      <c r="N2888" s="54" t="s">
        <v>551</v>
      </c>
      <c r="O2888" s="88">
        <v>0.33919930329999998</v>
      </c>
      <c r="P2888" s="54">
        <v>66</v>
      </c>
    </row>
    <row r="2889" spans="1:16" ht="28">
      <c r="A2889" s="54" t="s">
        <v>228</v>
      </c>
      <c r="B2889" s="54" t="s">
        <v>185</v>
      </c>
      <c r="C2889" s="54" t="s">
        <v>1130</v>
      </c>
      <c r="D2889" s="54" t="s">
        <v>152</v>
      </c>
      <c r="E2889" s="54" t="s">
        <v>370</v>
      </c>
      <c r="F2889" s="54" t="s">
        <v>272</v>
      </c>
      <c r="G2889" s="54" t="s">
        <v>288</v>
      </c>
      <c r="H2889" s="54" t="s">
        <v>288</v>
      </c>
      <c r="I2889" s="54" t="s">
        <v>293</v>
      </c>
      <c r="J2889" s="54" t="s">
        <v>288</v>
      </c>
      <c r="K2889" s="54" t="s">
        <v>552</v>
      </c>
      <c r="L2889" s="87">
        <v>41653</v>
      </c>
      <c r="M2889" s="54"/>
      <c r="N2889" s="54" t="s">
        <v>553</v>
      </c>
      <c r="O2889" s="88">
        <v>0.16731989659999999</v>
      </c>
      <c r="P2889" s="54">
        <v>35</v>
      </c>
    </row>
    <row r="2890" spans="1:16" ht="28">
      <c r="A2890" s="54" t="s">
        <v>228</v>
      </c>
      <c r="B2890" s="54" t="s">
        <v>185</v>
      </c>
      <c r="C2890" s="54" t="s">
        <v>1130</v>
      </c>
      <c r="D2890" s="54" t="s">
        <v>152</v>
      </c>
      <c r="E2890" s="54" t="s">
        <v>370</v>
      </c>
      <c r="F2890" s="54" t="s">
        <v>272</v>
      </c>
      <c r="G2890" s="54" t="s">
        <v>288</v>
      </c>
      <c r="H2890" s="54" t="s">
        <v>288</v>
      </c>
      <c r="I2890" s="54" t="s">
        <v>293</v>
      </c>
      <c r="J2890" s="54" t="s">
        <v>288</v>
      </c>
      <c r="K2890" s="54" t="s">
        <v>554</v>
      </c>
      <c r="L2890" s="87">
        <v>41653</v>
      </c>
      <c r="M2890" s="54"/>
      <c r="N2890" s="54" t="s">
        <v>555</v>
      </c>
      <c r="O2890" s="88">
        <v>0.15615884990000001</v>
      </c>
      <c r="P2890" s="54">
        <v>32</v>
      </c>
    </row>
    <row r="2891" spans="1:16" ht="28">
      <c r="A2891" s="54" t="s">
        <v>228</v>
      </c>
      <c r="B2891" s="54" t="s">
        <v>185</v>
      </c>
      <c r="C2891" s="54" t="s">
        <v>1130</v>
      </c>
      <c r="D2891" s="54" t="s">
        <v>152</v>
      </c>
      <c r="E2891" s="54" t="s">
        <v>370</v>
      </c>
      <c r="F2891" s="54" t="s">
        <v>272</v>
      </c>
      <c r="G2891" s="54" t="s">
        <v>288</v>
      </c>
      <c r="H2891" s="54" t="s">
        <v>288</v>
      </c>
      <c r="I2891" s="54" t="s">
        <v>293</v>
      </c>
      <c r="J2891" s="54" t="s">
        <v>288</v>
      </c>
      <c r="K2891" s="54" t="s">
        <v>556</v>
      </c>
      <c r="L2891" s="87">
        <v>41653</v>
      </c>
      <c r="M2891" s="54"/>
      <c r="N2891" s="54" t="s">
        <v>557</v>
      </c>
      <c r="O2891" s="88">
        <v>0.19317709050000001</v>
      </c>
      <c r="P2891" s="54">
        <v>39</v>
      </c>
    </row>
    <row r="2892" spans="1:16" ht="28">
      <c r="A2892" s="54" t="s">
        <v>228</v>
      </c>
      <c r="B2892" s="54" t="s">
        <v>185</v>
      </c>
      <c r="C2892" s="54" t="s">
        <v>1130</v>
      </c>
      <c r="D2892" s="54" t="s">
        <v>152</v>
      </c>
      <c r="E2892" s="54" t="s">
        <v>370</v>
      </c>
      <c r="F2892" s="54" t="s">
        <v>272</v>
      </c>
      <c r="G2892" s="54" t="s">
        <v>288</v>
      </c>
      <c r="H2892" s="54" t="s">
        <v>288</v>
      </c>
      <c r="I2892" s="54" t="s">
        <v>293</v>
      </c>
      <c r="J2892" s="54" t="s">
        <v>288</v>
      </c>
      <c r="K2892" s="54" t="s">
        <v>558</v>
      </c>
      <c r="L2892" s="87">
        <v>41653</v>
      </c>
      <c r="M2892" s="54"/>
      <c r="N2892" s="54" t="s">
        <v>559</v>
      </c>
      <c r="O2892" s="88">
        <v>0.2898918043</v>
      </c>
      <c r="P2892" s="54">
        <v>58</v>
      </c>
    </row>
    <row r="2893" spans="1:16" ht="28">
      <c r="A2893" s="54" t="s">
        <v>228</v>
      </c>
      <c r="B2893" s="54" t="s">
        <v>185</v>
      </c>
      <c r="C2893" s="54" t="s">
        <v>1130</v>
      </c>
      <c r="D2893" s="54" t="s">
        <v>152</v>
      </c>
      <c r="E2893" s="54" t="s">
        <v>370</v>
      </c>
      <c r="F2893" s="54" t="s">
        <v>272</v>
      </c>
      <c r="G2893" s="54" t="s">
        <v>288</v>
      </c>
      <c r="H2893" s="54" t="s">
        <v>288</v>
      </c>
      <c r="I2893" s="54" t="s">
        <v>293</v>
      </c>
      <c r="J2893" s="54" t="s">
        <v>288</v>
      </c>
      <c r="K2893" s="54" t="s">
        <v>560</v>
      </c>
      <c r="L2893" s="87">
        <v>41653</v>
      </c>
      <c r="M2893" s="54"/>
      <c r="N2893" s="54" t="s">
        <v>561</v>
      </c>
      <c r="O2893" s="88">
        <v>0.17697226590000001</v>
      </c>
      <c r="P2893" s="54">
        <v>36</v>
      </c>
    </row>
    <row r="2894" spans="1:16" ht="28">
      <c r="A2894" s="54" t="s">
        <v>228</v>
      </c>
      <c r="B2894" s="54" t="s">
        <v>185</v>
      </c>
      <c r="C2894" s="54" t="s">
        <v>1130</v>
      </c>
      <c r="D2894" s="54" t="s">
        <v>152</v>
      </c>
      <c r="E2894" s="54" t="s">
        <v>370</v>
      </c>
      <c r="F2894" s="54" t="s">
        <v>272</v>
      </c>
      <c r="G2894" s="54" t="s">
        <v>288</v>
      </c>
      <c r="H2894" s="54" t="s">
        <v>288</v>
      </c>
      <c r="I2894" s="54" t="s">
        <v>293</v>
      </c>
      <c r="J2894" s="54" t="s">
        <v>288</v>
      </c>
      <c r="K2894" s="54" t="s">
        <v>562</v>
      </c>
      <c r="L2894" s="87">
        <v>41653</v>
      </c>
      <c r="M2894" s="54"/>
      <c r="N2894" s="54" t="s">
        <v>563</v>
      </c>
      <c r="O2894" s="88">
        <v>0.49110718479999999</v>
      </c>
      <c r="P2894" s="54">
        <v>94</v>
      </c>
    </row>
    <row r="2895" spans="1:16" ht="28">
      <c r="A2895" s="54" t="s">
        <v>228</v>
      </c>
      <c r="B2895" s="54" t="s">
        <v>185</v>
      </c>
      <c r="C2895" s="54" t="s">
        <v>1130</v>
      </c>
      <c r="D2895" s="54" t="s">
        <v>152</v>
      </c>
      <c r="E2895" s="54" t="s">
        <v>370</v>
      </c>
      <c r="F2895" s="54" t="s">
        <v>272</v>
      </c>
      <c r="G2895" s="54" t="s">
        <v>288</v>
      </c>
      <c r="H2895" s="54" t="s">
        <v>288</v>
      </c>
      <c r="I2895" s="54" t="s">
        <v>293</v>
      </c>
      <c r="J2895" s="54" t="s">
        <v>288</v>
      </c>
      <c r="K2895" s="54" t="s">
        <v>298</v>
      </c>
      <c r="L2895" s="87">
        <v>41653</v>
      </c>
      <c r="M2895" s="54"/>
      <c r="N2895" s="54" t="s">
        <v>299</v>
      </c>
      <c r="O2895" s="88">
        <v>0.30580673180000001</v>
      </c>
      <c r="P2895" s="54">
        <v>65</v>
      </c>
    </row>
    <row r="2896" spans="1:16" ht="28">
      <c r="A2896" s="54" t="s">
        <v>228</v>
      </c>
      <c r="B2896" s="54" t="s">
        <v>185</v>
      </c>
      <c r="C2896" s="54" t="s">
        <v>1130</v>
      </c>
      <c r="D2896" s="54" t="s">
        <v>152</v>
      </c>
      <c r="E2896" s="54" t="s">
        <v>370</v>
      </c>
      <c r="F2896" s="54" t="s">
        <v>272</v>
      </c>
      <c r="G2896" s="54" t="s">
        <v>288</v>
      </c>
      <c r="H2896" s="54" t="s">
        <v>564</v>
      </c>
      <c r="I2896" s="54" t="s">
        <v>565</v>
      </c>
      <c r="J2896" s="54" t="s">
        <v>288</v>
      </c>
      <c r="K2896" s="54" t="s">
        <v>566</v>
      </c>
      <c r="L2896" s="87">
        <v>41653</v>
      </c>
      <c r="M2896" s="54"/>
      <c r="N2896" s="54" t="s">
        <v>567</v>
      </c>
      <c r="O2896" s="88">
        <v>0.1386465512</v>
      </c>
      <c r="P2896" s="54">
        <v>33</v>
      </c>
    </row>
    <row r="2897" spans="1:16" ht="28">
      <c r="A2897" s="54" t="s">
        <v>228</v>
      </c>
      <c r="B2897" s="54" t="s">
        <v>185</v>
      </c>
      <c r="C2897" s="54" t="s">
        <v>1130</v>
      </c>
      <c r="D2897" s="54" t="s">
        <v>152</v>
      </c>
      <c r="E2897" s="54" t="s">
        <v>370</v>
      </c>
      <c r="F2897" s="54" t="s">
        <v>272</v>
      </c>
      <c r="G2897" s="54" t="s">
        <v>288</v>
      </c>
      <c r="H2897" s="54" t="s">
        <v>564</v>
      </c>
      <c r="I2897" s="54" t="s">
        <v>565</v>
      </c>
      <c r="J2897" s="54" t="s">
        <v>288</v>
      </c>
      <c r="K2897" s="54" t="s">
        <v>568</v>
      </c>
      <c r="L2897" s="87">
        <v>41653</v>
      </c>
      <c r="M2897" s="54"/>
      <c r="N2897" s="54" t="s">
        <v>569</v>
      </c>
      <c r="O2897" s="88">
        <v>5.6365326299999997E-2</v>
      </c>
      <c r="P2897" s="54">
        <v>11</v>
      </c>
    </row>
    <row r="2898" spans="1:16" ht="28">
      <c r="A2898" s="54" t="s">
        <v>228</v>
      </c>
      <c r="B2898" s="54" t="s">
        <v>185</v>
      </c>
      <c r="C2898" s="54" t="s">
        <v>1130</v>
      </c>
      <c r="D2898" s="54" t="s">
        <v>152</v>
      </c>
      <c r="E2898" s="54" t="s">
        <v>370</v>
      </c>
      <c r="F2898" s="54" t="s">
        <v>272</v>
      </c>
      <c r="G2898" s="54" t="s">
        <v>288</v>
      </c>
      <c r="H2898" s="54" t="s">
        <v>564</v>
      </c>
      <c r="I2898" s="54" t="s">
        <v>565</v>
      </c>
      <c r="J2898" s="54" t="s">
        <v>288</v>
      </c>
      <c r="K2898" s="54" t="s">
        <v>570</v>
      </c>
      <c r="L2898" s="87">
        <v>41653</v>
      </c>
      <c r="M2898" s="54"/>
      <c r="N2898" s="54" t="s">
        <v>571</v>
      </c>
      <c r="O2898" s="88">
        <v>0.33765989829999998</v>
      </c>
      <c r="P2898" s="54">
        <v>65</v>
      </c>
    </row>
    <row r="2899" spans="1:16" ht="28">
      <c r="A2899" s="54" t="s">
        <v>228</v>
      </c>
      <c r="B2899" s="54" t="s">
        <v>185</v>
      </c>
      <c r="C2899" s="54" t="s">
        <v>1130</v>
      </c>
      <c r="D2899" s="54" t="s">
        <v>152</v>
      </c>
      <c r="E2899" s="54" t="s">
        <v>370</v>
      </c>
      <c r="F2899" s="54" t="s">
        <v>272</v>
      </c>
      <c r="G2899" s="54" t="s">
        <v>288</v>
      </c>
      <c r="H2899" s="54" t="s">
        <v>564</v>
      </c>
      <c r="I2899" s="54" t="s">
        <v>565</v>
      </c>
      <c r="J2899" s="54" t="s">
        <v>288</v>
      </c>
      <c r="K2899" s="54" t="s">
        <v>572</v>
      </c>
      <c r="L2899" s="87">
        <v>41653</v>
      </c>
      <c r="M2899" s="54"/>
      <c r="N2899" s="54" t="s">
        <v>573</v>
      </c>
      <c r="O2899" s="88">
        <v>0.14803270830000001</v>
      </c>
      <c r="P2899" s="54">
        <v>27</v>
      </c>
    </row>
    <row r="2900" spans="1:16" ht="28">
      <c r="A2900" s="54" t="s">
        <v>228</v>
      </c>
      <c r="B2900" s="54" t="s">
        <v>185</v>
      </c>
      <c r="C2900" s="54" t="s">
        <v>1130</v>
      </c>
      <c r="D2900" s="54" t="s">
        <v>152</v>
      </c>
      <c r="E2900" s="54" t="s">
        <v>370</v>
      </c>
      <c r="F2900" s="54" t="s">
        <v>272</v>
      </c>
      <c r="G2900" s="54" t="s">
        <v>288</v>
      </c>
      <c r="H2900" s="54" t="s">
        <v>564</v>
      </c>
      <c r="I2900" s="54" t="s">
        <v>565</v>
      </c>
      <c r="J2900" s="54" t="s">
        <v>288</v>
      </c>
      <c r="K2900" s="54" t="s">
        <v>574</v>
      </c>
      <c r="L2900" s="87">
        <v>41653</v>
      </c>
      <c r="M2900" s="54"/>
      <c r="N2900" s="54" t="s">
        <v>575</v>
      </c>
      <c r="O2900" s="88">
        <v>9.8385626700000006E-2</v>
      </c>
      <c r="P2900" s="54">
        <v>23</v>
      </c>
    </row>
    <row r="2901" spans="1:16" ht="28">
      <c r="A2901" s="54" t="s">
        <v>228</v>
      </c>
      <c r="B2901" s="54" t="s">
        <v>185</v>
      </c>
      <c r="C2901" s="54" t="s">
        <v>1130</v>
      </c>
      <c r="D2901" s="54" t="s">
        <v>152</v>
      </c>
      <c r="E2901" s="54" t="s">
        <v>370</v>
      </c>
      <c r="F2901" s="54" t="s">
        <v>272</v>
      </c>
      <c r="G2901" s="54" t="s">
        <v>288</v>
      </c>
      <c r="H2901" s="54" t="s">
        <v>194</v>
      </c>
      <c r="I2901" s="54" t="s">
        <v>576</v>
      </c>
      <c r="J2901" s="54" t="s">
        <v>288</v>
      </c>
      <c r="K2901" s="54" t="s">
        <v>577</v>
      </c>
      <c r="L2901" s="87">
        <v>42510</v>
      </c>
      <c r="M2901" s="54"/>
      <c r="N2901" s="54" t="s">
        <v>578</v>
      </c>
      <c r="O2901" s="88">
        <v>0.4011067914</v>
      </c>
      <c r="P2901" s="54">
        <v>87</v>
      </c>
    </row>
    <row r="2902" spans="1:16" ht="28">
      <c r="A2902" s="54" t="s">
        <v>228</v>
      </c>
      <c r="B2902" s="54" t="s">
        <v>185</v>
      </c>
      <c r="C2902" s="54" t="s">
        <v>1130</v>
      </c>
      <c r="D2902" s="54" t="s">
        <v>152</v>
      </c>
      <c r="E2902" s="54" t="s">
        <v>370</v>
      </c>
      <c r="F2902" s="54" t="s">
        <v>272</v>
      </c>
      <c r="G2902" s="54" t="s">
        <v>288</v>
      </c>
      <c r="H2902" s="54" t="s">
        <v>194</v>
      </c>
      <c r="I2902" s="54" t="s">
        <v>576</v>
      </c>
      <c r="J2902" s="54" t="s">
        <v>288</v>
      </c>
      <c r="K2902" s="54" t="s">
        <v>579</v>
      </c>
      <c r="L2902" s="87">
        <v>42510</v>
      </c>
      <c r="M2902" s="54"/>
      <c r="N2902" s="54" t="s">
        <v>580</v>
      </c>
      <c r="O2902" s="88">
        <v>2.2073782682999998</v>
      </c>
      <c r="P2902" s="54">
        <v>434</v>
      </c>
    </row>
    <row r="2903" spans="1:16" ht="28">
      <c r="A2903" s="54" t="s">
        <v>228</v>
      </c>
      <c r="B2903" s="54" t="s">
        <v>185</v>
      </c>
      <c r="C2903" s="54" t="s">
        <v>1130</v>
      </c>
      <c r="D2903" s="54" t="s">
        <v>152</v>
      </c>
      <c r="E2903" s="54" t="s">
        <v>370</v>
      </c>
      <c r="F2903" s="54" t="s">
        <v>272</v>
      </c>
      <c r="G2903" s="54" t="s">
        <v>288</v>
      </c>
      <c r="H2903" s="54" t="s">
        <v>194</v>
      </c>
      <c r="I2903" s="54" t="s">
        <v>576</v>
      </c>
      <c r="J2903" s="54" t="s">
        <v>288</v>
      </c>
      <c r="K2903" s="54" t="s">
        <v>581</v>
      </c>
      <c r="L2903" s="87">
        <v>42510</v>
      </c>
      <c r="M2903" s="54"/>
      <c r="N2903" s="54" t="s">
        <v>582</v>
      </c>
      <c r="O2903" s="88">
        <v>0.55290591219999996</v>
      </c>
      <c r="P2903" s="54">
        <v>116</v>
      </c>
    </row>
    <row r="2904" spans="1:16" ht="28">
      <c r="A2904" s="54" t="s">
        <v>228</v>
      </c>
      <c r="B2904" s="54" t="s">
        <v>185</v>
      </c>
      <c r="C2904" s="54" t="s">
        <v>1130</v>
      </c>
      <c r="D2904" s="54" t="s">
        <v>152</v>
      </c>
      <c r="E2904" s="54" t="s">
        <v>370</v>
      </c>
      <c r="F2904" s="54" t="s">
        <v>272</v>
      </c>
      <c r="G2904" s="54" t="s">
        <v>288</v>
      </c>
      <c r="H2904" s="54" t="s">
        <v>194</v>
      </c>
      <c r="I2904" s="54" t="s">
        <v>576</v>
      </c>
      <c r="J2904" s="54" t="s">
        <v>288</v>
      </c>
      <c r="K2904" s="54" t="s">
        <v>583</v>
      </c>
      <c r="L2904" s="87">
        <v>42510</v>
      </c>
      <c r="M2904" s="54"/>
      <c r="N2904" s="54" t="s">
        <v>584</v>
      </c>
      <c r="O2904" s="88">
        <v>0.58223463730000002</v>
      </c>
      <c r="P2904" s="54">
        <v>115</v>
      </c>
    </row>
    <row r="2905" spans="1:16" ht="28">
      <c r="A2905" s="54" t="s">
        <v>228</v>
      </c>
      <c r="B2905" s="54" t="s">
        <v>185</v>
      </c>
      <c r="C2905" s="54" t="s">
        <v>1130</v>
      </c>
      <c r="D2905" s="54" t="s">
        <v>152</v>
      </c>
      <c r="E2905" s="54" t="s">
        <v>370</v>
      </c>
      <c r="F2905" s="54" t="s">
        <v>272</v>
      </c>
      <c r="G2905" s="54" t="s">
        <v>288</v>
      </c>
      <c r="H2905" s="54" t="s">
        <v>194</v>
      </c>
      <c r="I2905" s="54" t="s">
        <v>576</v>
      </c>
      <c r="J2905" s="54" t="s">
        <v>288</v>
      </c>
      <c r="K2905" s="54" t="s">
        <v>585</v>
      </c>
      <c r="L2905" s="87">
        <v>42510</v>
      </c>
      <c r="M2905" s="54"/>
      <c r="N2905" s="54" t="s">
        <v>586</v>
      </c>
      <c r="O2905" s="88">
        <v>0.50689788759999999</v>
      </c>
      <c r="P2905" s="54">
        <v>106</v>
      </c>
    </row>
    <row r="2906" spans="1:16" ht="28">
      <c r="A2906" s="54" t="s">
        <v>228</v>
      </c>
      <c r="B2906" s="54" t="s">
        <v>185</v>
      </c>
      <c r="C2906" s="54" t="s">
        <v>1130</v>
      </c>
      <c r="D2906" s="54" t="s">
        <v>152</v>
      </c>
      <c r="E2906" s="54" t="s">
        <v>370</v>
      </c>
      <c r="F2906" s="54" t="s">
        <v>272</v>
      </c>
      <c r="G2906" s="54" t="s">
        <v>288</v>
      </c>
      <c r="H2906" s="54" t="s">
        <v>194</v>
      </c>
      <c r="I2906" s="54" t="s">
        <v>576</v>
      </c>
      <c r="J2906" s="54" t="s">
        <v>288</v>
      </c>
      <c r="K2906" s="54" t="s">
        <v>587</v>
      </c>
      <c r="L2906" s="87">
        <v>42510</v>
      </c>
      <c r="M2906" s="54"/>
      <c r="N2906" s="54" t="s">
        <v>588</v>
      </c>
      <c r="O2906" s="88">
        <v>0.67716547920000003</v>
      </c>
      <c r="P2906" s="54">
        <v>128</v>
      </c>
    </row>
    <row r="2907" spans="1:16" ht="28">
      <c r="A2907" s="54" t="s">
        <v>228</v>
      </c>
      <c r="B2907" s="54" t="s">
        <v>185</v>
      </c>
      <c r="C2907" s="54" t="s">
        <v>1130</v>
      </c>
      <c r="D2907" s="54" t="s">
        <v>152</v>
      </c>
      <c r="E2907" s="54" t="s">
        <v>370</v>
      </c>
      <c r="F2907" s="54" t="s">
        <v>272</v>
      </c>
      <c r="G2907" s="54" t="s">
        <v>288</v>
      </c>
      <c r="H2907" s="54" t="s">
        <v>194</v>
      </c>
      <c r="I2907" s="54" t="s">
        <v>576</v>
      </c>
      <c r="J2907" s="54" t="s">
        <v>288</v>
      </c>
      <c r="K2907" s="54" t="s">
        <v>589</v>
      </c>
      <c r="L2907" s="87">
        <v>42510</v>
      </c>
      <c r="M2907" s="54"/>
      <c r="N2907" s="54" t="s">
        <v>590</v>
      </c>
      <c r="O2907" s="88">
        <v>0.37651277090000002</v>
      </c>
      <c r="P2907" s="54">
        <v>76</v>
      </c>
    </row>
    <row r="2908" spans="1:16" ht="28">
      <c r="A2908" s="54" t="s">
        <v>228</v>
      </c>
      <c r="B2908" s="54" t="s">
        <v>185</v>
      </c>
      <c r="C2908" s="54" t="s">
        <v>1130</v>
      </c>
      <c r="D2908" s="54" t="s">
        <v>152</v>
      </c>
      <c r="E2908" s="54" t="s">
        <v>370</v>
      </c>
      <c r="F2908" s="54" t="s">
        <v>272</v>
      </c>
      <c r="G2908" s="54" t="s">
        <v>288</v>
      </c>
      <c r="H2908" s="54" t="s">
        <v>194</v>
      </c>
      <c r="I2908" s="54" t="s">
        <v>576</v>
      </c>
      <c r="J2908" s="54" t="s">
        <v>288</v>
      </c>
      <c r="K2908" s="54" t="s">
        <v>591</v>
      </c>
      <c r="L2908" s="87">
        <v>42510</v>
      </c>
      <c r="M2908" s="54"/>
      <c r="N2908" s="54" t="s">
        <v>592</v>
      </c>
      <c r="O2908" s="88">
        <v>0.31005508529999998</v>
      </c>
      <c r="P2908" s="54">
        <v>67</v>
      </c>
    </row>
    <row r="2909" spans="1:16" ht="28">
      <c r="A2909" s="54" t="s">
        <v>228</v>
      </c>
      <c r="B2909" s="54" t="s">
        <v>185</v>
      </c>
      <c r="C2909" s="54" t="s">
        <v>1130</v>
      </c>
      <c r="D2909" s="54" t="s">
        <v>152</v>
      </c>
      <c r="E2909" s="54" t="s">
        <v>370</v>
      </c>
      <c r="F2909" s="54" t="s">
        <v>272</v>
      </c>
      <c r="G2909" s="54" t="s">
        <v>288</v>
      </c>
      <c r="H2909" s="54" t="s">
        <v>194</v>
      </c>
      <c r="I2909" s="54" t="s">
        <v>576</v>
      </c>
      <c r="J2909" s="54" t="s">
        <v>288</v>
      </c>
      <c r="K2909" s="54" t="s">
        <v>593</v>
      </c>
      <c r="L2909" s="87">
        <v>42510</v>
      </c>
      <c r="M2909" s="54"/>
      <c r="N2909" s="54" t="s">
        <v>594</v>
      </c>
      <c r="O2909" s="88">
        <v>0.84918928039999997</v>
      </c>
      <c r="P2909" s="54">
        <v>169</v>
      </c>
    </row>
    <row r="2910" spans="1:16" ht="28">
      <c r="A2910" s="54" t="s">
        <v>228</v>
      </c>
      <c r="B2910" s="54" t="s">
        <v>185</v>
      </c>
      <c r="C2910" s="54" t="s">
        <v>1130</v>
      </c>
      <c r="D2910" s="54" t="s">
        <v>152</v>
      </c>
      <c r="E2910" s="54" t="s">
        <v>370</v>
      </c>
      <c r="F2910" s="54" t="s">
        <v>272</v>
      </c>
      <c r="G2910" s="54" t="s">
        <v>288</v>
      </c>
      <c r="H2910" s="54" t="s">
        <v>194</v>
      </c>
      <c r="I2910" s="54" t="s">
        <v>576</v>
      </c>
      <c r="J2910" s="54" t="s">
        <v>288</v>
      </c>
      <c r="K2910" s="54" t="s">
        <v>595</v>
      </c>
      <c r="L2910" s="87">
        <v>42510</v>
      </c>
      <c r="M2910" s="54"/>
      <c r="N2910" s="54" t="s">
        <v>596</v>
      </c>
      <c r="O2910" s="88">
        <v>0.33501914510000008</v>
      </c>
      <c r="P2910" s="54">
        <v>68</v>
      </c>
    </row>
    <row r="2911" spans="1:16" ht="28">
      <c r="A2911" s="54" t="s">
        <v>228</v>
      </c>
      <c r="B2911" s="54" t="s">
        <v>185</v>
      </c>
      <c r="C2911" s="54" t="s">
        <v>1130</v>
      </c>
      <c r="D2911" s="54" t="s">
        <v>152</v>
      </c>
      <c r="E2911" s="54" t="s">
        <v>370</v>
      </c>
      <c r="F2911" s="54" t="s">
        <v>272</v>
      </c>
      <c r="G2911" s="54" t="s">
        <v>288</v>
      </c>
      <c r="H2911" s="54" t="s">
        <v>597</v>
      </c>
      <c r="I2911" s="54" t="s">
        <v>598</v>
      </c>
      <c r="J2911" s="54" t="s">
        <v>288</v>
      </c>
      <c r="K2911" s="54" t="s">
        <v>597</v>
      </c>
      <c r="L2911" s="87">
        <v>42440</v>
      </c>
      <c r="M2911" s="54"/>
      <c r="N2911" s="54" t="s">
        <v>599</v>
      </c>
      <c r="O2911" s="88">
        <v>1.9356447327999999</v>
      </c>
      <c r="P2911" s="54">
        <v>382</v>
      </c>
    </row>
    <row r="2912" spans="1:16" ht="28">
      <c r="A2912" s="54" t="s">
        <v>228</v>
      </c>
      <c r="B2912" s="54" t="s">
        <v>185</v>
      </c>
      <c r="C2912" s="54" t="s">
        <v>1130</v>
      </c>
      <c r="D2912" s="54" t="s">
        <v>152</v>
      </c>
      <c r="E2912" s="54" t="s">
        <v>370</v>
      </c>
      <c r="F2912" s="54" t="s">
        <v>272</v>
      </c>
      <c r="G2912" s="54" t="s">
        <v>288</v>
      </c>
      <c r="H2912" s="54" t="s">
        <v>562</v>
      </c>
      <c r="I2912" s="54" t="s">
        <v>623</v>
      </c>
      <c r="J2912" s="54" t="s">
        <v>288</v>
      </c>
      <c r="K2912" s="54" t="s">
        <v>562</v>
      </c>
      <c r="L2912" s="87">
        <v>42066</v>
      </c>
      <c r="M2912" s="54"/>
      <c r="N2912" s="54" t="s">
        <v>624</v>
      </c>
      <c r="O2912" s="88">
        <v>0.88600577719999996</v>
      </c>
      <c r="P2912" s="54">
        <v>168</v>
      </c>
    </row>
    <row r="2913" spans="1:16" ht="28">
      <c r="A2913" s="54" t="s">
        <v>228</v>
      </c>
      <c r="B2913" s="54" t="s">
        <v>185</v>
      </c>
      <c r="C2913" s="54" t="s">
        <v>1130</v>
      </c>
      <c r="D2913" s="54" t="s">
        <v>152</v>
      </c>
      <c r="E2913" s="54" t="s">
        <v>370</v>
      </c>
      <c r="F2913" s="54" t="s">
        <v>272</v>
      </c>
      <c r="G2913" s="54" t="s">
        <v>288</v>
      </c>
      <c r="H2913" s="54" t="s">
        <v>300</v>
      </c>
      <c r="I2913" s="54" t="s">
        <v>301</v>
      </c>
      <c r="J2913" s="54" t="s">
        <v>288</v>
      </c>
      <c r="K2913" s="54" t="s">
        <v>300</v>
      </c>
      <c r="L2913" s="87">
        <v>42391</v>
      </c>
      <c r="M2913" s="54"/>
      <c r="N2913" s="54" t="s">
        <v>302</v>
      </c>
      <c r="O2913" s="88">
        <v>3.7936490236</v>
      </c>
      <c r="P2913" s="54">
        <v>795</v>
      </c>
    </row>
    <row r="2914" spans="1:16" ht="28">
      <c r="A2914" s="54" t="s">
        <v>228</v>
      </c>
      <c r="B2914" s="54" t="s">
        <v>185</v>
      </c>
      <c r="C2914" s="54" t="s">
        <v>1130</v>
      </c>
      <c r="D2914" s="54" t="s">
        <v>152</v>
      </c>
      <c r="E2914" s="54" t="s">
        <v>370</v>
      </c>
      <c r="F2914" s="54" t="s">
        <v>272</v>
      </c>
      <c r="G2914" s="54" t="s">
        <v>625</v>
      </c>
      <c r="H2914" s="54" t="s">
        <v>1443</v>
      </c>
      <c r="I2914" s="54" t="s">
        <v>1444</v>
      </c>
      <c r="J2914" s="54" t="s">
        <v>625</v>
      </c>
      <c r="K2914" s="54" t="s">
        <v>1443</v>
      </c>
      <c r="L2914" s="87">
        <v>43130</v>
      </c>
      <c r="M2914" s="54"/>
      <c r="N2914" s="54" t="s">
        <v>1445</v>
      </c>
      <c r="O2914" s="88">
        <v>0.74849160729999997</v>
      </c>
      <c r="P2914" s="54">
        <v>145</v>
      </c>
    </row>
    <row r="2915" spans="1:16" ht="28">
      <c r="A2915" s="54" t="s">
        <v>228</v>
      </c>
      <c r="B2915" s="54" t="s">
        <v>185</v>
      </c>
      <c r="C2915" s="54" t="s">
        <v>1130</v>
      </c>
      <c r="D2915" s="54" t="s">
        <v>152</v>
      </c>
      <c r="E2915" s="54" t="s">
        <v>370</v>
      </c>
      <c r="F2915" s="54" t="s">
        <v>272</v>
      </c>
      <c r="G2915" s="54" t="s">
        <v>625</v>
      </c>
      <c r="H2915" s="54" t="s">
        <v>626</v>
      </c>
      <c r="I2915" s="54" t="s">
        <v>627</v>
      </c>
      <c r="J2915" s="54" t="s">
        <v>625</v>
      </c>
      <c r="K2915" s="54" t="s">
        <v>628</v>
      </c>
      <c r="L2915" s="87">
        <v>42874</v>
      </c>
      <c r="M2915" s="54"/>
      <c r="N2915" s="54" t="s">
        <v>629</v>
      </c>
      <c r="O2915" s="88">
        <v>7.8828140500000005E-2</v>
      </c>
      <c r="P2915" s="54">
        <v>17</v>
      </c>
    </row>
    <row r="2916" spans="1:16" ht="28">
      <c r="A2916" s="54" t="s">
        <v>228</v>
      </c>
      <c r="B2916" s="54" t="s">
        <v>185</v>
      </c>
      <c r="C2916" s="54" t="s">
        <v>1130</v>
      </c>
      <c r="D2916" s="54" t="s">
        <v>152</v>
      </c>
      <c r="E2916" s="54" t="s">
        <v>370</v>
      </c>
      <c r="F2916" s="54" t="s">
        <v>272</v>
      </c>
      <c r="G2916" s="54" t="s">
        <v>625</v>
      </c>
      <c r="H2916" s="54" t="s">
        <v>626</v>
      </c>
      <c r="I2916" s="54" t="s">
        <v>627</v>
      </c>
      <c r="J2916" s="54" t="s">
        <v>625</v>
      </c>
      <c r="K2916" s="54" t="s">
        <v>630</v>
      </c>
      <c r="L2916" s="87">
        <v>42874</v>
      </c>
      <c r="M2916" s="54"/>
      <c r="N2916" s="54" t="s">
        <v>631</v>
      </c>
      <c r="O2916" s="88">
        <v>5.3367340100000007E-2</v>
      </c>
      <c r="P2916" s="54">
        <v>13</v>
      </c>
    </row>
    <row r="2917" spans="1:16" ht="28">
      <c r="A2917" s="54" t="s">
        <v>228</v>
      </c>
      <c r="B2917" s="54" t="s">
        <v>185</v>
      </c>
      <c r="C2917" s="54" t="s">
        <v>1130</v>
      </c>
      <c r="D2917" s="54" t="s">
        <v>152</v>
      </c>
      <c r="E2917" s="54" t="s">
        <v>370</v>
      </c>
      <c r="F2917" s="54" t="s">
        <v>272</v>
      </c>
      <c r="G2917" s="54" t="s">
        <v>625</v>
      </c>
      <c r="H2917" s="54" t="s">
        <v>626</v>
      </c>
      <c r="I2917" s="54" t="s">
        <v>627</v>
      </c>
      <c r="J2917" s="54" t="s">
        <v>625</v>
      </c>
      <c r="K2917" s="54" t="s">
        <v>632</v>
      </c>
      <c r="L2917" s="87">
        <v>42874</v>
      </c>
      <c r="M2917" s="54"/>
      <c r="N2917" s="54" t="s">
        <v>633</v>
      </c>
      <c r="O2917" s="88">
        <v>8.4429650800000006E-2</v>
      </c>
      <c r="P2917" s="54">
        <v>18</v>
      </c>
    </row>
    <row r="2918" spans="1:16" ht="28">
      <c r="A2918" s="54" t="s">
        <v>228</v>
      </c>
      <c r="B2918" s="54" t="s">
        <v>185</v>
      </c>
      <c r="C2918" s="54" t="s">
        <v>1130</v>
      </c>
      <c r="D2918" s="54" t="s">
        <v>152</v>
      </c>
      <c r="E2918" s="54" t="s">
        <v>370</v>
      </c>
      <c r="F2918" s="54" t="s">
        <v>272</v>
      </c>
      <c r="G2918" s="54" t="s">
        <v>625</v>
      </c>
      <c r="H2918" s="54" t="s">
        <v>626</v>
      </c>
      <c r="I2918" s="54" t="s">
        <v>627</v>
      </c>
      <c r="J2918" s="54" t="s">
        <v>625</v>
      </c>
      <c r="K2918" s="54" t="s">
        <v>634</v>
      </c>
      <c r="L2918" s="87">
        <v>42874</v>
      </c>
      <c r="M2918" s="54"/>
      <c r="N2918" s="54" t="s">
        <v>635</v>
      </c>
      <c r="O2918" s="88">
        <v>5.6897385899999993E-2</v>
      </c>
      <c r="P2918" s="54">
        <v>12</v>
      </c>
    </row>
    <row r="2919" spans="1:16" ht="28">
      <c r="A2919" s="54" t="s">
        <v>228</v>
      </c>
      <c r="B2919" s="54" t="s">
        <v>185</v>
      </c>
      <c r="C2919" s="54" t="s">
        <v>1130</v>
      </c>
      <c r="D2919" s="54" t="s">
        <v>152</v>
      </c>
      <c r="E2919" s="54" t="s">
        <v>370</v>
      </c>
      <c r="F2919" s="54" t="s">
        <v>272</v>
      </c>
      <c r="G2919" s="54" t="s">
        <v>625</v>
      </c>
      <c r="H2919" s="54" t="s">
        <v>626</v>
      </c>
      <c r="I2919" s="54" t="s">
        <v>627</v>
      </c>
      <c r="J2919" s="54" t="s">
        <v>625</v>
      </c>
      <c r="K2919" s="54" t="s">
        <v>636</v>
      </c>
      <c r="L2919" s="87">
        <v>42874</v>
      </c>
      <c r="M2919" s="54"/>
      <c r="N2919" s="54" t="s">
        <v>637</v>
      </c>
      <c r="O2919" s="88">
        <v>0.74598456629999998</v>
      </c>
      <c r="P2919" s="54">
        <v>148</v>
      </c>
    </row>
    <row r="2920" spans="1:16" ht="28">
      <c r="A2920" s="54" t="s">
        <v>228</v>
      </c>
      <c r="B2920" s="54" t="s">
        <v>185</v>
      </c>
      <c r="C2920" s="54" t="s">
        <v>1130</v>
      </c>
      <c r="D2920" s="54" t="s">
        <v>152</v>
      </c>
      <c r="E2920" s="54" t="s">
        <v>370</v>
      </c>
      <c r="F2920" s="54" t="s">
        <v>272</v>
      </c>
      <c r="G2920" s="54" t="s">
        <v>625</v>
      </c>
      <c r="H2920" s="54" t="s">
        <v>626</v>
      </c>
      <c r="I2920" s="54" t="s">
        <v>627</v>
      </c>
      <c r="J2920" s="54" t="s">
        <v>625</v>
      </c>
      <c r="K2920" s="54" t="s">
        <v>638</v>
      </c>
      <c r="L2920" s="87">
        <v>42874</v>
      </c>
      <c r="M2920" s="54"/>
      <c r="N2920" s="54" t="s">
        <v>639</v>
      </c>
      <c r="O2920" s="88">
        <v>0.1120427619</v>
      </c>
      <c r="P2920" s="54">
        <v>24</v>
      </c>
    </row>
    <row r="2921" spans="1:16" ht="28">
      <c r="A2921" s="54" t="s">
        <v>228</v>
      </c>
      <c r="B2921" s="54" t="s">
        <v>185</v>
      </c>
      <c r="C2921" s="54" t="s">
        <v>1130</v>
      </c>
      <c r="D2921" s="54" t="s">
        <v>152</v>
      </c>
      <c r="E2921" s="54" t="s">
        <v>370</v>
      </c>
      <c r="F2921" s="54" t="s">
        <v>272</v>
      </c>
      <c r="G2921" s="54" t="s">
        <v>625</v>
      </c>
      <c r="H2921" s="54" t="s">
        <v>626</v>
      </c>
      <c r="I2921" s="54" t="s">
        <v>627</v>
      </c>
      <c r="J2921" s="54" t="s">
        <v>625</v>
      </c>
      <c r="K2921" s="54" t="s">
        <v>640</v>
      </c>
      <c r="L2921" s="87">
        <v>42874</v>
      </c>
      <c r="M2921" s="54"/>
      <c r="N2921" s="54" t="s">
        <v>641</v>
      </c>
      <c r="O2921" s="88">
        <v>0.1470074391</v>
      </c>
      <c r="P2921" s="54">
        <v>30</v>
      </c>
    </row>
    <row r="2922" spans="1:16" ht="28">
      <c r="A2922" s="54" t="s">
        <v>228</v>
      </c>
      <c r="B2922" s="54" t="s">
        <v>185</v>
      </c>
      <c r="C2922" s="54" t="s">
        <v>1130</v>
      </c>
      <c r="D2922" s="54" t="s">
        <v>152</v>
      </c>
      <c r="E2922" s="54" t="s">
        <v>370</v>
      </c>
      <c r="F2922" s="54" t="s">
        <v>272</v>
      </c>
      <c r="G2922" s="54" t="s">
        <v>625</v>
      </c>
      <c r="H2922" s="54" t="s">
        <v>626</v>
      </c>
      <c r="I2922" s="54" t="s">
        <v>627</v>
      </c>
      <c r="J2922" s="54" t="s">
        <v>625</v>
      </c>
      <c r="K2922" s="54" t="s">
        <v>642</v>
      </c>
      <c r="L2922" s="87">
        <v>42874</v>
      </c>
      <c r="M2922" s="54"/>
      <c r="N2922" s="54" t="s">
        <v>643</v>
      </c>
      <c r="O2922" s="88">
        <v>6.6324323799999987E-2</v>
      </c>
      <c r="P2922" s="54">
        <v>16</v>
      </c>
    </row>
    <row r="2923" spans="1:16" ht="28">
      <c r="A2923" s="54" t="s">
        <v>228</v>
      </c>
      <c r="B2923" s="54" t="s">
        <v>185</v>
      </c>
      <c r="C2923" s="54" t="s">
        <v>1130</v>
      </c>
      <c r="D2923" s="54" t="s">
        <v>152</v>
      </c>
      <c r="E2923" s="54" t="s">
        <v>370</v>
      </c>
      <c r="F2923" s="54" t="s">
        <v>272</v>
      </c>
      <c r="G2923" s="54" t="s">
        <v>625</v>
      </c>
      <c r="H2923" s="54" t="s">
        <v>626</v>
      </c>
      <c r="I2923" s="54" t="s">
        <v>627</v>
      </c>
      <c r="J2923" s="54" t="s">
        <v>625</v>
      </c>
      <c r="K2923" s="54" t="s">
        <v>644</v>
      </c>
      <c r="L2923" s="87">
        <v>42874</v>
      </c>
      <c r="M2923" s="54"/>
      <c r="N2923" s="54" t="s">
        <v>645</v>
      </c>
      <c r="O2923" s="88">
        <v>0.30774059910000001</v>
      </c>
      <c r="P2923" s="54">
        <v>61</v>
      </c>
    </row>
    <row r="2924" spans="1:16" ht="28">
      <c r="A2924" s="54" t="s">
        <v>228</v>
      </c>
      <c r="B2924" s="54" t="s">
        <v>185</v>
      </c>
      <c r="C2924" s="54" t="s">
        <v>1130</v>
      </c>
      <c r="D2924" s="54" t="s">
        <v>152</v>
      </c>
      <c r="E2924" s="54" t="s">
        <v>370</v>
      </c>
      <c r="F2924" s="54" t="s">
        <v>272</v>
      </c>
      <c r="G2924" s="54" t="s">
        <v>625</v>
      </c>
      <c r="H2924" s="54" t="s">
        <v>626</v>
      </c>
      <c r="I2924" s="54" t="s">
        <v>627</v>
      </c>
      <c r="J2924" s="54" t="s">
        <v>625</v>
      </c>
      <c r="K2924" s="54" t="s">
        <v>626</v>
      </c>
      <c r="L2924" s="87">
        <v>42874</v>
      </c>
      <c r="M2924" s="54"/>
      <c r="N2924" s="54" t="s">
        <v>646</v>
      </c>
      <c r="O2924" s="88">
        <v>6.2420003600000003E-2</v>
      </c>
      <c r="P2924" s="54">
        <v>14</v>
      </c>
    </row>
    <row r="2925" spans="1:16" ht="28">
      <c r="A2925" s="54" t="s">
        <v>228</v>
      </c>
      <c r="B2925" s="54" t="s">
        <v>185</v>
      </c>
      <c r="C2925" s="54" t="s">
        <v>1130</v>
      </c>
      <c r="D2925" s="54" t="s">
        <v>152</v>
      </c>
      <c r="E2925" s="54" t="s">
        <v>370</v>
      </c>
      <c r="F2925" s="54" t="s">
        <v>272</v>
      </c>
      <c r="G2925" s="54" t="s">
        <v>647</v>
      </c>
      <c r="H2925" s="54" t="s">
        <v>648</v>
      </c>
      <c r="I2925" s="54" t="s">
        <v>649</v>
      </c>
      <c r="J2925" s="54" t="s">
        <v>647</v>
      </c>
      <c r="K2925" s="54" t="s">
        <v>650</v>
      </c>
      <c r="L2925" s="87">
        <v>42790</v>
      </c>
      <c r="M2925" s="54"/>
      <c r="N2925" s="54" t="s">
        <v>651</v>
      </c>
      <c r="O2925" s="88">
        <v>0.56197108330000001</v>
      </c>
      <c r="P2925" s="54">
        <v>126</v>
      </c>
    </row>
    <row r="2926" spans="1:16" ht="28">
      <c r="A2926" s="54" t="s">
        <v>228</v>
      </c>
      <c r="B2926" s="54" t="s">
        <v>185</v>
      </c>
      <c r="C2926" s="54" t="s">
        <v>1130</v>
      </c>
      <c r="D2926" s="54" t="s">
        <v>152</v>
      </c>
      <c r="E2926" s="54" t="s">
        <v>370</v>
      </c>
      <c r="F2926" s="54" t="s">
        <v>272</v>
      </c>
      <c r="G2926" s="54" t="s">
        <v>647</v>
      </c>
      <c r="H2926" s="54" t="s">
        <v>648</v>
      </c>
      <c r="I2926" s="54" t="s">
        <v>649</v>
      </c>
      <c r="J2926" s="54" t="s">
        <v>647</v>
      </c>
      <c r="K2926" s="54" t="s">
        <v>650</v>
      </c>
      <c r="L2926" s="87">
        <v>42790</v>
      </c>
      <c r="M2926" s="54"/>
      <c r="N2926" s="54" t="s">
        <v>652</v>
      </c>
      <c r="O2926" s="88">
        <v>0.16593089280000001</v>
      </c>
      <c r="P2926" s="54">
        <v>42</v>
      </c>
    </row>
    <row r="2927" spans="1:16" ht="28">
      <c r="A2927" s="54" t="s">
        <v>228</v>
      </c>
      <c r="B2927" s="54" t="s">
        <v>185</v>
      </c>
      <c r="C2927" s="54" t="s">
        <v>1130</v>
      </c>
      <c r="D2927" s="54" t="s">
        <v>152</v>
      </c>
      <c r="E2927" s="54" t="s">
        <v>370</v>
      </c>
      <c r="F2927" s="54" t="s">
        <v>272</v>
      </c>
      <c r="G2927" s="54" t="s">
        <v>647</v>
      </c>
      <c r="H2927" s="54" t="s">
        <v>648</v>
      </c>
      <c r="I2927" s="54" t="s">
        <v>649</v>
      </c>
      <c r="J2927" s="54" t="s">
        <v>647</v>
      </c>
      <c r="K2927" s="54" t="s">
        <v>653</v>
      </c>
      <c r="L2927" s="87">
        <v>42790</v>
      </c>
      <c r="M2927" s="54"/>
      <c r="N2927" s="54" t="s">
        <v>654</v>
      </c>
      <c r="O2927" s="88">
        <v>0.44598046749999998</v>
      </c>
      <c r="P2927" s="54">
        <v>112</v>
      </c>
    </row>
    <row r="2928" spans="1:16" ht="28">
      <c r="A2928" s="54" t="s">
        <v>228</v>
      </c>
      <c r="B2928" s="54" t="s">
        <v>185</v>
      </c>
      <c r="C2928" s="54" t="s">
        <v>1130</v>
      </c>
      <c r="D2928" s="54" t="s">
        <v>152</v>
      </c>
      <c r="E2928" s="54" t="s">
        <v>370</v>
      </c>
      <c r="F2928" s="54" t="s">
        <v>272</v>
      </c>
      <c r="G2928" s="54" t="s">
        <v>647</v>
      </c>
      <c r="H2928" s="54" t="s">
        <v>648</v>
      </c>
      <c r="I2928" s="54" t="s">
        <v>649</v>
      </c>
      <c r="J2928" s="54" t="s">
        <v>647</v>
      </c>
      <c r="K2928" s="54" t="s">
        <v>655</v>
      </c>
      <c r="L2928" s="87">
        <v>42790</v>
      </c>
      <c r="M2928" s="54"/>
      <c r="N2928" s="54" t="s">
        <v>656</v>
      </c>
      <c r="O2928" s="88">
        <v>0.10436976470000001</v>
      </c>
      <c r="P2928" s="54">
        <v>25</v>
      </c>
    </row>
    <row r="2929" spans="1:16" ht="28">
      <c r="A2929" s="54" t="s">
        <v>228</v>
      </c>
      <c r="B2929" s="54" t="s">
        <v>185</v>
      </c>
      <c r="C2929" s="54" t="s">
        <v>1130</v>
      </c>
      <c r="D2929" s="54" t="s">
        <v>152</v>
      </c>
      <c r="E2929" s="54" t="s">
        <v>370</v>
      </c>
      <c r="F2929" s="54" t="s">
        <v>272</v>
      </c>
      <c r="G2929" s="54" t="s">
        <v>647</v>
      </c>
      <c r="H2929" s="54" t="s">
        <v>648</v>
      </c>
      <c r="I2929" s="54" t="s">
        <v>649</v>
      </c>
      <c r="J2929" s="54" t="s">
        <v>647</v>
      </c>
      <c r="K2929" s="54" t="s">
        <v>657</v>
      </c>
      <c r="L2929" s="87">
        <v>42790</v>
      </c>
      <c r="M2929" s="54"/>
      <c r="N2929" s="54" t="s">
        <v>658</v>
      </c>
      <c r="O2929" s="88">
        <v>0.1959290846</v>
      </c>
      <c r="P2929" s="54">
        <v>45</v>
      </c>
    </row>
    <row r="2930" spans="1:16" ht="28">
      <c r="A2930" s="54" t="s">
        <v>228</v>
      </c>
      <c r="B2930" s="54" t="s">
        <v>185</v>
      </c>
      <c r="C2930" s="54" t="s">
        <v>1130</v>
      </c>
      <c r="D2930" s="54" t="s">
        <v>152</v>
      </c>
      <c r="E2930" s="54" t="s">
        <v>370</v>
      </c>
      <c r="F2930" s="54" t="s">
        <v>272</v>
      </c>
      <c r="G2930" s="54" t="s">
        <v>647</v>
      </c>
      <c r="H2930" s="54" t="s">
        <v>648</v>
      </c>
      <c r="I2930" s="54" t="s">
        <v>649</v>
      </c>
      <c r="J2930" s="54" t="s">
        <v>647</v>
      </c>
      <c r="K2930" s="54" t="s">
        <v>659</v>
      </c>
      <c r="L2930" s="87">
        <v>42790</v>
      </c>
      <c r="M2930" s="54"/>
      <c r="N2930" s="54" t="s">
        <v>660</v>
      </c>
      <c r="O2930" s="88">
        <v>0.16246656239999999</v>
      </c>
      <c r="P2930" s="54">
        <v>37</v>
      </c>
    </row>
    <row r="2931" spans="1:16" ht="28">
      <c r="A2931" s="54" t="s">
        <v>228</v>
      </c>
      <c r="B2931" s="54" t="s">
        <v>185</v>
      </c>
      <c r="C2931" s="54" t="s">
        <v>1130</v>
      </c>
      <c r="D2931" s="54" t="s">
        <v>152</v>
      </c>
      <c r="E2931" s="54" t="s">
        <v>370</v>
      </c>
      <c r="F2931" s="54" t="s">
        <v>272</v>
      </c>
      <c r="G2931" s="54" t="s">
        <v>647</v>
      </c>
      <c r="H2931" s="54" t="s">
        <v>648</v>
      </c>
      <c r="I2931" s="54" t="s">
        <v>649</v>
      </c>
      <c r="J2931" s="54" t="s">
        <v>647</v>
      </c>
      <c r="K2931" s="54" t="s">
        <v>661</v>
      </c>
      <c r="L2931" s="87">
        <v>42790</v>
      </c>
      <c r="M2931" s="54"/>
      <c r="N2931" s="54" t="s">
        <v>662</v>
      </c>
      <c r="O2931" s="88">
        <v>0.1147232245</v>
      </c>
      <c r="P2931" s="54">
        <v>25</v>
      </c>
    </row>
    <row r="2932" spans="1:16" ht="28">
      <c r="A2932" s="54" t="s">
        <v>228</v>
      </c>
      <c r="B2932" s="54" t="s">
        <v>185</v>
      </c>
      <c r="C2932" s="54" t="s">
        <v>1130</v>
      </c>
      <c r="D2932" s="54" t="s">
        <v>152</v>
      </c>
      <c r="E2932" s="54" t="s">
        <v>370</v>
      </c>
      <c r="F2932" s="54" t="s">
        <v>272</v>
      </c>
      <c r="G2932" s="54" t="s">
        <v>647</v>
      </c>
      <c r="H2932" s="54" t="s">
        <v>648</v>
      </c>
      <c r="I2932" s="54" t="s">
        <v>649</v>
      </c>
      <c r="J2932" s="54" t="s">
        <v>647</v>
      </c>
      <c r="K2932" s="54" t="s">
        <v>661</v>
      </c>
      <c r="L2932" s="87">
        <v>42790</v>
      </c>
      <c r="M2932" s="54"/>
      <c r="N2932" s="54" t="s">
        <v>663</v>
      </c>
      <c r="O2932" s="88">
        <v>7.5528807276999999</v>
      </c>
      <c r="P2932" s="54">
        <v>1607</v>
      </c>
    </row>
    <row r="2933" spans="1:16" ht="28">
      <c r="A2933" s="54" t="s">
        <v>228</v>
      </c>
      <c r="B2933" s="54" t="s">
        <v>185</v>
      </c>
      <c r="C2933" s="54" t="s">
        <v>1130</v>
      </c>
      <c r="D2933" s="54" t="s">
        <v>152</v>
      </c>
      <c r="E2933" s="54" t="s">
        <v>370</v>
      </c>
      <c r="F2933" s="54" t="s">
        <v>272</v>
      </c>
      <c r="G2933" s="54" t="s">
        <v>647</v>
      </c>
      <c r="H2933" s="54" t="s">
        <v>648</v>
      </c>
      <c r="I2933" s="54" t="s">
        <v>649</v>
      </c>
      <c r="J2933" s="54" t="s">
        <v>647</v>
      </c>
      <c r="K2933" s="54" t="s">
        <v>664</v>
      </c>
      <c r="L2933" s="87">
        <v>42790</v>
      </c>
      <c r="M2933" s="54"/>
      <c r="N2933" s="54" t="s">
        <v>665</v>
      </c>
      <c r="O2933" s="88">
        <v>9.8597292399999995E-2</v>
      </c>
      <c r="P2933" s="54">
        <v>21</v>
      </c>
    </row>
    <row r="2934" spans="1:16" ht="28">
      <c r="A2934" s="54" t="s">
        <v>228</v>
      </c>
      <c r="B2934" s="54" t="s">
        <v>185</v>
      </c>
      <c r="C2934" s="54" t="s">
        <v>1130</v>
      </c>
      <c r="D2934" s="54" t="s">
        <v>152</v>
      </c>
      <c r="E2934" s="54" t="s">
        <v>370</v>
      </c>
      <c r="F2934" s="54" t="s">
        <v>272</v>
      </c>
      <c r="G2934" s="54" t="s">
        <v>647</v>
      </c>
      <c r="H2934" s="54" t="s">
        <v>648</v>
      </c>
      <c r="I2934" s="54" t="s">
        <v>649</v>
      </c>
      <c r="J2934" s="54" t="s">
        <v>647</v>
      </c>
      <c r="K2934" s="54" t="s">
        <v>664</v>
      </c>
      <c r="L2934" s="87">
        <v>42790</v>
      </c>
      <c r="M2934" s="54"/>
      <c r="N2934" s="54" t="s">
        <v>666</v>
      </c>
      <c r="O2934" s="88">
        <v>0.19564690230000001</v>
      </c>
      <c r="P2934" s="54">
        <v>42</v>
      </c>
    </row>
    <row r="2935" spans="1:16" ht="28">
      <c r="A2935" s="54" t="s">
        <v>228</v>
      </c>
      <c r="B2935" s="54" t="s">
        <v>185</v>
      </c>
      <c r="C2935" s="54" t="s">
        <v>1130</v>
      </c>
      <c r="D2935" s="54" t="s">
        <v>152</v>
      </c>
      <c r="E2935" s="54" t="s">
        <v>370</v>
      </c>
      <c r="F2935" s="54" t="s">
        <v>272</v>
      </c>
      <c r="G2935" s="54" t="s">
        <v>647</v>
      </c>
      <c r="H2935" s="54" t="s">
        <v>648</v>
      </c>
      <c r="I2935" s="54" t="s">
        <v>649</v>
      </c>
      <c r="J2935" s="54" t="s">
        <v>647</v>
      </c>
      <c r="K2935" s="54" t="s">
        <v>664</v>
      </c>
      <c r="L2935" s="87">
        <v>42790</v>
      </c>
      <c r="M2935" s="54"/>
      <c r="N2935" s="54" t="s">
        <v>667</v>
      </c>
      <c r="O2935" s="88">
        <v>0.1914029394</v>
      </c>
      <c r="P2935" s="54">
        <v>46</v>
      </c>
    </row>
    <row r="2936" spans="1:16" ht="28">
      <c r="A2936" s="54" t="s">
        <v>228</v>
      </c>
      <c r="B2936" s="54" t="s">
        <v>185</v>
      </c>
      <c r="C2936" s="54" t="s">
        <v>1130</v>
      </c>
      <c r="D2936" s="54" t="s">
        <v>152</v>
      </c>
      <c r="E2936" s="54" t="s">
        <v>370</v>
      </c>
      <c r="F2936" s="54" t="s">
        <v>272</v>
      </c>
      <c r="G2936" s="54" t="s">
        <v>647</v>
      </c>
      <c r="H2936" s="54" t="s">
        <v>648</v>
      </c>
      <c r="I2936" s="54" t="s">
        <v>649</v>
      </c>
      <c r="J2936" s="54" t="s">
        <v>647</v>
      </c>
      <c r="K2936" s="54" t="s">
        <v>648</v>
      </c>
      <c r="L2936" s="87">
        <v>42790</v>
      </c>
      <c r="M2936" s="54"/>
      <c r="N2936" s="54" t="s">
        <v>668</v>
      </c>
      <c r="O2936" s="88">
        <v>0.26891710629999999</v>
      </c>
      <c r="P2936" s="54">
        <v>59</v>
      </c>
    </row>
    <row r="2937" spans="1:16" ht="28">
      <c r="A2937" s="54" t="s">
        <v>228</v>
      </c>
      <c r="B2937" s="54" t="s">
        <v>185</v>
      </c>
      <c r="C2937" s="54" t="s">
        <v>1130</v>
      </c>
      <c r="D2937" s="54" t="s">
        <v>152</v>
      </c>
      <c r="E2937" s="54" t="s">
        <v>370</v>
      </c>
      <c r="F2937" s="54" t="s">
        <v>272</v>
      </c>
      <c r="G2937" s="54" t="s">
        <v>647</v>
      </c>
      <c r="H2937" s="54" t="s">
        <v>648</v>
      </c>
      <c r="I2937" s="54" t="s">
        <v>649</v>
      </c>
      <c r="J2937" s="54" t="s">
        <v>647</v>
      </c>
      <c r="K2937" s="54" t="s">
        <v>669</v>
      </c>
      <c r="L2937" s="87">
        <v>42790</v>
      </c>
      <c r="M2937" s="54"/>
      <c r="N2937" s="54" t="s">
        <v>670</v>
      </c>
      <c r="O2937" s="88">
        <v>0.17478024389999999</v>
      </c>
      <c r="P2937" s="54">
        <v>43</v>
      </c>
    </row>
    <row r="2938" spans="1:16" ht="28">
      <c r="A2938" s="54" t="s">
        <v>228</v>
      </c>
      <c r="B2938" s="54" t="s">
        <v>185</v>
      </c>
      <c r="C2938" s="54" t="s">
        <v>1130</v>
      </c>
      <c r="D2938" s="54" t="s">
        <v>152</v>
      </c>
      <c r="E2938" s="54" t="s">
        <v>370</v>
      </c>
      <c r="F2938" s="54" t="s">
        <v>272</v>
      </c>
      <c r="G2938" s="54" t="s">
        <v>647</v>
      </c>
      <c r="H2938" s="54" t="s">
        <v>648</v>
      </c>
      <c r="I2938" s="54" t="s">
        <v>649</v>
      </c>
      <c r="J2938" s="54" t="s">
        <v>647</v>
      </c>
      <c r="K2938" s="54" t="s">
        <v>669</v>
      </c>
      <c r="L2938" s="87">
        <v>42790</v>
      </c>
      <c r="M2938" s="54"/>
      <c r="N2938" s="54" t="s">
        <v>671</v>
      </c>
      <c r="O2938" s="88">
        <v>0.18204364780000001</v>
      </c>
      <c r="P2938" s="54">
        <v>41</v>
      </c>
    </row>
    <row r="2939" spans="1:16" ht="28">
      <c r="A2939" s="54" t="s">
        <v>228</v>
      </c>
      <c r="B2939" s="54" t="s">
        <v>185</v>
      </c>
      <c r="C2939" s="54" t="s">
        <v>1130</v>
      </c>
      <c r="D2939" s="54" t="s">
        <v>152</v>
      </c>
      <c r="E2939" s="54" t="s">
        <v>370</v>
      </c>
      <c r="F2939" s="54" t="s">
        <v>272</v>
      </c>
      <c r="G2939" s="54" t="s">
        <v>647</v>
      </c>
      <c r="H2939" s="54" t="s">
        <v>648</v>
      </c>
      <c r="I2939" s="54" t="s">
        <v>649</v>
      </c>
      <c r="J2939" s="54" t="s">
        <v>672</v>
      </c>
      <c r="K2939" s="54" t="s">
        <v>673</v>
      </c>
      <c r="L2939" s="87">
        <v>42790</v>
      </c>
      <c r="M2939" s="54"/>
      <c r="N2939" s="54" t="s">
        <v>674</v>
      </c>
      <c r="O2939" s="88">
        <v>0.15016707269999999</v>
      </c>
      <c r="P2939" s="54">
        <v>36</v>
      </c>
    </row>
    <row r="2940" spans="1:16" ht="28">
      <c r="A2940" s="54" t="s">
        <v>228</v>
      </c>
      <c r="B2940" s="54" t="s">
        <v>185</v>
      </c>
      <c r="C2940" s="54" t="s">
        <v>1130</v>
      </c>
      <c r="D2940" s="54" t="s">
        <v>152</v>
      </c>
      <c r="E2940" s="54" t="s">
        <v>370</v>
      </c>
      <c r="F2940" s="54" t="s">
        <v>272</v>
      </c>
      <c r="G2940" s="54" t="s">
        <v>647</v>
      </c>
      <c r="H2940" s="54" t="s">
        <v>648</v>
      </c>
      <c r="I2940" s="54" t="s">
        <v>649</v>
      </c>
      <c r="J2940" s="54" t="s">
        <v>675</v>
      </c>
      <c r="K2940" s="54" t="s">
        <v>676</v>
      </c>
      <c r="L2940" s="87">
        <v>42790</v>
      </c>
      <c r="M2940" s="54"/>
      <c r="N2940" s="54" t="s">
        <v>677</v>
      </c>
      <c r="O2940" s="88">
        <v>78.239572478699998</v>
      </c>
      <c r="P2940" s="54">
        <v>17123</v>
      </c>
    </row>
    <row r="2941" spans="1:16" ht="28">
      <c r="A2941" s="54" t="s">
        <v>228</v>
      </c>
      <c r="B2941" s="54" t="s">
        <v>185</v>
      </c>
      <c r="C2941" s="54" t="s">
        <v>1130</v>
      </c>
      <c r="D2941" s="54" t="s">
        <v>152</v>
      </c>
      <c r="E2941" s="54" t="s">
        <v>370</v>
      </c>
      <c r="F2941" s="54" t="s">
        <v>272</v>
      </c>
      <c r="G2941" s="54" t="s">
        <v>196</v>
      </c>
      <c r="H2941" s="54" t="s">
        <v>199</v>
      </c>
      <c r="I2941" s="54" t="s">
        <v>1527</v>
      </c>
      <c r="J2941" s="54" t="s">
        <v>196</v>
      </c>
      <c r="K2941" s="54" t="s">
        <v>199</v>
      </c>
      <c r="L2941" s="87">
        <v>42888</v>
      </c>
      <c r="M2941" s="54"/>
      <c r="N2941" s="54" t="s">
        <v>707</v>
      </c>
      <c r="O2941" s="88">
        <v>0.44075877790000001</v>
      </c>
      <c r="P2941" s="54">
        <v>96</v>
      </c>
    </row>
    <row r="2942" spans="1:16" ht="28">
      <c r="A2942" s="54" t="s">
        <v>228</v>
      </c>
      <c r="B2942" s="54" t="s">
        <v>185</v>
      </c>
      <c r="C2942" s="54" t="s">
        <v>1130</v>
      </c>
      <c r="D2942" s="54" t="s">
        <v>152</v>
      </c>
      <c r="E2942" s="54" t="s">
        <v>370</v>
      </c>
      <c r="F2942" s="54" t="s">
        <v>272</v>
      </c>
      <c r="G2942" s="54" t="s">
        <v>196</v>
      </c>
      <c r="H2942" s="54" t="s">
        <v>199</v>
      </c>
      <c r="I2942" s="54" t="s">
        <v>700</v>
      </c>
      <c r="J2942" s="54" t="s">
        <v>196</v>
      </c>
      <c r="K2942" s="54" t="s">
        <v>701</v>
      </c>
      <c r="L2942" s="87">
        <v>42888</v>
      </c>
      <c r="M2942" s="54"/>
      <c r="N2942" s="54" t="s">
        <v>702</v>
      </c>
      <c r="O2942" s="88">
        <v>9.55537786E-2</v>
      </c>
      <c r="P2942" s="54">
        <v>21</v>
      </c>
    </row>
    <row r="2943" spans="1:16" ht="28">
      <c r="A2943" s="54" t="s">
        <v>228</v>
      </c>
      <c r="B2943" s="54" t="s">
        <v>185</v>
      </c>
      <c r="C2943" s="54" t="s">
        <v>1130</v>
      </c>
      <c r="D2943" s="54" t="s">
        <v>152</v>
      </c>
      <c r="E2943" s="54" t="s">
        <v>370</v>
      </c>
      <c r="F2943" s="54" t="s">
        <v>272</v>
      </c>
      <c r="G2943" s="54" t="s">
        <v>196</v>
      </c>
      <c r="H2943" s="54" t="s">
        <v>199</v>
      </c>
      <c r="I2943" s="54" t="s">
        <v>700</v>
      </c>
      <c r="J2943" s="54" t="s">
        <v>196</v>
      </c>
      <c r="K2943" s="54" t="s">
        <v>703</v>
      </c>
      <c r="L2943" s="87">
        <v>42888</v>
      </c>
      <c r="M2943" s="54"/>
      <c r="N2943" s="54" t="s">
        <v>704</v>
      </c>
      <c r="O2943" s="88">
        <v>0.1224750917</v>
      </c>
      <c r="P2943" s="54">
        <v>27</v>
      </c>
    </row>
    <row r="2944" spans="1:16" ht="28">
      <c r="A2944" s="54" t="s">
        <v>228</v>
      </c>
      <c r="B2944" s="54" t="s">
        <v>185</v>
      </c>
      <c r="C2944" s="54" t="s">
        <v>1130</v>
      </c>
      <c r="D2944" s="54" t="s">
        <v>152</v>
      </c>
      <c r="E2944" s="54" t="s">
        <v>370</v>
      </c>
      <c r="F2944" s="54" t="s">
        <v>272</v>
      </c>
      <c r="G2944" s="54" t="s">
        <v>196</v>
      </c>
      <c r="H2944" s="54" t="s">
        <v>199</v>
      </c>
      <c r="I2944" s="54" t="s">
        <v>700</v>
      </c>
      <c r="J2944" s="54" t="s">
        <v>196</v>
      </c>
      <c r="K2944" s="54" t="s">
        <v>705</v>
      </c>
      <c r="L2944" s="87">
        <v>42888</v>
      </c>
      <c r="M2944" s="54"/>
      <c r="N2944" s="54" t="s">
        <v>706</v>
      </c>
      <c r="O2944" s="88">
        <v>0.35098379559999998</v>
      </c>
      <c r="P2944" s="54">
        <v>77</v>
      </c>
    </row>
    <row r="2945" spans="1:16" ht="28">
      <c r="A2945" s="54" t="s">
        <v>228</v>
      </c>
      <c r="B2945" s="54" t="s">
        <v>185</v>
      </c>
      <c r="C2945" s="54" t="s">
        <v>1130</v>
      </c>
      <c r="D2945" s="54" t="s">
        <v>152</v>
      </c>
      <c r="E2945" s="54" t="s">
        <v>370</v>
      </c>
      <c r="F2945" s="54" t="s">
        <v>272</v>
      </c>
      <c r="G2945" s="54" t="s">
        <v>196</v>
      </c>
      <c r="H2945" s="54" t="s">
        <v>199</v>
      </c>
      <c r="I2945" s="54" t="s">
        <v>700</v>
      </c>
      <c r="J2945" s="54" t="s">
        <v>196</v>
      </c>
      <c r="K2945" s="54" t="s">
        <v>708</v>
      </c>
      <c r="L2945" s="87">
        <v>42888</v>
      </c>
      <c r="M2945" s="54"/>
      <c r="N2945" s="54" t="s">
        <v>709</v>
      </c>
      <c r="O2945" s="88">
        <v>0.18636621210000001</v>
      </c>
      <c r="P2945" s="54">
        <v>46</v>
      </c>
    </row>
    <row r="2946" spans="1:16" ht="28">
      <c r="A2946" s="54" t="s">
        <v>228</v>
      </c>
      <c r="B2946" s="54" t="s">
        <v>185</v>
      </c>
      <c r="C2946" s="54" t="s">
        <v>1130</v>
      </c>
      <c r="D2946" s="54" t="s">
        <v>152</v>
      </c>
      <c r="E2946" s="54" t="s">
        <v>370</v>
      </c>
      <c r="F2946" s="54" t="s">
        <v>272</v>
      </c>
      <c r="G2946" s="54" t="s">
        <v>196</v>
      </c>
      <c r="H2946" s="54" t="s">
        <v>199</v>
      </c>
      <c r="I2946" s="54" t="s">
        <v>700</v>
      </c>
      <c r="J2946" s="54" t="s">
        <v>196</v>
      </c>
      <c r="K2946" s="54" t="s">
        <v>710</v>
      </c>
      <c r="L2946" s="87">
        <v>42888</v>
      </c>
      <c r="M2946" s="54"/>
      <c r="N2946" s="54" t="s">
        <v>711</v>
      </c>
      <c r="O2946" s="88">
        <v>0.1169544277</v>
      </c>
      <c r="P2946" s="54">
        <v>26</v>
      </c>
    </row>
    <row r="2947" spans="1:16" ht="28">
      <c r="A2947" s="54" t="s">
        <v>228</v>
      </c>
      <c r="B2947" s="54" t="s">
        <v>185</v>
      </c>
      <c r="C2947" s="54" t="s">
        <v>1130</v>
      </c>
      <c r="D2947" s="54" t="s">
        <v>152</v>
      </c>
      <c r="E2947" s="54" t="s">
        <v>370</v>
      </c>
      <c r="F2947" s="54" t="s">
        <v>272</v>
      </c>
      <c r="G2947" s="54" t="s">
        <v>196</v>
      </c>
      <c r="H2947" s="54" t="s">
        <v>199</v>
      </c>
      <c r="I2947" s="54" t="s">
        <v>700</v>
      </c>
      <c r="J2947" s="54" t="s">
        <v>196</v>
      </c>
      <c r="K2947" s="54" t="s">
        <v>712</v>
      </c>
      <c r="L2947" s="87">
        <v>42888</v>
      </c>
      <c r="M2947" s="54"/>
      <c r="N2947" s="54" t="s">
        <v>713</v>
      </c>
      <c r="O2947" s="88">
        <v>0.13981728630000001</v>
      </c>
      <c r="P2947" s="54">
        <v>26</v>
      </c>
    </row>
    <row r="2948" spans="1:16" ht="28">
      <c r="A2948" s="54" t="s">
        <v>228</v>
      </c>
      <c r="B2948" s="54" t="s">
        <v>185</v>
      </c>
      <c r="C2948" s="54" t="s">
        <v>1130</v>
      </c>
      <c r="D2948" s="54" t="s">
        <v>152</v>
      </c>
      <c r="E2948" s="54" t="s">
        <v>370</v>
      </c>
      <c r="F2948" s="54" t="s">
        <v>272</v>
      </c>
      <c r="G2948" s="54" t="s">
        <v>196</v>
      </c>
      <c r="H2948" s="54" t="s">
        <v>199</v>
      </c>
      <c r="I2948" s="54" t="s">
        <v>700</v>
      </c>
      <c r="J2948" s="54" t="s">
        <v>196</v>
      </c>
      <c r="K2948" s="54" t="s">
        <v>714</v>
      </c>
      <c r="L2948" s="87">
        <v>42888</v>
      </c>
      <c r="M2948" s="54"/>
      <c r="N2948" s="54" t="s">
        <v>715</v>
      </c>
      <c r="O2948" s="88">
        <v>0.4268741371</v>
      </c>
      <c r="P2948" s="54">
        <v>106</v>
      </c>
    </row>
    <row r="2949" spans="1:16" ht="28">
      <c r="A2949" s="54" t="s">
        <v>228</v>
      </c>
      <c r="B2949" s="54" t="s">
        <v>185</v>
      </c>
      <c r="C2949" s="54" t="s">
        <v>1130</v>
      </c>
      <c r="D2949" s="54" t="s">
        <v>152</v>
      </c>
      <c r="E2949" s="54" t="s">
        <v>370</v>
      </c>
      <c r="F2949" s="54" t="s">
        <v>272</v>
      </c>
      <c r="G2949" s="54" t="s">
        <v>196</v>
      </c>
      <c r="H2949" s="54" t="s">
        <v>199</v>
      </c>
      <c r="I2949" s="54" t="s">
        <v>700</v>
      </c>
      <c r="J2949" s="54" t="s">
        <v>196</v>
      </c>
      <c r="K2949" s="54" t="s">
        <v>716</v>
      </c>
      <c r="L2949" s="87">
        <v>42888</v>
      </c>
      <c r="M2949" s="54"/>
      <c r="N2949" s="54" t="s">
        <v>717</v>
      </c>
      <c r="O2949" s="88">
        <v>0.78739525939999999</v>
      </c>
      <c r="P2949" s="54">
        <v>158</v>
      </c>
    </row>
    <row r="2950" spans="1:16" ht="28">
      <c r="A2950" s="54" t="s">
        <v>228</v>
      </c>
      <c r="B2950" s="54" t="s">
        <v>185</v>
      </c>
      <c r="C2950" s="54" t="s">
        <v>1130</v>
      </c>
      <c r="D2950" s="54" t="s">
        <v>152</v>
      </c>
      <c r="E2950" s="54" t="s">
        <v>370</v>
      </c>
      <c r="F2950" s="54" t="s">
        <v>272</v>
      </c>
      <c r="G2950" s="54" t="s">
        <v>196</v>
      </c>
      <c r="H2950" s="54" t="s">
        <v>199</v>
      </c>
      <c r="I2950" s="54" t="s">
        <v>700</v>
      </c>
      <c r="J2950" s="54" t="s">
        <v>196</v>
      </c>
      <c r="K2950" s="54" t="s">
        <v>718</v>
      </c>
      <c r="L2950" s="87">
        <v>42888</v>
      </c>
      <c r="M2950" s="54"/>
      <c r="N2950" s="54" t="s">
        <v>719</v>
      </c>
      <c r="O2950" s="88">
        <v>7.8296081099999984E-2</v>
      </c>
      <c r="P2950" s="54">
        <v>16</v>
      </c>
    </row>
    <row r="2951" spans="1:16" ht="28">
      <c r="A2951" s="54" t="s">
        <v>228</v>
      </c>
      <c r="B2951" s="54" t="s">
        <v>185</v>
      </c>
      <c r="C2951" s="54" t="s">
        <v>1130</v>
      </c>
      <c r="D2951" s="54" t="s">
        <v>152</v>
      </c>
      <c r="E2951" s="54" t="s">
        <v>370</v>
      </c>
      <c r="F2951" s="54" t="s">
        <v>272</v>
      </c>
      <c r="G2951" s="54" t="s">
        <v>196</v>
      </c>
      <c r="H2951" s="54" t="s">
        <v>720</v>
      </c>
      <c r="I2951" s="54" t="s">
        <v>721</v>
      </c>
      <c r="J2951" s="54" t="s">
        <v>196</v>
      </c>
      <c r="K2951" s="54" t="s">
        <v>720</v>
      </c>
      <c r="L2951" s="87">
        <v>42627</v>
      </c>
      <c r="M2951" s="54"/>
      <c r="N2951" s="54" t="s">
        <v>722</v>
      </c>
      <c r="O2951" s="88">
        <v>1.6672861472</v>
      </c>
      <c r="P2951" s="54">
        <v>361</v>
      </c>
    </row>
    <row r="2952" spans="1:16" ht="28">
      <c r="A2952" s="54" t="s">
        <v>228</v>
      </c>
      <c r="B2952" s="54" t="s">
        <v>185</v>
      </c>
      <c r="C2952" s="54" t="s">
        <v>1130</v>
      </c>
      <c r="D2952" s="54" t="s">
        <v>152</v>
      </c>
      <c r="E2952" s="54" t="s">
        <v>370</v>
      </c>
      <c r="F2952" s="54" t="s">
        <v>272</v>
      </c>
      <c r="G2952" s="54" t="s">
        <v>196</v>
      </c>
      <c r="H2952" s="54" t="s">
        <v>720</v>
      </c>
      <c r="I2952" s="54" t="s">
        <v>723</v>
      </c>
      <c r="J2952" s="54" t="s">
        <v>196</v>
      </c>
      <c r="K2952" s="54" t="s">
        <v>724</v>
      </c>
      <c r="L2952" s="87">
        <v>42678</v>
      </c>
      <c r="M2952" s="54"/>
      <c r="N2952" s="54" t="s">
        <v>725</v>
      </c>
      <c r="O2952" s="88">
        <v>0.1979290403</v>
      </c>
      <c r="P2952" s="54">
        <v>38</v>
      </c>
    </row>
    <row r="2953" spans="1:16" ht="28">
      <c r="A2953" s="54" t="s">
        <v>228</v>
      </c>
      <c r="B2953" s="54" t="s">
        <v>185</v>
      </c>
      <c r="C2953" s="54" t="s">
        <v>1130</v>
      </c>
      <c r="D2953" s="54" t="s">
        <v>152</v>
      </c>
      <c r="E2953" s="54" t="s">
        <v>370</v>
      </c>
      <c r="F2953" s="54" t="s">
        <v>272</v>
      </c>
      <c r="G2953" s="54" t="s">
        <v>196</v>
      </c>
      <c r="H2953" s="54" t="s">
        <v>720</v>
      </c>
      <c r="I2953" s="54" t="s">
        <v>723</v>
      </c>
      <c r="J2953" s="54" t="s">
        <v>196</v>
      </c>
      <c r="K2953" s="54" t="s">
        <v>726</v>
      </c>
      <c r="L2953" s="87">
        <v>42678</v>
      </c>
      <c r="M2953" s="54"/>
      <c r="N2953" s="54" t="s">
        <v>727</v>
      </c>
      <c r="O2953" s="88">
        <v>0.24641071849999999</v>
      </c>
      <c r="P2953" s="54">
        <v>52</v>
      </c>
    </row>
    <row r="2954" spans="1:16" ht="28">
      <c r="A2954" s="54" t="s">
        <v>228</v>
      </c>
      <c r="B2954" s="54" t="s">
        <v>185</v>
      </c>
      <c r="C2954" s="54" t="s">
        <v>1130</v>
      </c>
      <c r="D2954" s="54" t="s">
        <v>152</v>
      </c>
      <c r="E2954" s="54" t="s">
        <v>370</v>
      </c>
      <c r="F2954" s="54" t="s">
        <v>272</v>
      </c>
      <c r="G2954" s="54" t="s">
        <v>196</v>
      </c>
      <c r="H2954" s="54" t="s">
        <v>351</v>
      </c>
      <c r="I2954" s="54" t="s">
        <v>728</v>
      </c>
      <c r="J2954" s="54" t="s">
        <v>196</v>
      </c>
      <c r="K2954" s="54" t="s">
        <v>351</v>
      </c>
      <c r="L2954" s="87">
        <v>41744</v>
      </c>
      <c r="M2954" s="54"/>
      <c r="N2954" s="54" t="s">
        <v>729</v>
      </c>
      <c r="O2954" s="88">
        <v>6.0619967269000004</v>
      </c>
      <c r="P2954" s="54">
        <v>1249</v>
      </c>
    </row>
    <row r="2955" spans="1:16" ht="28">
      <c r="A2955" s="54" t="s">
        <v>228</v>
      </c>
      <c r="B2955" s="54" t="s">
        <v>185</v>
      </c>
      <c r="C2955" s="54" t="s">
        <v>1130</v>
      </c>
      <c r="D2955" s="54" t="s">
        <v>152</v>
      </c>
      <c r="E2955" s="54" t="s">
        <v>370</v>
      </c>
      <c r="F2955" s="54" t="s">
        <v>272</v>
      </c>
      <c r="G2955" s="54" t="s">
        <v>196</v>
      </c>
      <c r="H2955" s="54" t="s">
        <v>730</v>
      </c>
      <c r="I2955" s="54" t="s">
        <v>731</v>
      </c>
      <c r="J2955" s="54" t="s">
        <v>196</v>
      </c>
      <c r="K2955" s="54" t="s">
        <v>730</v>
      </c>
      <c r="L2955" s="87">
        <v>41660</v>
      </c>
      <c r="M2955" s="54"/>
      <c r="N2955" s="54" t="s">
        <v>732</v>
      </c>
      <c r="O2955" s="88">
        <v>1.1363223935</v>
      </c>
      <c r="P2955" s="54">
        <v>228</v>
      </c>
    </row>
    <row r="2956" spans="1:16" ht="28">
      <c r="A2956" s="54" t="s">
        <v>228</v>
      </c>
      <c r="B2956" s="54" t="s">
        <v>185</v>
      </c>
      <c r="C2956" s="54" t="s">
        <v>1130</v>
      </c>
      <c r="D2956" s="54" t="s">
        <v>152</v>
      </c>
      <c r="E2956" s="54" t="s">
        <v>370</v>
      </c>
      <c r="F2956" s="54" t="s">
        <v>272</v>
      </c>
      <c r="G2956" s="54" t="s">
        <v>200</v>
      </c>
      <c r="H2956" s="54" t="s">
        <v>733</v>
      </c>
      <c r="I2956" s="54" t="s">
        <v>734</v>
      </c>
      <c r="J2956" s="54" t="s">
        <v>200</v>
      </c>
      <c r="K2956" s="54" t="s">
        <v>735</v>
      </c>
      <c r="L2956" s="87">
        <v>42657</v>
      </c>
      <c r="M2956" s="54"/>
      <c r="N2956" s="54" t="s">
        <v>736</v>
      </c>
      <c r="O2956" s="88">
        <v>5.999607299999999E-2</v>
      </c>
      <c r="P2956" s="54">
        <v>12</v>
      </c>
    </row>
    <row r="2957" spans="1:16" ht="28">
      <c r="A2957" s="54" t="s">
        <v>228</v>
      </c>
      <c r="B2957" s="54" t="s">
        <v>185</v>
      </c>
      <c r="C2957" s="54" t="s">
        <v>1130</v>
      </c>
      <c r="D2957" s="54" t="s">
        <v>152</v>
      </c>
      <c r="E2957" s="54" t="s">
        <v>370</v>
      </c>
      <c r="F2957" s="54" t="s">
        <v>272</v>
      </c>
      <c r="G2957" s="54" t="s">
        <v>200</v>
      </c>
      <c r="H2957" s="54" t="s">
        <v>733</v>
      </c>
      <c r="I2957" s="54" t="s">
        <v>734</v>
      </c>
      <c r="J2957" s="54" t="s">
        <v>200</v>
      </c>
      <c r="K2957" s="54" t="s">
        <v>737</v>
      </c>
      <c r="L2957" s="87">
        <v>42657</v>
      </c>
      <c r="M2957" s="54"/>
      <c r="N2957" s="54" t="s">
        <v>738</v>
      </c>
      <c r="O2957" s="88">
        <v>7.5004666499999997E-2</v>
      </c>
      <c r="P2957" s="54">
        <v>15</v>
      </c>
    </row>
    <row r="2958" spans="1:16" ht="28">
      <c r="A2958" s="54" t="s">
        <v>228</v>
      </c>
      <c r="B2958" s="54" t="s">
        <v>185</v>
      </c>
      <c r="C2958" s="54" t="s">
        <v>1130</v>
      </c>
      <c r="D2958" s="54" t="s">
        <v>152</v>
      </c>
      <c r="E2958" s="54" t="s">
        <v>370</v>
      </c>
      <c r="F2958" s="54" t="s">
        <v>272</v>
      </c>
      <c r="G2958" s="54" t="s">
        <v>200</v>
      </c>
      <c r="H2958" s="54" t="s">
        <v>733</v>
      </c>
      <c r="I2958" s="54" t="s">
        <v>734</v>
      </c>
      <c r="J2958" s="54" t="s">
        <v>200</v>
      </c>
      <c r="K2958" s="54" t="s">
        <v>739</v>
      </c>
      <c r="L2958" s="87">
        <v>42657</v>
      </c>
      <c r="M2958" s="54"/>
      <c r="N2958" s="54" t="s">
        <v>740</v>
      </c>
      <c r="O2958" s="88">
        <v>9.9401347999999987E-2</v>
      </c>
      <c r="P2958" s="54">
        <v>17</v>
      </c>
    </row>
    <row r="2959" spans="1:16" ht="28">
      <c r="A2959" s="54" t="s">
        <v>228</v>
      </c>
      <c r="B2959" s="54" t="s">
        <v>185</v>
      </c>
      <c r="C2959" s="54" t="s">
        <v>1130</v>
      </c>
      <c r="D2959" s="54" t="s">
        <v>152</v>
      </c>
      <c r="E2959" s="54" t="s">
        <v>370</v>
      </c>
      <c r="F2959" s="54" t="s">
        <v>272</v>
      </c>
      <c r="G2959" s="54" t="s">
        <v>200</v>
      </c>
      <c r="H2959" s="54" t="s">
        <v>733</v>
      </c>
      <c r="I2959" s="54" t="s">
        <v>734</v>
      </c>
      <c r="J2959" s="54" t="s">
        <v>200</v>
      </c>
      <c r="K2959" s="54" t="s">
        <v>741</v>
      </c>
      <c r="L2959" s="87">
        <v>42657</v>
      </c>
      <c r="M2959" s="54"/>
      <c r="N2959" s="54" t="s">
        <v>742</v>
      </c>
      <c r="O2959" s="88">
        <v>5.9739540799999998E-2</v>
      </c>
      <c r="P2959" s="54">
        <v>13</v>
      </c>
    </row>
    <row r="2960" spans="1:16" ht="28">
      <c r="A2960" s="54" t="s">
        <v>228</v>
      </c>
      <c r="B2960" s="54" t="s">
        <v>185</v>
      </c>
      <c r="C2960" s="54" t="s">
        <v>1130</v>
      </c>
      <c r="D2960" s="54" t="s">
        <v>152</v>
      </c>
      <c r="E2960" s="54" t="s">
        <v>370</v>
      </c>
      <c r="F2960" s="54" t="s">
        <v>272</v>
      </c>
      <c r="G2960" s="54" t="s">
        <v>200</v>
      </c>
      <c r="H2960" s="54" t="s">
        <v>733</v>
      </c>
      <c r="I2960" s="54" t="s">
        <v>734</v>
      </c>
      <c r="J2960" s="54" t="s">
        <v>200</v>
      </c>
      <c r="K2960" s="54" t="s">
        <v>743</v>
      </c>
      <c r="L2960" s="87">
        <v>42657</v>
      </c>
      <c r="M2960" s="54"/>
      <c r="N2960" s="54" t="s">
        <v>744</v>
      </c>
      <c r="O2960" s="88">
        <v>0.3007735164</v>
      </c>
      <c r="P2960" s="54">
        <v>68</v>
      </c>
    </row>
    <row r="2961" spans="1:16" ht="28">
      <c r="A2961" s="54" t="s">
        <v>228</v>
      </c>
      <c r="B2961" s="54" t="s">
        <v>185</v>
      </c>
      <c r="C2961" s="54" t="s">
        <v>1130</v>
      </c>
      <c r="D2961" s="54" t="s">
        <v>152</v>
      </c>
      <c r="E2961" s="54" t="s">
        <v>370</v>
      </c>
      <c r="F2961" s="54" t="s">
        <v>272</v>
      </c>
      <c r="G2961" s="54" t="s">
        <v>200</v>
      </c>
      <c r="H2961" s="54" t="s">
        <v>733</v>
      </c>
      <c r="I2961" s="54" t="s">
        <v>734</v>
      </c>
      <c r="J2961" s="54" t="s">
        <v>200</v>
      </c>
      <c r="K2961" s="54" t="s">
        <v>745</v>
      </c>
      <c r="L2961" s="87">
        <v>42657</v>
      </c>
      <c r="M2961" s="54"/>
      <c r="N2961" s="54" t="s">
        <v>746</v>
      </c>
      <c r="O2961" s="88">
        <v>8.2537779699999994E-2</v>
      </c>
      <c r="P2961" s="54">
        <v>17</v>
      </c>
    </row>
    <row r="2962" spans="1:16" ht="28">
      <c r="A2962" s="54" t="s">
        <v>228</v>
      </c>
      <c r="B2962" s="54" t="s">
        <v>185</v>
      </c>
      <c r="C2962" s="54" t="s">
        <v>1130</v>
      </c>
      <c r="D2962" s="54" t="s">
        <v>152</v>
      </c>
      <c r="E2962" s="54" t="s">
        <v>370</v>
      </c>
      <c r="F2962" s="54" t="s">
        <v>272</v>
      </c>
      <c r="G2962" s="54" t="s">
        <v>200</v>
      </c>
      <c r="H2962" s="54" t="s">
        <v>733</v>
      </c>
      <c r="I2962" s="54" t="s">
        <v>734</v>
      </c>
      <c r="J2962" s="54" t="s">
        <v>200</v>
      </c>
      <c r="K2962" s="54" t="s">
        <v>747</v>
      </c>
      <c r="L2962" s="87">
        <v>42657</v>
      </c>
      <c r="M2962" s="54"/>
      <c r="N2962" s="54" t="s">
        <v>748</v>
      </c>
      <c r="O2962" s="88">
        <v>7.0802699900000002E-2</v>
      </c>
      <c r="P2962" s="54">
        <v>14</v>
      </c>
    </row>
    <row r="2963" spans="1:16" ht="28">
      <c r="A2963" s="54" t="s">
        <v>228</v>
      </c>
      <c r="B2963" s="54" t="s">
        <v>185</v>
      </c>
      <c r="C2963" s="54" t="s">
        <v>1130</v>
      </c>
      <c r="D2963" s="54" t="s">
        <v>152</v>
      </c>
      <c r="E2963" s="54" t="s">
        <v>370</v>
      </c>
      <c r="F2963" s="54" t="s">
        <v>272</v>
      </c>
      <c r="G2963" s="54" t="s">
        <v>200</v>
      </c>
      <c r="H2963" s="54" t="s">
        <v>733</v>
      </c>
      <c r="I2963" s="54" t="s">
        <v>734</v>
      </c>
      <c r="J2963" s="54" t="s">
        <v>200</v>
      </c>
      <c r="K2963" s="54" t="s">
        <v>749</v>
      </c>
      <c r="L2963" s="87">
        <v>42657</v>
      </c>
      <c r="M2963" s="54"/>
      <c r="N2963" s="54" t="s">
        <v>750</v>
      </c>
      <c r="O2963" s="88">
        <v>4.6171605099999999E-2</v>
      </c>
      <c r="P2963" s="54">
        <v>10</v>
      </c>
    </row>
    <row r="2964" spans="1:16" ht="28">
      <c r="A2964" s="54" t="s">
        <v>228</v>
      </c>
      <c r="B2964" s="54" t="s">
        <v>185</v>
      </c>
      <c r="C2964" s="54" t="s">
        <v>1130</v>
      </c>
      <c r="D2964" s="54" t="s">
        <v>152</v>
      </c>
      <c r="E2964" s="54" t="s">
        <v>370</v>
      </c>
      <c r="F2964" s="54" t="s">
        <v>272</v>
      </c>
      <c r="G2964" s="54" t="s">
        <v>200</v>
      </c>
      <c r="H2964" s="54" t="s">
        <v>733</v>
      </c>
      <c r="I2964" s="54" t="s">
        <v>734</v>
      </c>
      <c r="J2964" s="54" t="s">
        <v>200</v>
      </c>
      <c r="K2964" s="54" t="s">
        <v>751</v>
      </c>
      <c r="L2964" s="87">
        <v>42657</v>
      </c>
      <c r="M2964" s="54"/>
      <c r="N2964" s="54" t="s">
        <v>752</v>
      </c>
      <c r="O2964" s="88">
        <v>5.1633253900000002E-2</v>
      </c>
      <c r="P2964" s="54">
        <v>10</v>
      </c>
    </row>
    <row r="2965" spans="1:16" ht="28">
      <c r="A2965" s="54" t="s">
        <v>228</v>
      </c>
      <c r="B2965" s="54" t="s">
        <v>185</v>
      </c>
      <c r="C2965" s="54" t="s">
        <v>1130</v>
      </c>
      <c r="D2965" s="54" t="s">
        <v>152</v>
      </c>
      <c r="E2965" s="54" t="s">
        <v>370</v>
      </c>
      <c r="F2965" s="54" t="s">
        <v>272</v>
      </c>
      <c r="G2965" s="54" t="s">
        <v>200</v>
      </c>
      <c r="H2965" s="54" t="s">
        <v>733</v>
      </c>
      <c r="I2965" s="54" t="s">
        <v>734</v>
      </c>
      <c r="J2965" s="54" t="s">
        <v>200</v>
      </c>
      <c r="K2965" s="54" t="s">
        <v>753</v>
      </c>
      <c r="L2965" s="87">
        <v>42657</v>
      </c>
      <c r="M2965" s="54"/>
      <c r="N2965" s="54" t="s">
        <v>754</v>
      </c>
      <c r="O2965" s="88">
        <v>6.8873028000000017E-2</v>
      </c>
      <c r="P2965" s="54">
        <v>18</v>
      </c>
    </row>
    <row r="2966" spans="1:16" ht="28">
      <c r="A2966" s="54" t="s">
        <v>228</v>
      </c>
      <c r="B2966" s="54" t="s">
        <v>185</v>
      </c>
      <c r="C2966" s="54" t="s">
        <v>1130</v>
      </c>
      <c r="D2966" s="54" t="s">
        <v>152</v>
      </c>
      <c r="E2966" s="54" t="s">
        <v>370</v>
      </c>
      <c r="F2966" s="54" t="s">
        <v>272</v>
      </c>
      <c r="G2966" s="54" t="s">
        <v>200</v>
      </c>
      <c r="H2966" s="54" t="s">
        <v>733</v>
      </c>
      <c r="I2966" s="54" t="s">
        <v>734</v>
      </c>
      <c r="J2966" s="54" t="s">
        <v>200</v>
      </c>
      <c r="K2966" s="54" t="s">
        <v>755</v>
      </c>
      <c r="L2966" s="87">
        <v>42657</v>
      </c>
      <c r="M2966" s="54"/>
      <c r="N2966" s="54" t="s">
        <v>756</v>
      </c>
      <c r="O2966" s="88">
        <v>0.197855218</v>
      </c>
      <c r="P2966" s="54">
        <v>36</v>
      </c>
    </row>
    <row r="2967" spans="1:16" ht="28">
      <c r="A2967" s="54" t="s">
        <v>228</v>
      </c>
      <c r="B2967" s="54" t="s">
        <v>185</v>
      </c>
      <c r="C2967" s="54" t="s">
        <v>1130</v>
      </c>
      <c r="D2967" s="54" t="s">
        <v>152</v>
      </c>
      <c r="E2967" s="54" t="s">
        <v>370</v>
      </c>
      <c r="F2967" s="54" t="s">
        <v>272</v>
      </c>
      <c r="G2967" s="54" t="s">
        <v>200</v>
      </c>
      <c r="H2967" s="54" t="s">
        <v>757</v>
      </c>
      <c r="I2967" s="54" t="s">
        <v>758</v>
      </c>
      <c r="J2967" s="54" t="s">
        <v>200</v>
      </c>
      <c r="K2967" s="54" t="s">
        <v>757</v>
      </c>
      <c r="L2967" s="87">
        <v>42031</v>
      </c>
      <c r="M2967" s="54"/>
      <c r="N2967" s="54" t="s">
        <v>759</v>
      </c>
      <c r="O2967" s="88">
        <v>0.46362973959999998</v>
      </c>
      <c r="P2967" s="54">
        <v>89</v>
      </c>
    </row>
    <row r="2968" spans="1:16" ht="28">
      <c r="A2968" s="54" t="s">
        <v>228</v>
      </c>
      <c r="B2968" s="54" t="s">
        <v>185</v>
      </c>
      <c r="C2968" s="54" t="s">
        <v>1130</v>
      </c>
      <c r="D2968" s="54" t="s">
        <v>152</v>
      </c>
      <c r="E2968" s="54" t="s">
        <v>370</v>
      </c>
      <c r="F2968" s="54" t="s">
        <v>272</v>
      </c>
      <c r="G2968" s="54" t="s">
        <v>200</v>
      </c>
      <c r="H2968" s="54" t="s">
        <v>760</v>
      </c>
      <c r="I2968" s="54" t="s">
        <v>761</v>
      </c>
      <c r="J2968" s="54" t="s">
        <v>200</v>
      </c>
      <c r="K2968" s="54" t="s">
        <v>762</v>
      </c>
      <c r="L2968" s="87">
        <v>42101</v>
      </c>
      <c r="M2968" s="54"/>
      <c r="N2968" s="54" t="s">
        <v>763</v>
      </c>
      <c r="O2968" s="88">
        <v>0.1037568817</v>
      </c>
      <c r="P2968" s="54">
        <v>20</v>
      </c>
    </row>
    <row r="2969" spans="1:16" ht="28">
      <c r="A2969" s="54" t="s">
        <v>228</v>
      </c>
      <c r="B2969" s="54" t="s">
        <v>185</v>
      </c>
      <c r="C2969" s="54" t="s">
        <v>1130</v>
      </c>
      <c r="D2969" s="54" t="s">
        <v>152</v>
      </c>
      <c r="E2969" s="54" t="s">
        <v>370</v>
      </c>
      <c r="F2969" s="54" t="s">
        <v>272</v>
      </c>
      <c r="G2969" s="54" t="s">
        <v>200</v>
      </c>
      <c r="H2969" s="54" t="s">
        <v>760</v>
      </c>
      <c r="I2969" s="54" t="s">
        <v>761</v>
      </c>
      <c r="J2969" s="54" t="s">
        <v>200</v>
      </c>
      <c r="K2969" s="54" t="s">
        <v>764</v>
      </c>
      <c r="L2969" s="87">
        <v>42101</v>
      </c>
      <c r="M2969" s="54"/>
      <c r="N2969" s="54" t="s">
        <v>765</v>
      </c>
      <c r="O2969" s="88">
        <v>0.13296421750000001</v>
      </c>
      <c r="P2969" s="54">
        <v>28</v>
      </c>
    </row>
    <row r="2970" spans="1:16" ht="28">
      <c r="A2970" s="54" t="s">
        <v>228</v>
      </c>
      <c r="B2970" s="54" t="s">
        <v>185</v>
      </c>
      <c r="C2970" s="54" t="s">
        <v>1130</v>
      </c>
      <c r="D2970" s="54" t="s">
        <v>152</v>
      </c>
      <c r="E2970" s="54" t="s">
        <v>370</v>
      </c>
      <c r="F2970" s="54" t="s">
        <v>272</v>
      </c>
      <c r="G2970" s="54" t="s">
        <v>200</v>
      </c>
      <c r="H2970" s="54" t="s">
        <v>760</v>
      </c>
      <c r="I2970" s="54" t="s">
        <v>761</v>
      </c>
      <c r="J2970" s="54" t="s">
        <v>200</v>
      </c>
      <c r="K2970" s="54" t="s">
        <v>766</v>
      </c>
      <c r="L2970" s="87">
        <v>42101</v>
      </c>
      <c r="M2970" s="54"/>
      <c r="N2970" s="54" t="s">
        <v>767</v>
      </c>
      <c r="O2970" s="88">
        <v>0.56515996719999995</v>
      </c>
      <c r="P2970" s="54">
        <v>107</v>
      </c>
    </row>
    <row r="2971" spans="1:16" ht="28">
      <c r="A2971" s="54" t="s">
        <v>228</v>
      </c>
      <c r="B2971" s="54" t="s">
        <v>185</v>
      </c>
      <c r="C2971" s="54" t="s">
        <v>1130</v>
      </c>
      <c r="D2971" s="54" t="s">
        <v>152</v>
      </c>
      <c r="E2971" s="54" t="s">
        <v>370</v>
      </c>
      <c r="F2971" s="54" t="s">
        <v>272</v>
      </c>
      <c r="G2971" s="54" t="s">
        <v>200</v>
      </c>
      <c r="H2971" s="54" t="s">
        <v>760</v>
      </c>
      <c r="I2971" s="54" t="s">
        <v>761</v>
      </c>
      <c r="J2971" s="54" t="s">
        <v>200</v>
      </c>
      <c r="K2971" s="54" t="s">
        <v>768</v>
      </c>
      <c r="L2971" s="87">
        <v>42101</v>
      </c>
      <c r="M2971" s="54"/>
      <c r="N2971" s="54" t="s">
        <v>769</v>
      </c>
      <c r="O2971" s="88">
        <v>0.2526981881</v>
      </c>
      <c r="P2971" s="54">
        <v>46</v>
      </c>
    </row>
    <row r="2972" spans="1:16" ht="28">
      <c r="A2972" s="54" t="s">
        <v>228</v>
      </c>
      <c r="B2972" s="54" t="s">
        <v>185</v>
      </c>
      <c r="C2972" s="54" t="s">
        <v>1130</v>
      </c>
      <c r="D2972" s="54" t="s">
        <v>152</v>
      </c>
      <c r="E2972" s="54" t="s">
        <v>370</v>
      </c>
      <c r="F2972" s="54" t="s">
        <v>272</v>
      </c>
      <c r="G2972" s="54" t="s">
        <v>200</v>
      </c>
      <c r="H2972" s="54" t="s">
        <v>760</v>
      </c>
      <c r="I2972" s="54" t="s">
        <v>761</v>
      </c>
      <c r="J2972" s="54" t="s">
        <v>200</v>
      </c>
      <c r="K2972" s="54" t="s">
        <v>770</v>
      </c>
      <c r="L2972" s="87">
        <v>42101</v>
      </c>
      <c r="M2972" s="54"/>
      <c r="N2972" s="54" t="s">
        <v>771</v>
      </c>
      <c r="O2972" s="88">
        <v>0.2200175801</v>
      </c>
      <c r="P2972" s="54">
        <v>41</v>
      </c>
    </row>
    <row r="2973" spans="1:16" ht="28">
      <c r="A2973" s="54" t="s">
        <v>228</v>
      </c>
      <c r="B2973" s="54" t="s">
        <v>185</v>
      </c>
      <c r="C2973" s="54" t="s">
        <v>1130</v>
      </c>
      <c r="D2973" s="54" t="s">
        <v>152</v>
      </c>
      <c r="E2973" s="54" t="s">
        <v>370</v>
      </c>
      <c r="F2973" s="54" t="s">
        <v>272</v>
      </c>
      <c r="G2973" s="54" t="s">
        <v>200</v>
      </c>
      <c r="H2973" s="54" t="s">
        <v>760</v>
      </c>
      <c r="I2973" s="54" t="s">
        <v>761</v>
      </c>
      <c r="J2973" s="54" t="s">
        <v>200</v>
      </c>
      <c r="K2973" s="54" t="s">
        <v>772</v>
      </c>
      <c r="L2973" s="87">
        <v>42101</v>
      </c>
      <c r="M2973" s="54"/>
      <c r="N2973" s="54" t="s">
        <v>773</v>
      </c>
      <c r="O2973" s="88">
        <v>0.1919551867</v>
      </c>
      <c r="P2973" s="54">
        <v>39</v>
      </c>
    </row>
    <row r="2974" spans="1:16" ht="28">
      <c r="A2974" s="54" t="s">
        <v>228</v>
      </c>
      <c r="B2974" s="54" t="s">
        <v>185</v>
      </c>
      <c r="C2974" s="54" t="s">
        <v>1130</v>
      </c>
      <c r="D2974" s="54" t="s">
        <v>152</v>
      </c>
      <c r="E2974" s="54" t="s">
        <v>370</v>
      </c>
      <c r="F2974" s="54" t="s">
        <v>272</v>
      </c>
      <c r="G2974" s="54" t="s">
        <v>200</v>
      </c>
      <c r="H2974" s="54" t="s">
        <v>760</v>
      </c>
      <c r="I2974" s="54" t="s">
        <v>761</v>
      </c>
      <c r="J2974" s="54" t="s">
        <v>200</v>
      </c>
      <c r="K2974" s="54" t="s">
        <v>774</v>
      </c>
      <c r="L2974" s="87">
        <v>42101</v>
      </c>
      <c r="M2974" s="54"/>
      <c r="N2974" s="54" t="s">
        <v>775</v>
      </c>
      <c r="O2974" s="88">
        <v>0.29380034249999998</v>
      </c>
      <c r="P2974" s="54">
        <v>56</v>
      </c>
    </row>
    <row r="2975" spans="1:16" ht="28">
      <c r="A2975" s="54" t="s">
        <v>228</v>
      </c>
      <c r="B2975" s="54" t="s">
        <v>185</v>
      </c>
      <c r="C2975" s="54" t="s">
        <v>1130</v>
      </c>
      <c r="D2975" s="54" t="s">
        <v>152</v>
      </c>
      <c r="E2975" s="54" t="s">
        <v>370</v>
      </c>
      <c r="F2975" s="54" t="s">
        <v>272</v>
      </c>
      <c r="G2975" s="54" t="s">
        <v>200</v>
      </c>
      <c r="H2975" s="54" t="s">
        <v>760</v>
      </c>
      <c r="I2975" s="54" t="s">
        <v>761</v>
      </c>
      <c r="J2975" s="54" t="s">
        <v>200</v>
      </c>
      <c r="K2975" s="54" t="s">
        <v>776</v>
      </c>
      <c r="L2975" s="87">
        <v>42101</v>
      </c>
      <c r="M2975" s="54"/>
      <c r="N2975" s="54" t="s">
        <v>777</v>
      </c>
      <c r="O2975" s="88">
        <v>0.16588150309999999</v>
      </c>
      <c r="P2975" s="54">
        <v>30</v>
      </c>
    </row>
    <row r="2976" spans="1:16" ht="28">
      <c r="A2976" s="54" t="s">
        <v>228</v>
      </c>
      <c r="B2976" s="54" t="s">
        <v>185</v>
      </c>
      <c r="C2976" s="54" t="s">
        <v>1130</v>
      </c>
      <c r="D2976" s="54" t="s">
        <v>152</v>
      </c>
      <c r="E2976" s="54" t="s">
        <v>370</v>
      </c>
      <c r="F2976" s="54" t="s">
        <v>272</v>
      </c>
      <c r="G2976" s="54" t="s">
        <v>200</v>
      </c>
      <c r="H2976" s="54" t="s">
        <v>778</v>
      </c>
      <c r="I2976" s="54" t="s">
        <v>779</v>
      </c>
      <c r="J2976" s="54" t="s">
        <v>200</v>
      </c>
      <c r="K2976" s="54" t="s">
        <v>778</v>
      </c>
      <c r="L2976" s="87">
        <v>42578</v>
      </c>
      <c r="M2976" s="54"/>
      <c r="N2976" s="54" t="s">
        <v>780</v>
      </c>
      <c r="O2976" s="88">
        <v>0.2315968286</v>
      </c>
      <c r="P2976" s="54">
        <v>47</v>
      </c>
    </row>
    <row r="2977" spans="1:16" ht="28">
      <c r="A2977" s="54" t="s">
        <v>228</v>
      </c>
      <c r="B2977" s="54" t="s">
        <v>185</v>
      </c>
      <c r="C2977" s="54" t="s">
        <v>1130</v>
      </c>
      <c r="D2977" s="54" t="s">
        <v>152</v>
      </c>
      <c r="E2977" s="54" t="s">
        <v>370</v>
      </c>
      <c r="F2977" s="54" t="s">
        <v>272</v>
      </c>
      <c r="G2977" s="54" t="s">
        <v>200</v>
      </c>
      <c r="H2977" s="54" t="s">
        <v>781</v>
      </c>
      <c r="I2977" s="54" t="s">
        <v>782</v>
      </c>
      <c r="J2977" s="54" t="s">
        <v>200</v>
      </c>
      <c r="K2977" s="54" t="s">
        <v>781</v>
      </c>
      <c r="L2977" s="87">
        <v>41988</v>
      </c>
      <c r="M2977" s="54"/>
      <c r="N2977" s="54" t="s">
        <v>783</v>
      </c>
      <c r="O2977" s="88">
        <v>1.2600337157999999</v>
      </c>
      <c r="P2977" s="54">
        <v>244</v>
      </c>
    </row>
    <row r="2978" spans="1:16" ht="28">
      <c r="A2978" s="54" t="s">
        <v>228</v>
      </c>
      <c r="B2978" s="54" t="s">
        <v>185</v>
      </c>
      <c r="C2978" s="54" t="s">
        <v>1130</v>
      </c>
      <c r="D2978" s="54" t="s">
        <v>152</v>
      </c>
      <c r="E2978" s="54" t="s">
        <v>370</v>
      </c>
      <c r="F2978" s="54" t="s">
        <v>272</v>
      </c>
      <c r="G2978" s="54" t="s">
        <v>200</v>
      </c>
      <c r="H2978" s="54" t="s">
        <v>781</v>
      </c>
      <c r="I2978" s="54" t="s">
        <v>784</v>
      </c>
      <c r="J2978" s="54" t="s">
        <v>200</v>
      </c>
      <c r="K2978" s="54" t="s">
        <v>785</v>
      </c>
      <c r="L2978" s="87">
        <v>42307</v>
      </c>
      <c r="M2978" s="54"/>
      <c r="N2978" s="54" t="s">
        <v>786</v>
      </c>
      <c r="O2978" s="88">
        <v>1.01167824E-2</v>
      </c>
      <c r="P2978" s="54">
        <v>3</v>
      </c>
    </row>
    <row r="2979" spans="1:16" ht="28">
      <c r="A2979" s="54" t="s">
        <v>228</v>
      </c>
      <c r="B2979" s="54" t="s">
        <v>185</v>
      </c>
      <c r="C2979" s="54" t="s">
        <v>1130</v>
      </c>
      <c r="D2979" s="54" t="s">
        <v>152</v>
      </c>
      <c r="E2979" s="54" t="s">
        <v>370</v>
      </c>
      <c r="F2979" s="54" t="s">
        <v>272</v>
      </c>
      <c r="G2979" s="54" t="s">
        <v>200</v>
      </c>
      <c r="H2979" s="54" t="s">
        <v>781</v>
      </c>
      <c r="I2979" s="54" t="s">
        <v>784</v>
      </c>
      <c r="J2979" s="54" t="s">
        <v>200</v>
      </c>
      <c r="K2979" s="54" t="s">
        <v>787</v>
      </c>
      <c r="L2979" s="87">
        <v>42307</v>
      </c>
      <c r="M2979" s="54"/>
      <c r="N2979" s="54" t="s">
        <v>788</v>
      </c>
      <c r="O2979" s="88">
        <v>1.34890433E-2</v>
      </c>
      <c r="P2979" s="54">
        <v>4</v>
      </c>
    </row>
    <row r="2980" spans="1:16" ht="28">
      <c r="A2980" s="54" t="s">
        <v>228</v>
      </c>
      <c r="B2980" s="54" t="s">
        <v>185</v>
      </c>
      <c r="C2980" s="54" t="s">
        <v>1130</v>
      </c>
      <c r="D2980" s="54" t="s">
        <v>152</v>
      </c>
      <c r="E2980" s="54" t="s">
        <v>370</v>
      </c>
      <c r="F2980" s="54" t="s">
        <v>272</v>
      </c>
      <c r="G2980" s="54" t="s">
        <v>200</v>
      </c>
      <c r="H2980" s="54" t="s">
        <v>781</v>
      </c>
      <c r="I2980" s="54" t="s">
        <v>784</v>
      </c>
      <c r="J2980" s="54" t="s">
        <v>200</v>
      </c>
      <c r="K2980" s="54" t="s">
        <v>789</v>
      </c>
      <c r="L2980" s="87">
        <v>42307</v>
      </c>
      <c r="M2980" s="54"/>
      <c r="N2980" s="54" t="s">
        <v>790</v>
      </c>
      <c r="O2980" s="88">
        <v>3.7649047400000003E-2</v>
      </c>
      <c r="P2980" s="54">
        <v>9</v>
      </c>
    </row>
    <row r="2981" spans="1:16" ht="28">
      <c r="A2981" s="54" t="s">
        <v>228</v>
      </c>
      <c r="B2981" s="54" t="s">
        <v>185</v>
      </c>
      <c r="C2981" s="54" t="s">
        <v>1130</v>
      </c>
      <c r="D2981" s="54" t="s">
        <v>152</v>
      </c>
      <c r="E2981" s="54" t="s">
        <v>370</v>
      </c>
      <c r="F2981" s="54" t="s">
        <v>272</v>
      </c>
      <c r="G2981" s="54" t="s">
        <v>200</v>
      </c>
      <c r="H2981" s="54" t="s">
        <v>781</v>
      </c>
      <c r="I2981" s="54" t="s">
        <v>784</v>
      </c>
      <c r="J2981" s="54" t="s">
        <v>200</v>
      </c>
      <c r="K2981" s="54" t="s">
        <v>791</v>
      </c>
      <c r="L2981" s="87">
        <v>42307</v>
      </c>
      <c r="M2981" s="54"/>
      <c r="N2981" s="54" t="s">
        <v>792</v>
      </c>
      <c r="O2981" s="88">
        <v>2.87541688E-2</v>
      </c>
      <c r="P2981" s="54">
        <v>6</v>
      </c>
    </row>
    <row r="2982" spans="1:16" ht="28">
      <c r="A2982" s="54" t="s">
        <v>228</v>
      </c>
      <c r="B2982" s="54" t="s">
        <v>185</v>
      </c>
      <c r="C2982" s="54" t="s">
        <v>1130</v>
      </c>
      <c r="D2982" s="54" t="s">
        <v>152</v>
      </c>
      <c r="E2982" s="54" t="s">
        <v>370</v>
      </c>
      <c r="F2982" s="54" t="s">
        <v>272</v>
      </c>
      <c r="G2982" s="54" t="s">
        <v>261</v>
      </c>
      <c r="H2982" s="54" t="s">
        <v>793</v>
      </c>
      <c r="I2982" s="54" t="s">
        <v>794</v>
      </c>
      <c r="J2982" s="54" t="s">
        <v>261</v>
      </c>
      <c r="K2982" s="54" t="s">
        <v>793</v>
      </c>
      <c r="L2982" s="87">
        <v>1</v>
      </c>
      <c r="M2982" s="54"/>
      <c r="N2982" s="54" t="s">
        <v>795</v>
      </c>
      <c r="O2982" s="88">
        <v>0.58155113719999996</v>
      </c>
      <c r="P2982" s="54">
        <v>131</v>
      </c>
    </row>
    <row r="2983" spans="1:16" ht="28">
      <c r="A2983" s="54" t="s">
        <v>228</v>
      </c>
      <c r="B2983" s="54" t="s">
        <v>185</v>
      </c>
      <c r="C2983" s="54" t="s">
        <v>1130</v>
      </c>
      <c r="D2983" s="54" t="s">
        <v>152</v>
      </c>
      <c r="E2983" s="54" t="s">
        <v>370</v>
      </c>
      <c r="F2983" s="54" t="s">
        <v>272</v>
      </c>
      <c r="G2983" s="54" t="s">
        <v>261</v>
      </c>
      <c r="H2983" s="54" t="s">
        <v>303</v>
      </c>
      <c r="I2983" s="54" t="s">
        <v>304</v>
      </c>
      <c r="J2983" s="54" t="s">
        <v>261</v>
      </c>
      <c r="K2983" s="54" t="s">
        <v>305</v>
      </c>
      <c r="L2983" s="87">
        <v>42601</v>
      </c>
      <c r="M2983" s="54"/>
      <c r="N2983" s="54" t="s">
        <v>306</v>
      </c>
      <c r="O2983" s="88">
        <v>3.3793617409999999</v>
      </c>
      <c r="P2983" s="54">
        <v>679</v>
      </c>
    </row>
    <row r="2984" spans="1:16" ht="28">
      <c r="A2984" s="54" t="s">
        <v>228</v>
      </c>
      <c r="B2984" s="54" t="s">
        <v>185</v>
      </c>
      <c r="C2984" s="54" t="s">
        <v>1130</v>
      </c>
      <c r="D2984" s="54" t="s">
        <v>152</v>
      </c>
      <c r="E2984" s="54" t="s">
        <v>370</v>
      </c>
      <c r="F2984" s="54" t="s">
        <v>272</v>
      </c>
      <c r="G2984" s="54" t="s">
        <v>261</v>
      </c>
      <c r="H2984" s="54" t="s">
        <v>303</v>
      </c>
      <c r="I2984" s="54" t="s">
        <v>304</v>
      </c>
      <c r="J2984" s="54" t="s">
        <v>261</v>
      </c>
      <c r="K2984" s="54" t="s">
        <v>796</v>
      </c>
      <c r="L2984" s="87">
        <v>42601</v>
      </c>
      <c r="M2984" s="54"/>
      <c r="N2984" s="54" t="s">
        <v>797</v>
      </c>
      <c r="O2984" s="88">
        <v>0.61917872969999999</v>
      </c>
      <c r="P2984" s="54">
        <v>136</v>
      </c>
    </row>
    <row r="2985" spans="1:16" ht="28">
      <c r="A2985" s="54" t="s">
        <v>228</v>
      </c>
      <c r="B2985" s="54" t="s">
        <v>185</v>
      </c>
      <c r="C2985" s="54" t="s">
        <v>1130</v>
      </c>
      <c r="D2985" s="54" t="s">
        <v>152</v>
      </c>
      <c r="E2985" s="54" t="s">
        <v>370</v>
      </c>
      <c r="F2985" s="54" t="s">
        <v>272</v>
      </c>
      <c r="G2985" s="54" t="s">
        <v>261</v>
      </c>
      <c r="H2985" s="54" t="s">
        <v>303</v>
      </c>
      <c r="I2985" s="54" t="s">
        <v>304</v>
      </c>
      <c r="J2985" s="54" t="s">
        <v>261</v>
      </c>
      <c r="K2985" s="54" t="s">
        <v>303</v>
      </c>
      <c r="L2985" s="87">
        <v>42601</v>
      </c>
      <c r="M2985" s="54"/>
      <c r="N2985" s="54" t="s">
        <v>798</v>
      </c>
      <c r="O2985" s="88">
        <v>20.289363698500001</v>
      </c>
      <c r="P2985" s="54">
        <v>4288</v>
      </c>
    </row>
    <row r="2986" spans="1:16" ht="28">
      <c r="A2986" s="54" t="s">
        <v>228</v>
      </c>
      <c r="B2986" s="54" t="s">
        <v>185</v>
      </c>
      <c r="C2986" s="54" t="s">
        <v>1130</v>
      </c>
      <c r="D2986" s="54" t="s">
        <v>152</v>
      </c>
      <c r="E2986" s="54" t="s">
        <v>370</v>
      </c>
      <c r="F2986" s="54" t="s">
        <v>272</v>
      </c>
      <c r="G2986" s="54" t="s">
        <v>261</v>
      </c>
      <c r="H2986" s="54" t="s">
        <v>303</v>
      </c>
      <c r="I2986" s="54" t="s">
        <v>304</v>
      </c>
      <c r="J2986" s="54" t="s">
        <v>261</v>
      </c>
      <c r="K2986" s="54" t="s">
        <v>799</v>
      </c>
      <c r="L2986" s="87">
        <v>42601</v>
      </c>
      <c r="M2986" s="54"/>
      <c r="N2986" s="54" t="s">
        <v>800</v>
      </c>
      <c r="O2986" s="88">
        <v>1.1323616274999999</v>
      </c>
      <c r="P2986" s="54">
        <v>235</v>
      </c>
    </row>
    <row r="2987" spans="1:16" ht="28">
      <c r="A2987" s="54" t="s">
        <v>228</v>
      </c>
      <c r="B2987" s="54" t="s">
        <v>185</v>
      </c>
      <c r="C2987" s="54" t="s">
        <v>1130</v>
      </c>
      <c r="D2987" s="54" t="s">
        <v>152</v>
      </c>
      <c r="E2987" s="54" t="s">
        <v>370</v>
      </c>
      <c r="F2987" s="54" t="s">
        <v>272</v>
      </c>
      <c r="G2987" s="54" t="s">
        <v>261</v>
      </c>
      <c r="H2987" s="54" t="s">
        <v>303</v>
      </c>
      <c r="I2987" s="54" t="s">
        <v>304</v>
      </c>
      <c r="J2987" s="54" t="s">
        <v>261</v>
      </c>
      <c r="K2987" s="54" t="s">
        <v>801</v>
      </c>
      <c r="L2987" s="87">
        <v>42601</v>
      </c>
      <c r="M2987" s="54"/>
      <c r="N2987" s="54" t="s">
        <v>802</v>
      </c>
      <c r="O2987" s="88">
        <v>2.4201153994000002</v>
      </c>
      <c r="P2987" s="54">
        <v>520</v>
      </c>
    </row>
    <row r="2988" spans="1:16" ht="28">
      <c r="A2988" s="54" t="s">
        <v>228</v>
      </c>
      <c r="B2988" s="54" t="s">
        <v>185</v>
      </c>
      <c r="C2988" s="54" t="s">
        <v>1130</v>
      </c>
      <c r="D2988" s="54" t="s">
        <v>152</v>
      </c>
      <c r="E2988" s="54" t="s">
        <v>370</v>
      </c>
      <c r="F2988" s="54" t="s">
        <v>272</v>
      </c>
      <c r="G2988" s="54" t="s">
        <v>261</v>
      </c>
      <c r="H2988" s="54" t="s">
        <v>803</v>
      </c>
      <c r="I2988" s="54" t="s">
        <v>804</v>
      </c>
      <c r="J2988" s="54" t="s">
        <v>261</v>
      </c>
      <c r="K2988" s="54" t="s">
        <v>803</v>
      </c>
      <c r="L2988" s="87">
        <v>42944</v>
      </c>
      <c r="M2988" s="54"/>
      <c r="N2988" s="54" t="s">
        <v>805</v>
      </c>
      <c r="O2988" s="88">
        <v>1.5486855317999999</v>
      </c>
      <c r="P2988" s="54">
        <v>362</v>
      </c>
    </row>
    <row r="2989" spans="1:16" ht="28">
      <c r="A2989" s="54" t="s">
        <v>228</v>
      </c>
      <c r="B2989" s="54" t="s">
        <v>185</v>
      </c>
      <c r="C2989" s="54" t="s">
        <v>1130</v>
      </c>
      <c r="D2989" s="54" t="s">
        <v>152</v>
      </c>
      <c r="E2989" s="54" t="s">
        <v>370</v>
      </c>
      <c r="F2989" s="54" t="s">
        <v>272</v>
      </c>
      <c r="G2989" s="54" t="s">
        <v>261</v>
      </c>
      <c r="H2989" s="54" t="s">
        <v>1421</v>
      </c>
      <c r="I2989" s="54" t="s">
        <v>1422</v>
      </c>
      <c r="J2989" s="54" t="s">
        <v>261</v>
      </c>
      <c r="K2989" s="54" t="s">
        <v>1421</v>
      </c>
      <c r="L2989" s="87">
        <v>42998</v>
      </c>
      <c r="M2989" s="54"/>
      <c r="N2989" s="54" t="s">
        <v>1423</v>
      </c>
      <c r="O2989" s="88">
        <v>0.66312039879999995</v>
      </c>
      <c r="P2989" s="54">
        <v>157</v>
      </c>
    </row>
    <row r="2990" spans="1:16" ht="28">
      <c r="A2990" s="54" t="s">
        <v>228</v>
      </c>
      <c r="B2990" s="54" t="s">
        <v>185</v>
      </c>
      <c r="C2990" s="54" t="s">
        <v>1130</v>
      </c>
      <c r="D2990" s="54" t="s">
        <v>152</v>
      </c>
      <c r="E2990" s="54" t="s">
        <v>370</v>
      </c>
      <c r="F2990" s="54" t="s">
        <v>272</v>
      </c>
      <c r="G2990" s="54" t="s">
        <v>307</v>
      </c>
      <c r="H2990" s="54" t="s">
        <v>825</v>
      </c>
      <c r="I2990" s="54" t="s">
        <v>826</v>
      </c>
      <c r="J2990" s="54" t="s">
        <v>307</v>
      </c>
      <c r="K2990" s="54" t="s">
        <v>827</v>
      </c>
      <c r="L2990" s="87">
        <v>42594</v>
      </c>
      <c r="M2990" s="54"/>
      <c r="N2990" s="54" t="s">
        <v>828</v>
      </c>
      <c r="O2990" s="88">
        <v>4.6090758900000001E-2</v>
      </c>
      <c r="P2990" s="54">
        <v>10</v>
      </c>
    </row>
    <row r="2991" spans="1:16" ht="28">
      <c r="A2991" s="54" t="s">
        <v>228</v>
      </c>
      <c r="B2991" s="54" t="s">
        <v>185</v>
      </c>
      <c r="C2991" s="54" t="s">
        <v>1130</v>
      </c>
      <c r="D2991" s="54" t="s">
        <v>152</v>
      </c>
      <c r="E2991" s="54" t="s">
        <v>370</v>
      </c>
      <c r="F2991" s="54" t="s">
        <v>272</v>
      </c>
      <c r="G2991" s="54" t="s">
        <v>307</v>
      </c>
      <c r="H2991" s="54" t="s">
        <v>825</v>
      </c>
      <c r="I2991" s="54" t="s">
        <v>826</v>
      </c>
      <c r="J2991" s="54" t="s">
        <v>307</v>
      </c>
      <c r="K2991" s="54" t="s">
        <v>829</v>
      </c>
      <c r="L2991" s="87">
        <v>42594</v>
      </c>
      <c r="M2991" s="54"/>
      <c r="N2991" s="54" t="s">
        <v>830</v>
      </c>
      <c r="O2991" s="88">
        <v>7.8217188600000001E-2</v>
      </c>
      <c r="P2991" s="54">
        <v>17</v>
      </c>
    </row>
    <row r="2992" spans="1:16" ht="28">
      <c r="A2992" s="54" t="s">
        <v>228</v>
      </c>
      <c r="B2992" s="54" t="s">
        <v>185</v>
      </c>
      <c r="C2992" s="54" t="s">
        <v>1130</v>
      </c>
      <c r="D2992" s="54" t="s">
        <v>152</v>
      </c>
      <c r="E2992" s="54" t="s">
        <v>370</v>
      </c>
      <c r="F2992" s="54" t="s">
        <v>272</v>
      </c>
      <c r="G2992" s="54" t="s">
        <v>307</v>
      </c>
      <c r="H2992" s="54" t="s">
        <v>825</v>
      </c>
      <c r="I2992" s="54" t="s">
        <v>826</v>
      </c>
      <c r="J2992" s="54" t="s">
        <v>307</v>
      </c>
      <c r="K2992" s="54" t="s">
        <v>831</v>
      </c>
      <c r="L2992" s="87">
        <v>42594</v>
      </c>
      <c r="M2992" s="54"/>
      <c r="N2992" s="54" t="s">
        <v>832</v>
      </c>
      <c r="O2992" s="88">
        <v>0.1114298563</v>
      </c>
      <c r="P2992" s="54">
        <v>23</v>
      </c>
    </row>
    <row r="2993" spans="1:16" ht="28">
      <c r="A2993" s="54" t="s">
        <v>228</v>
      </c>
      <c r="B2993" s="54" t="s">
        <v>185</v>
      </c>
      <c r="C2993" s="54" t="s">
        <v>1130</v>
      </c>
      <c r="D2993" s="54" t="s">
        <v>152</v>
      </c>
      <c r="E2993" s="54" t="s">
        <v>370</v>
      </c>
      <c r="F2993" s="54" t="s">
        <v>272</v>
      </c>
      <c r="G2993" s="54" t="s">
        <v>307</v>
      </c>
      <c r="H2993" s="54" t="s">
        <v>825</v>
      </c>
      <c r="I2993" s="54" t="s">
        <v>826</v>
      </c>
      <c r="J2993" s="54" t="s">
        <v>307</v>
      </c>
      <c r="K2993" s="54" t="s">
        <v>833</v>
      </c>
      <c r="L2993" s="87">
        <v>42594</v>
      </c>
      <c r="M2993" s="54"/>
      <c r="N2993" s="54" t="s">
        <v>834</v>
      </c>
      <c r="O2993" s="88">
        <v>0.14318201129999999</v>
      </c>
      <c r="P2993" s="54">
        <v>27</v>
      </c>
    </row>
    <row r="2994" spans="1:16" ht="28">
      <c r="A2994" s="54" t="s">
        <v>228</v>
      </c>
      <c r="B2994" s="54" t="s">
        <v>185</v>
      </c>
      <c r="C2994" s="54" t="s">
        <v>1130</v>
      </c>
      <c r="D2994" s="54" t="s">
        <v>152</v>
      </c>
      <c r="E2994" s="54" t="s">
        <v>370</v>
      </c>
      <c r="F2994" s="54" t="s">
        <v>272</v>
      </c>
      <c r="G2994" s="54" t="s">
        <v>307</v>
      </c>
      <c r="H2994" s="54" t="s">
        <v>835</v>
      </c>
      <c r="I2994" s="54" t="s">
        <v>836</v>
      </c>
      <c r="J2994" s="54" t="s">
        <v>307</v>
      </c>
      <c r="K2994" s="54" t="s">
        <v>837</v>
      </c>
      <c r="L2994" s="87">
        <v>41695</v>
      </c>
      <c r="M2994" s="54"/>
      <c r="N2994" s="54" t="s">
        <v>838</v>
      </c>
      <c r="O2994" s="88">
        <v>0.22079017910000001</v>
      </c>
      <c r="P2994" s="54">
        <v>49</v>
      </c>
    </row>
    <row r="2995" spans="1:16" ht="28">
      <c r="A2995" s="54" t="s">
        <v>228</v>
      </c>
      <c r="B2995" s="54" t="s">
        <v>185</v>
      </c>
      <c r="C2995" s="54" t="s">
        <v>1130</v>
      </c>
      <c r="D2995" s="54" t="s">
        <v>152</v>
      </c>
      <c r="E2995" s="54" t="s">
        <v>370</v>
      </c>
      <c r="F2995" s="54" t="s">
        <v>272</v>
      </c>
      <c r="G2995" s="54" t="s">
        <v>307</v>
      </c>
      <c r="H2995" s="54" t="s">
        <v>835</v>
      </c>
      <c r="I2995" s="54" t="s">
        <v>836</v>
      </c>
      <c r="J2995" s="54" t="s">
        <v>307</v>
      </c>
      <c r="K2995" s="54" t="s">
        <v>839</v>
      </c>
      <c r="L2995" s="87">
        <v>41695</v>
      </c>
      <c r="M2995" s="54"/>
      <c r="N2995" s="54" t="s">
        <v>840</v>
      </c>
      <c r="O2995" s="88">
        <v>0.134877897</v>
      </c>
      <c r="P2995" s="54">
        <v>32</v>
      </c>
    </row>
    <row r="2996" spans="1:16" ht="28">
      <c r="A2996" s="54" t="s">
        <v>228</v>
      </c>
      <c r="B2996" s="54" t="s">
        <v>185</v>
      </c>
      <c r="C2996" s="54" t="s">
        <v>1130</v>
      </c>
      <c r="D2996" s="54" t="s">
        <v>152</v>
      </c>
      <c r="E2996" s="54" t="s">
        <v>370</v>
      </c>
      <c r="F2996" s="54" t="s">
        <v>272</v>
      </c>
      <c r="G2996" s="54" t="s">
        <v>307</v>
      </c>
      <c r="H2996" s="54" t="s">
        <v>835</v>
      </c>
      <c r="I2996" s="54" t="s">
        <v>836</v>
      </c>
      <c r="J2996" s="54" t="s">
        <v>307</v>
      </c>
      <c r="K2996" s="54" t="s">
        <v>841</v>
      </c>
      <c r="L2996" s="87">
        <v>41695</v>
      </c>
      <c r="M2996" s="54"/>
      <c r="N2996" s="54" t="s">
        <v>842</v>
      </c>
      <c r="O2996" s="88">
        <v>0.1238214154</v>
      </c>
      <c r="P2996" s="54">
        <v>28</v>
      </c>
    </row>
    <row r="2997" spans="1:16" ht="28">
      <c r="A2997" s="54" t="s">
        <v>228</v>
      </c>
      <c r="B2997" s="54" t="s">
        <v>185</v>
      </c>
      <c r="C2997" s="54" t="s">
        <v>1130</v>
      </c>
      <c r="D2997" s="54" t="s">
        <v>152</v>
      </c>
      <c r="E2997" s="54" t="s">
        <v>370</v>
      </c>
      <c r="F2997" s="54" t="s">
        <v>272</v>
      </c>
      <c r="G2997" s="54" t="s">
        <v>307</v>
      </c>
      <c r="H2997" s="54" t="s">
        <v>835</v>
      </c>
      <c r="I2997" s="54" t="s">
        <v>836</v>
      </c>
      <c r="J2997" s="54" t="s">
        <v>307</v>
      </c>
      <c r="K2997" s="54" t="s">
        <v>843</v>
      </c>
      <c r="L2997" s="87">
        <v>41695</v>
      </c>
      <c r="M2997" s="54"/>
      <c r="N2997" s="54" t="s">
        <v>844</v>
      </c>
      <c r="O2997" s="88">
        <v>0.16264683930000001</v>
      </c>
      <c r="P2997" s="54">
        <v>35</v>
      </c>
    </row>
    <row r="2998" spans="1:16" ht="28">
      <c r="A2998" s="54" t="s">
        <v>228</v>
      </c>
      <c r="B2998" s="54" t="s">
        <v>185</v>
      </c>
      <c r="C2998" s="54" t="s">
        <v>1130</v>
      </c>
      <c r="D2998" s="54" t="s">
        <v>152</v>
      </c>
      <c r="E2998" s="54" t="s">
        <v>370</v>
      </c>
      <c r="F2998" s="54" t="s">
        <v>272</v>
      </c>
      <c r="G2998" s="54" t="s">
        <v>307</v>
      </c>
      <c r="H2998" s="54" t="s">
        <v>835</v>
      </c>
      <c r="I2998" s="54" t="s">
        <v>836</v>
      </c>
      <c r="J2998" s="54" t="s">
        <v>307</v>
      </c>
      <c r="K2998" s="54" t="s">
        <v>705</v>
      </c>
      <c r="L2998" s="87">
        <v>41695</v>
      </c>
      <c r="M2998" s="54"/>
      <c r="N2998" s="54" t="s">
        <v>845</v>
      </c>
      <c r="O2998" s="88">
        <v>0.2090570531</v>
      </c>
      <c r="P2998" s="54">
        <v>47</v>
      </c>
    </row>
    <row r="2999" spans="1:16" ht="28">
      <c r="A2999" s="54" t="s">
        <v>228</v>
      </c>
      <c r="B2999" s="54" t="s">
        <v>185</v>
      </c>
      <c r="C2999" s="54" t="s">
        <v>1130</v>
      </c>
      <c r="D2999" s="54" t="s">
        <v>152</v>
      </c>
      <c r="E2999" s="54" t="s">
        <v>370</v>
      </c>
      <c r="F2999" s="54" t="s">
        <v>272</v>
      </c>
      <c r="G2999" s="54" t="s">
        <v>307</v>
      </c>
      <c r="H2999" s="54" t="s">
        <v>835</v>
      </c>
      <c r="I2999" s="54" t="s">
        <v>836</v>
      </c>
      <c r="J2999" s="54" t="s">
        <v>307</v>
      </c>
      <c r="K2999" s="54" t="s">
        <v>846</v>
      </c>
      <c r="L2999" s="87">
        <v>41695</v>
      </c>
      <c r="M2999" s="54"/>
      <c r="N2999" s="54" t="s">
        <v>847</v>
      </c>
      <c r="O2999" s="88">
        <v>0.1000690509</v>
      </c>
      <c r="P2999" s="54">
        <v>23</v>
      </c>
    </row>
    <row r="3000" spans="1:16" ht="28">
      <c r="A3000" s="54" t="s">
        <v>228</v>
      </c>
      <c r="B3000" s="54" t="s">
        <v>185</v>
      </c>
      <c r="C3000" s="54" t="s">
        <v>1130</v>
      </c>
      <c r="D3000" s="54" t="s">
        <v>152</v>
      </c>
      <c r="E3000" s="54" t="s">
        <v>370</v>
      </c>
      <c r="F3000" s="54" t="s">
        <v>272</v>
      </c>
      <c r="G3000" s="54" t="s">
        <v>307</v>
      </c>
      <c r="H3000" s="54" t="s">
        <v>835</v>
      </c>
      <c r="I3000" s="54" t="s">
        <v>836</v>
      </c>
      <c r="J3000" s="54" t="s">
        <v>307</v>
      </c>
      <c r="K3000" s="54" t="s">
        <v>835</v>
      </c>
      <c r="L3000" s="87">
        <v>41695</v>
      </c>
      <c r="M3000" s="54"/>
      <c r="N3000" s="54" t="s">
        <v>848</v>
      </c>
      <c r="O3000" s="88">
        <v>0.2335104855</v>
      </c>
      <c r="P3000" s="54">
        <v>55</v>
      </c>
    </row>
    <row r="3001" spans="1:16" ht="28">
      <c r="A3001" s="54" t="s">
        <v>228</v>
      </c>
      <c r="B3001" s="54" t="s">
        <v>185</v>
      </c>
      <c r="C3001" s="54" t="s">
        <v>1130</v>
      </c>
      <c r="D3001" s="54" t="s">
        <v>152</v>
      </c>
      <c r="E3001" s="54" t="s">
        <v>370</v>
      </c>
      <c r="F3001" s="54" t="s">
        <v>272</v>
      </c>
      <c r="G3001" s="54" t="s">
        <v>307</v>
      </c>
      <c r="H3001" s="54" t="s">
        <v>835</v>
      </c>
      <c r="I3001" s="54" t="s">
        <v>836</v>
      </c>
      <c r="J3001" s="54" t="s">
        <v>307</v>
      </c>
      <c r="K3001" s="54" t="s">
        <v>849</v>
      </c>
      <c r="L3001" s="87">
        <v>41695</v>
      </c>
      <c r="M3001" s="54"/>
      <c r="N3001" s="54" t="s">
        <v>850</v>
      </c>
      <c r="O3001" s="88">
        <v>0.4771926185</v>
      </c>
      <c r="P3001" s="54">
        <v>106</v>
      </c>
    </row>
    <row r="3002" spans="1:16" ht="28">
      <c r="A3002" s="54" t="s">
        <v>228</v>
      </c>
      <c r="B3002" s="54" t="s">
        <v>185</v>
      </c>
      <c r="C3002" s="54" t="s">
        <v>1130</v>
      </c>
      <c r="D3002" s="54" t="s">
        <v>152</v>
      </c>
      <c r="E3002" s="54" t="s">
        <v>370</v>
      </c>
      <c r="F3002" s="54" t="s">
        <v>272</v>
      </c>
      <c r="G3002" s="54" t="s">
        <v>307</v>
      </c>
      <c r="H3002" s="54" t="s">
        <v>835</v>
      </c>
      <c r="I3002" s="54" t="s">
        <v>836</v>
      </c>
      <c r="J3002" s="54" t="s">
        <v>307</v>
      </c>
      <c r="K3002" s="54" t="s">
        <v>851</v>
      </c>
      <c r="L3002" s="87">
        <v>41695</v>
      </c>
      <c r="M3002" s="54"/>
      <c r="N3002" s="54" t="s">
        <v>852</v>
      </c>
      <c r="O3002" s="88">
        <v>1.3940816137000001</v>
      </c>
      <c r="P3002" s="54">
        <v>299</v>
      </c>
    </row>
    <row r="3003" spans="1:16" ht="28">
      <c r="A3003" s="54" t="s">
        <v>228</v>
      </c>
      <c r="B3003" s="54" t="s">
        <v>185</v>
      </c>
      <c r="C3003" s="54" t="s">
        <v>1130</v>
      </c>
      <c r="D3003" s="54" t="s">
        <v>152</v>
      </c>
      <c r="E3003" s="54" t="s">
        <v>370</v>
      </c>
      <c r="F3003" s="54" t="s">
        <v>272</v>
      </c>
      <c r="G3003" s="54" t="s">
        <v>307</v>
      </c>
      <c r="H3003" s="54" t="s">
        <v>835</v>
      </c>
      <c r="I3003" s="54" t="s">
        <v>836</v>
      </c>
      <c r="J3003" s="54" t="s">
        <v>307</v>
      </c>
      <c r="K3003" s="54" t="s">
        <v>853</v>
      </c>
      <c r="L3003" s="87">
        <v>41695</v>
      </c>
      <c r="M3003" s="54"/>
      <c r="N3003" s="54" t="s">
        <v>854</v>
      </c>
      <c r="O3003" s="88">
        <v>0.286740251</v>
      </c>
      <c r="P3003" s="54">
        <v>58</v>
      </c>
    </row>
    <row r="3004" spans="1:16" ht="28">
      <c r="A3004" s="54" t="s">
        <v>228</v>
      </c>
      <c r="B3004" s="54" t="s">
        <v>185</v>
      </c>
      <c r="C3004" s="54" t="s">
        <v>1130</v>
      </c>
      <c r="D3004" s="54" t="s">
        <v>152</v>
      </c>
      <c r="E3004" s="54" t="s">
        <v>370</v>
      </c>
      <c r="F3004" s="54" t="s">
        <v>272</v>
      </c>
      <c r="G3004" s="54" t="s">
        <v>307</v>
      </c>
      <c r="H3004" s="54" t="s">
        <v>835</v>
      </c>
      <c r="I3004" s="54" t="s">
        <v>836</v>
      </c>
      <c r="J3004" s="54" t="s">
        <v>307</v>
      </c>
      <c r="K3004" s="54" t="s">
        <v>855</v>
      </c>
      <c r="L3004" s="87">
        <v>41695</v>
      </c>
      <c r="M3004" s="54"/>
      <c r="N3004" s="54" t="s">
        <v>856</v>
      </c>
      <c r="O3004" s="88">
        <v>0.1968447334</v>
      </c>
      <c r="P3004" s="54">
        <v>44</v>
      </c>
    </row>
    <row r="3005" spans="1:16" ht="28">
      <c r="A3005" s="54" t="s">
        <v>228</v>
      </c>
      <c r="B3005" s="54" t="s">
        <v>185</v>
      </c>
      <c r="C3005" s="54" t="s">
        <v>1130</v>
      </c>
      <c r="D3005" s="54" t="s">
        <v>152</v>
      </c>
      <c r="E3005" s="54" t="s">
        <v>370</v>
      </c>
      <c r="F3005" s="54" t="s">
        <v>272</v>
      </c>
      <c r="G3005" s="54" t="s">
        <v>307</v>
      </c>
      <c r="H3005" s="54" t="s">
        <v>835</v>
      </c>
      <c r="I3005" s="54" t="s">
        <v>836</v>
      </c>
      <c r="J3005" s="54" t="s">
        <v>307</v>
      </c>
      <c r="K3005" s="54" t="s">
        <v>857</v>
      </c>
      <c r="L3005" s="87">
        <v>41695</v>
      </c>
      <c r="M3005" s="54"/>
      <c r="N3005" s="54" t="s">
        <v>858</v>
      </c>
      <c r="O3005" s="88">
        <v>0.19716030339999999</v>
      </c>
      <c r="P3005" s="54">
        <v>40</v>
      </c>
    </row>
    <row r="3006" spans="1:16" ht="28">
      <c r="A3006" s="54" t="s">
        <v>228</v>
      </c>
      <c r="B3006" s="54" t="s">
        <v>185</v>
      </c>
      <c r="C3006" s="54" t="s">
        <v>1130</v>
      </c>
      <c r="D3006" s="54" t="s">
        <v>152</v>
      </c>
      <c r="E3006" s="54" t="s">
        <v>370</v>
      </c>
      <c r="F3006" s="54" t="s">
        <v>272</v>
      </c>
      <c r="G3006" s="54" t="s">
        <v>859</v>
      </c>
      <c r="H3006" s="54" t="s">
        <v>860</v>
      </c>
      <c r="I3006" s="54" t="s">
        <v>861</v>
      </c>
      <c r="J3006" s="54" t="s">
        <v>859</v>
      </c>
      <c r="K3006" s="54" t="s">
        <v>862</v>
      </c>
      <c r="L3006" s="87">
        <v>41688</v>
      </c>
      <c r="M3006" s="54"/>
      <c r="N3006" s="54" t="s">
        <v>863</v>
      </c>
      <c r="O3006" s="88">
        <v>0.46313388820000001</v>
      </c>
      <c r="P3006" s="54">
        <v>96</v>
      </c>
    </row>
    <row r="3007" spans="1:16" ht="28">
      <c r="A3007" s="54" t="s">
        <v>228</v>
      </c>
      <c r="B3007" s="54" t="s">
        <v>185</v>
      </c>
      <c r="C3007" s="54" t="s">
        <v>1130</v>
      </c>
      <c r="D3007" s="54" t="s">
        <v>152</v>
      </c>
      <c r="E3007" s="54" t="s">
        <v>370</v>
      </c>
      <c r="F3007" s="54" t="s">
        <v>272</v>
      </c>
      <c r="G3007" s="54" t="s">
        <v>859</v>
      </c>
      <c r="H3007" s="54" t="s">
        <v>860</v>
      </c>
      <c r="I3007" s="54" t="s">
        <v>861</v>
      </c>
      <c r="J3007" s="54" t="s">
        <v>859</v>
      </c>
      <c r="K3007" s="54" t="s">
        <v>864</v>
      </c>
      <c r="L3007" s="87">
        <v>41688</v>
      </c>
      <c r="M3007" s="54"/>
      <c r="N3007" s="54" t="s">
        <v>865</v>
      </c>
      <c r="O3007" s="88">
        <v>0.22591447219999999</v>
      </c>
      <c r="P3007" s="54">
        <v>46</v>
      </c>
    </row>
    <row r="3008" spans="1:16" ht="28">
      <c r="A3008" s="54" t="s">
        <v>228</v>
      </c>
      <c r="B3008" s="54" t="s">
        <v>185</v>
      </c>
      <c r="C3008" s="54" t="s">
        <v>1130</v>
      </c>
      <c r="D3008" s="54" t="s">
        <v>152</v>
      </c>
      <c r="E3008" s="54" t="s">
        <v>370</v>
      </c>
      <c r="F3008" s="54" t="s">
        <v>272</v>
      </c>
      <c r="G3008" s="54" t="s">
        <v>859</v>
      </c>
      <c r="H3008" s="54" t="s">
        <v>860</v>
      </c>
      <c r="I3008" s="54" t="s">
        <v>861</v>
      </c>
      <c r="J3008" s="54" t="s">
        <v>859</v>
      </c>
      <c r="K3008" s="54" t="s">
        <v>860</v>
      </c>
      <c r="L3008" s="87">
        <v>41688</v>
      </c>
      <c r="M3008" s="54"/>
      <c r="N3008" s="54" t="s">
        <v>866</v>
      </c>
      <c r="O3008" s="88">
        <v>0.82649164210000003</v>
      </c>
      <c r="P3008" s="54">
        <v>164</v>
      </c>
    </row>
    <row r="3009" spans="1:16" ht="28">
      <c r="A3009" s="54" t="s">
        <v>228</v>
      </c>
      <c r="B3009" s="54" t="s">
        <v>185</v>
      </c>
      <c r="C3009" s="54" t="s">
        <v>1130</v>
      </c>
      <c r="D3009" s="54" t="s">
        <v>152</v>
      </c>
      <c r="E3009" s="54" t="s">
        <v>370</v>
      </c>
      <c r="F3009" s="54" t="s">
        <v>272</v>
      </c>
      <c r="G3009" s="54" t="s">
        <v>859</v>
      </c>
      <c r="H3009" s="54" t="s">
        <v>860</v>
      </c>
      <c r="I3009" s="54" t="s">
        <v>861</v>
      </c>
      <c r="J3009" s="54" t="s">
        <v>859</v>
      </c>
      <c r="K3009" s="54" t="s">
        <v>867</v>
      </c>
      <c r="L3009" s="87">
        <v>41688</v>
      </c>
      <c r="M3009" s="54"/>
      <c r="N3009" s="54" t="s">
        <v>868</v>
      </c>
      <c r="O3009" s="88">
        <v>0.59150496019999999</v>
      </c>
      <c r="P3009" s="54">
        <v>122</v>
      </c>
    </row>
    <row r="3010" spans="1:16" ht="28">
      <c r="A3010" s="54" t="s">
        <v>228</v>
      </c>
      <c r="B3010" s="54" t="s">
        <v>185</v>
      </c>
      <c r="C3010" s="54" t="s">
        <v>1130</v>
      </c>
      <c r="D3010" s="54" t="s">
        <v>152</v>
      </c>
      <c r="E3010" s="54" t="s">
        <v>370</v>
      </c>
      <c r="F3010" s="54" t="s">
        <v>272</v>
      </c>
      <c r="G3010" s="54" t="s">
        <v>859</v>
      </c>
      <c r="H3010" s="54" t="s">
        <v>860</v>
      </c>
      <c r="I3010" s="54" t="s">
        <v>861</v>
      </c>
      <c r="J3010" s="54" t="s">
        <v>859</v>
      </c>
      <c r="K3010" s="54" t="s">
        <v>869</v>
      </c>
      <c r="L3010" s="87">
        <v>41688</v>
      </c>
      <c r="M3010" s="54"/>
      <c r="N3010" s="54" t="s">
        <v>870</v>
      </c>
      <c r="O3010" s="88">
        <v>2.015863865</v>
      </c>
      <c r="P3010" s="54">
        <v>427</v>
      </c>
    </row>
    <row r="3011" spans="1:16" ht="28">
      <c r="A3011" s="54" t="s">
        <v>228</v>
      </c>
      <c r="B3011" s="54" t="s">
        <v>185</v>
      </c>
      <c r="C3011" s="54" t="s">
        <v>1130</v>
      </c>
      <c r="D3011" s="54" t="s">
        <v>152</v>
      </c>
      <c r="E3011" s="54" t="s">
        <v>370</v>
      </c>
      <c r="F3011" s="54" t="s">
        <v>272</v>
      </c>
      <c r="G3011" s="54" t="s">
        <v>859</v>
      </c>
      <c r="H3011" s="54" t="s">
        <v>860</v>
      </c>
      <c r="I3011" s="54" t="s">
        <v>861</v>
      </c>
      <c r="J3011" s="54" t="s">
        <v>859</v>
      </c>
      <c r="K3011" s="54" t="s">
        <v>871</v>
      </c>
      <c r="L3011" s="87">
        <v>41688</v>
      </c>
      <c r="M3011" s="54"/>
      <c r="N3011" s="54" t="s">
        <v>872</v>
      </c>
      <c r="O3011" s="88">
        <v>0.99856964049999997</v>
      </c>
      <c r="P3011" s="54">
        <v>191</v>
      </c>
    </row>
    <row r="3012" spans="1:16" ht="28">
      <c r="A3012" s="54" t="s">
        <v>228</v>
      </c>
      <c r="B3012" s="54" t="s">
        <v>185</v>
      </c>
      <c r="C3012" s="54" t="s">
        <v>1130</v>
      </c>
      <c r="D3012" s="54" t="s">
        <v>152</v>
      </c>
      <c r="E3012" s="54" t="s">
        <v>370</v>
      </c>
      <c r="F3012" s="54" t="s">
        <v>272</v>
      </c>
      <c r="G3012" s="54" t="s">
        <v>859</v>
      </c>
      <c r="H3012" s="54" t="s">
        <v>860</v>
      </c>
      <c r="I3012" s="54" t="s">
        <v>861</v>
      </c>
      <c r="J3012" s="54" t="s">
        <v>859</v>
      </c>
      <c r="K3012" s="54" t="s">
        <v>873</v>
      </c>
      <c r="L3012" s="87">
        <v>41688</v>
      </c>
      <c r="M3012" s="54"/>
      <c r="N3012" s="54" t="s">
        <v>874</v>
      </c>
      <c r="O3012" s="88">
        <v>1.5082041379</v>
      </c>
      <c r="P3012" s="54">
        <v>309</v>
      </c>
    </row>
    <row r="3013" spans="1:16" ht="28">
      <c r="A3013" s="54" t="s">
        <v>228</v>
      </c>
      <c r="B3013" s="54" t="s">
        <v>185</v>
      </c>
      <c r="C3013" s="54" t="s">
        <v>1130</v>
      </c>
      <c r="D3013" s="54" t="s">
        <v>152</v>
      </c>
      <c r="E3013" s="54" t="s">
        <v>370</v>
      </c>
      <c r="F3013" s="54" t="s">
        <v>272</v>
      </c>
      <c r="G3013" s="54" t="s">
        <v>859</v>
      </c>
      <c r="H3013" s="54" t="s">
        <v>860</v>
      </c>
      <c r="I3013" s="54" t="s">
        <v>861</v>
      </c>
      <c r="J3013" s="54" t="s">
        <v>859</v>
      </c>
      <c r="K3013" s="54" t="s">
        <v>875</v>
      </c>
      <c r="L3013" s="87">
        <v>41688</v>
      </c>
      <c r="M3013" s="54"/>
      <c r="N3013" s="54" t="s">
        <v>876</v>
      </c>
      <c r="O3013" s="88">
        <v>0.48466810999999999</v>
      </c>
      <c r="P3013" s="54">
        <v>96</v>
      </c>
    </row>
    <row r="3014" spans="1:16" ht="28">
      <c r="A3014" s="54" t="s">
        <v>228</v>
      </c>
      <c r="B3014" s="54" t="s">
        <v>185</v>
      </c>
      <c r="C3014" s="54" t="s">
        <v>1130</v>
      </c>
      <c r="D3014" s="54" t="s">
        <v>152</v>
      </c>
      <c r="E3014" s="54" t="s">
        <v>370</v>
      </c>
      <c r="F3014" s="54" t="s">
        <v>272</v>
      </c>
      <c r="G3014" s="54" t="s">
        <v>859</v>
      </c>
      <c r="H3014" s="54" t="s">
        <v>860</v>
      </c>
      <c r="I3014" s="54" t="s">
        <v>861</v>
      </c>
      <c r="J3014" s="54" t="s">
        <v>859</v>
      </c>
      <c r="K3014" s="54" t="s">
        <v>877</v>
      </c>
      <c r="L3014" s="87">
        <v>41688</v>
      </c>
      <c r="M3014" s="54"/>
      <c r="N3014" s="54" t="s">
        <v>878</v>
      </c>
      <c r="O3014" s="88">
        <v>29.909842439599998</v>
      </c>
      <c r="P3014" s="54">
        <v>6005</v>
      </c>
    </row>
    <row r="3015" spans="1:16" ht="28">
      <c r="A3015" s="54" t="s">
        <v>228</v>
      </c>
      <c r="B3015" s="54" t="s">
        <v>185</v>
      </c>
      <c r="C3015" s="54" t="s">
        <v>1130</v>
      </c>
      <c r="D3015" s="54" t="s">
        <v>152</v>
      </c>
      <c r="E3015" s="54" t="s">
        <v>370</v>
      </c>
      <c r="F3015" s="54" t="s">
        <v>272</v>
      </c>
      <c r="G3015" s="54" t="s">
        <v>859</v>
      </c>
      <c r="H3015" s="54" t="s">
        <v>860</v>
      </c>
      <c r="I3015" s="54" t="s">
        <v>861</v>
      </c>
      <c r="J3015" s="54" t="s">
        <v>859</v>
      </c>
      <c r="K3015" s="54" t="s">
        <v>879</v>
      </c>
      <c r="L3015" s="87">
        <v>41688</v>
      </c>
      <c r="M3015" s="54"/>
      <c r="N3015" s="54" t="s">
        <v>880</v>
      </c>
      <c r="O3015" s="88">
        <v>0.50077402100000001</v>
      </c>
      <c r="P3015" s="54">
        <v>108</v>
      </c>
    </row>
    <row r="3016" spans="1:16" ht="28">
      <c r="A3016" s="54" t="s">
        <v>228</v>
      </c>
      <c r="B3016" s="54" t="s">
        <v>185</v>
      </c>
      <c r="C3016" s="54" t="s">
        <v>1130</v>
      </c>
      <c r="D3016" s="54" t="s">
        <v>152</v>
      </c>
      <c r="E3016" s="54" t="s">
        <v>370</v>
      </c>
      <c r="F3016" s="54" t="s">
        <v>272</v>
      </c>
      <c r="G3016" s="54" t="s">
        <v>859</v>
      </c>
      <c r="H3016" s="54" t="s">
        <v>881</v>
      </c>
      <c r="I3016" s="54" t="s">
        <v>882</v>
      </c>
      <c r="J3016" s="54" t="s">
        <v>859</v>
      </c>
      <c r="K3016" s="54" t="s">
        <v>883</v>
      </c>
      <c r="L3016" s="87">
        <v>41695</v>
      </c>
      <c r="M3016" s="54"/>
      <c r="N3016" s="54" t="s">
        <v>884</v>
      </c>
      <c r="O3016" s="88">
        <v>0.43702592759999997</v>
      </c>
      <c r="P3016" s="54">
        <v>84</v>
      </c>
    </row>
    <row r="3017" spans="1:16" ht="28">
      <c r="A3017" s="54" t="s">
        <v>228</v>
      </c>
      <c r="B3017" s="54" t="s">
        <v>185</v>
      </c>
      <c r="C3017" s="54" t="s">
        <v>1130</v>
      </c>
      <c r="D3017" s="54" t="s">
        <v>152</v>
      </c>
      <c r="E3017" s="54" t="s">
        <v>370</v>
      </c>
      <c r="F3017" s="54" t="s">
        <v>272</v>
      </c>
      <c r="G3017" s="54" t="s">
        <v>859</v>
      </c>
      <c r="H3017" s="54" t="s">
        <v>881</v>
      </c>
      <c r="I3017" s="54" t="s">
        <v>882</v>
      </c>
      <c r="J3017" s="54" t="s">
        <v>859</v>
      </c>
      <c r="K3017" s="54" t="s">
        <v>885</v>
      </c>
      <c r="L3017" s="87">
        <v>41695</v>
      </c>
      <c r="M3017" s="54"/>
      <c r="N3017" s="54" t="s">
        <v>886</v>
      </c>
      <c r="O3017" s="88">
        <v>23.8996272041</v>
      </c>
      <c r="P3017" s="54">
        <v>4762</v>
      </c>
    </row>
    <row r="3018" spans="1:16" ht="28">
      <c r="A3018" s="54" t="s">
        <v>228</v>
      </c>
      <c r="B3018" s="54" t="s">
        <v>185</v>
      </c>
      <c r="C3018" s="54" t="s">
        <v>1130</v>
      </c>
      <c r="D3018" s="54" t="s">
        <v>152</v>
      </c>
      <c r="E3018" s="54" t="s">
        <v>370</v>
      </c>
      <c r="F3018" s="54" t="s">
        <v>272</v>
      </c>
      <c r="G3018" s="54" t="s">
        <v>859</v>
      </c>
      <c r="H3018" s="54" t="s">
        <v>881</v>
      </c>
      <c r="I3018" s="54" t="s">
        <v>882</v>
      </c>
      <c r="J3018" s="54" t="s">
        <v>859</v>
      </c>
      <c r="K3018" s="54" t="s">
        <v>877</v>
      </c>
      <c r="L3018" s="87">
        <v>41695</v>
      </c>
      <c r="M3018" s="54"/>
      <c r="N3018" s="54" t="s">
        <v>887</v>
      </c>
      <c r="O3018" s="88">
        <v>5.5369957447000004</v>
      </c>
      <c r="P3018" s="54">
        <v>1126</v>
      </c>
    </row>
    <row r="3019" spans="1:16" ht="28">
      <c r="A3019" s="54" t="s">
        <v>228</v>
      </c>
      <c r="B3019" s="54" t="s">
        <v>185</v>
      </c>
      <c r="C3019" s="54" t="s">
        <v>1130</v>
      </c>
      <c r="D3019" s="54" t="s">
        <v>152</v>
      </c>
      <c r="E3019" s="54" t="s">
        <v>370</v>
      </c>
      <c r="F3019" s="54" t="s">
        <v>272</v>
      </c>
      <c r="G3019" s="54" t="s">
        <v>859</v>
      </c>
      <c r="H3019" s="54" t="s">
        <v>881</v>
      </c>
      <c r="I3019" s="54" t="s">
        <v>882</v>
      </c>
      <c r="J3019" s="54" t="s">
        <v>859</v>
      </c>
      <c r="K3019" s="54" t="s">
        <v>881</v>
      </c>
      <c r="L3019" s="87">
        <v>41695</v>
      </c>
      <c r="M3019" s="54"/>
      <c r="N3019" s="54" t="s">
        <v>888</v>
      </c>
      <c r="O3019" s="88">
        <v>0.98288338460000002</v>
      </c>
      <c r="P3019" s="54">
        <v>198</v>
      </c>
    </row>
    <row r="3020" spans="1:16" ht="28">
      <c r="A3020" s="54" t="s">
        <v>228</v>
      </c>
      <c r="B3020" s="54" t="s">
        <v>185</v>
      </c>
      <c r="C3020" s="54" t="s">
        <v>1130</v>
      </c>
      <c r="D3020" s="54" t="s">
        <v>152</v>
      </c>
      <c r="E3020" s="54" t="s">
        <v>370</v>
      </c>
      <c r="F3020" s="54" t="s">
        <v>272</v>
      </c>
      <c r="G3020" s="54" t="s">
        <v>354</v>
      </c>
      <c r="H3020" s="54" t="s">
        <v>889</v>
      </c>
      <c r="I3020" s="54" t="s">
        <v>890</v>
      </c>
      <c r="J3020" s="54" t="s">
        <v>354</v>
      </c>
      <c r="K3020" s="54" t="s">
        <v>891</v>
      </c>
      <c r="L3020" s="87">
        <v>42440</v>
      </c>
      <c r="M3020" s="54"/>
      <c r="N3020" s="54" t="s">
        <v>892</v>
      </c>
      <c r="O3020" s="88">
        <v>6.9367837599999996E-2</v>
      </c>
      <c r="P3020" s="54">
        <v>16</v>
      </c>
    </row>
    <row r="3021" spans="1:16" ht="28">
      <c r="A3021" s="54" t="s">
        <v>228</v>
      </c>
      <c r="B3021" s="54" t="s">
        <v>185</v>
      </c>
      <c r="C3021" s="54" t="s">
        <v>1130</v>
      </c>
      <c r="D3021" s="54" t="s">
        <v>152</v>
      </c>
      <c r="E3021" s="54" t="s">
        <v>370</v>
      </c>
      <c r="F3021" s="54" t="s">
        <v>272</v>
      </c>
      <c r="G3021" s="54" t="s">
        <v>354</v>
      </c>
      <c r="H3021" s="54" t="s">
        <v>889</v>
      </c>
      <c r="I3021" s="54" t="s">
        <v>890</v>
      </c>
      <c r="J3021" s="54" t="s">
        <v>354</v>
      </c>
      <c r="K3021" s="54" t="s">
        <v>893</v>
      </c>
      <c r="L3021" s="87">
        <v>42440</v>
      </c>
      <c r="M3021" s="54"/>
      <c r="N3021" s="54" t="s">
        <v>894</v>
      </c>
      <c r="O3021" s="88">
        <v>7.9439092500000016E-2</v>
      </c>
      <c r="P3021" s="54">
        <v>17</v>
      </c>
    </row>
    <row r="3022" spans="1:16" ht="28">
      <c r="A3022" s="54" t="s">
        <v>228</v>
      </c>
      <c r="B3022" s="54" t="s">
        <v>185</v>
      </c>
      <c r="C3022" s="54" t="s">
        <v>1130</v>
      </c>
      <c r="D3022" s="54" t="s">
        <v>152</v>
      </c>
      <c r="E3022" s="54" t="s">
        <v>370</v>
      </c>
      <c r="F3022" s="54" t="s">
        <v>272</v>
      </c>
      <c r="G3022" s="54" t="s">
        <v>354</v>
      </c>
      <c r="H3022" s="54" t="s">
        <v>889</v>
      </c>
      <c r="I3022" s="54" t="s">
        <v>890</v>
      </c>
      <c r="J3022" s="54" t="s">
        <v>354</v>
      </c>
      <c r="K3022" s="54" t="s">
        <v>895</v>
      </c>
      <c r="L3022" s="87">
        <v>42440</v>
      </c>
      <c r="M3022" s="54"/>
      <c r="N3022" s="54" t="s">
        <v>896</v>
      </c>
      <c r="O3022" s="88">
        <v>0.1905289557</v>
      </c>
      <c r="P3022" s="54">
        <v>39</v>
      </c>
    </row>
    <row r="3023" spans="1:16" ht="28">
      <c r="A3023" s="54" t="s">
        <v>228</v>
      </c>
      <c r="B3023" s="54" t="s">
        <v>185</v>
      </c>
      <c r="C3023" s="54" t="s">
        <v>1130</v>
      </c>
      <c r="D3023" s="54" t="s">
        <v>152</v>
      </c>
      <c r="E3023" s="54" t="s">
        <v>370</v>
      </c>
      <c r="F3023" s="54" t="s">
        <v>272</v>
      </c>
      <c r="G3023" s="54" t="s">
        <v>354</v>
      </c>
      <c r="H3023" s="54" t="s">
        <v>889</v>
      </c>
      <c r="I3023" s="54" t="s">
        <v>890</v>
      </c>
      <c r="J3023" s="54" t="s">
        <v>354</v>
      </c>
      <c r="K3023" s="54" t="s">
        <v>897</v>
      </c>
      <c r="L3023" s="87">
        <v>42440</v>
      </c>
      <c r="M3023" s="54"/>
      <c r="N3023" s="54" t="s">
        <v>898</v>
      </c>
      <c r="O3023" s="88">
        <v>7.8195069699999994E-2</v>
      </c>
      <c r="P3023" s="54">
        <v>20</v>
      </c>
    </row>
    <row r="3024" spans="1:16" ht="28">
      <c r="A3024" s="54" t="s">
        <v>228</v>
      </c>
      <c r="B3024" s="54" t="s">
        <v>185</v>
      </c>
      <c r="C3024" s="54" t="s">
        <v>1130</v>
      </c>
      <c r="D3024" s="54" t="s">
        <v>152</v>
      </c>
      <c r="E3024" s="54" t="s">
        <v>370</v>
      </c>
      <c r="F3024" s="54" t="s">
        <v>272</v>
      </c>
      <c r="G3024" s="54" t="s">
        <v>354</v>
      </c>
      <c r="H3024" s="54" t="s">
        <v>889</v>
      </c>
      <c r="I3024" s="54" t="s">
        <v>890</v>
      </c>
      <c r="J3024" s="54" t="s">
        <v>354</v>
      </c>
      <c r="K3024" s="54" t="s">
        <v>899</v>
      </c>
      <c r="L3024" s="87">
        <v>42440</v>
      </c>
      <c r="M3024" s="54"/>
      <c r="N3024" s="54" t="s">
        <v>900</v>
      </c>
      <c r="O3024" s="88">
        <v>5.4510351399999997E-2</v>
      </c>
      <c r="P3024" s="54">
        <v>14</v>
      </c>
    </row>
    <row r="3025" spans="1:16" ht="28">
      <c r="A3025" s="54" t="s">
        <v>228</v>
      </c>
      <c r="B3025" s="54" t="s">
        <v>185</v>
      </c>
      <c r="C3025" s="54" t="s">
        <v>1130</v>
      </c>
      <c r="D3025" s="54" t="s">
        <v>152</v>
      </c>
      <c r="E3025" s="54" t="s">
        <v>370</v>
      </c>
      <c r="F3025" s="54" t="s">
        <v>272</v>
      </c>
      <c r="G3025" s="54" t="s">
        <v>354</v>
      </c>
      <c r="H3025" s="54" t="s">
        <v>889</v>
      </c>
      <c r="I3025" s="54" t="s">
        <v>890</v>
      </c>
      <c r="J3025" s="54" t="s">
        <v>354</v>
      </c>
      <c r="K3025" s="54" t="s">
        <v>901</v>
      </c>
      <c r="L3025" s="87">
        <v>42440</v>
      </c>
      <c r="M3025" s="54"/>
      <c r="N3025" s="54" t="s">
        <v>902</v>
      </c>
      <c r="O3025" s="88">
        <v>1.3585033626</v>
      </c>
      <c r="P3025" s="54">
        <v>293</v>
      </c>
    </row>
    <row r="3026" spans="1:16" ht="28">
      <c r="A3026" s="54" t="s">
        <v>228</v>
      </c>
      <c r="B3026" s="54" t="s">
        <v>185</v>
      </c>
      <c r="C3026" s="54" t="s">
        <v>1130</v>
      </c>
      <c r="D3026" s="54" t="s">
        <v>152</v>
      </c>
      <c r="E3026" s="54" t="s">
        <v>370</v>
      </c>
      <c r="F3026" s="54" t="s">
        <v>272</v>
      </c>
      <c r="G3026" s="54" t="s">
        <v>354</v>
      </c>
      <c r="H3026" s="54" t="s">
        <v>889</v>
      </c>
      <c r="I3026" s="54" t="s">
        <v>890</v>
      </c>
      <c r="J3026" s="54" t="s">
        <v>354</v>
      </c>
      <c r="K3026" s="54" t="s">
        <v>903</v>
      </c>
      <c r="L3026" s="87">
        <v>42440</v>
      </c>
      <c r="M3026" s="54"/>
      <c r="N3026" s="54" t="s">
        <v>904</v>
      </c>
      <c r="O3026" s="88">
        <v>7.9281307600000003E-2</v>
      </c>
      <c r="P3026" s="54">
        <v>19</v>
      </c>
    </row>
    <row r="3027" spans="1:16" ht="28">
      <c r="A3027" s="54" t="s">
        <v>228</v>
      </c>
      <c r="B3027" s="54" t="s">
        <v>185</v>
      </c>
      <c r="C3027" s="54" t="s">
        <v>1130</v>
      </c>
      <c r="D3027" s="54" t="s">
        <v>152</v>
      </c>
      <c r="E3027" s="54" t="s">
        <v>370</v>
      </c>
      <c r="F3027" s="54" t="s">
        <v>272</v>
      </c>
      <c r="G3027" s="54" t="s">
        <v>354</v>
      </c>
      <c r="H3027" s="54" t="s">
        <v>889</v>
      </c>
      <c r="I3027" s="54" t="s">
        <v>890</v>
      </c>
      <c r="J3027" s="54" t="s">
        <v>354</v>
      </c>
      <c r="K3027" s="54" t="s">
        <v>905</v>
      </c>
      <c r="L3027" s="87">
        <v>42440</v>
      </c>
      <c r="M3027" s="54"/>
      <c r="N3027" s="54" t="s">
        <v>906</v>
      </c>
      <c r="O3027" s="88">
        <v>7.2208038899999993E-2</v>
      </c>
      <c r="P3027" s="54">
        <v>16</v>
      </c>
    </row>
    <row r="3028" spans="1:16" ht="28">
      <c r="A3028" s="54" t="s">
        <v>228</v>
      </c>
      <c r="B3028" s="54" t="s">
        <v>185</v>
      </c>
      <c r="C3028" s="54" t="s">
        <v>1130</v>
      </c>
      <c r="D3028" s="54" t="s">
        <v>152</v>
      </c>
      <c r="E3028" s="54" t="s">
        <v>370</v>
      </c>
      <c r="F3028" s="54" t="s">
        <v>272</v>
      </c>
      <c r="G3028" s="54" t="s">
        <v>354</v>
      </c>
      <c r="H3028" s="54" t="s">
        <v>889</v>
      </c>
      <c r="I3028" s="54" t="s">
        <v>890</v>
      </c>
      <c r="J3028" s="54" t="s">
        <v>354</v>
      </c>
      <c r="K3028" s="54" t="s">
        <v>907</v>
      </c>
      <c r="L3028" s="87">
        <v>42440</v>
      </c>
      <c r="M3028" s="54"/>
      <c r="N3028" s="54" t="s">
        <v>908</v>
      </c>
      <c r="O3028" s="88">
        <v>0.2400942764</v>
      </c>
      <c r="P3028" s="54">
        <v>54</v>
      </c>
    </row>
    <row r="3029" spans="1:16" ht="28">
      <c r="A3029" s="54" t="s">
        <v>228</v>
      </c>
      <c r="B3029" s="54" t="s">
        <v>185</v>
      </c>
      <c r="C3029" s="54" t="s">
        <v>1130</v>
      </c>
      <c r="D3029" s="54" t="s">
        <v>152</v>
      </c>
      <c r="E3029" s="54" t="s">
        <v>370</v>
      </c>
      <c r="F3029" s="54" t="s">
        <v>272</v>
      </c>
      <c r="G3029" s="54" t="s">
        <v>354</v>
      </c>
      <c r="H3029" s="54" t="s">
        <v>909</v>
      </c>
      <c r="I3029" s="54" t="s">
        <v>910</v>
      </c>
      <c r="J3029" s="54" t="s">
        <v>354</v>
      </c>
      <c r="K3029" s="54" t="s">
        <v>911</v>
      </c>
      <c r="L3029" s="87">
        <v>42237</v>
      </c>
      <c r="M3029" s="54"/>
      <c r="N3029" s="54" t="s">
        <v>912</v>
      </c>
      <c r="O3029" s="88">
        <v>7.1768049000000014E-2</v>
      </c>
      <c r="P3029" s="54">
        <v>19</v>
      </c>
    </row>
    <row r="3030" spans="1:16" ht="28">
      <c r="A3030" s="54" t="s">
        <v>228</v>
      </c>
      <c r="B3030" s="54" t="s">
        <v>185</v>
      </c>
      <c r="C3030" s="54" t="s">
        <v>1130</v>
      </c>
      <c r="D3030" s="54" t="s">
        <v>152</v>
      </c>
      <c r="E3030" s="54" t="s">
        <v>370</v>
      </c>
      <c r="F3030" s="54" t="s">
        <v>272</v>
      </c>
      <c r="G3030" s="54" t="s">
        <v>354</v>
      </c>
      <c r="H3030" s="54" t="s">
        <v>909</v>
      </c>
      <c r="I3030" s="54" t="s">
        <v>913</v>
      </c>
      <c r="J3030" s="54" t="s">
        <v>354</v>
      </c>
      <c r="K3030" s="54" t="s">
        <v>914</v>
      </c>
      <c r="L3030" s="87">
        <v>42209</v>
      </c>
      <c r="M3030" s="54"/>
      <c r="N3030" s="54" t="s">
        <v>915</v>
      </c>
      <c r="O3030" s="88">
        <v>0.3772717465</v>
      </c>
      <c r="P3030" s="54">
        <v>96</v>
      </c>
    </row>
    <row r="3031" spans="1:16" ht="28">
      <c r="A3031" s="54" t="s">
        <v>228</v>
      </c>
      <c r="B3031" s="54" t="s">
        <v>185</v>
      </c>
      <c r="C3031" s="54" t="s">
        <v>1130</v>
      </c>
      <c r="D3031" s="54" t="s">
        <v>152</v>
      </c>
      <c r="E3031" s="54" t="s">
        <v>370</v>
      </c>
      <c r="F3031" s="54" t="s">
        <v>272</v>
      </c>
      <c r="G3031" s="54" t="s">
        <v>354</v>
      </c>
      <c r="H3031" s="54" t="s">
        <v>909</v>
      </c>
      <c r="I3031" s="54" t="s">
        <v>913</v>
      </c>
      <c r="J3031" s="54" t="s">
        <v>354</v>
      </c>
      <c r="K3031" s="54" t="s">
        <v>916</v>
      </c>
      <c r="L3031" s="87">
        <v>42209</v>
      </c>
      <c r="M3031" s="54"/>
      <c r="N3031" s="54" t="s">
        <v>917</v>
      </c>
      <c r="O3031" s="88">
        <v>8.3128854299999999E-2</v>
      </c>
      <c r="P3031" s="54">
        <v>19</v>
      </c>
    </row>
    <row r="3032" spans="1:16" ht="28">
      <c r="A3032" s="54" t="s">
        <v>228</v>
      </c>
      <c r="B3032" s="54" t="s">
        <v>185</v>
      </c>
      <c r="C3032" s="54" t="s">
        <v>1130</v>
      </c>
      <c r="D3032" s="54" t="s">
        <v>152</v>
      </c>
      <c r="E3032" s="54" t="s">
        <v>370</v>
      </c>
      <c r="F3032" s="54" t="s">
        <v>272</v>
      </c>
      <c r="G3032" s="54" t="s">
        <v>354</v>
      </c>
      <c r="H3032" s="54" t="s">
        <v>909</v>
      </c>
      <c r="I3032" s="54" t="s">
        <v>913</v>
      </c>
      <c r="J3032" s="54" t="s">
        <v>354</v>
      </c>
      <c r="K3032" s="54" t="s">
        <v>918</v>
      </c>
      <c r="L3032" s="87">
        <v>42209</v>
      </c>
      <c r="M3032" s="54"/>
      <c r="N3032" s="54" t="s">
        <v>919</v>
      </c>
      <c r="O3032" s="88">
        <v>0.35884598899999998</v>
      </c>
      <c r="P3032" s="54">
        <v>70</v>
      </c>
    </row>
    <row r="3033" spans="1:16" ht="28">
      <c r="A3033" s="54" t="s">
        <v>228</v>
      </c>
      <c r="B3033" s="54" t="s">
        <v>185</v>
      </c>
      <c r="C3033" s="54" t="s">
        <v>1130</v>
      </c>
      <c r="D3033" s="54" t="s">
        <v>152</v>
      </c>
      <c r="E3033" s="54" t="s">
        <v>370</v>
      </c>
      <c r="F3033" s="54" t="s">
        <v>272</v>
      </c>
      <c r="G3033" s="54" t="s">
        <v>354</v>
      </c>
      <c r="H3033" s="54" t="s">
        <v>920</v>
      </c>
      <c r="I3033" s="54" t="s">
        <v>921</v>
      </c>
      <c r="J3033" s="54" t="s">
        <v>354</v>
      </c>
      <c r="K3033" s="54" t="s">
        <v>922</v>
      </c>
      <c r="L3033" s="87">
        <v>42307</v>
      </c>
      <c r="M3033" s="54"/>
      <c r="N3033" s="54" t="s">
        <v>923</v>
      </c>
      <c r="O3033" s="88">
        <v>4.3487234999999999E-2</v>
      </c>
      <c r="P3033" s="54">
        <v>7</v>
      </c>
    </row>
    <row r="3034" spans="1:16" ht="28">
      <c r="A3034" s="54" t="s">
        <v>228</v>
      </c>
      <c r="B3034" s="54" t="s">
        <v>185</v>
      </c>
      <c r="C3034" s="54" t="s">
        <v>1130</v>
      </c>
      <c r="D3034" s="54" t="s">
        <v>152</v>
      </c>
      <c r="E3034" s="54" t="s">
        <v>370</v>
      </c>
      <c r="F3034" s="54" t="s">
        <v>272</v>
      </c>
      <c r="G3034" s="54" t="s">
        <v>354</v>
      </c>
      <c r="H3034" s="54" t="s">
        <v>920</v>
      </c>
      <c r="I3034" s="54" t="s">
        <v>921</v>
      </c>
      <c r="J3034" s="54" t="s">
        <v>354</v>
      </c>
      <c r="K3034" s="54" t="s">
        <v>924</v>
      </c>
      <c r="L3034" s="87">
        <v>42307</v>
      </c>
      <c r="M3034" s="54"/>
      <c r="N3034" s="54" t="s">
        <v>925</v>
      </c>
      <c r="O3034" s="88">
        <v>0.82747751020000004</v>
      </c>
      <c r="P3034" s="54">
        <v>164</v>
      </c>
    </row>
    <row r="3035" spans="1:16" ht="28">
      <c r="A3035" s="54" t="s">
        <v>228</v>
      </c>
      <c r="B3035" s="54" t="s">
        <v>185</v>
      </c>
      <c r="C3035" s="54" t="s">
        <v>1130</v>
      </c>
      <c r="D3035" s="54" t="s">
        <v>152</v>
      </c>
      <c r="E3035" s="54" t="s">
        <v>370</v>
      </c>
      <c r="F3035" s="54" t="s">
        <v>272</v>
      </c>
      <c r="G3035" s="54" t="s">
        <v>354</v>
      </c>
      <c r="H3035" s="54" t="s">
        <v>355</v>
      </c>
      <c r="I3035" s="54" t="s">
        <v>926</v>
      </c>
      <c r="J3035" s="54" t="s">
        <v>354</v>
      </c>
      <c r="K3035" s="54" t="s">
        <v>355</v>
      </c>
      <c r="L3035" s="87">
        <v>42384</v>
      </c>
      <c r="M3035" s="54"/>
      <c r="N3035" s="54" t="s">
        <v>927</v>
      </c>
      <c r="O3035" s="88">
        <v>0.55013866960000002</v>
      </c>
      <c r="P3035" s="54">
        <v>113</v>
      </c>
    </row>
    <row r="3036" spans="1:16" ht="28">
      <c r="A3036" s="54" t="s">
        <v>228</v>
      </c>
      <c r="B3036" s="54" t="s">
        <v>185</v>
      </c>
      <c r="C3036" s="54" t="s">
        <v>1130</v>
      </c>
      <c r="D3036" s="54" t="s">
        <v>152</v>
      </c>
      <c r="E3036" s="54" t="s">
        <v>370</v>
      </c>
      <c r="F3036" s="54" t="s">
        <v>272</v>
      </c>
      <c r="G3036" s="54" t="s">
        <v>358</v>
      </c>
      <c r="H3036" s="54" t="s">
        <v>928</v>
      </c>
      <c r="I3036" s="54" t="s">
        <v>929</v>
      </c>
      <c r="J3036" s="54" t="s">
        <v>358</v>
      </c>
      <c r="K3036" s="54" t="s">
        <v>930</v>
      </c>
      <c r="L3036" s="87">
        <v>42622</v>
      </c>
      <c r="M3036" s="54"/>
      <c r="N3036" s="54" t="s">
        <v>931</v>
      </c>
      <c r="O3036" s="88">
        <v>1.1266077302999999</v>
      </c>
      <c r="P3036" s="54">
        <v>252</v>
      </c>
    </row>
    <row r="3037" spans="1:16" ht="28">
      <c r="A3037" s="54" t="s">
        <v>228</v>
      </c>
      <c r="B3037" s="54" t="s">
        <v>185</v>
      </c>
      <c r="C3037" s="54" t="s">
        <v>1130</v>
      </c>
      <c r="D3037" s="54" t="s">
        <v>152</v>
      </c>
      <c r="E3037" s="54" t="s">
        <v>370</v>
      </c>
      <c r="F3037" s="54" t="s">
        <v>272</v>
      </c>
      <c r="G3037" s="54" t="s">
        <v>358</v>
      </c>
      <c r="H3037" s="54" t="s">
        <v>928</v>
      </c>
      <c r="I3037" s="54" t="s">
        <v>929</v>
      </c>
      <c r="J3037" s="54" t="s">
        <v>358</v>
      </c>
      <c r="K3037" s="54" t="s">
        <v>359</v>
      </c>
      <c r="L3037" s="87">
        <v>42622</v>
      </c>
      <c r="M3037" s="54"/>
      <c r="N3037" s="54" t="s">
        <v>932</v>
      </c>
      <c r="O3037" s="88">
        <v>1.9005243422</v>
      </c>
      <c r="P3037" s="54">
        <v>409</v>
      </c>
    </row>
    <row r="3038" spans="1:16" ht="28">
      <c r="A3038" s="54" t="s">
        <v>228</v>
      </c>
      <c r="B3038" s="54" t="s">
        <v>185</v>
      </c>
      <c r="C3038" s="54" t="s">
        <v>1130</v>
      </c>
      <c r="D3038" s="54" t="s">
        <v>152</v>
      </c>
      <c r="E3038" s="54" t="s">
        <v>370</v>
      </c>
      <c r="F3038" s="54" t="s">
        <v>272</v>
      </c>
      <c r="G3038" s="54" t="s">
        <v>358</v>
      </c>
      <c r="H3038" s="54" t="s">
        <v>928</v>
      </c>
      <c r="I3038" s="54" t="s">
        <v>929</v>
      </c>
      <c r="J3038" s="54" t="s">
        <v>358</v>
      </c>
      <c r="K3038" s="54" t="s">
        <v>933</v>
      </c>
      <c r="L3038" s="87">
        <v>42622</v>
      </c>
      <c r="M3038" s="54"/>
      <c r="N3038" s="54" t="s">
        <v>934</v>
      </c>
      <c r="O3038" s="88">
        <v>1.0677056325000001</v>
      </c>
      <c r="P3038" s="54">
        <v>228</v>
      </c>
    </row>
    <row r="3039" spans="1:16" ht="28">
      <c r="A3039" s="54" t="s">
        <v>228</v>
      </c>
      <c r="B3039" s="54" t="s">
        <v>185</v>
      </c>
      <c r="C3039" s="54" t="s">
        <v>1130</v>
      </c>
      <c r="D3039" s="54" t="s">
        <v>152</v>
      </c>
      <c r="E3039" s="54" t="s">
        <v>370</v>
      </c>
      <c r="F3039" s="54" t="s">
        <v>272</v>
      </c>
      <c r="G3039" s="54" t="s">
        <v>358</v>
      </c>
      <c r="H3039" s="54" t="s">
        <v>928</v>
      </c>
      <c r="I3039" s="54" t="s">
        <v>929</v>
      </c>
      <c r="J3039" s="54" t="s">
        <v>358</v>
      </c>
      <c r="K3039" s="54" t="s">
        <v>935</v>
      </c>
      <c r="L3039" s="87">
        <v>42622</v>
      </c>
      <c r="M3039" s="54"/>
      <c r="N3039" s="54" t="s">
        <v>936</v>
      </c>
      <c r="O3039" s="88">
        <v>14.261799073200001</v>
      </c>
      <c r="P3039" s="54">
        <v>3176</v>
      </c>
    </row>
    <row r="3040" spans="1:16" ht="28">
      <c r="A3040" s="54" t="s">
        <v>228</v>
      </c>
      <c r="B3040" s="54" t="s">
        <v>185</v>
      </c>
      <c r="C3040" s="54" t="s">
        <v>1130</v>
      </c>
      <c r="D3040" s="54" t="s">
        <v>152</v>
      </c>
      <c r="E3040" s="54" t="s">
        <v>370</v>
      </c>
      <c r="F3040" s="54" t="s">
        <v>272</v>
      </c>
      <c r="G3040" s="54" t="s">
        <v>358</v>
      </c>
      <c r="H3040" s="54" t="s">
        <v>928</v>
      </c>
      <c r="I3040" s="54" t="s">
        <v>929</v>
      </c>
      <c r="J3040" s="54" t="s">
        <v>358</v>
      </c>
      <c r="K3040" s="54" t="s">
        <v>937</v>
      </c>
      <c r="L3040" s="87">
        <v>42622</v>
      </c>
      <c r="M3040" s="54"/>
      <c r="N3040" s="54" t="s">
        <v>938</v>
      </c>
      <c r="O3040" s="88">
        <v>20.3364526983</v>
      </c>
      <c r="P3040" s="54">
        <v>4667</v>
      </c>
    </row>
    <row r="3041" spans="1:16" ht="28">
      <c r="A3041" s="54" t="s">
        <v>228</v>
      </c>
      <c r="B3041" s="54" t="s">
        <v>185</v>
      </c>
      <c r="C3041" s="54" t="s">
        <v>1130</v>
      </c>
      <c r="D3041" s="54" t="s">
        <v>152</v>
      </c>
      <c r="E3041" s="54" t="s">
        <v>370</v>
      </c>
      <c r="F3041" s="54" t="s">
        <v>272</v>
      </c>
      <c r="G3041" s="54" t="s">
        <v>358</v>
      </c>
      <c r="H3041" s="54" t="s">
        <v>928</v>
      </c>
      <c r="I3041" s="54" t="s">
        <v>929</v>
      </c>
      <c r="J3041" s="54" t="s">
        <v>358</v>
      </c>
      <c r="K3041" s="54" t="s">
        <v>362</v>
      </c>
      <c r="L3041" s="87">
        <v>42622</v>
      </c>
      <c r="M3041" s="54"/>
      <c r="N3041" s="54" t="s">
        <v>939</v>
      </c>
      <c r="O3041" s="88">
        <v>3.321926806</v>
      </c>
      <c r="P3041" s="54">
        <v>705</v>
      </c>
    </row>
    <row r="3042" spans="1:16" ht="28">
      <c r="A3042" s="54" t="s">
        <v>228</v>
      </c>
      <c r="B3042" s="54" t="s">
        <v>185</v>
      </c>
      <c r="C3042" s="54" t="s">
        <v>1130</v>
      </c>
      <c r="D3042" s="54" t="s">
        <v>152</v>
      </c>
      <c r="E3042" s="54" t="s">
        <v>370</v>
      </c>
      <c r="F3042" s="54" t="s">
        <v>272</v>
      </c>
      <c r="G3042" s="54" t="s">
        <v>201</v>
      </c>
      <c r="H3042" s="54" t="s">
        <v>202</v>
      </c>
      <c r="I3042" s="54" t="s">
        <v>941</v>
      </c>
      <c r="J3042" s="54" t="s">
        <v>201</v>
      </c>
      <c r="K3042" s="54" t="s">
        <v>942</v>
      </c>
      <c r="L3042" s="87">
        <v>42979</v>
      </c>
      <c r="M3042" s="54"/>
      <c r="N3042" s="54" t="s">
        <v>943</v>
      </c>
      <c r="O3042" s="88">
        <v>12.1089123387</v>
      </c>
      <c r="P3042" s="54">
        <v>2512</v>
      </c>
    </row>
    <row r="3043" spans="1:16" ht="28">
      <c r="A3043" s="54" t="s">
        <v>228</v>
      </c>
      <c r="B3043" s="54" t="s">
        <v>185</v>
      </c>
      <c r="C3043" s="54" t="s">
        <v>1130</v>
      </c>
      <c r="D3043" s="54" t="s">
        <v>152</v>
      </c>
      <c r="E3043" s="54" t="s">
        <v>370</v>
      </c>
      <c r="F3043" s="54" t="s">
        <v>272</v>
      </c>
      <c r="G3043" s="54" t="s">
        <v>201</v>
      </c>
      <c r="H3043" s="54" t="s">
        <v>202</v>
      </c>
      <c r="I3043" s="54" t="s">
        <v>941</v>
      </c>
      <c r="J3043" s="54" t="s">
        <v>201</v>
      </c>
      <c r="K3043" s="54" t="s">
        <v>944</v>
      </c>
      <c r="L3043" s="87">
        <v>42979</v>
      </c>
      <c r="M3043" s="54"/>
      <c r="N3043" s="54" t="s">
        <v>945</v>
      </c>
      <c r="O3043" s="88">
        <v>4.8030980750000003</v>
      </c>
      <c r="P3043" s="54">
        <v>983</v>
      </c>
    </row>
    <row r="3044" spans="1:16" ht="28">
      <c r="A3044" s="54" t="s">
        <v>228</v>
      </c>
      <c r="B3044" s="54" t="s">
        <v>185</v>
      </c>
      <c r="C3044" s="54" t="s">
        <v>1130</v>
      </c>
      <c r="D3044" s="54" t="s">
        <v>152</v>
      </c>
      <c r="E3044" s="54" t="s">
        <v>370</v>
      </c>
      <c r="F3044" s="54" t="s">
        <v>272</v>
      </c>
      <c r="G3044" s="54" t="s">
        <v>201</v>
      </c>
      <c r="H3044" s="54" t="s">
        <v>202</v>
      </c>
      <c r="I3044" s="54" t="s">
        <v>941</v>
      </c>
      <c r="J3044" s="54" t="s">
        <v>201</v>
      </c>
      <c r="K3044" s="54" t="s">
        <v>946</v>
      </c>
      <c r="L3044" s="87">
        <v>42979</v>
      </c>
      <c r="M3044" s="54"/>
      <c r="N3044" s="54" t="s">
        <v>947</v>
      </c>
      <c r="O3044" s="88">
        <v>200.83892219590001</v>
      </c>
      <c r="P3044" s="54">
        <v>41399</v>
      </c>
    </row>
    <row r="3045" spans="1:16" ht="28">
      <c r="A3045" s="54" t="s">
        <v>228</v>
      </c>
      <c r="B3045" s="54" t="s">
        <v>185</v>
      </c>
      <c r="C3045" s="54" t="s">
        <v>1130</v>
      </c>
      <c r="D3045" s="54" t="s">
        <v>152</v>
      </c>
      <c r="E3045" s="54" t="s">
        <v>370</v>
      </c>
      <c r="F3045" s="54" t="s">
        <v>272</v>
      </c>
      <c r="G3045" s="54" t="s">
        <v>201</v>
      </c>
      <c r="H3045" s="54" t="s">
        <v>202</v>
      </c>
      <c r="I3045" s="54" t="s">
        <v>941</v>
      </c>
      <c r="J3045" s="54" t="s">
        <v>201</v>
      </c>
      <c r="K3045" s="54" t="s">
        <v>948</v>
      </c>
      <c r="L3045" s="87">
        <v>42979</v>
      </c>
      <c r="M3045" s="54"/>
      <c r="N3045" s="54" t="s">
        <v>949</v>
      </c>
      <c r="O3045" s="88">
        <v>2.719367187</v>
      </c>
      <c r="P3045" s="54">
        <v>551</v>
      </c>
    </row>
    <row r="3046" spans="1:16" ht="28">
      <c r="A3046" s="54" t="s">
        <v>228</v>
      </c>
      <c r="B3046" s="54" t="s">
        <v>185</v>
      </c>
      <c r="C3046" s="54" t="s">
        <v>1130</v>
      </c>
      <c r="D3046" s="54" t="s">
        <v>152</v>
      </c>
      <c r="E3046" s="54" t="s">
        <v>370</v>
      </c>
      <c r="F3046" s="54" t="s">
        <v>272</v>
      </c>
      <c r="G3046" s="54" t="s">
        <v>201</v>
      </c>
      <c r="H3046" s="54" t="s">
        <v>202</v>
      </c>
      <c r="I3046" s="54" t="s">
        <v>941</v>
      </c>
      <c r="J3046" s="54" t="s">
        <v>201</v>
      </c>
      <c r="K3046" s="54" t="s">
        <v>950</v>
      </c>
      <c r="L3046" s="87">
        <v>42979</v>
      </c>
      <c r="M3046" s="54"/>
      <c r="N3046" s="54" t="s">
        <v>951</v>
      </c>
      <c r="O3046" s="88">
        <v>3.3532876856999998</v>
      </c>
      <c r="P3046" s="54">
        <v>680</v>
      </c>
    </row>
    <row r="3047" spans="1:16" ht="28">
      <c r="A3047" s="54" t="s">
        <v>228</v>
      </c>
      <c r="B3047" s="54" t="s">
        <v>185</v>
      </c>
      <c r="C3047" s="54" t="s">
        <v>1130</v>
      </c>
      <c r="D3047" s="54" t="s">
        <v>152</v>
      </c>
      <c r="E3047" s="54" t="s">
        <v>370</v>
      </c>
      <c r="F3047" s="54" t="s">
        <v>272</v>
      </c>
      <c r="G3047" s="54" t="s">
        <v>201</v>
      </c>
      <c r="H3047" s="54" t="s">
        <v>202</v>
      </c>
      <c r="I3047" s="54" t="s">
        <v>941</v>
      </c>
      <c r="J3047" s="54" t="s">
        <v>201</v>
      </c>
      <c r="K3047" s="54" t="s">
        <v>952</v>
      </c>
      <c r="L3047" s="87">
        <v>42979</v>
      </c>
      <c r="M3047" s="54"/>
      <c r="N3047" s="54" t="s">
        <v>953</v>
      </c>
      <c r="O3047" s="88">
        <v>2.3109624722</v>
      </c>
      <c r="P3047" s="54">
        <v>451</v>
      </c>
    </row>
    <row r="3048" spans="1:16" ht="28">
      <c r="A3048" s="54" t="s">
        <v>228</v>
      </c>
      <c r="B3048" s="54" t="s">
        <v>185</v>
      </c>
      <c r="C3048" s="54" t="s">
        <v>1130</v>
      </c>
      <c r="D3048" s="54" t="s">
        <v>152</v>
      </c>
      <c r="E3048" s="54" t="s">
        <v>370</v>
      </c>
      <c r="F3048" s="54" t="s">
        <v>272</v>
      </c>
      <c r="G3048" s="54" t="s">
        <v>201</v>
      </c>
      <c r="H3048" s="54" t="s">
        <v>202</v>
      </c>
      <c r="I3048" s="54" t="s">
        <v>941</v>
      </c>
      <c r="J3048" s="54" t="s">
        <v>201</v>
      </c>
      <c r="K3048" s="54" t="s">
        <v>954</v>
      </c>
      <c r="L3048" s="87">
        <v>42979</v>
      </c>
      <c r="M3048" s="54"/>
      <c r="N3048" s="54" t="s">
        <v>955</v>
      </c>
      <c r="O3048" s="88">
        <v>1.9829403723000001</v>
      </c>
      <c r="P3048" s="54">
        <v>413</v>
      </c>
    </row>
    <row r="3049" spans="1:16" ht="28">
      <c r="A3049" s="54" t="s">
        <v>228</v>
      </c>
      <c r="B3049" s="54" t="s">
        <v>185</v>
      </c>
      <c r="C3049" s="54" t="s">
        <v>1130</v>
      </c>
      <c r="D3049" s="54" t="s">
        <v>152</v>
      </c>
      <c r="E3049" s="54" t="s">
        <v>370</v>
      </c>
      <c r="F3049" s="54" t="s">
        <v>272</v>
      </c>
      <c r="G3049" s="54" t="s">
        <v>201</v>
      </c>
      <c r="H3049" s="54" t="s">
        <v>202</v>
      </c>
      <c r="I3049" s="54" t="s">
        <v>941</v>
      </c>
      <c r="J3049" s="54" t="s">
        <v>201</v>
      </c>
      <c r="K3049" s="54" t="s">
        <v>956</v>
      </c>
      <c r="L3049" s="87">
        <v>42979</v>
      </c>
      <c r="M3049" s="54"/>
      <c r="N3049" s="54" t="s">
        <v>957</v>
      </c>
      <c r="O3049" s="88">
        <v>2.5823631322999998</v>
      </c>
      <c r="P3049" s="54">
        <v>529</v>
      </c>
    </row>
    <row r="3050" spans="1:16" ht="28">
      <c r="A3050" s="54" t="s">
        <v>228</v>
      </c>
      <c r="B3050" s="54" t="s">
        <v>185</v>
      </c>
      <c r="C3050" s="54" t="s">
        <v>1130</v>
      </c>
      <c r="D3050" s="54" t="s">
        <v>152</v>
      </c>
      <c r="E3050" s="54" t="s">
        <v>370</v>
      </c>
      <c r="F3050" s="54" t="s">
        <v>272</v>
      </c>
      <c r="G3050" s="54" t="s">
        <v>201</v>
      </c>
      <c r="H3050" s="54" t="s">
        <v>958</v>
      </c>
      <c r="I3050" s="54" t="s">
        <v>959</v>
      </c>
      <c r="J3050" s="54" t="s">
        <v>201</v>
      </c>
      <c r="K3050" s="54" t="s">
        <v>958</v>
      </c>
      <c r="L3050" s="87">
        <v>42867</v>
      </c>
      <c r="M3050" s="54"/>
      <c r="N3050" s="54" t="s">
        <v>960</v>
      </c>
      <c r="O3050" s="88">
        <v>16.3651655442</v>
      </c>
      <c r="P3050" s="54">
        <v>3338</v>
      </c>
    </row>
    <row r="3051" spans="1:16" ht="28">
      <c r="A3051" s="54" t="s">
        <v>228</v>
      </c>
      <c r="B3051" s="54" t="s">
        <v>185</v>
      </c>
      <c r="C3051" s="54" t="s">
        <v>1130</v>
      </c>
      <c r="D3051" s="54" t="s">
        <v>152</v>
      </c>
      <c r="E3051" s="54" t="s">
        <v>370</v>
      </c>
      <c r="F3051" s="54" t="s">
        <v>272</v>
      </c>
      <c r="G3051" s="54" t="s">
        <v>201</v>
      </c>
      <c r="H3051" s="54" t="s">
        <v>946</v>
      </c>
      <c r="I3051" s="54" t="s">
        <v>1493</v>
      </c>
      <c r="J3051" s="54" t="s">
        <v>201</v>
      </c>
      <c r="K3051" s="54" t="s">
        <v>946</v>
      </c>
      <c r="L3051" s="87">
        <v>43210</v>
      </c>
      <c r="M3051" s="54"/>
      <c r="N3051" s="54" t="s">
        <v>1494</v>
      </c>
      <c r="O3051" s="88">
        <v>5.4289154924999998</v>
      </c>
      <c r="P3051" s="54">
        <v>1121</v>
      </c>
    </row>
    <row r="3052" spans="1:16" ht="28">
      <c r="A3052" s="54" t="s">
        <v>228</v>
      </c>
      <c r="B3052" s="54" t="s">
        <v>185</v>
      </c>
      <c r="C3052" s="54" t="s">
        <v>1130</v>
      </c>
      <c r="D3052" s="54" t="s">
        <v>152</v>
      </c>
      <c r="E3052" s="54" t="s">
        <v>370</v>
      </c>
      <c r="F3052" s="54" t="s">
        <v>272</v>
      </c>
      <c r="G3052" s="54" t="s">
        <v>201</v>
      </c>
      <c r="H3052" s="54" t="s">
        <v>204</v>
      </c>
      <c r="I3052" s="54" t="s">
        <v>315</v>
      </c>
      <c r="J3052" s="54" t="s">
        <v>201</v>
      </c>
      <c r="K3052" s="54" t="s">
        <v>961</v>
      </c>
      <c r="L3052" s="87">
        <v>41688</v>
      </c>
      <c r="M3052" s="54"/>
      <c r="N3052" s="54" t="s">
        <v>962</v>
      </c>
      <c r="O3052" s="88">
        <v>2.0062678034000001</v>
      </c>
      <c r="P3052" s="54">
        <v>404</v>
      </c>
    </row>
    <row r="3053" spans="1:16" ht="28">
      <c r="A3053" s="54" t="s">
        <v>228</v>
      </c>
      <c r="B3053" s="54" t="s">
        <v>185</v>
      </c>
      <c r="C3053" s="54" t="s">
        <v>1130</v>
      </c>
      <c r="D3053" s="54" t="s">
        <v>152</v>
      </c>
      <c r="E3053" s="54" t="s">
        <v>370</v>
      </c>
      <c r="F3053" s="54" t="s">
        <v>272</v>
      </c>
      <c r="G3053" s="54" t="s">
        <v>201</v>
      </c>
      <c r="H3053" s="54" t="s">
        <v>204</v>
      </c>
      <c r="I3053" s="54" t="s">
        <v>315</v>
      </c>
      <c r="J3053" s="54" t="s">
        <v>201</v>
      </c>
      <c r="K3053" s="54" t="s">
        <v>963</v>
      </c>
      <c r="L3053" s="87">
        <v>41688</v>
      </c>
      <c r="M3053" s="54"/>
      <c r="N3053" s="54" t="s">
        <v>964</v>
      </c>
      <c r="O3053" s="88">
        <v>4.2315925892999999</v>
      </c>
      <c r="P3053" s="54">
        <v>879</v>
      </c>
    </row>
    <row r="3054" spans="1:16" ht="28">
      <c r="A3054" s="54" t="s">
        <v>228</v>
      </c>
      <c r="B3054" s="54" t="s">
        <v>185</v>
      </c>
      <c r="C3054" s="54" t="s">
        <v>1130</v>
      </c>
      <c r="D3054" s="54" t="s">
        <v>152</v>
      </c>
      <c r="E3054" s="54" t="s">
        <v>370</v>
      </c>
      <c r="F3054" s="54" t="s">
        <v>272</v>
      </c>
      <c r="G3054" s="54" t="s">
        <v>201</v>
      </c>
      <c r="H3054" s="54" t="s">
        <v>204</v>
      </c>
      <c r="I3054" s="54" t="s">
        <v>315</v>
      </c>
      <c r="J3054" s="54" t="s">
        <v>201</v>
      </c>
      <c r="K3054" s="54" t="s">
        <v>965</v>
      </c>
      <c r="L3054" s="87">
        <v>41688</v>
      </c>
      <c r="M3054" s="54"/>
      <c r="N3054" s="54" t="s">
        <v>966</v>
      </c>
      <c r="O3054" s="88">
        <v>2.9019577637</v>
      </c>
      <c r="P3054" s="54">
        <v>603</v>
      </c>
    </row>
    <row r="3055" spans="1:16" ht="28">
      <c r="A3055" s="54" t="s">
        <v>228</v>
      </c>
      <c r="B3055" s="54" t="s">
        <v>185</v>
      </c>
      <c r="C3055" s="54" t="s">
        <v>1130</v>
      </c>
      <c r="D3055" s="54" t="s">
        <v>152</v>
      </c>
      <c r="E3055" s="54" t="s">
        <v>370</v>
      </c>
      <c r="F3055" s="54" t="s">
        <v>272</v>
      </c>
      <c r="G3055" s="54" t="s">
        <v>201</v>
      </c>
      <c r="H3055" s="54" t="s">
        <v>204</v>
      </c>
      <c r="I3055" s="54" t="s">
        <v>315</v>
      </c>
      <c r="J3055" s="54" t="s">
        <v>201</v>
      </c>
      <c r="K3055" s="54" t="s">
        <v>316</v>
      </c>
      <c r="L3055" s="87">
        <v>41688</v>
      </c>
      <c r="M3055" s="54"/>
      <c r="N3055" s="54" t="s">
        <v>317</v>
      </c>
      <c r="O3055" s="88">
        <v>11.216569595499999</v>
      </c>
      <c r="P3055" s="54">
        <v>2278</v>
      </c>
    </row>
    <row r="3056" spans="1:16" ht="28">
      <c r="A3056" s="54" t="s">
        <v>228</v>
      </c>
      <c r="B3056" s="54" t="s">
        <v>185</v>
      </c>
      <c r="C3056" s="54" t="s">
        <v>1130</v>
      </c>
      <c r="D3056" s="54" t="s">
        <v>152</v>
      </c>
      <c r="E3056" s="54" t="s">
        <v>370</v>
      </c>
      <c r="F3056" s="54" t="s">
        <v>272</v>
      </c>
      <c r="G3056" s="54" t="s">
        <v>201</v>
      </c>
      <c r="H3056" s="54" t="s">
        <v>204</v>
      </c>
      <c r="I3056" s="54" t="s">
        <v>315</v>
      </c>
      <c r="J3056" s="54" t="s">
        <v>201</v>
      </c>
      <c r="K3056" s="54" t="s">
        <v>967</v>
      </c>
      <c r="L3056" s="87">
        <v>41688</v>
      </c>
      <c r="M3056" s="54"/>
      <c r="N3056" s="54" t="s">
        <v>968</v>
      </c>
      <c r="O3056" s="88">
        <v>11.018457490199999</v>
      </c>
      <c r="P3056" s="54">
        <v>2228</v>
      </c>
    </row>
    <row r="3057" spans="1:16" ht="28">
      <c r="A3057" s="54" t="s">
        <v>228</v>
      </c>
      <c r="B3057" s="54" t="s">
        <v>185</v>
      </c>
      <c r="C3057" s="54" t="s">
        <v>1130</v>
      </c>
      <c r="D3057" s="54" t="s">
        <v>152</v>
      </c>
      <c r="E3057" s="54" t="s">
        <v>370</v>
      </c>
      <c r="F3057" s="54" t="s">
        <v>272</v>
      </c>
      <c r="G3057" s="54" t="s">
        <v>201</v>
      </c>
      <c r="H3057" s="54" t="s">
        <v>204</v>
      </c>
      <c r="I3057" s="54" t="s">
        <v>315</v>
      </c>
      <c r="J3057" s="54" t="s">
        <v>201</v>
      </c>
      <c r="K3057" s="54" t="s">
        <v>969</v>
      </c>
      <c r="L3057" s="87">
        <v>41688</v>
      </c>
      <c r="M3057" s="54"/>
      <c r="N3057" s="54" t="s">
        <v>970</v>
      </c>
      <c r="O3057" s="88">
        <v>3.1611891797</v>
      </c>
      <c r="P3057" s="54">
        <v>656</v>
      </c>
    </row>
    <row r="3058" spans="1:16" ht="28">
      <c r="A3058" s="54" t="s">
        <v>228</v>
      </c>
      <c r="B3058" s="54" t="s">
        <v>185</v>
      </c>
      <c r="C3058" s="54" t="s">
        <v>1130</v>
      </c>
      <c r="D3058" s="54" t="s">
        <v>152</v>
      </c>
      <c r="E3058" s="54" t="s">
        <v>370</v>
      </c>
      <c r="F3058" s="54" t="s">
        <v>272</v>
      </c>
      <c r="G3058" s="54" t="s">
        <v>201</v>
      </c>
      <c r="H3058" s="54" t="s">
        <v>204</v>
      </c>
      <c r="I3058" s="54" t="s">
        <v>315</v>
      </c>
      <c r="J3058" s="54" t="s">
        <v>201</v>
      </c>
      <c r="K3058" s="54" t="s">
        <v>971</v>
      </c>
      <c r="L3058" s="87">
        <v>41688</v>
      </c>
      <c r="M3058" s="54"/>
      <c r="N3058" s="54" t="s">
        <v>972</v>
      </c>
      <c r="O3058" s="88">
        <v>2.2141906597999998</v>
      </c>
      <c r="P3058" s="54">
        <v>460</v>
      </c>
    </row>
    <row r="3059" spans="1:16" ht="28">
      <c r="A3059" s="54" t="s">
        <v>228</v>
      </c>
      <c r="B3059" s="54" t="s">
        <v>185</v>
      </c>
      <c r="C3059" s="54" t="s">
        <v>1130</v>
      </c>
      <c r="D3059" s="54" t="s">
        <v>152</v>
      </c>
      <c r="E3059" s="54" t="s">
        <v>370</v>
      </c>
      <c r="F3059" s="54" t="s">
        <v>272</v>
      </c>
      <c r="G3059" s="54" t="s">
        <v>201</v>
      </c>
      <c r="H3059" s="54" t="s">
        <v>204</v>
      </c>
      <c r="I3059" s="54" t="s">
        <v>315</v>
      </c>
      <c r="J3059" s="54" t="s">
        <v>201</v>
      </c>
      <c r="K3059" s="54" t="s">
        <v>318</v>
      </c>
      <c r="L3059" s="87">
        <v>41688</v>
      </c>
      <c r="M3059" s="54"/>
      <c r="N3059" s="54" t="s">
        <v>319</v>
      </c>
      <c r="O3059" s="88">
        <v>2.3764458011</v>
      </c>
      <c r="P3059" s="54">
        <v>480</v>
      </c>
    </row>
    <row r="3060" spans="1:16" ht="28">
      <c r="A3060" s="54" t="s">
        <v>228</v>
      </c>
      <c r="B3060" s="54" t="s">
        <v>185</v>
      </c>
      <c r="C3060" s="54" t="s">
        <v>1130</v>
      </c>
      <c r="D3060" s="54" t="s">
        <v>152</v>
      </c>
      <c r="E3060" s="54" t="s">
        <v>370</v>
      </c>
      <c r="F3060" s="54" t="s">
        <v>272</v>
      </c>
      <c r="G3060" s="54" t="s">
        <v>201</v>
      </c>
      <c r="H3060" s="54" t="s">
        <v>204</v>
      </c>
      <c r="I3060" s="54" t="s">
        <v>315</v>
      </c>
      <c r="J3060" s="54" t="s">
        <v>201</v>
      </c>
      <c r="K3060" s="54" t="s">
        <v>973</v>
      </c>
      <c r="L3060" s="87">
        <v>41688</v>
      </c>
      <c r="M3060" s="54"/>
      <c r="N3060" s="54" t="s">
        <v>974</v>
      </c>
      <c r="O3060" s="88">
        <v>3.4182486025999999</v>
      </c>
      <c r="P3060" s="54">
        <v>725</v>
      </c>
    </row>
    <row r="3061" spans="1:16" ht="28">
      <c r="A3061" s="54" t="s">
        <v>228</v>
      </c>
      <c r="B3061" s="54" t="s">
        <v>185</v>
      </c>
      <c r="C3061" s="54" t="s">
        <v>1130</v>
      </c>
      <c r="D3061" s="54" t="s">
        <v>152</v>
      </c>
      <c r="E3061" s="54" t="s">
        <v>370</v>
      </c>
      <c r="F3061" s="54" t="s">
        <v>272</v>
      </c>
      <c r="G3061" s="54" t="s">
        <v>201</v>
      </c>
      <c r="H3061" s="54" t="s">
        <v>204</v>
      </c>
      <c r="I3061" s="54" t="s">
        <v>315</v>
      </c>
      <c r="J3061" s="54" t="s">
        <v>201</v>
      </c>
      <c r="K3061" s="54" t="s">
        <v>204</v>
      </c>
      <c r="L3061" s="87">
        <v>41688</v>
      </c>
      <c r="M3061" s="54"/>
      <c r="N3061" s="54" t="s">
        <v>975</v>
      </c>
      <c r="O3061" s="88">
        <v>231.85071199320001</v>
      </c>
      <c r="P3061" s="54">
        <v>50208</v>
      </c>
    </row>
    <row r="3062" spans="1:16" ht="28">
      <c r="A3062" s="54" t="s">
        <v>228</v>
      </c>
      <c r="B3062" s="54" t="s">
        <v>185</v>
      </c>
      <c r="C3062" s="54" t="s">
        <v>1130</v>
      </c>
      <c r="D3062" s="54" t="s">
        <v>152</v>
      </c>
      <c r="E3062" s="54" t="s">
        <v>370</v>
      </c>
      <c r="F3062" s="54" t="s">
        <v>272</v>
      </c>
      <c r="G3062" s="54" t="s">
        <v>201</v>
      </c>
      <c r="H3062" s="54" t="s">
        <v>204</v>
      </c>
      <c r="I3062" s="54" t="s">
        <v>315</v>
      </c>
      <c r="J3062" s="54" t="s">
        <v>201</v>
      </c>
      <c r="K3062" s="54" t="s">
        <v>320</v>
      </c>
      <c r="L3062" s="87">
        <v>41688</v>
      </c>
      <c r="M3062" s="54"/>
      <c r="N3062" s="54" t="s">
        <v>321</v>
      </c>
      <c r="O3062" s="88">
        <v>32.846136144200003</v>
      </c>
      <c r="P3062" s="54">
        <v>6693</v>
      </c>
    </row>
    <row r="3063" spans="1:16" ht="28">
      <c r="A3063" s="54" t="s">
        <v>228</v>
      </c>
      <c r="B3063" s="54" t="s">
        <v>185</v>
      </c>
      <c r="C3063" s="54" t="s">
        <v>1130</v>
      </c>
      <c r="D3063" s="54" t="s">
        <v>152</v>
      </c>
      <c r="E3063" s="54" t="s">
        <v>370</v>
      </c>
      <c r="F3063" s="54" t="s">
        <v>272</v>
      </c>
      <c r="G3063" s="54" t="s">
        <v>1541</v>
      </c>
      <c r="H3063" s="54" t="s">
        <v>1542</v>
      </c>
      <c r="I3063" s="54" t="s">
        <v>1543</v>
      </c>
      <c r="J3063" s="54" t="s">
        <v>1541</v>
      </c>
      <c r="K3063" s="54" t="s">
        <v>1544</v>
      </c>
      <c r="L3063" s="87">
        <v>43308</v>
      </c>
      <c r="M3063" s="54"/>
      <c r="N3063" s="54" t="s">
        <v>1545</v>
      </c>
      <c r="O3063" s="88">
        <v>1.1513965871</v>
      </c>
      <c r="P3063" s="54">
        <v>237</v>
      </c>
    </row>
    <row r="3064" spans="1:16" ht="28">
      <c r="A3064" s="54" t="s">
        <v>228</v>
      </c>
      <c r="B3064" s="54" t="s">
        <v>185</v>
      </c>
      <c r="C3064" s="54" t="s">
        <v>1130</v>
      </c>
      <c r="D3064" s="54" t="s">
        <v>152</v>
      </c>
      <c r="E3064" s="54" t="s">
        <v>370</v>
      </c>
      <c r="F3064" s="54" t="s">
        <v>272</v>
      </c>
      <c r="G3064" s="54" t="s">
        <v>1541</v>
      </c>
      <c r="H3064" s="54" t="s">
        <v>1542</v>
      </c>
      <c r="I3064" s="54" t="s">
        <v>1543</v>
      </c>
      <c r="J3064" s="54" t="s">
        <v>1541</v>
      </c>
      <c r="K3064" s="54" t="s">
        <v>1546</v>
      </c>
      <c r="L3064" s="87">
        <v>43308</v>
      </c>
      <c r="M3064" s="54"/>
      <c r="N3064" s="54" t="s">
        <v>1547</v>
      </c>
      <c r="O3064" s="88">
        <v>1.5294633959999999</v>
      </c>
      <c r="P3064" s="54">
        <v>317</v>
      </c>
    </row>
    <row r="3065" spans="1:16" ht="28">
      <c r="A3065" s="54" t="s">
        <v>228</v>
      </c>
      <c r="B3065" s="54" t="s">
        <v>185</v>
      </c>
      <c r="C3065" s="54" t="s">
        <v>1130</v>
      </c>
      <c r="D3065" s="54" t="s">
        <v>152</v>
      </c>
      <c r="E3065" s="54" t="s">
        <v>370</v>
      </c>
      <c r="F3065" s="54" t="s">
        <v>272</v>
      </c>
      <c r="G3065" s="54" t="s">
        <v>1541</v>
      </c>
      <c r="H3065" s="54" t="s">
        <v>1542</v>
      </c>
      <c r="I3065" s="54" t="s">
        <v>1543</v>
      </c>
      <c r="J3065" s="54" t="s">
        <v>1541</v>
      </c>
      <c r="K3065" s="54" t="s">
        <v>1548</v>
      </c>
      <c r="L3065" s="87">
        <v>43308</v>
      </c>
      <c r="M3065" s="54"/>
      <c r="N3065" s="54" t="s">
        <v>1549</v>
      </c>
      <c r="O3065" s="88">
        <v>1.3372892377000001</v>
      </c>
      <c r="P3065" s="54">
        <v>276</v>
      </c>
    </row>
    <row r="3066" spans="1:16" ht="28">
      <c r="A3066" s="54" t="s">
        <v>228</v>
      </c>
      <c r="B3066" s="54" t="s">
        <v>185</v>
      </c>
      <c r="C3066" s="54" t="s">
        <v>1130</v>
      </c>
      <c r="D3066" s="54" t="s">
        <v>152</v>
      </c>
      <c r="E3066" s="54" t="s">
        <v>370</v>
      </c>
      <c r="F3066" s="54" t="s">
        <v>272</v>
      </c>
      <c r="G3066" s="54" t="s">
        <v>1541</v>
      </c>
      <c r="H3066" s="54" t="s">
        <v>1542</v>
      </c>
      <c r="I3066" s="54" t="s">
        <v>1543</v>
      </c>
      <c r="J3066" s="54" t="s">
        <v>1541</v>
      </c>
      <c r="K3066" s="54" t="s">
        <v>1550</v>
      </c>
      <c r="L3066" s="87">
        <v>43308</v>
      </c>
      <c r="M3066" s="54"/>
      <c r="N3066" s="54" t="s">
        <v>1551</v>
      </c>
      <c r="O3066" s="88">
        <v>2.1266679435000002</v>
      </c>
      <c r="P3066" s="54">
        <v>438</v>
      </c>
    </row>
    <row r="3067" spans="1:16" ht="28">
      <c r="A3067" s="54" t="s">
        <v>228</v>
      </c>
      <c r="B3067" s="54" t="s">
        <v>185</v>
      </c>
      <c r="C3067" s="54" t="s">
        <v>1130</v>
      </c>
      <c r="D3067" s="54" t="s">
        <v>152</v>
      </c>
      <c r="E3067" s="54" t="s">
        <v>370</v>
      </c>
      <c r="F3067" s="54" t="s">
        <v>272</v>
      </c>
      <c r="G3067" s="54" t="s">
        <v>1541</v>
      </c>
      <c r="H3067" s="54" t="s">
        <v>1542</v>
      </c>
      <c r="I3067" s="54" t="s">
        <v>1543</v>
      </c>
      <c r="J3067" s="54" t="s">
        <v>1541</v>
      </c>
      <c r="K3067" s="54" t="s">
        <v>1552</v>
      </c>
      <c r="L3067" s="87">
        <v>43308</v>
      </c>
      <c r="M3067" s="54"/>
      <c r="N3067" s="54" t="s">
        <v>1553</v>
      </c>
      <c r="O3067" s="88">
        <v>1.2174050455000001</v>
      </c>
      <c r="P3067" s="54">
        <v>240</v>
      </c>
    </row>
    <row r="3068" spans="1:16" ht="28">
      <c r="A3068" s="54" t="s">
        <v>228</v>
      </c>
      <c r="B3068" s="54" t="s">
        <v>185</v>
      </c>
      <c r="C3068" s="54" t="s">
        <v>1130</v>
      </c>
      <c r="D3068" s="54" t="s">
        <v>152</v>
      </c>
      <c r="E3068" s="54" t="s">
        <v>370</v>
      </c>
      <c r="F3068" s="54" t="s">
        <v>272</v>
      </c>
      <c r="G3068" s="54" t="s">
        <v>1541</v>
      </c>
      <c r="H3068" s="54" t="s">
        <v>1542</v>
      </c>
      <c r="I3068" s="54" t="s">
        <v>1543</v>
      </c>
      <c r="J3068" s="54" t="s">
        <v>1541</v>
      </c>
      <c r="K3068" s="54" t="s">
        <v>1554</v>
      </c>
      <c r="L3068" s="87">
        <v>43308</v>
      </c>
      <c r="M3068" s="54"/>
      <c r="N3068" s="54" t="s">
        <v>1555</v>
      </c>
      <c r="O3068" s="88">
        <v>0.84425036409999998</v>
      </c>
      <c r="P3068" s="54">
        <v>169</v>
      </c>
    </row>
    <row r="3069" spans="1:16" ht="28">
      <c r="A3069" s="54" t="s">
        <v>228</v>
      </c>
      <c r="B3069" s="54" t="s">
        <v>185</v>
      </c>
      <c r="C3069" s="54" t="s">
        <v>1130</v>
      </c>
      <c r="D3069" s="54" t="s">
        <v>152</v>
      </c>
      <c r="E3069" s="54" t="s">
        <v>370</v>
      </c>
      <c r="F3069" s="54" t="s">
        <v>272</v>
      </c>
      <c r="G3069" s="54" t="s">
        <v>1541</v>
      </c>
      <c r="H3069" s="54" t="s">
        <v>1542</v>
      </c>
      <c r="I3069" s="54" t="s">
        <v>1543</v>
      </c>
      <c r="J3069" s="54" t="s">
        <v>1541</v>
      </c>
      <c r="K3069" s="54" t="s">
        <v>1556</v>
      </c>
      <c r="L3069" s="87">
        <v>43308</v>
      </c>
      <c r="M3069" s="54"/>
      <c r="N3069" s="54" t="s">
        <v>1557</v>
      </c>
      <c r="O3069" s="88">
        <v>1.1136836777000001</v>
      </c>
      <c r="P3069" s="54">
        <v>224</v>
      </c>
    </row>
    <row r="3070" spans="1:16" ht="28">
      <c r="A3070" s="54" t="s">
        <v>228</v>
      </c>
      <c r="B3070" s="54" t="s">
        <v>185</v>
      </c>
      <c r="C3070" s="54" t="s">
        <v>1130</v>
      </c>
      <c r="D3070" s="54" t="s">
        <v>152</v>
      </c>
      <c r="E3070" s="54" t="s">
        <v>370</v>
      </c>
      <c r="F3070" s="54" t="s">
        <v>272</v>
      </c>
      <c r="G3070" s="54" t="s">
        <v>205</v>
      </c>
      <c r="H3070" s="54" t="s">
        <v>1446</v>
      </c>
      <c r="I3070" s="54" t="s">
        <v>1447</v>
      </c>
      <c r="J3070" s="54" t="s">
        <v>205</v>
      </c>
      <c r="K3070" s="54" t="s">
        <v>1446</v>
      </c>
      <c r="L3070" s="87">
        <v>43042</v>
      </c>
      <c r="M3070" s="54"/>
      <c r="N3070" s="54" t="s">
        <v>1448</v>
      </c>
      <c r="O3070" s="88">
        <v>1.4116818842000001</v>
      </c>
      <c r="P3070" s="54">
        <v>273</v>
      </c>
    </row>
    <row r="3071" spans="1:16" ht="28">
      <c r="A3071" s="54" t="s">
        <v>228</v>
      </c>
      <c r="B3071" s="54" t="s">
        <v>185</v>
      </c>
      <c r="C3071" s="54" t="s">
        <v>1130</v>
      </c>
      <c r="D3071" s="54" t="s">
        <v>152</v>
      </c>
      <c r="E3071" s="54" t="s">
        <v>370</v>
      </c>
      <c r="F3071" s="54" t="s">
        <v>272</v>
      </c>
      <c r="G3071" s="54" t="s">
        <v>205</v>
      </c>
      <c r="H3071" s="54" t="s">
        <v>998</v>
      </c>
      <c r="I3071" s="54" t="s">
        <v>999</v>
      </c>
      <c r="J3071" s="54" t="s">
        <v>205</v>
      </c>
      <c r="K3071" s="54" t="s">
        <v>998</v>
      </c>
      <c r="L3071" s="87">
        <v>42052</v>
      </c>
      <c r="M3071" s="54"/>
      <c r="N3071" s="54" t="s">
        <v>1000</v>
      </c>
      <c r="O3071" s="88">
        <v>1.1016976641</v>
      </c>
      <c r="P3071" s="54">
        <v>231</v>
      </c>
    </row>
    <row r="3072" spans="1:16" ht="28">
      <c r="A3072" s="54" t="s">
        <v>228</v>
      </c>
      <c r="B3072" s="54" t="s">
        <v>185</v>
      </c>
      <c r="C3072" s="54" t="s">
        <v>1130</v>
      </c>
      <c r="D3072" s="54" t="s">
        <v>152</v>
      </c>
      <c r="E3072" s="54" t="s">
        <v>370</v>
      </c>
      <c r="F3072" s="54" t="s">
        <v>272</v>
      </c>
      <c r="G3072" s="54" t="s">
        <v>205</v>
      </c>
      <c r="H3072" s="54" t="s">
        <v>206</v>
      </c>
      <c r="I3072" s="54" t="s">
        <v>1001</v>
      </c>
      <c r="J3072" s="54" t="s">
        <v>205</v>
      </c>
      <c r="K3072" s="54" t="s">
        <v>1002</v>
      </c>
      <c r="L3072" s="87">
        <v>42136</v>
      </c>
      <c r="M3072" s="54"/>
      <c r="N3072" s="54" t="s">
        <v>1003</v>
      </c>
      <c r="O3072" s="88">
        <v>0.238893575</v>
      </c>
      <c r="P3072" s="54">
        <v>46</v>
      </c>
    </row>
    <row r="3073" spans="1:16" ht="28">
      <c r="A3073" s="54" t="s">
        <v>228</v>
      </c>
      <c r="B3073" s="54" t="s">
        <v>185</v>
      </c>
      <c r="C3073" s="54" t="s">
        <v>1130</v>
      </c>
      <c r="D3073" s="54" t="s">
        <v>152</v>
      </c>
      <c r="E3073" s="54" t="s">
        <v>370</v>
      </c>
      <c r="F3073" s="54" t="s">
        <v>272</v>
      </c>
      <c r="G3073" s="54" t="s">
        <v>205</v>
      </c>
      <c r="H3073" s="54" t="s">
        <v>206</v>
      </c>
      <c r="I3073" s="54" t="s">
        <v>1001</v>
      </c>
      <c r="J3073" s="54" t="s">
        <v>205</v>
      </c>
      <c r="K3073" s="54" t="s">
        <v>1004</v>
      </c>
      <c r="L3073" s="87">
        <v>42136</v>
      </c>
      <c r="M3073" s="54"/>
      <c r="N3073" s="54" t="s">
        <v>1005</v>
      </c>
      <c r="O3073" s="88">
        <v>1.1479015195</v>
      </c>
      <c r="P3073" s="54">
        <v>227</v>
      </c>
    </row>
    <row r="3074" spans="1:16" ht="28">
      <c r="A3074" s="54" t="s">
        <v>228</v>
      </c>
      <c r="B3074" s="54" t="s">
        <v>185</v>
      </c>
      <c r="C3074" s="54" t="s">
        <v>1130</v>
      </c>
      <c r="D3074" s="54" t="s">
        <v>152</v>
      </c>
      <c r="E3074" s="54" t="s">
        <v>370</v>
      </c>
      <c r="F3074" s="54" t="s">
        <v>272</v>
      </c>
      <c r="G3074" s="54" t="s">
        <v>205</v>
      </c>
      <c r="H3074" s="54" t="s">
        <v>206</v>
      </c>
      <c r="I3074" s="54" t="s">
        <v>1001</v>
      </c>
      <c r="J3074" s="54" t="s">
        <v>205</v>
      </c>
      <c r="K3074" s="54" t="s">
        <v>1006</v>
      </c>
      <c r="L3074" s="87">
        <v>42136</v>
      </c>
      <c r="M3074" s="54"/>
      <c r="N3074" s="54" t="s">
        <v>1007</v>
      </c>
      <c r="O3074" s="88">
        <v>0.33322547229999999</v>
      </c>
      <c r="P3074" s="54">
        <v>63</v>
      </c>
    </row>
    <row r="3075" spans="1:16" ht="28">
      <c r="A3075" s="54" t="s">
        <v>228</v>
      </c>
      <c r="B3075" s="54" t="s">
        <v>185</v>
      </c>
      <c r="C3075" s="54" t="s">
        <v>1130</v>
      </c>
      <c r="D3075" s="54" t="s">
        <v>152</v>
      </c>
      <c r="E3075" s="54" t="s">
        <v>370</v>
      </c>
      <c r="F3075" s="54" t="s">
        <v>272</v>
      </c>
      <c r="G3075" s="54" t="s">
        <v>205</v>
      </c>
      <c r="H3075" s="54" t="s">
        <v>206</v>
      </c>
      <c r="I3075" s="54" t="s">
        <v>1001</v>
      </c>
      <c r="J3075" s="54" t="s">
        <v>205</v>
      </c>
      <c r="K3075" s="54" t="s">
        <v>1008</v>
      </c>
      <c r="L3075" s="87">
        <v>42136</v>
      </c>
      <c r="M3075" s="54"/>
      <c r="N3075" s="54" t="s">
        <v>1009</v>
      </c>
      <c r="O3075" s="88">
        <v>0.59726234680000001</v>
      </c>
      <c r="P3075" s="54">
        <v>112</v>
      </c>
    </row>
    <row r="3076" spans="1:16" ht="28">
      <c r="A3076" s="54" t="s">
        <v>228</v>
      </c>
      <c r="B3076" s="54" t="s">
        <v>185</v>
      </c>
      <c r="C3076" s="54" t="s">
        <v>1130</v>
      </c>
      <c r="D3076" s="54" t="s">
        <v>152</v>
      </c>
      <c r="E3076" s="54" t="s">
        <v>370</v>
      </c>
      <c r="F3076" s="54" t="s">
        <v>272</v>
      </c>
      <c r="G3076" s="54" t="s">
        <v>205</v>
      </c>
      <c r="H3076" s="54" t="s">
        <v>206</v>
      </c>
      <c r="I3076" s="54" t="s">
        <v>1001</v>
      </c>
      <c r="J3076" s="54" t="s">
        <v>205</v>
      </c>
      <c r="K3076" s="54" t="s">
        <v>1010</v>
      </c>
      <c r="L3076" s="87">
        <v>42136</v>
      </c>
      <c r="M3076" s="54"/>
      <c r="N3076" s="54" t="s">
        <v>1011</v>
      </c>
      <c r="O3076" s="88">
        <v>0.4124734149</v>
      </c>
      <c r="P3076" s="54">
        <v>85</v>
      </c>
    </row>
    <row r="3077" spans="1:16" ht="28">
      <c r="A3077" s="54" t="s">
        <v>228</v>
      </c>
      <c r="B3077" s="54" t="s">
        <v>185</v>
      </c>
      <c r="C3077" s="54" t="s">
        <v>1130</v>
      </c>
      <c r="D3077" s="54" t="s">
        <v>152</v>
      </c>
      <c r="E3077" s="54" t="s">
        <v>370</v>
      </c>
      <c r="F3077" s="54" t="s">
        <v>272</v>
      </c>
      <c r="G3077" s="54" t="s">
        <v>205</v>
      </c>
      <c r="H3077" s="54" t="s">
        <v>206</v>
      </c>
      <c r="I3077" s="54" t="s">
        <v>1001</v>
      </c>
      <c r="J3077" s="54" t="s">
        <v>205</v>
      </c>
      <c r="K3077" s="54" t="s">
        <v>1012</v>
      </c>
      <c r="L3077" s="87">
        <v>42136</v>
      </c>
      <c r="M3077" s="54"/>
      <c r="N3077" s="54" t="s">
        <v>1013</v>
      </c>
      <c r="O3077" s="88">
        <v>0.50612476009999996</v>
      </c>
      <c r="P3077" s="54">
        <v>102</v>
      </c>
    </row>
    <row r="3078" spans="1:16" ht="28">
      <c r="A3078" s="54" t="s">
        <v>228</v>
      </c>
      <c r="B3078" s="54" t="s">
        <v>185</v>
      </c>
      <c r="C3078" s="54" t="s">
        <v>1130</v>
      </c>
      <c r="D3078" s="54" t="s">
        <v>152</v>
      </c>
      <c r="E3078" s="54" t="s">
        <v>370</v>
      </c>
      <c r="F3078" s="54" t="s">
        <v>272</v>
      </c>
      <c r="G3078" s="54" t="s">
        <v>205</v>
      </c>
      <c r="H3078" s="54" t="s">
        <v>206</v>
      </c>
      <c r="I3078" s="54" t="s">
        <v>1001</v>
      </c>
      <c r="J3078" s="54" t="s">
        <v>205</v>
      </c>
      <c r="K3078" s="54" t="s">
        <v>1014</v>
      </c>
      <c r="L3078" s="87">
        <v>42136</v>
      </c>
      <c r="M3078" s="54"/>
      <c r="N3078" s="54" t="s">
        <v>1015</v>
      </c>
      <c r="O3078" s="88">
        <v>0.24754984499999999</v>
      </c>
      <c r="P3078" s="54">
        <v>47</v>
      </c>
    </row>
    <row r="3079" spans="1:16" ht="28">
      <c r="A3079" s="54" t="s">
        <v>228</v>
      </c>
      <c r="B3079" s="54" t="s">
        <v>185</v>
      </c>
      <c r="C3079" s="54" t="s">
        <v>1130</v>
      </c>
      <c r="D3079" s="54" t="s">
        <v>152</v>
      </c>
      <c r="E3079" s="54" t="s">
        <v>370</v>
      </c>
      <c r="F3079" s="54" t="s">
        <v>272</v>
      </c>
      <c r="G3079" s="54" t="s">
        <v>205</v>
      </c>
      <c r="H3079" s="54" t="s">
        <v>1435</v>
      </c>
      <c r="I3079" s="54" t="s">
        <v>1436</v>
      </c>
      <c r="J3079" s="54" t="s">
        <v>205</v>
      </c>
      <c r="K3079" s="54" t="s">
        <v>1457</v>
      </c>
      <c r="L3079" s="87">
        <v>43154</v>
      </c>
      <c r="M3079" s="54"/>
      <c r="N3079" s="54" t="s">
        <v>1458</v>
      </c>
      <c r="O3079" s="88">
        <v>1.0651963745999999</v>
      </c>
      <c r="P3079" s="54">
        <v>215</v>
      </c>
    </row>
    <row r="3080" spans="1:16" ht="28">
      <c r="A3080" s="54" t="s">
        <v>228</v>
      </c>
      <c r="B3080" s="54" t="s">
        <v>185</v>
      </c>
      <c r="C3080" s="54" t="s">
        <v>1130</v>
      </c>
      <c r="D3080" s="54" t="s">
        <v>152</v>
      </c>
      <c r="E3080" s="54" t="s">
        <v>370</v>
      </c>
      <c r="F3080" s="54" t="s">
        <v>272</v>
      </c>
      <c r="G3080" s="54" t="s">
        <v>205</v>
      </c>
      <c r="H3080" s="54" t="s">
        <v>1435</v>
      </c>
      <c r="I3080" s="54" t="s">
        <v>1436</v>
      </c>
      <c r="J3080" s="54" t="s">
        <v>205</v>
      </c>
      <c r="K3080" s="54" t="s">
        <v>1459</v>
      </c>
      <c r="L3080" s="87">
        <v>43154</v>
      </c>
      <c r="M3080" s="54"/>
      <c r="N3080" s="54" t="s">
        <v>1460</v>
      </c>
      <c r="O3080" s="88">
        <v>0.68591577260000003</v>
      </c>
      <c r="P3080" s="54">
        <v>134</v>
      </c>
    </row>
    <row r="3081" spans="1:16" ht="28">
      <c r="A3081" s="54" t="s">
        <v>228</v>
      </c>
      <c r="B3081" s="54" t="s">
        <v>185</v>
      </c>
      <c r="C3081" s="54" t="s">
        <v>1130</v>
      </c>
      <c r="D3081" s="54" t="s">
        <v>152</v>
      </c>
      <c r="E3081" s="54" t="s">
        <v>370</v>
      </c>
      <c r="F3081" s="54" t="s">
        <v>272</v>
      </c>
      <c r="G3081" s="54" t="s">
        <v>205</v>
      </c>
      <c r="H3081" s="54" t="s">
        <v>1435</v>
      </c>
      <c r="I3081" s="54" t="s">
        <v>1436</v>
      </c>
      <c r="J3081" s="54" t="s">
        <v>205</v>
      </c>
      <c r="K3081" s="54" t="s">
        <v>1461</v>
      </c>
      <c r="L3081" s="87">
        <v>43154</v>
      </c>
      <c r="M3081" s="54"/>
      <c r="N3081" s="54" t="s">
        <v>1462</v>
      </c>
      <c r="O3081" s="88">
        <v>0.43526109130000001</v>
      </c>
      <c r="P3081" s="54">
        <v>86</v>
      </c>
    </row>
    <row r="3082" spans="1:16" ht="28">
      <c r="A3082" s="54" t="s">
        <v>228</v>
      </c>
      <c r="B3082" s="54" t="s">
        <v>185</v>
      </c>
      <c r="C3082" s="54" t="s">
        <v>1130</v>
      </c>
      <c r="D3082" s="54" t="s">
        <v>152</v>
      </c>
      <c r="E3082" s="54" t="s">
        <v>370</v>
      </c>
      <c r="F3082" s="54" t="s">
        <v>272</v>
      </c>
      <c r="G3082" s="54" t="s">
        <v>205</v>
      </c>
      <c r="H3082" s="54" t="s">
        <v>1435</v>
      </c>
      <c r="I3082" s="54" t="s">
        <v>1436</v>
      </c>
      <c r="J3082" s="54" t="s">
        <v>205</v>
      </c>
      <c r="K3082" s="54" t="s">
        <v>1463</v>
      </c>
      <c r="L3082" s="87">
        <v>43154</v>
      </c>
      <c r="M3082" s="54"/>
      <c r="N3082" s="54" t="s">
        <v>1464</v>
      </c>
      <c r="O3082" s="88">
        <v>0.42474984659999998</v>
      </c>
      <c r="P3082" s="54">
        <v>88</v>
      </c>
    </row>
    <row r="3083" spans="1:16" ht="28">
      <c r="A3083" s="54" t="s">
        <v>228</v>
      </c>
      <c r="B3083" s="54" t="s">
        <v>185</v>
      </c>
      <c r="C3083" s="54" t="s">
        <v>1130</v>
      </c>
      <c r="D3083" s="54" t="s">
        <v>152</v>
      </c>
      <c r="E3083" s="54" t="s">
        <v>370</v>
      </c>
      <c r="F3083" s="54" t="s">
        <v>272</v>
      </c>
      <c r="G3083" s="54" t="s">
        <v>205</v>
      </c>
      <c r="H3083" s="54" t="s">
        <v>1435</v>
      </c>
      <c r="I3083" s="54" t="s">
        <v>1436</v>
      </c>
      <c r="J3083" s="54" t="s">
        <v>205</v>
      </c>
      <c r="K3083" s="54" t="s">
        <v>1465</v>
      </c>
      <c r="L3083" s="87">
        <v>43154</v>
      </c>
      <c r="M3083" s="54"/>
      <c r="N3083" s="54" t="s">
        <v>1466</v>
      </c>
      <c r="O3083" s="88">
        <v>1.2657203299999999</v>
      </c>
      <c r="P3083" s="54">
        <v>254</v>
      </c>
    </row>
    <row r="3084" spans="1:16" ht="28">
      <c r="A3084" s="54" t="s">
        <v>228</v>
      </c>
      <c r="B3084" s="54" t="s">
        <v>185</v>
      </c>
      <c r="C3084" s="54" t="s">
        <v>1130</v>
      </c>
      <c r="D3084" s="54" t="s">
        <v>152</v>
      </c>
      <c r="E3084" s="54" t="s">
        <v>370</v>
      </c>
      <c r="F3084" s="54" t="s">
        <v>272</v>
      </c>
      <c r="G3084" s="54" t="s">
        <v>205</v>
      </c>
      <c r="H3084" s="54" t="s">
        <v>1435</v>
      </c>
      <c r="I3084" s="54" t="s">
        <v>1436</v>
      </c>
      <c r="J3084" s="54" t="s">
        <v>205</v>
      </c>
      <c r="K3084" s="54" t="s">
        <v>1467</v>
      </c>
      <c r="L3084" s="87">
        <v>43154</v>
      </c>
      <c r="M3084" s="54"/>
      <c r="N3084" s="54" t="s">
        <v>1468</v>
      </c>
      <c r="O3084" s="88">
        <v>0.57152451569999996</v>
      </c>
      <c r="P3084" s="54">
        <v>123</v>
      </c>
    </row>
    <row r="3085" spans="1:16" ht="28">
      <c r="A3085" s="54" t="s">
        <v>228</v>
      </c>
      <c r="B3085" s="54" t="s">
        <v>185</v>
      </c>
      <c r="C3085" s="54" t="s">
        <v>1130</v>
      </c>
      <c r="D3085" s="54" t="s">
        <v>152</v>
      </c>
      <c r="E3085" s="54" t="s">
        <v>370</v>
      </c>
      <c r="F3085" s="54" t="s">
        <v>272</v>
      </c>
      <c r="G3085" s="54" t="s">
        <v>205</v>
      </c>
      <c r="H3085" s="54" t="s">
        <v>1435</v>
      </c>
      <c r="I3085" s="54" t="s">
        <v>1436</v>
      </c>
      <c r="J3085" s="54" t="s">
        <v>205</v>
      </c>
      <c r="K3085" s="54" t="s">
        <v>1449</v>
      </c>
      <c r="L3085" s="87">
        <v>43154</v>
      </c>
      <c r="M3085" s="54"/>
      <c r="N3085" s="54" t="s">
        <v>1450</v>
      </c>
      <c r="O3085" s="88">
        <v>102.8829740843</v>
      </c>
      <c r="P3085" s="54">
        <v>21352</v>
      </c>
    </row>
    <row r="3086" spans="1:16" ht="28">
      <c r="A3086" s="54" t="s">
        <v>228</v>
      </c>
      <c r="B3086" s="54" t="s">
        <v>185</v>
      </c>
      <c r="C3086" s="54" t="s">
        <v>1130</v>
      </c>
      <c r="D3086" s="54" t="s">
        <v>152</v>
      </c>
      <c r="E3086" s="54" t="s">
        <v>370</v>
      </c>
      <c r="F3086" s="54" t="s">
        <v>272</v>
      </c>
      <c r="G3086" s="54" t="s">
        <v>205</v>
      </c>
      <c r="H3086" s="54" t="s">
        <v>1435</v>
      </c>
      <c r="I3086" s="54" t="s">
        <v>1436</v>
      </c>
      <c r="J3086" s="54" t="s">
        <v>205</v>
      </c>
      <c r="K3086" s="54" t="s">
        <v>1469</v>
      </c>
      <c r="L3086" s="87">
        <v>43154</v>
      </c>
      <c r="M3086" s="54"/>
      <c r="N3086" s="54" t="s">
        <v>1470</v>
      </c>
      <c r="O3086" s="88">
        <v>0.39334984699999997</v>
      </c>
      <c r="P3086" s="54">
        <v>90</v>
      </c>
    </row>
    <row r="3087" spans="1:16" ht="28">
      <c r="A3087" s="54" t="s">
        <v>228</v>
      </c>
      <c r="B3087" s="54" t="s">
        <v>185</v>
      </c>
      <c r="C3087" s="54" t="s">
        <v>1130</v>
      </c>
      <c r="D3087" s="54" t="s">
        <v>152</v>
      </c>
      <c r="E3087" s="54" t="s">
        <v>370</v>
      </c>
      <c r="F3087" s="54" t="s">
        <v>272</v>
      </c>
      <c r="G3087" s="54" t="s">
        <v>205</v>
      </c>
      <c r="H3087" s="54" t="s">
        <v>1435</v>
      </c>
      <c r="I3087" s="54" t="s">
        <v>1436</v>
      </c>
      <c r="J3087" s="54" t="s">
        <v>205</v>
      </c>
      <c r="K3087" s="54" t="s">
        <v>1455</v>
      </c>
      <c r="L3087" s="87">
        <v>43154</v>
      </c>
      <c r="M3087" s="54"/>
      <c r="N3087" s="54" t="s">
        <v>1456</v>
      </c>
      <c r="O3087" s="88">
        <v>1.0913845217</v>
      </c>
      <c r="P3087" s="54">
        <v>223</v>
      </c>
    </row>
    <row r="3088" spans="1:16" ht="28">
      <c r="A3088" s="54" t="s">
        <v>228</v>
      </c>
      <c r="B3088" s="54" t="s">
        <v>185</v>
      </c>
      <c r="C3088" s="54" t="s">
        <v>1130</v>
      </c>
      <c r="D3088" s="54" t="s">
        <v>152</v>
      </c>
      <c r="E3088" s="54" t="s">
        <v>370</v>
      </c>
      <c r="F3088" s="54" t="s">
        <v>272</v>
      </c>
      <c r="G3088" s="54" t="s">
        <v>205</v>
      </c>
      <c r="H3088" s="54" t="s">
        <v>1016</v>
      </c>
      <c r="I3088" s="54" t="s">
        <v>1017</v>
      </c>
      <c r="J3088" s="54" t="s">
        <v>205</v>
      </c>
      <c r="K3088" s="54" t="s">
        <v>1437</v>
      </c>
      <c r="L3088" s="87">
        <v>41982</v>
      </c>
      <c r="M3088" s="54"/>
      <c r="N3088" s="54" t="s">
        <v>1438</v>
      </c>
      <c r="O3088" s="88">
        <v>0.1479358922</v>
      </c>
      <c r="P3088" s="54">
        <v>31</v>
      </c>
    </row>
    <row r="3089" spans="1:16" ht="28">
      <c r="A3089" s="54" t="s">
        <v>228</v>
      </c>
      <c r="B3089" s="54" t="s">
        <v>185</v>
      </c>
      <c r="C3089" s="54" t="s">
        <v>1130</v>
      </c>
      <c r="D3089" s="54" t="s">
        <v>152</v>
      </c>
      <c r="E3089" s="54" t="s">
        <v>370</v>
      </c>
      <c r="F3089" s="54" t="s">
        <v>272</v>
      </c>
      <c r="G3089" s="54" t="s">
        <v>205</v>
      </c>
      <c r="H3089" s="54" t="s">
        <v>1016</v>
      </c>
      <c r="I3089" s="54" t="s">
        <v>1017</v>
      </c>
      <c r="J3089" s="54" t="s">
        <v>205</v>
      </c>
      <c r="K3089" s="54" t="s">
        <v>1018</v>
      </c>
      <c r="L3089" s="87">
        <v>41982</v>
      </c>
      <c r="M3089" s="54"/>
      <c r="N3089" s="54" t="s">
        <v>1019</v>
      </c>
      <c r="O3089" s="88">
        <v>1.3586965886</v>
      </c>
      <c r="P3089" s="54">
        <v>275</v>
      </c>
    </row>
    <row r="3090" spans="1:16" ht="28">
      <c r="A3090" s="54" t="s">
        <v>228</v>
      </c>
      <c r="B3090" s="54" t="s">
        <v>185</v>
      </c>
      <c r="C3090" s="54" t="s">
        <v>1130</v>
      </c>
      <c r="D3090" s="54" t="s">
        <v>152</v>
      </c>
      <c r="E3090" s="54" t="s">
        <v>370</v>
      </c>
      <c r="F3090" s="54" t="s">
        <v>272</v>
      </c>
      <c r="G3090" s="54" t="s">
        <v>205</v>
      </c>
      <c r="H3090" s="54" t="s">
        <v>1016</v>
      </c>
      <c r="I3090" s="54" t="s">
        <v>1017</v>
      </c>
      <c r="J3090" s="54" t="s">
        <v>205</v>
      </c>
      <c r="K3090" s="54" t="s">
        <v>1020</v>
      </c>
      <c r="L3090" s="87">
        <v>41982</v>
      </c>
      <c r="M3090" s="54"/>
      <c r="N3090" s="54" t="s">
        <v>1021</v>
      </c>
      <c r="O3090" s="88">
        <v>3.3451846164000001</v>
      </c>
      <c r="P3090" s="54">
        <v>698</v>
      </c>
    </row>
    <row r="3091" spans="1:16" ht="28">
      <c r="A3091" s="54" t="s">
        <v>228</v>
      </c>
      <c r="B3091" s="54" t="s">
        <v>185</v>
      </c>
      <c r="C3091" s="54" t="s">
        <v>1130</v>
      </c>
      <c r="D3091" s="54" t="s">
        <v>152</v>
      </c>
      <c r="E3091" s="54" t="s">
        <v>370</v>
      </c>
      <c r="F3091" s="54" t="s">
        <v>272</v>
      </c>
      <c r="G3091" s="54" t="s">
        <v>205</v>
      </c>
      <c r="H3091" s="54" t="s">
        <v>1016</v>
      </c>
      <c r="I3091" s="54" t="s">
        <v>1017</v>
      </c>
      <c r="J3091" s="54" t="s">
        <v>205</v>
      </c>
      <c r="K3091" s="54" t="s">
        <v>1016</v>
      </c>
      <c r="L3091" s="87">
        <v>41982</v>
      </c>
      <c r="M3091" s="54"/>
      <c r="N3091" s="54" t="s">
        <v>1022</v>
      </c>
      <c r="O3091" s="88">
        <v>0.33689311519999998</v>
      </c>
      <c r="P3091" s="54">
        <v>68</v>
      </c>
    </row>
    <row r="3092" spans="1:16" ht="28">
      <c r="A3092" s="54" t="s">
        <v>228</v>
      </c>
      <c r="B3092" s="54" t="s">
        <v>185</v>
      </c>
      <c r="C3092" s="54" t="s">
        <v>1130</v>
      </c>
      <c r="D3092" s="54" t="s">
        <v>152</v>
      </c>
      <c r="E3092" s="54" t="s">
        <v>370</v>
      </c>
      <c r="F3092" s="54" t="s">
        <v>272</v>
      </c>
      <c r="G3092" s="54" t="s">
        <v>1023</v>
      </c>
      <c r="H3092" s="54" t="s">
        <v>1024</v>
      </c>
      <c r="I3092" s="54" t="s">
        <v>1025</v>
      </c>
      <c r="J3092" s="54" t="s">
        <v>1023</v>
      </c>
      <c r="K3092" s="54" t="s">
        <v>1026</v>
      </c>
      <c r="L3092" s="87">
        <v>41688</v>
      </c>
      <c r="M3092" s="54"/>
      <c r="N3092" s="54" t="s">
        <v>1027</v>
      </c>
      <c r="O3092" s="88">
        <v>0.27673664250000002</v>
      </c>
      <c r="P3092" s="54">
        <v>56</v>
      </c>
    </row>
    <row r="3093" spans="1:16" ht="28">
      <c r="A3093" s="54" t="s">
        <v>228</v>
      </c>
      <c r="B3093" s="54" t="s">
        <v>185</v>
      </c>
      <c r="C3093" s="54" t="s">
        <v>1130</v>
      </c>
      <c r="D3093" s="54" t="s">
        <v>152</v>
      </c>
      <c r="E3093" s="54" t="s">
        <v>370</v>
      </c>
      <c r="F3093" s="54" t="s">
        <v>272</v>
      </c>
      <c r="G3093" s="54" t="s">
        <v>1023</v>
      </c>
      <c r="H3093" s="54" t="s">
        <v>1024</v>
      </c>
      <c r="I3093" s="54" t="s">
        <v>1025</v>
      </c>
      <c r="J3093" s="54" t="s">
        <v>1023</v>
      </c>
      <c r="K3093" s="54" t="s">
        <v>1028</v>
      </c>
      <c r="L3093" s="87">
        <v>41688</v>
      </c>
      <c r="M3093" s="54"/>
      <c r="N3093" s="54" t="s">
        <v>1029</v>
      </c>
      <c r="O3093" s="88">
        <v>1.8744594889999999</v>
      </c>
      <c r="P3093" s="54">
        <v>421</v>
      </c>
    </row>
    <row r="3094" spans="1:16" ht="28">
      <c r="A3094" s="54" t="s">
        <v>228</v>
      </c>
      <c r="B3094" s="54" t="s">
        <v>185</v>
      </c>
      <c r="C3094" s="54" t="s">
        <v>1130</v>
      </c>
      <c r="D3094" s="54" t="s">
        <v>152</v>
      </c>
      <c r="E3094" s="54" t="s">
        <v>370</v>
      </c>
      <c r="F3094" s="54" t="s">
        <v>272</v>
      </c>
      <c r="G3094" s="54" t="s">
        <v>1023</v>
      </c>
      <c r="H3094" s="54" t="s">
        <v>1024</v>
      </c>
      <c r="I3094" s="54" t="s">
        <v>1025</v>
      </c>
      <c r="J3094" s="54" t="s">
        <v>1023</v>
      </c>
      <c r="K3094" s="54" t="s">
        <v>1030</v>
      </c>
      <c r="L3094" s="87">
        <v>41688</v>
      </c>
      <c r="M3094" s="54"/>
      <c r="N3094" s="54" t="s">
        <v>1031</v>
      </c>
      <c r="O3094" s="88">
        <v>0.54312909490000016</v>
      </c>
      <c r="P3094" s="54">
        <v>115</v>
      </c>
    </row>
    <row r="3095" spans="1:16" ht="28">
      <c r="A3095" s="54" t="s">
        <v>228</v>
      </c>
      <c r="B3095" s="54" t="s">
        <v>185</v>
      </c>
      <c r="C3095" s="54" t="s">
        <v>1130</v>
      </c>
      <c r="D3095" s="54" t="s">
        <v>152</v>
      </c>
      <c r="E3095" s="54" t="s">
        <v>370</v>
      </c>
      <c r="F3095" s="54" t="s">
        <v>272</v>
      </c>
      <c r="G3095" s="54" t="s">
        <v>1023</v>
      </c>
      <c r="H3095" s="54" t="s">
        <v>1024</v>
      </c>
      <c r="I3095" s="54" t="s">
        <v>1025</v>
      </c>
      <c r="J3095" s="54" t="s">
        <v>1023</v>
      </c>
      <c r="K3095" s="54" t="s">
        <v>1032</v>
      </c>
      <c r="L3095" s="87">
        <v>41688</v>
      </c>
      <c r="M3095" s="54"/>
      <c r="N3095" s="54" t="s">
        <v>1033</v>
      </c>
      <c r="O3095" s="88">
        <v>0.55940676300000003</v>
      </c>
      <c r="P3095" s="54">
        <v>127</v>
      </c>
    </row>
    <row r="3096" spans="1:16" ht="28">
      <c r="A3096" s="54" t="s">
        <v>228</v>
      </c>
      <c r="B3096" s="54" t="s">
        <v>185</v>
      </c>
      <c r="C3096" s="54" t="s">
        <v>1130</v>
      </c>
      <c r="D3096" s="54" t="s">
        <v>152</v>
      </c>
      <c r="E3096" s="54" t="s">
        <v>370</v>
      </c>
      <c r="F3096" s="54" t="s">
        <v>272</v>
      </c>
      <c r="G3096" s="54" t="s">
        <v>1023</v>
      </c>
      <c r="H3096" s="54" t="s">
        <v>1024</v>
      </c>
      <c r="I3096" s="54" t="s">
        <v>1025</v>
      </c>
      <c r="J3096" s="54" t="s">
        <v>1023</v>
      </c>
      <c r="K3096" s="54" t="s">
        <v>1034</v>
      </c>
      <c r="L3096" s="87">
        <v>41688</v>
      </c>
      <c r="M3096" s="54"/>
      <c r="N3096" s="54" t="s">
        <v>1035</v>
      </c>
      <c r="O3096" s="88">
        <v>0.57701998099999996</v>
      </c>
      <c r="P3096" s="54">
        <v>125</v>
      </c>
    </row>
    <row r="3097" spans="1:16" ht="28">
      <c r="A3097" s="54" t="s">
        <v>228</v>
      </c>
      <c r="B3097" s="54" t="s">
        <v>185</v>
      </c>
      <c r="C3097" s="54" t="s">
        <v>1130</v>
      </c>
      <c r="D3097" s="54" t="s">
        <v>152</v>
      </c>
      <c r="E3097" s="54" t="s">
        <v>370</v>
      </c>
      <c r="F3097" s="54" t="s">
        <v>272</v>
      </c>
      <c r="G3097" s="54" t="s">
        <v>1023</v>
      </c>
      <c r="H3097" s="54" t="s">
        <v>1024</v>
      </c>
      <c r="I3097" s="54" t="s">
        <v>1025</v>
      </c>
      <c r="J3097" s="54" t="s">
        <v>1023</v>
      </c>
      <c r="K3097" s="54" t="s">
        <v>1036</v>
      </c>
      <c r="L3097" s="87">
        <v>41688</v>
      </c>
      <c r="M3097" s="54"/>
      <c r="N3097" s="54" t="s">
        <v>1037</v>
      </c>
      <c r="O3097" s="88">
        <v>1.5023764946</v>
      </c>
      <c r="P3097" s="54">
        <v>316</v>
      </c>
    </row>
    <row r="3098" spans="1:16" ht="28">
      <c r="A3098" s="54" t="s">
        <v>228</v>
      </c>
      <c r="B3098" s="54" t="s">
        <v>185</v>
      </c>
      <c r="C3098" s="54" t="s">
        <v>1130</v>
      </c>
      <c r="D3098" s="54" t="s">
        <v>152</v>
      </c>
      <c r="E3098" s="54" t="s">
        <v>370</v>
      </c>
      <c r="F3098" s="54" t="s">
        <v>272</v>
      </c>
      <c r="G3098" s="54" t="s">
        <v>1023</v>
      </c>
      <c r="H3098" s="54" t="s">
        <v>1024</v>
      </c>
      <c r="I3098" s="54" t="s">
        <v>1025</v>
      </c>
      <c r="J3098" s="54" t="s">
        <v>1023</v>
      </c>
      <c r="K3098" s="54" t="s">
        <v>1038</v>
      </c>
      <c r="L3098" s="87">
        <v>41688</v>
      </c>
      <c r="M3098" s="54"/>
      <c r="N3098" s="54" t="s">
        <v>1039</v>
      </c>
      <c r="O3098" s="88">
        <v>1.570414778</v>
      </c>
      <c r="P3098" s="54">
        <v>317</v>
      </c>
    </row>
    <row r="3099" spans="1:16" ht="28">
      <c r="A3099" s="54" t="s">
        <v>228</v>
      </c>
      <c r="B3099" s="54" t="s">
        <v>185</v>
      </c>
      <c r="C3099" s="54" t="s">
        <v>1130</v>
      </c>
      <c r="D3099" s="54" t="s">
        <v>152</v>
      </c>
      <c r="E3099" s="54" t="s">
        <v>370</v>
      </c>
      <c r="F3099" s="54" t="s">
        <v>272</v>
      </c>
      <c r="G3099" s="54" t="s">
        <v>1023</v>
      </c>
      <c r="H3099" s="54" t="s">
        <v>1024</v>
      </c>
      <c r="I3099" s="54" t="s">
        <v>1025</v>
      </c>
      <c r="J3099" s="54" t="s">
        <v>1023</v>
      </c>
      <c r="K3099" s="54" t="s">
        <v>1040</v>
      </c>
      <c r="L3099" s="87">
        <v>41688</v>
      </c>
      <c r="M3099" s="54"/>
      <c r="N3099" s="54" t="s">
        <v>1041</v>
      </c>
      <c r="O3099" s="88">
        <v>0.47703059819999999</v>
      </c>
      <c r="P3099" s="54">
        <v>95</v>
      </c>
    </row>
    <row r="3100" spans="1:16" ht="28">
      <c r="A3100" s="54" t="s">
        <v>228</v>
      </c>
      <c r="B3100" s="54" t="s">
        <v>185</v>
      </c>
      <c r="C3100" s="54" t="s">
        <v>1130</v>
      </c>
      <c r="D3100" s="54" t="s">
        <v>152</v>
      </c>
      <c r="E3100" s="54" t="s">
        <v>370</v>
      </c>
      <c r="F3100" s="54" t="s">
        <v>272</v>
      </c>
      <c r="G3100" s="54" t="s">
        <v>1023</v>
      </c>
      <c r="H3100" s="54" t="s">
        <v>1024</v>
      </c>
      <c r="I3100" s="54" t="s">
        <v>1025</v>
      </c>
      <c r="J3100" s="54" t="s">
        <v>1023</v>
      </c>
      <c r="K3100" s="54" t="s">
        <v>1042</v>
      </c>
      <c r="L3100" s="87">
        <v>41688</v>
      </c>
      <c r="M3100" s="54"/>
      <c r="N3100" s="54" t="s">
        <v>1043</v>
      </c>
      <c r="O3100" s="88">
        <v>0.63867266479999996</v>
      </c>
      <c r="P3100" s="54">
        <v>132</v>
      </c>
    </row>
    <row r="3101" spans="1:16" ht="28">
      <c r="A3101" s="54" t="s">
        <v>228</v>
      </c>
      <c r="B3101" s="54" t="s">
        <v>185</v>
      </c>
      <c r="C3101" s="54" t="s">
        <v>1130</v>
      </c>
      <c r="D3101" s="54" t="s">
        <v>152</v>
      </c>
      <c r="E3101" s="54" t="s">
        <v>370</v>
      </c>
      <c r="F3101" s="54" t="s">
        <v>272</v>
      </c>
      <c r="G3101" s="54" t="s">
        <v>1023</v>
      </c>
      <c r="H3101" s="54" t="s">
        <v>1024</v>
      </c>
      <c r="I3101" s="54" t="s">
        <v>1025</v>
      </c>
      <c r="J3101" s="54" t="s">
        <v>1023</v>
      </c>
      <c r="K3101" s="54" t="s">
        <v>1044</v>
      </c>
      <c r="L3101" s="87">
        <v>41688</v>
      </c>
      <c r="M3101" s="54"/>
      <c r="N3101" s="54" t="s">
        <v>1045</v>
      </c>
      <c r="O3101" s="88">
        <v>2.4175302462000001</v>
      </c>
      <c r="P3101" s="54">
        <v>483</v>
      </c>
    </row>
    <row r="3102" spans="1:16" ht="28">
      <c r="A3102" s="54" t="s">
        <v>228</v>
      </c>
      <c r="B3102" s="54" t="s">
        <v>185</v>
      </c>
      <c r="C3102" s="54" t="s">
        <v>1130</v>
      </c>
      <c r="D3102" s="54" t="s">
        <v>152</v>
      </c>
      <c r="E3102" s="54" t="s">
        <v>370</v>
      </c>
      <c r="F3102" s="54" t="s">
        <v>272</v>
      </c>
      <c r="G3102" s="54" t="s">
        <v>210</v>
      </c>
      <c r="H3102" s="54" t="s">
        <v>210</v>
      </c>
      <c r="I3102" s="54" t="s">
        <v>322</v>
      </c>
      <c r="J3102" s="54" t="s">
        <v>210</v>
      </c>
      <c r="K3102" s="54" t="s">
        <v>342</v>
      </c>
      <c r="L3102" s="87">
        <v>41674</v>
      </c>
      <c r="M3102" s="54"/>
      <c r="N3102" s="54" t="s">
        <v>1046</v>
      </c>
      <c r="O3102" s="88">
        <v>3.9490426881</v>
      </c>
      <c r="P3102" s="54">
        <v>797</v>
      </c>
    </row>
    <row r="3103" spans="1:16" ht="28">
      <c r="A3103" s="54" t="s">
        <v>228</v>
      </c>
      <c r="B3103" s="54" t="s">
        <v>185</v>
      </c>
      <c r="C3103" s="54" t="s">
        <v>1130</v>
      </c>
      <c r="D3103" s="54" t="s">
        <v>152</v>
      </c>
      <c r="E3103" s="54" t="s">
        <v>370</v>
      </c>
      <c r="F3103" s="54" t="s">
        <v>272</v>
      </c>
      <c r="G3103" s="54" t="s">
        <v>210</v>
      </c>
      <c r="H3103" s="54" t="s">
        <v>210</v>
      </c>
      <c r="I3103" s="54" t="s">
        <v>322</v>
      </c>
      <c r="J3103" s="54" t="s">
        <v>210</v>
      </c>
      <c r="K3103" s="54" t="s">
        <v>1047</v>
      </c>
      <c r="L3103" s="87">
        <v>41674</v>
      </c>
      <c r="M3103" s="54"/>
      <c r="N3103" s="54" t="s">
        <v>1048</v>
      </c>
      <c r="O3103" s="88">
        <v>23.271613040399998</v>
      </c>
      <c r="P3103" s="54">
        <v>4797</v>
      </c>
    </row>
    <row r="3104" spans="1:16" ht="28">
      <c r="A3104" s="54" t="s">
        <v>228</v>
      </c>
      <c r="B3104" s="54" t="s">
        <v>185</v>
      </c>
      <c r="C3104" s="54" t="s">
        <v>1130</v>
      </c>
      <c r="D3104" s="54" t="s">
        <v>152</v>
      </c>
      <c r="E3104" s="54" t="s">
        <v>370</v>
      </c>
      <c r="F3104" s="54" t="s">
        <v>272</v>
      </c>
      <c r="G3104" s="54" t="s">
        <v>210</v>
      </c>
      <c r="H3104" s="54" t="s">
        <v>210</v>
      </c>
      <c r="I3104" s="54" t="s">
        <v>322</v>
      </c>
      <c r="J3104" s="54" t="s">
        <v>210</v>
      </c>
      <c r="K3104" s="54" t="s">
        <v>1049</v>
      </c>
      <c r="L3104" s="87">
        <v>41674</v>
      </c>
      <c r="M3104" s="54"/>
      <c r="N3104" s="54" t="s">
        <v>1050</v>
      </c>
      <c r="O3104" s="88">
        <v>2.1270642379</v>
      </c>
      <c r="P3104" s="54">
        <v>426</v>
      </c>
    </row>
    <row r="3105" spans="1:16" ht="28">
      <c r="A3105" s="54" t="s">
        <v>228</v>
      </c>
      <c r="B3105" s="54" t="s">
        <v>185</v>
      </c>
      <c r="C3105" s="54" t="s">
        <v>1130</v>
      </c>
      <c r="D3105" s="54" t="s">
        <v>152</v>
      </c>
      <c r="E3105" s="54" t="s">
        <v>370</v>
      </c>
      <c r="F3105" s="54" t="s">
        <v>272</v>
      </c>
      <c r="G3105" s="54" t="s">
        <v>210</v>
      </c>
      <c r="H3105" s="54" t="s">
        <v>210</v>
      </c>
      <c r="I3105" s="54" t="s">
        <v>322</v>
      </c>
      <c r="J3105" s="54" t="s">
        <v>210</v>
      </c>
      <c r="K3105" s="54" t="s">
        <v>323</v>
      </c>
      <c r="L3105" s="87">
        <v>41674</v>
      </c>
      <c r="M3105" s="54"/>
      <c r="N3105" s="54" t="s">
        <v>324</v>
      </c>
      <c r="O3105" s="88">
        <v>1.8185095100999999</v>
      </c>
      <c r="P3105" s="54">
        <v>362</v>
      </c>
    </row>
    <row r="3106" spans="1:16" ht="28">
      <c r="A3106" s="54" t="s">
        <v>228</v>
      </c>
      <c r="B3106" s="54" t="s">
        <v>185</v>
      </c>
      <c r="C3106" s="54" t="s">
        <v>1130</v>
      </c>
      <c r="D3106" s="54" t="s">
        <v>152</v>
      </c>
      <c r="E3106" s="54" t="s">
        <v>370</v>
      </c>
      <c r="F3106" s="54" t="s">
        <v>272</v>
      </c>
      <c r="G3106" s="54" t="s">
        <v>210</v>
      </c>
      <c r="H3106" s="54" t="s">
        <v>210</v>
      </c>
      <c r="I3106" s="54" t="s">
        <v>322</v>
      </c>
      <c r="J3106" s="54" t="s">
        <v>210</v>
      </c>
      <c r="K3106" s="54" t="s">
        <v>345</v>
      </c>
      <c r="L3106" s="87">
        <v>41674</v>
      </c>
      <c r="M3106" s="54"/>
      <c r="N3106" s="54" t="s">
        <v>1051</v>
      </c>
      <c r="O3106" s="88">
        <v>2.7318762284</v>
      </c>
      <c r="P3106" s="54">
        <v>563</v>
      </c>
    </row>
    <row r="3107" spans="1:16" ht="28">
      <c r="A3107" s="54" t="s">
        <v>228</v>
      </c>
      <c r="B3107" s="54" t="s">
        <v>185</v>
      </c>
      <c r="C3107" s="54" t="s">
        <v>1130</v>
      </c>
      <c r="D3107" s="54" t="s">
        <v>152</v>
      </c>
      <c r="E3107" s="54" t="s">
        <v>370</v>
      </c>
      <c r="F3107" s="54" t="s">
        <v>272</v>
      </c>
      <c r="G3107" s="54" t="s">
        <v>210</v>
      </c>
      <c r="H3107" s="54" t="s">
        <v>210</v>
      </c>
      <c r="I3107" s="54" t="s">
        <v>322</v>
      </c>
      <c r="J3107" s="54" t="s">
        <v>210</v>
      </c>
      <c r="K3107" s="54" t="s">
        <v>325</v>
      </c>
      <c r="L3107" s="87">
        <v>41674</v>
      </c>
      <c r="M3107" s="54"/>
      <c r="N3107" s="54" t="s">
        <v>326</v>
      </c>
      <c r="O3107" s="88">
        <v>5.6914686442000004</v>
      </c>
      <c r="P3107" s="54">
        <v>1130</v>
      </c>
    </row>
    <row r="3108" spans="1:16" ht="28">
      <c r="A3108" s="54" t="s">
        <v>228</v>
      </c>
      <c r="B3108" s="54" t="s">
        <v>185</v>
      </c>
      <c r="C3108" s="54" t="s">
        <v>1130</v>
      </c>
      <c r="D3108" s="54" t="s">
        <v>152</v>
      </c>
      <c r="E3108" s="54" t="s">
        <v>370</v>
      </c>
      <c r="F3108" s="54" t="s">
        <v>272</v>
      </c>
      <c r="G3108" s="54" t="s">
        <v>210</v>
      </c>
      <c r="H3108" s="54" t="s">
        <v>210</v>
      </c>
      <c r="I3108" s="54" t="s">
        <v>322</v>
      </c>
      <c r="J3108" s="54" t="s">
        <v>210</v>
      </c>
      <c r="K3108" s="54" t="s">
        <v>1052</v>
      </c>
      <c r="L3108" s="87">
        <v>41674</v>
      </c>
      <c r="M3108" s="54"/>
      <c r="N3108" s="54" t="s">
        <v>1053</v>
      </c>
      <c r="O3108" s="88">
        <v>2.0361313287999998</v>
      </c>
      <c r="P3108" s="54">
        <v>423</v>
      </c>
    </row>
    <row r="3109" spans="1:16" ht="28">
      <c r="A3109" s="54" t="s">
        <v>228</v>
      </c>
      <c r="B3109" s="54" t="s">
        <v>185</v>
      </c>
      <c r="C3109" s="54" t="s">
        <v>1130</v>
      </c>
      <c r="D3109" s="54" t="s">
        <v>152</v>
      </c>
      <c r="E3109" s="54" t="s">
        <v>370</v>
      </c>
      <c r="F3109" s="54" t="s">
        <v>272</v>
      </c>
      <c r="G3109" s="54" t="s">
        <v>210</v>
      </c>
      <c r="H3109" s="54" t="s">
        <v>210</v>
      </c>
      <c r="I3109" s="54" t="s">
        <v>322</v>
      </c>
      <c r="J3109" s="54" t="s">
        <v>210</v>
      </c>
      <c r="K3109" s="54" t="s">
        <v>1054</v>
      </c>
      <c r="L3109" s="87">
        <v>41674</v>
      </c>
      <c r="M3109" s="54"/>
      <c r="N3109" s="54" t="s">
        <v>1055</v>
      </c>
      <c r="O3109" s="88">
        <v>1.3554934895999999</v>
      </c>
      <c r="P3109" s="54">
        <v>276</v>
      </c>
    </row>
    <row r="3110" spans="1:16" ht="28">
      <c r="A3110" s="54" t="s">
        <v>228</v>
      </c>
      <c r="B3110" s="54" t="s">
        <v>185</v>
      </c>
      <c r="C3110" s="54" t="s">
        <v>1130</v>
      </c>
      <c r="D3110" s="54" t="s">
        <v>152</v>
      </c>
      <c r="E3110" s="54" t="s">
        <v>370</v>
      </c>
      <c r="F3110" s="54" t="s">
        <v>272</v>
      </c>
      <c r="G3110" s="54" t="s">
        <v>210</v>
      </c>
      <c r="H3110" s="54" t="s">
        <v>210</v>
      </c>
      <c r="I3110" s="54" t="s">
        <v>322</v>
      </c>
      <c r="J3110" s="54" t="s">
        <v>210</v>
      </c>
      <c r="K3110" s="54" t="s">
        <v>1056</v>
      </c>
      <c r="L3110" s="87">
        <v>41674</v>
      </c>
      <c r="M3110" s="54"/>
      <c r="N3110" s="54" t="s">
        <v>1057</v>
      </c>
      <c r="O3110" s="88">
        <v>1.5553510347999999</v>
      </c>
      <c r="P3110" s="54">
        <v>309</v>
      </c>
    </row>
    <row r="3111" spans="1:16" ht="28">
      <c r="A3111" s="54" t="s">
        <v>228</v>
      </c>
      <c r="B3111" s="54" t="s">
        <v>185</v>
      </c>
      <c r="C3111" s="54" t="s">
        <v>1130</v>
      </c>
      <c r="D3111" s="54" t="s">
        <v>152</v>
      </c>
      <c r="E3111" s="54" t="s">
        <v>370</v>
      </c>
      <c r="F3111" s="54" t="s">
        <v>272</v>
      </c>
      <c r="G3111" s="54" t="s">
        <v>210</v>
      </c>
      <c r="H3111" s="54" t="s">
        <v>210</v>
      </c>
      <c r="I3111" s="54" t="s">
        <v>322</v>
      </c>
      <c r="J3111" s="54" t="s">
        <v>210</v>
      </c>
      <c r="K3111" s="54" t="s">
        <v>1058</v>
      </c>
      <c r="L3111" s="87">
        <v>41674</v>
      </c>
      <c r="M3111" s="54"/>
      <c r="N3111" s="54" t="s">
        <v>1059</v>
      </c>
      <c r="O3111" s="88">
        <v>1.2298684877999999</v>
      </c>
      <c r="P3111" s="54">
        <v>256</v>
      </c>
    </row>
    <row r="3112" spans="1:16" ht="28">
      <c r="A3112" s="54" t="s">
        <v>228</v>
      </c>
      <c r="B3112" s="54" t="s">
        <v>185</v>
      </c>
      <c r="C3112" s="54" t="s">
        <v>1130</v>
      </c>
      <c r="D3112" s="54" t="s">
        <v>152</v>
      </c>
      <c r="E3112" s="54" t="s">
        <v>370</v>
      </c>
      <c r="F3112" s="54" t="s">
        <v>272</v>
      </c>
      <c r="G3112" s="54" t="s">
        <v>210</v>
      </c>
      <c r="H3112" s="54" t="s">
        <v>210</v>
      </c>
      <c r="I3112" s="54" t="s">
        <v>322</v>
      </c>
      <c r="J3112" s="54" t="s">
        <v>210</v>
      </c>
      <c r="K3112" s="54" t="s">
        <v>1060</v>
      </c>
      <c r="L3112" s="87">
        <v>41674</v>
      </c>
      <c r="M3112" s="54"/>
      <c r="N3112" s="54" t="s">
        <v>1061</v>
      </c>
      <c r="O3112" s="88">
        <v>4.4166510381000004</v>
      </c>
      <c r="P3112" s="54">
        <v>869</v>
      </c>
    </row>
    <row r="3113" spans="1:16" ht="28">
      <c r="A3113" s="54" t="s">
        <v>228</v>
      </c>
      <c r="B3113" s="54" t="s">
        <v>185</v>
      </c>
      <c r="C3113" s="54" t="s">
        <v>1130</v>
      </c>
      <c r="D3113" s="54" t="s">
        <v>152</v>
      </c>
      <c r="E3113" s="54" t="s">
        <v>370</v>
      </c>
      <c r="F3113" s="54" t="s">
        <v>272</v>
      </c>
      <c r="G3113" s="54" t="s">
        <v>210</v>
      </c>
      <c r="H3113" s="54" t="s">
        <v>210</v>
      </c>
      <c r="I3113" s="54" t="s">
        <v>322</v>
      </c>
      <c r="J3113" s="54" t="s">
        <v>210</v>
      </c>
      <c r="K3113" s="54" t="s">
        <v>327</v>
      </c>
      <c r="L3113" s="87">
        <v>41674</v>
      </c>
      <c r="M3113" s="54"/>
      <c r="N3113" s="54" t="s">
        <v>328</v>
      </c>
      <c r="O3113" s="88">
        <v>17.473448624300001</v>
      </c>
      <c r="P3113" s="54">
        <v>3519</v>
      </c>
    </row>
    <row r="3114" spans="1:16" ht="28">
      <c r="A3114" s="54" t="s">
        <v>228</v>
      </c>
      <c r="B3114" s="54" t="s">
        <v>185</v>
      </c>
      <c r="C3114" s="54" t="s">
        <v>1130</v>
      </c>
      <c r="D3114" s="54" t="s">
        <v>152</v>
      </c>
      <c r="E3114" s="54" t="s">
        <v>370</v>
      </c>
      <c r="F3114" s="54" t="s">
        <v>272</v>
      </c>
      <c r="G3114" s="54" t="s">
        <v>207</v>
      </c>
      <c r="H3114" s="54" t="s">
        <v>208</v>
      </c>
      <c r="I3114" s="54" t="s">
        <v>329</v>
      </c>
      <c r="J3114" s="54" t="s">
        <v>207</v>
      </c>
      <c r="K3114" s="54" t="s">
        <v>330</v>
      </c>
      <c r="L3114" s="87">
        <v>42171</v>
      </c>
      <c r="M3114" s="54"/>
      <c r="N3114" s="54" t="s">
        <v>331</v>
      </c>
      <c r="O3114" s="88">
        <v>4.2052319650000003</v>
      </c>
      <c r="P3114" s="54">
        <v>873</v>
      </c>
    </row>
    <row r="3115" spans="1:16" ht="28">
      <c r="A3115" s="54" t="s">
        <v>228</v>
      </c>
      <c r="B3115" s="54" t="s">
        <v>185</v>
      </c>
      <c r="C3115" s="54" t="s">
        <v>1130</v>
      </c>
      <c r="D3115" s="54" t="s">
        <v>152</v>
      </c>
      <c r="E3115" s="54" t="s">
        <v>370</v>
      </c>
      <c r="F3115" s="54" t="s">
        <v>272</v>
      </c>
      <c r="G3115" s="54" t="s">
        <v>207</v>
      </c>
      <c r="H3115" s="54" t="s">
        <v>208</v>
      </c>
      <c r="I3115" s="54" t="s">
        <v>329</v>
      </c>
      <c r="J3115" s="54" t="s">
        <v>207</v>
      </c>
      <c r="K3115" s="54" t="s">
        <v>1062</v>
      </c>
      <c r="L3115" s="87">
        <v>42171</v>
      </c>
      <c r="M3115" s="54"/>
      <c r="N3115" s="54" t="s">
        <v>1063</v>
      </c>
      <c r="O3115" s="88">
        <v>2.1606538597</v>
      </c>
      <c r="P3115" s="54">
        <v>460</v>
      </c>
    </row>
    <row r="3116" spans="1:16" ht="28">
      <c r="A3116" s="54" t="s">
        <v>228</v>
      </c>
      <c r="B3116" s="54" t="s">
        <v>185</v>
      </c>
      <c r="C3116" s="54" t="s">
        <v>1130</v>
      </c>
      <c r="D3116" s="54" t="s">
        <v>152</v>
      </c>
      <c r="E3116" s="54" t="s">
        <v>370</v>
      </c>
      <c r="F3116" s="54" t="s">
        <v>272</v>
      </c>
      <c r="G3116" s="54" t="s">
        <v>207</v>
      </c>
      <c r="H3116" s="54" t="s">
        <v>208</v>
      </c>
      <c r="I3116" s="54" t="s">
        <v>329</v>
      </c>
      <c r="J3116" s="54" t="s">
        <v>207</v>
      </c>
      <c r="K3116" s="54" t="s">
        <v>1064</v>
      </c>
      <c r="L3116" s="87">
        <v>42171</v>
      </c>
      <c r="M3116" s="54"/>
      <c r="N3116" s="54" t="s">
        <v>1065</v>
      </c>
      <c r="O3116" s="88">
        <v>4.6341533718000001</v>
      </c>
      <c r="P3116" s="54">
        <v>933</v>
      </c>
    </row>
    <row r="3117" spans="1:16" ht="28">
      <c r="A3117" s="54" t="s">
        <v>228</v>
      </c>
      <c r="B3117" s="54" t="s">
        <v>185</v>
      </c>
      <c r="C3117" s="54" t="s">
        <v>1130</v>
      </c>
      <c r="D3117" s="54" t="s">
        <v>152</v>
      </c>
      <c r="E3117" s="54" t="s">
        <v>370</v>
      </c>
      <c r="F3117" s="54" t="s">
        <v>272</v>
      </c>
      <c r="G3117" s="54" t="s">
        <v>207</v>
      </c>
      <c r="H3117" s="54" t="s">
        <v>208</v>
      </c>
      <c r="I3117" s="54" t="s">
        <v>329</v>
      </c>
      <c r="J3117" s="54" t="s">
        <v>207</v>
      </c>
      <c r="K3117" s="54" t="s">
        <v>1066</v>
      </c>
      <c r="L3117" s="87">
        <v>42171</v>
      </c>
      <c r="M3117" s="54"/>
      <c r="N3117" s="54" t="s">
        <v>1067</v>
      </c>
      <c r="O3117" s="88">
        <v>2.8102179130999998</v>
      </c>
      <c r="P3117" s="54">
        <v>593</v>
      </c>
    </row>
    <row r="3118" spans="1:16" ht="28">
      <c r="A3118" s="54" t="s">
        <v>228</v>
      </c>
      <c r="B3118" s="54" t="s">
        <v>185</v>
      </c>
      <c r="C3118" s="54" t="s">
        <v>1130</v>
      </c>
      <c r="D3118" s="54" t="s">
        <v>152</v>
      </c>
      <c r="E3118" s="54" t="s">
        <v>370</v>
      </c>
      <c r="F3118" s="54" t="s">
        <v>272</v>
      </c>
      <c r="G3118" s="54" t="s">
        <v>207</v>
      </c>
      <c r="H3118" s="54" t="s">
        <v>208</v>
      </c>
      <c r="I3118" s="54" t="s">
        <v>329</v>
      </c>
      <c r="J3118" s="54" t="s">
        <v>207</v>
      </c>
      <c r="K3118" s="54" t="s">
        <v>1068</v>
      </c>
      <c r="L3118" s="87">
        <v>42171</v>
      </c>
      <c r="M3118" s="54"/>
      <c r="N3118" s="54" t="s">
        <v>1069</v>
      </c>
      <c r="O3118" s="88">
        <v>2.7512297530000001</v>
      </c>
      <c r="P3118" s="54">
        <v>559</v>
      </c>
    </row>
    <row r="3119" spans="1:16" ht="28">
      <c r="A3119" s="54" t="s">
        <v>228</v>
      </c>
      <c r="B3119" s="54" t="s">
        <v>185</v>
      </c>
      <c r="C3119" s="54" t="s">
        <v>1130</v>
      </c>
      <c r="D3119" s="54" t="s">
        <v>152</v>
      </c>
      <c r="E3119" s="54" t="s">
        <v>370</v>
      </c>
      <c r="F3119" s="54" t="s">
        <v>272</v>
      </c>
      <c r="G3119" s="54" t="s">
        <v>207</v>
      </c>
      <c r="H3119" s="54" t="s">
        <v>208</v>
      </c>
      <c r="I3119" s="54" t="s">
        <v>329</v>
      </c>
      <c r="J3119" s="54" t="s">
        <v>207</v>
      </c>
      <c r="K3119" s="54" t="s">
        <v>332</v>
      </c>
      <c r="L3119" s="87">
        <v>42171</v>
      </c>
      <c r="M3119" s="54"/>
      <c r="N3119" s="54" t="s">
        <v>333</v>
      </c>
      <c r="O3119" s="88">
        <v>6.8529277919</v>
      </c>
      <c r="P3119" s="54">
        <v>1408</v>
      </c>
    </row>
    <row r="3120" spans="1:16" ht="28">
      <c r="A3120" s="54" t="s">
        <v>228</v>
      </c>
      <c r="B3120" s="54" t="s">
        <v>185</v>
      </c>
      <c r="C3120" s="54" t="s">
        <v>1130</v>
      </c>
      <c r="D3120" s="54" t="s">
        <v>152</v>
      </c>
      <c r="E3120" s="54" t="s">
        <v>370</v>
      </c>
      <c r="F3120" s="54" t="s">
        <v>272</v>
      </c>
      <c r="G3120" s="54" t="s">
        <v>207</v>
      </c>
      <c r="H3120" s="54" t="s">
        <v>208</v>
      </c>
      <c r="I3120" s="54" t="s">
        <v>329</v>
      </c>
      <c r="J3120" s="54" t="s">
        <v>207</v>
      </c>
      <c r="K3120" s="54" t="s">
        <v>334</v>
      </c>
      <c r="L3120" s="87">
        <v>42171</v>
      </c>
      <c r="M3120" s="54"/>
      <c r="N3120" s="54" t="s">
        <v>335</v>
      </c>
      <c r="O3120" s="88">
        <v>9.7385889735000006</v>
      </c>
      <c r="P3120" s="54">
        <v>2045</v>
      </c>
    </row>
    <row r="3121" spans="1:16" ht="28">
      <c r="A3121" s="54" t="s">
        <v>228</v>
      </c>
      <c r="B3121" s="54" t="s">
        <v>185</v>
      </c>
      <c r="C3121" s="54" t="s">
        <v>1130</v>
      </c>
      <c r="D3121" s="54" t="s">
        <v>152</v>
      </c>
      <c r="E3121" s="54" t="s">
        <v>370</v>
      </c>
      <c r="F3121" s="54" t="s">
        <v>272</v>
      </c>
      <c r="G3121" s="54" t="s">
        <v>207</v>
      </c>
      <c r="H3121" s="54" t="s">
        <v>208</v>
      </c>
      <c r="I3121" s="54" t="s">
        <v>329</v>
      </c>
      <c r="J3121" s="54" t="s">
        <v>207</v>
      </c>
      <c r="K3121" s="54" t="s">
        <v>1070</v>
      </c>
      <c r="L3121" s="87">
        <v>42171</v>
      </c>
      <c r="M3121" s="54"/>
      <c r="N3121" s="54" t="s">
        <v>1071</v>
      </c>
      <c r="O3121" s="88">
        <v>4.9894950354000001</v>
      </c>
      <c r="P3121" s="54">
        <v>1033</v>
      </c>
    </row>
    <row r="3122" spans="1:16" ht="28">
      <c r="A3122" s="54" t="s">
        <v>228</v>
      </c>
      <c r="B3122" s="54" t="s">
        <v>185</v>
      </c>
      <c r="C3122" s="54" t="s">
        <v>1130</v>
      </c>
      <c r="D3122" s="54" t="s">
        <v>152</v>
      </c>
      <c r="E3122" s="54" t="s">
        <v>370</v>
      </c>
      <c r="F3122" s="54" t="s">
        <v>272</v>
      </c>
      <c r="G3122" s="54" t="s">
        <v>207</v>
      </c>
      <c r="H3122" s="54" t="s">
        <v>208</v>
      </c>
      <c r="I3122" s="54" t="s">
        <v>329</v>
      </c>
      <c r="J3122" s="54" t="s">
        <v>207</v>
      </c>
      <c r="K3122" s="54" t="s">
        <v>1072</v>
      </c>
      <c r="L3122" s="87">
        <v>42171</v>
      </c>
      <c r="M3122" s="54"/>
      <c r="N3122" s="54" t="s">
        <v>1073</v>
      </c>
      <c r="O3122" s="88">
        <v>2.8914853095000002</v>
      </c>
      <c r="P3122" s="54">
        <v>593</v>
      </c>
    </row>
    <row r="3123" spans="1:16" ht="28">
      <c r="A3123" s="54" t="s">
        <v>228</v>
      </c>
      <c r="B3123" s="54" t="s">
        <v>185</v>
      </c>
      <c r="C3123" s="54" t="s">
        <v>1130</v>
      </c>
      <c r="D3123" s="54" t="s">
        <v>152</v>
      </c>
      <c r="E3123" s="54" t="s">
        <v>370</v>
      </c>
      <c r="F3123" s="54" t="s">
        <v>272</v>
      </c>
      <c r="G3123" s="54" t="s">
        <v>207</v>
      </c>
      <c r="H3123" s="54" t="s">
        <v>336</v>
      </c>
      <c r="I3123" s="54" t="s">
        <v>337</v>
      </c>
      <c r="J3123" s="54" t="s">
        <v>207</v>
      </c>
      <c r="K3123" s="54" t="s">
        <v>336</v>
      </c>
      <c r="L3123" s="87">
        <v>42101</v>
      </c>
      <c r="M3123" s="54"/>
      <c r="N3123" s="54" t="s">
        <v>338</v>
      </c>
      <c r="O3123" s="88">
        <v>37.589276997600003</v>
      </c>
      <c r="P3123" s="54">
        <v>7674</v>
      </c>
    </row>
    <row r="3124" spans="1:16" ht="28">
      <c r="A3124" s="54" t="s">
        <v>228</v>
      </c>
      <c r="B3124" s="54" t="s">
        <v>185</v>
      </c>
      <c r="C3124" s="54" t="s">
        <v>1130</v>
      </c>
      <c r="D3124" s="54" t="s">
        <v>152</v>
      </c>
      <c r="E3124" s="54" t="s">
        <v>370</v>
      </c>
      <c r="F3124" s="54" t="s">
        <v>272</v>
      </c>
      <c r="G3124" s="54" t="s">
        <v>207</v>
      </c>
      <c r="H3124" s="54" t="s">
        <v>209</v>
      </c>
      <c r="I3124" s="54" t="s">
        <v>1074</v>
      </c>
      <c r="J3124" s="54" t="s">
        <v>207</v>
      </c>
      <c r="K3124" s="54" t="s">
        <v>1075</v>
      </c>
      <c r="L3124" s="87">
        <v>41688</v>
      </c>
      <c r="M3124" s="54"/>
      <c r="N3124" s="54" t="s">
        <v>1076</v>
      </c>
      <c r="O3124" s="88">
        <v>21.941351037499999</v>
      </c>
      <c r="P3124" s="54">
        <v>4474</v>
      </c>
    </row>
    <row r="3125" spans="1:16" ht="28">
      <c r="A3125" s="54" t="s">
        <v>228</v>
      </c>
      <c r="B3125" s="54" t="s">
        <v>185</v>
      </c>
      <c r="C3125" s="54" t="s">
        <v>1130</v>
      </c>
      <c r="D3125" s="54" t="s">
        <v>152</v>
      </c>
      <c r="E3125" s="54" t="s">
        <v>370</v>
      </c>
      <c r="F3125" s="54" t="s">
        <v>272</v>
      </c>
      <c r="G3125" s="54" t="s">
        <v>207</v>
      </c>
      <c r="H3125" s="54" t="s">
        <v>209</v>
      </c>
      <c r="I3125" s="54" t="s">
        <v>1074</v>
      </c>
      <c r="J3125" s="54" t="s">
        <v>207</v>
      </c>
      <c r="K3125" s="54" t="s">
        <v>1077</v>
      </c>
      <c r="L3125" s="87">
        <v>41688</v>
      </c>
      <c r="M3125" s="54"/>
      <c r="N3125" s="54" t="s">
        <v>1078</v>
      </c>
      <c r="O3125" s="88">
        <v>4.5632463591999999</v>
      </c>
      <c r="P3125" s="54">
        <v>932</v>
      </c>
    </row>
    <row r="3126" spans="1:16" ht="28">
      <c r="A3126" s="54" t="s">
        <v>228</v>
      </c>
      <c r="B3126" s="54" t="s">
        <v>185</v>
      </c>
      <c r="C3126" s="54" t="s">
        <v>1130</v>
      </c>
      <c r="D3126" s="54" t="s">
        <v>152</v>
      </c>
      <c r="E3126" s="54" t="s">
        <v>370</v>
      </c>
      <c r="F3126" s="54" t="s">
        <v>272</v>
      </c>
      <c r="G3126" s="54" t="s">
        <v>207</v>
      </c>
      <c r="H3126" s="54" t="s">
        <v>209</v>
      </c>
      <c r="I3126" s="54" t="s">
        <v>1074</v>
      </c>
      <c r="J3126" s="54" t="s">
        <v>207</v>
      </c>
      <c r="K3126" s="54" t="s">
        <v>1079</v>
      </c>
      <c r="L3126" s="87">
        <v>41688</v>
      </c>
      <c r="M3126" s="54"/>
      <c r="N3126" s="54" t="s">
        <v>1080</v>
      </c>
      <c r="O3126" s="88">
        <v>3.0118623429000002</v>
      </c>
      <c r="P3126" s="54">
        <v>638</v>
      </c>
    </row>
    <row r="3127" spans="1:16" ht="28">
      <c r="A3127" s="54" t="s">
        <v>228</v>
      </c>
      <c r="B3127" s="54" t="s">
        <v>185</v>
      </c>
      <c r="C3127" s="54" t="s">
        <v>1130</v>
      </c>
      <c r="D3127" s="54" t="s">
        <v>152</v>
      </c>
      <c r="E3127" s="54" t="s">
        <v>370</v>
      </c>
      <c r="F3127" s="54" t="s">
        <v>272</v>
      </c>
      <c r="G3127" s="54" t="s">
        <v>207</v>
      </c>
      <c r="H3127" s="54" t="s">
        <v>209</v>
      </c>
      <c r="I3127" s="54" t="s">
        <v>1074</v>
      </c>
      <c r="J3127" s="54" t="s">
        <v>207</v>
      </c>
      <c r="K3127" s="54" t="s">
        <v>1081</v>
      </c>
      <c r="L3127" s="87">
        <v>41688</v>
      </c>
      <c r="M3127" s="54"/>
      <c r="N3127" s="54" t="s">
        <v>1082</v>
      </c>
      <c r="O3127" s="88">
        <v>4.8957918883999998</v>
      </c>
      <c r="P3127" s="54">
        <v>969</v>
      </c>
    </row>
    <row r="3128" spans="1:16" ht="28">
      <c r="A3128" s="54" t="s">
        <v>228</v>
      </c>
      <c r="B3128" s="54" t="s">
        <v>185</v>
      </c>
      <c r="C3128" s="54" t="s">
        <v>1130</v>
      </c>
      <c r="D3128" s="54" t="s">
        <v>152</v>
      </c>
      <c r="E3128" s="54" t="s">
        <v>370</v>
      </c>
      <c r="F3128" s="54" t="s">
        <v>272</v>
      </c>
      <c r="G3128" s="54" t="s">
        <v>207</v>
      </c>
      <c r="H3128" s="54" t="s">
        <v>209</v>
      </c>
      <c r="I3128" s="54" t="s">
        <v>1074</v>
      </c>
      <c r="J3128" s="54" t="s">
        <v>207</v>
      </c>
      <c r="K3128" s="54" t="s">
        <v>1083</v>
      </c>
      <c r="L3128" s="87">
        <v>41688</v>
      </c>
      <c r="M3128" s="54"/>
      <c r="N3128" s="54" t="s">
        <v>1084</v>
      </c>
      <c r="O3128" s="88">
        <v>8.6560886674000006</v>
      </c>
      <c r="P3128" s="54">
        <v>1750</v>
      </c>
    </row>
    <row r="3129" spans="1:16" ht="28">
      <c r="A3129" s="54" t="s">
        <v>228</v>
      </c>
      <c r="B3129" s="54" t="s">
        <v>185</v>
      </c>
      <c r="C3129" s="54" t="s">
        <v>1130</v>
      </c>
      <c r="D3129" s="54" t="s">
        <v>152</v>
      </c>
      <c r="E3129" s="54" t="s">
        <v>370</v>
      </c>
      <c r="F3129" s="54" t="s">
        <v>272</v>
      </c>
      <c r="G3129" s="54" t="s">
        <v>207</v>
      </c>
      <c r="H3129" s="54" t="s">
        <v>209</v>
      </c>
      <c r="I3129" s="54" t="s">
        <v>1074</v>
      </c>
      <c r="J3129" s="54" t="s">
        <v>207</v>
      </c>
      <c r="K3129" s="54" t="s">
        <v>1085</v>
      </c>
      <c r="L3129" s="87">
        <v>41688</v>
      </c>
      <c r="M3129" s="54"/>
      <c r="N3129" s="54" t="s">
        <v>1086</v>
      </c>
      <c r="O3129" s="88">
        <v>3.4642229056999998</v>
      </c>
      <c r="P3129" s="54">
        <v>719</v>
      </c>
    </row>
    <row r="3130" spans="1:16" ht="28">
      <c r="A3130" s="54" t="s">
        <v>228</v>
      </c>
      <c r="B3130" s="54" t="s">
        <v>185</v>
      </c>
      <c r="C3130" s="54" t="s">
        <v>1130</v>
      </c>
      <c r="D3130" s="54" t="s">
        <v>152</v>
      </c>
      <c r="E3130" s="54" t="s">
        <v>370</v>
      </c>
      <c r="F3130" s="54" t="s">
        <v>272</v>
      </c>
      <c r="G3130" s="54" t="s">
        <v>207</v>
      </c>
      <c r="H3130" s="54" t="s">
        <v>209</v>
      </c>
      <c r="I3130" s="54" t="s">
        <v>1074</v>
      </c>
      <c r="J3130" s="54" t="s">
        <v>207</v>
      </c>
      <c r="K3130" s="54" t="s">
        <v>1087</v>
      </c>
      <c r="L3130" s="87">
        <v>41688</v>
      </c>
      <c r="M3130" s="54"/>
      <c r="N3130" s="54" t="s">
        <v>1088</v>
      </c>
      <c r="O3130" s="88">
        <v>7.5902202806999997</v>
      </c>
      <c r="P3130" s="54">
        <v>1569</v>
      </c>
    </row>
    <row r="3131" spans="1:16" ht="28">
      <c r="A3131" s="54" t="s">
        <v>228</v>
      </c>
      <c r="B3131" s="54" t="s">
        <v>185</v>
      </c>
      <c r="C3131" s="54" t="s">
        <v>1130</v>
      </c>
      <c r="D3131" s="54" t="s">
        <v>152</v>
      </c>
      <c r="E3131" s="54" t="s">
        <v>370</v>
      </c>
      <c r="F3131" s="54" t="s">
        <v>272</v>
      </c>
      <c r="G3131" s="54" t="s">
        <v>207</v>
      </c>
      <c r="H3131" s="54" t="s">
        <v>209</v>
      </c>
      <c r="I3131" s="54" t="s">
        <v>1074</v>
      </c>
      <c r="J3131" s="54" t="s">
        <v>207</v>
      </c>
      <c r="K3131" s="54" t="s">
        <v>1089</v>
      </c>
      <c r="L3131" s="87">
        <v>41688</v>
      </c>
      <c r="M3131" s="54"/>
      <c r="N3131" s="54" t="s">
        <v>1090</v>
      </c>
      <c r="O3131" s="88">
        <v>3.8098263734</v>
      </c>
      <c r="P3131" s="54">
        <v>793</v>
      </c>
    </row>
    <row r="3132" spans="1:16" ht="28">
      <c r="A3132" s="54" t="s">
        <v>228</v>
      </c>
      <c r="B3132" s="54" t="s">
        <v>185</v>
      </c>
      <c r="C3132" s="54" t="s">
        <v>1130</v>
      </c>
      <c r="D3132" s="54" t="s">
        <v>152</v>
      </c>
      <c r="E3132" s="54" t="s">
        <v>370</v>
      </c>
      <c r="F3132" s="54" t="s">
        <v>272</v>
      </c>
      <c r="G3132" s="54" t="s">
        <v>207</v>
      </c>
      <c r="H3132" s="54" t="s">
        <v>209</v>
      </c>
      <c r="I3132" s="54" t="s">
        <v>1074</v>
      </c>
      <c r="J3132" s="54" t="s">
        <v>207</v>
      </c>
      <c r="K3132" s="54" t="s">
        <v>1091</v>
      </c>
      <c r="L3132" s="87">
        <v>41688</v>
      </c>
      <c r="M3132" s="54"/>
      <c r="N3132" s="54" t="s">
        <v>1092</v>
      </c>
      <c r="O3132" s="88">
        <v>3.8730562948</v>
      </c>
      <c r="P3132" s="54">
        <v>794</v>
      </c>
    </row>
    <row r="3133" spans="1:16" ht="28">
      <c r="A3133" s="54" t="s">
        <v>228</v>
      </c>
      <c r="B3133" s="54" t="s">
        <v>185</v>
      </c>
      <c r="C3133" s="54" t="s">
        <v>1130</v>
      </c>
      <c r="D3133" s="54" t="s">
        <v>152</v>
      </c>
      <c r="E3133" s="54" t="s">
        <v>370</v>
      </c>
      <c r="F3133" s="54" t="s">
        <v>272</v>
      </c>
      <c r="G3133" s="54" t="s">
        <v>207</v>
      </c>
      <c r="H3133" s="54" t="s">
        <v>209</v>
      </c>
      <c r="I3133" s="54" t="s">
        <v>1074</v>
      </c>
      <c r="J3133" s="54" t="s">
        <v>207</v>
      </c>
      <c r="K3133" s="54" t="s">
        <v>1093</v>
      </c>
      <c r="L3133" s="87">
        <v>41688</v>
      </c>
      <c r="M3133" s="54"/>
      <c r="N3133" s="54" t="s">
        <v>1094</v>
      </c>
      <c r="O3133" s="88">
        <v>33.184102560500001</v>
      </c>
      <c r="P3133" s="54">
        <v>6670</v>
      </c>
    </row>
    <row r="3134" spans="1:16" ht="28">
      <c r="A3134" s="54" t="s">
        <v>228</v>
      </c>
      <c r="B3134" s="54" t="s">
        <v>185</v>
      </c>
      <c r="C3134" s="54" t="s">
        <v>1130</v>
      </c>
      <c r="D3134" s="54" t="s">
        <v>152</v>
      </c>
      <c r="E3134" s="54" t="s">
        <v>370</v>
      </c>
      <c r="F3134" s="54" t="s">
        <v>272</v>
      </c>
      <c r="G3134" s="54" t="s">
        <v>207</v>
      </c>
      <c r="H3134" s="54" t="s">
        <v>209</v>
      </c>
      <c r="I3134" s="54" t="s">
        <v>1074</v>
      </c>
      <c r="J3134" s="54" t="s">
        <v>207</v>
      </c>
      <c r="K3134" s="54" t="s">
        <v>1095</v>
      </c>
      <c r="L3134" s="87">
        <v>41688</v>
      </c>
      <c r="M3134" s="54"/>
      <c r="N3134" s="54" t="s">
        <v>1096</v>
      </c>
      <c r="O3134" s="88">
        <v>110.56011019970001</v>
      </c>
      <c r="P3134" s="54">
        <v>22416</v>
      </c>
    </row>
    <row r="3135" spans="1:16" ht="28">
      <c r="A3135" s="54" t="s">
        <v>228</v>
      </c>
      <c r="B3135" s="54" t="s">
        <v>185</v>
      </c>
      <c r="C3135" s="54" t="s">
        <v>1130</v>
      </c>
      <c r="D3135" s="54" t="s">
        <v>152</v>
      </c>
      <c r="E3135" s="54" t="s">
        <v>370</v>
      </c>
      <c r="F3135" s="54" t="s">
        <v>272</v>
      </c>
      <c r="G3135" s="54" t="s">
        <v>207</v>
      </c>
      <c r="H3135" s="54" t="s">
        <v>209</v>
      </c>
      <c r="I3135" s="54" t="s">
        <v>1074</v>
      </c>
      <c r="J3135" s="54" t="s">
        <v>207</v>
      </c>
      <c r="K3135" s="54" t="s">
        <v>1097</v>
      </c>
      <c r="L3135" s="87">
        <v>41688</v>
      </c>
      <c r="M3135" s="54"/>
      <c r="N3135" s="54" t="s">
        <v>1098</v>
      </c>
      <c r="O3135" s="88">
        <v>3.9497876840999999</v>
      </c>
      <c r="P3135" s="54">
        <v>831</v>
      </c>
    </row>
    <row r="3136" spans="1:16" ht="28">
      <c r="A3136" s="54" t="s">
        <v>228</v>
      </c>
      <c r="B3136" s="54" t="s">
        <v>185</v>
      </c>
      <c r="C3136" s="54" t="s">
        <v>1130</v>
      </c>
      <c r="D3136" s="54" t="s">
        <v>152</v>
      </c>
      <c r="E3136" s="54" t="s">
        <v>370</v>
      </c>
      <c r="F3136" s="54" t="s">
        <v>272</v>
      </c>
      <c r="G3136" s="54" t="s">
        <v>365</v>
      </c>
      <c r="H3136" s="54" t="s">
        <v>1099</v>
      </c>
      <c r="I3136" s="54" t="s">
        <v>1100</v>
      </c>
      <c r="J3136" s="54" t="s">
        <v>365</v>
      </c>
      <c r="K3136" s="54" t="s">
        <v>1101</v>
      </c>
      <c r="L3136" s="87">
        <v>42671</v>
      </c>
      <c r="M3136" s="54"/>
      <c r="N3136" s="54" t="s">
        <v>1102</v>
      </c>
      <c r="O3136" s="88">
        <v>2.5071515084999998</v>
      </c>
      <c r="P3136" s="54">
        <v>536</v>
      </c>
    </row>
    <row r="3137" spans="1:16" ht="28">
      <c r="A3137" s="54" t="s">
        <v>228</v>
      </c>
      <c r="B3137" s="54" t="s">
        <v>185</v>
      </c>
      <c r="C3137" s="54" t="s">
        <v>1130</v>
      </c>
      <c r="D3137" s="54" t="s">
        <v>152</v>
      </c>
      <c r="E3137" s="54" t="s">
        <v>370</v>
      </c>
      <c r="F3137" s="54" t="s">
        <v>272</v>
      </c>
      <c r="G3137" s="54" t="s">
        <v>365</v>
      </c>
      <c r="H3137" s="54" t="s">
        <v>1099</v>
      </c>
      <c r="I3137" s="54" t="s">
        <v>1100</v>
      </c>
      <c r="J3137" s="54" t="s">
        <v>365</v>
      </c>
      <c r="K3137" s="54" t="s">
        <v>1103</v>
      </c>
      <c r="L3137" s="87">
        <v>42671</v>
      </c>
      <c r="M3137" s="54"/>
      <c r="N3137" s="54" t="s">
        <v>1104</v>
      </c>
      <c r="O3137" s="88">
        <v>4.7570317540999998</v>
      </c>
      <c r="P3137" s="54">
        <v>999</v>
      </c>
    </row>
    <row r="3138" spans="1:16" ht="28">
      <c r="A3138" s="54" t="s">
        <v>228</v>
      </c>
      <c r="B3138" s="54" t="s">
        <v>185</v>
      </c>
      <c r="C3138" s="54" t="s">
        <v>1130</v>
      </c>
      <c r="D3138" s="54" t="s">
        <v>152</v>
      </c>
      <c r="E3138" s="54" t="s">
        <v>370</v>
      </c>
      <c r="F3138" s="54" t="s">
        <v>272</v>
      </c>
      <c r="G3138" s="54" t="s">
        <v>365</v>
      </c>
      <c r="H3138" s="54" t="s">
        <v>1099</v>
      </c>
      <c r="I3138" s="54" t="s">
        <v>1100</v>
      </c>
      <c r="J3138" s="54" t="s">
        <v>365</v>
      </c>
      <c r="K3138" s="54" t="s">
        <v>1105</v>
      </c>
      <c r="L3138" s="87">
        <v>42671</v>
      </c>
      <c r="M3138" s="54"/>
      <c r="N3138" s="54" t="s">
        <v>1106</v>
      </c>
      <c r="O3138" s="88">
        <v>2.1159795449000001</v>
      </c>
      <c r="P3138" s="54">
        <v>437</v>
      </c>
    </row>
    <row r="3139" spans="1:16" ht="28">
      <c r="A3139" s="54" t="s">
        <v>228</v>
      </c>
      <c r="B3139" s="54" t="s">
        <v>185</v>
      </c>
      <c r="C3139" s="54" t="s">
        <v>1130</v>
      </c>
      <c r="D3139" s="54" t="s">
        <v>152</v>
      </c>
      <c r="E3139" s="54" t="s">
        <v>370</v>
      </c>
      <c r="F3139" s="54" t="s">
        <v>272</v>
      </c>
      <c r="G3139" s="54" t="s">
        <v>365</v>
      </c>
      <c r="H3139" s="54" t="s">
        <v>1099</v>
      </c>
      <c r="I3139" s="54" t="s">
        <v>1100</v>
      </c>
      <c r="J3139" s="54" t="s">
        <v>365</v>
      </c>
      <c r="K3139" s="54" t="s">
        <v>1107</v>
      </c>
      <c r="L3139" s="87">
        <v>42671</v>
      </c>
      <c r="M3139" s="54"/>
      <c r="N3139" s="54" t="s">
        <v>1108</v>
      </c>
      <c r="O3139" s="88">
        <v>0.80241865369999998</v>
      </c>
      <c r="P3139" s="54">
        <v>169</v>
      </c>
    </row>
    <row r="3140" spans="1:16" ht="28">
      <c r="A3140" s="54" t="s">
        <v>228</v>
      </c>
      <c r="B3140" s="54" t="s">
        <v>185</v>
      </c>
      <c r="C3140" s="54" t="s">
        <v>1130</v>
      </c>
      <c r="D3140" s="54" t="s">
        <v>152</v>
      </c>
      <c r="E3140" s="54" t="s">
        <v>370</v>
      </c>
      <c r="F3140" s="54" t="s">
        <v>272</v>
      </c>
      <c r="G3140" s="54" t="s">
        <v>365</v>
      </c>
      <c r="H3140" s="54" t="s">
        <v>1099</v>
      </c>
      <c r="I3140" s="54" t="s">
        <v>1100</v>
      </c>
      <c r="J3140" s="54" t="s">
        <v>365</v>
      </c>
      <c r="K3140" s="54" t="s">
        <v>366</v>
      </c>
      <c r="L3140" s="87">
        <v>42671</v>
      </c>
      <c r="M3140" s="54"/>
      <c r="N3140" s="54" t="s">
        <v>1109</v>
      </c>
      <c r="O3140" s="88">
        <v>1.2630146482</v>
      </c>
      <c r="P3140" s="54">
        <v>263</v>
      </c>
    </row>
    <row r="3141" spans="1:16" ht="28">
      <c r="A3141" s="54" t="s">
        <v>228</v>
      </c>
      <c r="B3141" s="54" t="s">
        <v>185</v>
      </c>
      <c r="C3141" s="54" t="s">
        <v>1130</v>
      </c>
      <c r="D3141" s="54" t="s">
        <v>152</v>
      </c>
      <c r="E3141" s="54" t="s">
        <v>370</v>
      </c>
      <c r="F3141" s="54" t="s">
        <v>272</v>
      </c>
      <c r="G3141" s="54" t="s">
        <v>365</v>
      </c>
      <c r="H3141" s="54" t="s">
        <v>1099</v>
      </c>
      <c r="I3141" s="54" t="s">
        <v>1100</v>
      </c>
      <c r="J3141" s="54" t="s">
        <v>365</v>
      </c>
      <c r="K3141" s="54" t="s">
        <v>1110</v>
      </c>
      <c r="L3141" s="87">
        <v>42671</v>
      </c>
      <c r="M3141" s="54"/>
      <c r="N3141" s="54" t="s">
        <v>1111</v>
      </c>
      <c r="O3141" s="88">
        <v>0.92314368940000002</v>
      </c>
      <c r="P3141" s="54">
        <v>197</v>
      </c>
    </row>
    <row r="3142" spans="1:16" ht="28">
      <c r="A3142" s="54" t="s">
        <v>228</v>
      </c>
      <c r="B3142" s="54" t="s">
        <v>185</v>
      </c>
      <c r="C3142" s="54" t="s">
        <v>1130</v>
      </c>
      <c r="D3142" s="54" t="s">
        <v>152</v>
      </c>
      <c r="E3142" s="54" t="s">
        <v>370</v>
      </c>
      <c r="F3142" s="54" t="s">
        <v>272</v>
      </c>
      <c r="G3142" s="54" t="s">
        <v>365</v>
      </c>
      <c r="H3142" s="54" t="s">
        <v>1099</v>
      </c>
      <c r="I3142" s="54" t="s">
        <v>1100</v>
      </c>
      <c r="J3142" s="54" t="s">
        <v>365</v>
      </c>
      <c r="K3142" s="54" t="s">
        <v>1112</v>
      </c>
      <c r="L3142" s="87">
        <v>42671</v>
      </c>
      <c r="M3142" s="54"/>
      <c r="N3142" s="54" t="s">
        <v>1113</v>
      </c>
      <c r="O3142" s="88">
        <v>1.6909550308000001</v>
      </c>
      <c r="P3142" s="54">
        <v>353</v>
      </c>
    </row>
    <row r="3143" spans="1:16" ht="28">
      <c r="A3143" s="54" t="s">
        <v>228</v>
      </c>
      <c r="B3143" s="54" t="s">
        <v>185</v>
      </c>
      <c r="C3143" s="54" t="s">
        <v>1130</v>
      </c>
      <c r="D3143" s="54" t="s">
        <v>152</v>
      </c>
      <c r="E3143" s="54" t="s">
        <v>370</v>
      </c>
      <c r="F3143" s="54" t="s">
        <v>272</v>
      </c>
      <c r="G3143" s="54" t="s">
        <v>365</v>
      </c>
      <c r="H3143" s="54" t="s">
        <v>1099</v>
      </c>
      <c r="I3143" s="54" t="s">
        <v>1100</v>
      </c>
      <c r="J3143" s="54" t="s">
        <v>365</v>
      </c>
      <c r="K3143" s="54" t="s">
        <v>1114</v>
      </c>
      <c r="L3143" s="87">
        <v>42671</v>
      </c>
      <c r="M3143" s="54"/>
      <c r="N3143" s="54" t="s">
        <v>1115</v>
      </c>
      <c r="O3143" s="88">
        <v>0.67162624790000003</v>
      </c>
      <c r="P3143" s="54">
        <v>146</v>
      </c>
    </row>
    <row r="3144" spans="1:16" ht="28">
      <c r="A3144" s="54" t="s">
        <v>228</v>
      </c>
      <c r="B3144" s="54" t="s">
        <v>185</v>
      </c>
      <c r="C3144" s="54" t="s">
        <v>1130</v>
      </c>
      <c r="D3144" s="54" t="s">
        <v>152</v>
      </c>
      <c r="E3144" s="54" t="s">
        <v>370</v>
      </c>
      <c r="F3144" s="54" t="s">
        <v>272</v>
      </c>
      <c r="G3144" s="54" t="s">
        <v>365</v>
      </c>
      <c r="H3144" s="54" t="s">
        <v>1099</v>
      </c>
      <c r="I3144" s="54" t="s">
        <v>1100</v>
      </c>
      <c r="J3144" s="54" t="s">
        <v>365</v>
      </c>
      <c r="K3144" s="54" t="s">
        <v>1116</v>
      </c>
      <c r="L3144" s="87">
        <v>42671</v>
      </c>
      <c r="M3144" s="54"/>
      <c r="N3144" s="54" t="s">
        <v>1117</v>
      </c>
      <c r="O3144" s="88">
        <v>1.3687053519000001</v>
      </c>
      <c r="P3144" s="54">
        <v>287</v>
      </c>
    </row>
    <row r="3145" spans="1:16" ht="28">
      <c r="A3145" s="54" t="s">
        <v>228</v>
      </c>
      <c r="B3145" s="54" t="s">
        <v>185</v>
      </c>
      <c r="C3145" s="54" t="s">
        <v>1130</v>
      </c>
      <c r="D3145" s="54" t="s">
        <v>152</v>
      </c>
      <c r="E3145" s="54" t="s">
        <v>370</v>
      </c>
      <c r="F3145" s="54" t="s">
        <v>272</v>
      </c>
      <c r="G3145" s="54" t="s">
        <v>365</v>
      </c>
      <c r="H3145" s="54" t="s">
        <v>1118</v>
      </c>
      <c r="I3145" s="54" t="s">
        <v>1119</v>
      </c>
      <c r="J3145" s="54" t="s">
        <v>365</v>
      </c>
      <c r="K3145" s="54" t="s">
        <v>1118</v>
      </c>
      <c r="L3145" s="87">
        <v>42965</v>
      </c>
      <c r="M3145" s="54"/>
      <c r="N3145" s="54" t="s">
        <v>1120</v>
      </c>
      <c r="O3145" s="88">
        <v>1.240488201</v>
      </c>
      <c r="P3145" s="54">
        <v>261</v>
      </c>
    </row>
    <row r="3146" spans="1:16" ht="28">
      <c r="A3146" s="54" t="s">
        <v>228</v>
      </c>
      <c r="B3146" s="54" t="s">
        <v>185</v>
      </c>
      <c r="C3146" s="54" t="s">
        <v>369</v>
      </c>
      <c r="D3146" s="54" t="s">
        <v>152</v>
      </c>
      <c r="E3146" s="54" t="s">
        <v>370</v>
      </c>
      <c r="F3146" s="54" t="s">
        <v>272</v>
      </c>
      <c r="G3146" s="54" t="s">
        <v>186</v>
      </c>
      <c r="H3146" s="54" t="s">
        <v>187</v>
      </c>
      <c r="I3146" s="54" t="s">
        <v>273</v>
      </c>
      <c r="J3146" s="54" t="s">
        <v>186</v>
      </c>
      <c r="K3146" s="54" t="s">
        <v>187</v>
      </c>
      <c r="L3146" s="87">
        <v>42094</v>
      </c>
      <c r="M3146" s="54"/>
      <c r="N3146" s="54" t="s">
        <v>274</v>
      </c>
      <c r="O3146" s="88">
        <v>6.1280344700000003E-2</v>
      </c>
      <c r="P3146" s="54">
        <v>8</v>
      </c>
    </row>
    <row r="3147" spans="1:16" ht="28">
      <c r="A3147" s="54" t="s">
        <v>228</v>
      </c>
      <c r="B3147" s="54" t="s">
        <v>185</v>
      </c>
      <c r="C3147" s="54" t="s">
        <v>369</v>
      </c>
      <c r="D3147" s="54" t="s">
        <v>152</v>
      </c>
      <c r="E3147" s="54" t="s">
        <v>370</v>
      </c>
      <c r="F3147" s="54" t="s">
        <v>272</v>
      </c>
      <c r="G3147" s="54" t="s">
        <v>186</v>
      </c>
      <c r="H3147" s="54" t="s">
        <v>187</v>
      </c>
      <c r="I3147" s="54" t="s">
        <v>275</v>
      </c>
      <c r="J3147" s="54" t="s">
        <v>186</v>
      </c>
      <c r="K3147" s="54" t="s">
        <v>276</v>
      </c>
      <c r="L3147" s="87">
        <v>42251</v>
      </c>
      <c r="M3147" s="54"/>
      <c r="N3147" s="54" t="s">
        <v>277</v>
      </c>
      <c r="O3147" s="88">
        <v>3.0640172300000001E-2</v>
      </c>
      <c r="P3147" s="54">
        <v>4</v>
      </c>
    </row>
    <row r="3148" spans="1:16" ht="28">
      <c r="A3148" s="54" t="s">
        <v>228</v>
      </c>
      <c r="B3148" s="54" t="s">
        <v>185</v>
      </c>
      <c r="C3148" s="54" t="s">
        <v>369</v>
      </c>
      <c r="D3148" s="54" t="s">
        <v>152</v>
      </c>
      <c r="E3148" s="54" t="s">
        <v>370</v>
      </c>
      <c r="F3148" s="54" t="s">
        <v>272</v>
      </c>
      <c r="G3148" s="54" t="s">
        <v>186</v>
      </c>
      <c r="H3148" s="54" t="s">
        <v>409</v>
      </c>
      <c r="I3148" s="54" t="s">
        <v>410</v>
      </c>
      <c r="J3148" s="54" t="s">
        <v>186</v>
      </c>
      <c r="K3148" s="54" t="s">
        <v>409</v>
      </c>
      <c r="L3148" s="87">
        <v>42059</v>
      </c>
      <c r="M3148" s="54"/>
      <c r="N3148" s="54" t="s">
        <v>411</v>
      </c>
      <c r="O3148" s="88">
        <v>2.2980129299999999E-2</v>
      </c>
      <c r="P3148" s="54">
        <v>3</v>
      </c>
    </row>
    <row r="3149" spans="1:16" ht="28">
      <c r="A3149" s="54" t="s">
        <v>228</v>
      </c>
      <c r="B3149" s="54" t="s">
        <v>185</v>
      </c>
      <c r="C3149" s="54" t="s">
        <v>369</v>
      </c>
      <c r="D3149" s="54" t="s">
        <v>152</v>
      </c>
      <c r="E3149" s="54" t="s">
        <v>370</v>
      </c>
      <c r="F3149" s="54" t="s">
        <v>272</v>
      </c>
      <c r="G3149" s="54" t="s">
        <v>416</v>
      </c>
      <c r="H3149" s="54" t="s">
        <v>429</v>
      </c>
      <c r="I3149" s="54" t="s">
        <v>430</v>
      </c>
      <c r="J3149" s="54" t="s">
        <v>416</v>
      </c>
      <c r="K3149" s="54" t="s">
        <v>429</v>
      </c>
      <c r="L3149" s="87">
        <v>41933</v>
      </c>
      <c r="M3149" s="54"/>
      <c r="N3149" s="54" t="s">
        <v>431</v>
      </c>
      <c r="O3149" s="88">
        <v>1.5320086199999999E-2</v>
      </c>
      <c r="P3149" s="54">
        <v>2</v>
      </c>
    </row>
    <row r="3150" spans="1:16" ht="28">
      <c r="A3150" s="54" t="s">
        <v>228</v>
      </c>
      <c r="B3150" s="54" t="s">
        <v>185</v>
      </c>
      <c r="C3150" s="54" t="s">
        <v>369</v>
      </c>
      <c r="D3150" s="54" t="s">
        <v>152</v>
      </c>
      <c r="E3150" s="54" t="s">
        <v>370</v>
      </c>
      <c r="F3150" s="54" t="s">
        <v>272</v>
      </c>
      <c r="G3150" s="54" t="s">
        <v>416</v>
      </c>
      <c r="H3150" s="54" t="s">
        <v>432</v>
      </c>
      <c r="I3150" s="54" t="s">
        <v>433</v>
      </c>
      <c r="J3150" s="54" t="s">
        <v>416</v>
      </c>
      <c r="K3150" s="54" t="s">
        <v>434</v>
      </c>
      <c r="L3150" s="87">
        <v>42066</v>
      </c>
      <c r="M3150" s="54"/>
      <c r="N3150" s="54" t="s">
        <v>435</v>
      </c>
      <c r="O3150" s="88">
        <v>1.5320086199999999E-2</v>
      </c>
      <c r="P3150" s="54">
        <v>2</v>
      </c>
    </row>
    <row r="3151" spans="1:16" ht="28">
      <c r="A3151" s="54" t="s">
        <v>228</v>
      </c>
      <c r="B3151" s="54" t="s">
        <v>185</v>
      </c>
      <c r="C3151" s="54" t="s">
        <v>369</v>
      </c>
      <c r="D3151" s="54" t="s">
        <v>152</v>
      </c>
      <c r="E3151" s="54" t="s">
        <v>370</v>
      </c>
      <c r="F3151" s="54" t="s">
        <v>272</v>
      </c>
      <c r="G3151" s="54" t="s">
        <v>416</v>
      </c>
      <c r="H3151" s="54" t="s">
        <v>432</v>
      </c>
      <c r="I3151" s="54" t="s">
        <v>433</v>
      </c>
      <c r="J3151" s="54" t="s">
        <v>416</v>
      </c>
      <c r="K3151" s="54" t="s">
        <v>444</v>
      </c>
      <c r="L3151" s="87">
        <v>42066</v>
      </c>
      <c r="M3151" s="54"/>
      <c r="N3151" s="54" t="s">
        <v>445</v>
      </c>
      <c r="O3151" s="88">
        <v>1.5320086199999999E-2</v>
      </c>
      <c r="P3151" s="54">
        <v>2</v>
      </c>
    </row>
    <row r="3152" spans="1:16" ht="28">
      <c r="A3152" s="54" t="s">
        <v>228</v>
      </c>
      <c r="B3152" s="54" t="s">
        <v>185</v>
      </c>
      <c r="C3152" s="54" t="s">
        <v>369</v>
      </c>
      <c r="D3152" s="54" t="s">
        <v>152</v>
      </c>
      <c r="E3152" s="54" t="s">
        <v>370</v>
      </c>
      <c r="F3152" s="54" t="s">
        <v>272</v>
      </c>
      <c r="G3152" s="54" t="s">
        <v>192</v>
      </c>
      <c r="H3152" s="54" t="s">
        <v>452</v>
      </c>
      <c r="I3152" s="54" t="s">
        <v>460</v>
      </c>
      <c r="J3152" s="54" t="s">
        <v>192</v>
      </c>
      <c r="K3152" s="54" t="s">
        <v>452</v>
      </c>
      <c r="L3152" s="87">
        <v>41842</v>
      </c>
      <c r="M3152" s="54"/>
      <c r="N3152" s="54" t="s">
        <v>461</v>
      </c>
      <c r="O3152" s="88">
        <v>5.3620301600000003E-2</v>
      </c>
      <c r="P3152" s="54">
        <v>7</v>
      </c>
    </row>
    <row r="3153" spans="1:16" ht="28">
      <c r="A3153" s="54" t="s">
        <v>228</v>
      </c>
      <c r="B3153" s="54" t="s">
        <v>185</v>
      </c>
      <c r="C3153" s="54" t="s">
        <v>369</v>
      </c>
      <c r="D3153" s="54" t="s">
        <v>152</v>
      </c>
      <c r="E3153" s="54" t="s">
        <v>370</v>
      </c>
      <c r="F3153" s="54" t="s">
        <v>272</v>
      </c>
      <c r="G3153" s="54" t="s">
        <v>192</v>
      </c>
      <c r="H3153" s="54" t="s">
        <v>462</v>
      </c>
      <c r="I3153" s="54" t="s">
        <v>463</v>
      </c>
      <c r="J3153" s="54" t="s">
        <v>192</v>
      </c>
      <c r="K3153" s="54" t="s">
        <v>462</v>
      </c>
      <c r="L3153" s="87">
        <v>41800</v>
      </c>
      <c r="M3153" s="54"/>
      <c r="N3153" s="54" t="s">
        <v>464</v>
      </c>
      <c r="O3153" s="88">
        <v>2.2980129200000001E-2</v>
      </c>
      <c r="P3153" s="54">
        <v>3</v>
      </c>
    </row>
    <row r="3154" spans="1:16" ht="28">
      <c r="A3154" s="54" t="s">
        <v>228</v>
      </c>
      <c r="B3154" s="54" t="s">
        <v>185</v>
      </c>
      <c r="C3154" s="54" t="s">
        <v>369</v>
      </c>
      <c r="D3154" s="54" t="s">
        <v>152</v>
      </c>
      <c r="E3154" s="54" t="s">
        <v>370</v>
      </c>
      <c r="F3154" s="54" t="s">
        <v>272</v>
      </c>
      <c r="G3154" s="54" t="s">
        <v>500</v>
      </c>
      <c r="H3154" s="54" t="s">
        <v>501</v>
      </c>
      <c r="I3154" s="54" t="s">
        <v>502</v>
      </c>
      <c r="J3154" s="54" t="s">
        <v>500</v>
      </c>
      <c r="K3154" s="54" t="s">
        <v>519</v>
      </c>
      <c r="L3154" s="87">
        <v>41688</v>
      </c>
      <c r="M3154" s="54"/>
      <c r="N3154" s="54" t="s">
        <v>520</v>
      </c>
      <c r="O3154" s="88">
        <v>0.1003464179</v>
      </c>
      <c r="P3154" s="54">
        <v>13</v>
      </c>
    </row>
    <row r="3155" spans="1:16" ht="28">
      <c r="A3155" s="54" t="s">
        <v>228</v>
      </c>
      <c r="B3155" s="54" t="s">
        <v>185</v>
      </c>
      <c r="C3155" s="54" t="s">
        <v>369</v>
      </c>
      <c r="D3155" s="54" t="s">
        <v>152</v>
      </c>
      <c r="E3155" s="54" t="s">
        <v>370</v>
      </c>
      <c r="F3155" s="54" t="s">
        <v>272</v>
      </c>
      <c r="G3155" s="54" t="s">
        <v>288</v>
      </c>
      <c r="H3155" s="54" t="s">
        <v>288</v>
      </c>
      <c r="I3155" s="54" t="s">
        <v>293</v>
      </c>
      <c r="J3155" s="54" t="s">
        <v>288</v>
      </c>
      <c r="K3155" s="54" t="s">
        <v>296</v>
      </c>
      <c r="L3155" s="87">
        <v>41653</v>
      </c>
      <c r="M3155" s="54"/>
      <c r="N3155" s="54" t="s">
        <v>297</v>
      </c>
      <c r="O3155" s="88">
        <v>7.8132146499999999E-2</v>
      </c>
      <c r="P3155" s="54">
        <v>10</v>
      </c>
    </row>
    <row r="3156" spans="1:16" ht="28">
      <c r="A3156" s="54" t="s">
        <v>228</v>
      </c>
      <c r="B3156" s="54" t="s">
        <v>185</v>
      </c>
      <c r="C3156" s="54" t="s">
        <v>369</v>
      </c>
      <c r="D3156" s="54" t="s">
        <v>152</v>
      </c>
      <c r="E3156" s="54" t="s">
        <v>370</v>
      </c>
      <c r="F3156" s="54" t="s">
        <v>272</v>
      </c>
      <c r="G3156" s="54" t="s">
        <v>288</v>
      </c>
      <c r="H3156" s="54" t="s">
        <v>300</v>
      </c>
      <c r="I3156" s="54" t="s">
        <v>301</v>
      </c>
      <c r="J3156" s="54" t="s">
        <v>288</v>
      </c>
      <c r="K3156" s="54" t="s">
        <v>300</v>
      </c>
      <c r="L3156" s="87">
        <v>42391</v>
      </c>
      <c r="M3156" s="54"/>
      <c r="N3156" s="54" t="s">
        <v>302</v>
      </c>
      <c r="O3156" s="88">
        <v>7.6600430999999997E-3</v>
      </c>
      <c r="P3156" s="54">
        <v>1</v>
      </c>
    </row>
    <row r="3157" spans="1:16" ht="28">
      <c r="A3157" s="54" t="s">
        <v>228</v>
      </c>
      <c r="B3157" s="54" t="s">
        <v>185</v>
      </c>
      <c r="C3157" s="54" t="s">
        <v>369</v>
      </c>
      <c r="D3157" s="54" t="s">
        <v>152</v>
      </c>
      <c r="E3157" s="54" t="s">
        <v>370</v>
      </c>
      <c r="F3157" s="54" t="s">
        <v>272</v>
      </c>
      <c r="G3157" s="54" t="s">
        <v>647</v>
      </c>
      <c r="H3157" s="54" t="s">
        <v>648</v>
      </c>
      <c r="I3157" s="54" t="s">
        <v>649</v>
      </c>
      <c r="J3157" s="54" t="s">
        <v>647</v>
      </c>
      <c r="K3157" s="54" t="s">
        <v>661</v>
      </c>
      <c r="L3157" s="87">
        <v>42790</v>
      </c>
      <c r="M3157" s="54"/>
      <c r="N3157" s="54" t="s">
        <v>663</v>
      </c>
      <c r="O3157" s="88">
        <v>7.6600430999999997E-3</v>
      </c>
      <c r="P3157" s="54">
        <v>1</v>
      </c>
    </row>
    <row r="3158" spans="1:16" ht="28">
      <c r="A3158" s="54" t="s">
        <v>228</v>
      </c>
      <c r="B3158" s="54" t="s">
        <v>185</v>
      </c>
      <c r="C3158" s="54" t="s">
        <v>369</v>
      </c>
      <c r="D3158" s="54" t="s">
        <v>152</v>
      </c>
      <c r="E3158" s="54" t="s">
        <v>370</v>
      </c>
      <c r="F3158" s="54" t="s">
        <v>272</v>
      </c>
      <c r="G3158" s="54" t="s">
        <v>647</v>
      </c>
      <c r="H3158" s="54" t="s">
        <v>648</v>
      </c>
      <c r="I3158" s="54" t="s">
        <v>649</v>
      </c>
      <c r="J3158" s="54" t="s">
        <v>675</v>
      </c>
      <c r="K3158" s="54" t="s">
        <v>676</v>
      </c>
      <c r="L3158" s="87">
        <v>42790</v>
      </c>
      <c r="M3158" s="54"/>
      <c r="N3158" s="54" t="s">
        <v>677</v>
      </c>
      <c r="O3158" s="88">
        <v>0.1378807755</v>
      </c>
      <c r="P3158" s="54">
        <v>18</v>
      </c>
    </row>
    <row r="3159" spans="1:16" ht="28">
      <c r="A3159" s="54" t="s">
        <v>228</v>
      </c>
      <c r="B3159" s="54" t="s">
        <v>185</v>
      </c>
      <c r="C3159" s="54" t="s">
        <v>369</v>
      </c>
      <c r="D3159" s="54" t="s">
        <v>152</v>
      </c>
      <c r="E3159" s="54" t="s">
        <v>370</v>
      </c>
      <c r="F3159" s="54" t="s">
        <v>272</v>
      </c>
      <c r="G3159" s="54" t="s">
        <v>196</v>
      </c>
      <c r="H3159" s="54" t="s">
        <v>351</v>
      </c>
      <c r="I3159" s="54" t="s">
        <v>728</v>
      </c>
      <c r="J3159" s="54" t="s">
        <v>196</v>
      </c>
      <c r="K3159" s="54" t="s">
        <v>351</v>
      </c>
      <c r="L3159" s="87">
        <v>41744</v>
      </c>
      <c r="M3159" s="54"/>
      <c r="N3159" s="54" t="s">
        <v>729</v>
      </c>
      <c r="O3159" s="88">
        <v>7.6600430999999997E-3</v>
      </c>
      <c r="P3159" s="54">
        <v>1</v>
      </c>
    </row>
    <row r="3160" spans="1:16" ht="28">
      <c r="A3160" s="54" t="s">
        <v>228</v>
      </c>
      <c r="B3160" s="54" t="s">
        <v>185</v>
      </c>
      <c r="C3160" s="54" t="s">
        <v>369</v>
      </c>
      <c r="D3160" s="54" t="s">
        <v>152</v>
      </c>
      <c r="E3160" s="54" t="s">
        <v>370</v>
      </c>
      <c r="F3160" s="54" t="s">
        <v>272</v>
      </c>
      <c r="G3160" s="54" t="s">
        <v>261</v>
      </c>
      <c r="H3160" s="54" t="s">
        <v>303</v>
      </c>
      <c r="I3160" s="54" t="s">
        <v>304</v>
      </c>
      <c r="J3160" s="54" t="s">
        <v>261</v>
      </c>
      <c r="K3160" s="54" t="s">
        <v>303</v>
      </c>
      <c r="L3160" s="87">
        <v>42601</v>
      </c>
      <c r="M3160" s="54"/>
      <c r="N3160" s="54" t="s">
        <v>798</v>
      </c>
      <c r="O3160" s="88">
        <v>1.6085944000000001E-2</v>
      </c>
      <c r="P3160" s="54">
        <v>2</v>
      </c>
    </row>
    <row r="3161" spans="1:16" ht="28">
      <c r="A3161" s="54" t="s">
        <v>228</v>
      </c>
      <c r="B3161" s="54" t="s">
        <v>185</v>
      </c>
      <c r="C3161" s="54" t="s">
        <v>369</v>
      </c>
      <c r="D3161" s="54" t="s">
        <v>152</v>
      </c>
      <c r="E3161" s="54" t="s">
        <v>370</v>
      </c>
      <c r="F3161" s="54" t="s">
        <v>272</v>
      </c>
      <c r="G3161" s="54" t="s">
        <v>307</v>
      </c>
      <c r="H3161" s="54" t="s">
        <v>835</v>
      </c>
      <c r="I3161" s="54" t="s">
        <v>836</v>
      </c>
      <c r="J3161" s="54" t="s">
        <v>307</v>
      </c>
      <c r="K3161" s="54" t="s">
        <v>849</v>
      </c>
      <c r="L3161" s="87">
        <v>41695</v>
      </c>
      <c r="M3161" s="54"/>
      <c r="N3161" s="54" t="s">
        <v>850</v>
      </c>
      <c r="O3161" s="88">
        <v>7.6600430999999997E-3</v>
      </c>
      <c r="P3161" s="54">
        <v>1</v>
      </c>
    </row>
    <row r="3162" spans="1:16" ht="28">
      <c r="A3162" s="54" t="s">
        <v>228</v>
      </c>
      <c r="B3162" s="54" t="s">
        <v>185</v>
      </c>
      <c r="C3162" s="54" t="s">
        <v>369</v>
      </c>
      <c r="D3162" s="54" t="s">
        <v>152</v>
      </c>
      <c r="E3162" s="54" t="s">
        <v>370</v>
      </c>
      <c r="F3162" s="54" t="s">
        <v>272</v>
      </c>
      <c r="G3162" s="54" t="s">
        <v>307</v>
      </c>
      <c r="H3162" s="54" t="s">
        <v>835</v>
      </c>
      <c r="I3162" s="54" t="s">
        <v>836</v>
      </c>
      <c r="J3162" s="54" t="s">
        <v>307</v>
      </c>
      <c r="K3162" s="54" t="s">
        <v>851</v>
      </c>
      <c r="L3162" s="87">
        <v>41695</v>
      </c>
      <c r="M3162" s="54"/>
      <c r="N3162" s="54" t="s">
        <v>852</v>
      </c>
      <c r="O3162" s="88">
        <v>7.6600430999999997E-3</v>
      </c>
      <c r="P3162" s="54">
        <v>1</v>
      </c>
    </row>
    <row r="3163" spans="1:16" ht="28">
      <c r="A3163" s="54" t="s">
        <v>228</v>
      </c>
      <c r="B3163" s="54" t="s">
        <v>185</v>
      </c>
      <c r="C3163" s="54" t="s">
        <v>369</v>
      </c>
      <c r="D3163" s="54" t="s">
        <v>152</v>
      </c>
      <c r="E3163" s="54" t="s">
        <v>370</v>
      </c>
      <c r="F3163" s="54" t="s">
        <v>272</v>
      </c>
      <c r="G3163" s="54" t="s">
        <v>859</v>
      </c>
      <c r="H3163" s="54" t="s">
        <v>860</v>
      </c>
      <c r="I3163" s="54" t="s">
        <v>861</v>
      </c>
      <c r="J3163" s="54" t="s">
        <v>859</v>
      </c>
      <c r="K3163" s="54" t="s">
        <v>869</v>
      </c>
      <c r="L3163" s="87">
        <v>41688</v>
      </c>
      <c r="M3163" s="54"/>
      <c r="N3163" s="54" t="s">
        <v>870</v>
      </c>
      <c r="O3163" s="88">
        <v>7.6600430999999997E-3</v>
      </c>
      <c r="P3163" s="54">
        <v>1</v>
      </c>
    </row>
    <row r="3164" spans="1:16" ht="28">
      <c r="A3164" s="54" t="s">
        <v>228</v>
      </c>
      <c r="B3164" s="54" t="s">
        <v>185</v>
      </c>
      <c r="C3164" s="54" t="s">
        <v>369</v>
      </c>
      <c r="D3164" s="54" t="s">
        <v>152</v>
      </c>
      <c r="E3164" s="54" t="s">
        <v>370</v>
      </c>
      <c r="F3164" s="54" t="s">
        <v>272</v>
      </c>
      <c r="G3164" s="54" t="s">
        <v>859</v>
      </c>
      <c r="H3164" s="54" t="s">
        <v>860</v>
      </c>
      <c r="I3164" s="54" t="s">
        <v>861</v>
      </c>
      <c r="J3164" s="54" t="s">
        <v>859</v>
      </c>
      <c r="K3164" s="54" t="s">
        <v>877</v>
      </c>
      <c r="L3164" s="87">
        <v>41688</v>
      </c>
      <c r="M3164" s="54"/>
      <c r="N3164" s="54" t="s">
        <v>878</v>
      </c>
      <c r="O3164" s="88">
        <v>1.5320086199999999E-2</v>
      </c>
      <c r="P3164" s="54">
        <v>2</v>
      </c>
    </row>
    <row r="3165" spans="1:16" ht="28">
      <c r="A3165" s="54" t="s">
        <v>228</v>
      </c>
      <c r="B3165" s="54" t="s">
        <v>185</v>
      </c>
      <c r="C3165" s="54" t="s">
        <v>369</v>
      </c>
      <c r="D3165" s="54" t="s">
        <v>152</v>
      </c>
      <c r="E3165" s="54" t="s">
        <v>370</v>
      </c>
      <c r="F3165" s="54" t="s">
        <v>272</v>
      </c>
      <c r="G3165" s="54" t="s">
        <v>859</v>
      </c>
      <c r="H3165" s="54" t="s">
        <v>881</v>
      </c>
      <c r="I3165" s="54" t="s">
        <v>882</v>
      </c>
      <c r="J3165" s="54" t="s">
        <v>859</v>
      </c>
      <c r="K3165" s="54" t="s">
        <v>885</v>
      </c>
      <c r="L3165" s="87">
        <v>41695</v>
      </c>
      <c r="M3165" s="54"/>
      <c r="N3165" s="54" t="s">
        <v>886</v>
      </c>
      <c r="O3165" s="88">
        <v>0.1378807755</v>
      </c>
      <c r="P3165" s="54">
        <v>18</v>
      </c>
    </row>
    <row r="3166" spans="1:16" ht="28">
      <c r="A3166" s="54" t="s">
        <v>228</v>
      </c>
      <c r="B3166" s="54" t="s">
        <v>185</v>
      </c>
      <c r="C3166" s="54" t="s">
        <v>369</v>
      </c>
      <c r="D3166" s="54" t="s">
        <v>152</v>
      </c>
      <c r="E3166" s="54" t="s">
        <v>370</v>
      </c>
      <c r="F3166" s="54" t="s">
        <v>272</v>
      </c>
      <c r="G3166" s="54" t="s">
        <v>354</v>
      </c>
      <c r="H3166" s="54" t="s">
        <v>920</v>
      </c>
      <c r="I3166" s="54" t="s">
        <v>921</v>
      </c>
      <c r="J3166" s="54" t="s">
        <v>354</v>
      </c>
      <c r="K3166" s="54" t="s">
        <v>924</v>
      </c>
      <c r="L3166" s="87">
        <v>42307</v>
      </c>
      <c r="M3166" s="54"/>
      <c r="N3166" s="54" t="s">
        <v>925</v>
      </c>
      <c r="O3166" s="88">
        <v>7.6600430999999997E-3</v>
      </c>
      <c r="P3166" s="54">
        <v>1</v>
      </c>
    </row>
    <row r="3167" spans="1:16" ht="28">
      <c r="A3167" s="54" t="s">
        <v>228</v>
      </c>
      <c r="B3167" s="54" t="s">
        <v>185</v>
      </c>
      <c r="C3167" s="54" t="s">
        <v>369</v>
      </c>
      <c r="D3167" s="54" t="s">
        <v>152</v>
      </c>
      <c r="E3167" s="54" t="s">
        <v>370</v>
      </c>
      <c r="F3167" s="54" t="s">
        <v>272</v>
      </c>
      <c r="G3167" s="54" t="s">
        <v>358</v>
      </c>
      <c r="H3167" s="54" t="s">
        <v>928</v>
      </c>
      <c r="I3167" s="54" t="s">
        <v>929</v>
      </c>
      <c r="J3167" s="54" t="s">
        <v>358</v>
      </c>
      <c r="K3167" s="54" t="s">
        <v>937</v>
      </c>
      <c r="L3167" s="87">
        <v>42622</v>
      </c>
      <c r="M3167" s="54"/>
      <c r="N3167" s="54" t="s">
        <v>938</v>
      </c>
      <c r="O3167" s="88">
        <v>3.0640172300000001E-2</v>
      </c>
      <c r="P3167" s="54">
        <v>4</v>
      </c>
    </row>
    <row r="3168" spans="1:16" ht="28">
      <c r="A3168" s="54" t="s">
        <v>228</v>
      </c>
      <c r="B3168" s="54" t="s">
        <v>185</v>
      </c>
      <c r="C3168" s="54" t="s">
        <v>369</v>
      </c>
      <c r="D3168" s="54" t="s">
        <v>152</v>
      </c>
      <c r="E3168" s="54" t="s">
        <v>370</v>
      </c>
      <c r="F3168" s="54" t="s">
        <v>272</v>
      </c>
      <c r="G3168" s="54" t="s">
        <v>201</v>
      </c>
      <c r="H3168" s="54" t="s">
        <v>202</v>
      </c>
      <c r="I3168" s="54" t="s">
        <v>941</v>
      </c>
      <c r="J3168" s="54" t="s">
        <v>201</v>
      </c>
      <c r="K3168" s="54" t="s">
        <v>942</v>
      </c>
      <c r="L3168" s="87">
        <v>42979</v>
      </c>
      <c r="M3168" s="54"/>
      <c r="N3168" s="54" t="s">
        <v>943</v>
      </c>
      <c r="O3168" s="88">
        <v>1.6085944000000001E-2</v>
      </c>
      <c r="P3168" s="54">
        <v>2</v>
      </c>
    </row>
    <row r="3169" spans="1:16" ht="28">
      <c r="A3169" s="54" t="s">
        <v>228</v>
      </c>
      <c r="B3169" s="54" t="s">
        <v>185</v>
      </c>
      <c r="C3169" s="54" t="s">
        <v>369</v>
      </c>
      <c r="D3169" s="54" t="s">
        <v>152</v>
      </c>
      <c r="E3169" s="54" t="s">
        <v>370</v>
      </c>
      <c r="F3169" s="54" t="s">
        <v>272</v>
      </c>
      <c r="G3169" s="54" t="s">
        <v>201</v>
      </c>
      <c r="H3169" s="54" t="s">
        <v>202</v>
      </c>
      <c r="I3169" s="54" t="s">
        <v>941</v>
      </c>
      <c r="J3169" s="54" t="s">
        <v>201</v>
      </c>
      <c r="K3169" s="54" t="s">
        <v>946</v>
      </c>
      <c r="L3169" s="87">
        <v>42979</v>
      </c>
      <c r="M3169" s="54"/>
      <c r="N3169" s="54" t="s">
        <v>947</v>
      </c>
      <c r="O3169" s="88">
        <v>0.28648502520000002</v>
      </c>
      <c r="P3169" s="54">
        <v>37</v>
      </c>
    </row>
    <row r="3170" spans="1:16" ht="28">
      <c r="A3170" s="54" t="s">
        <v>228</v>
      </c>
      <c r="B3170" s="54" t="s">
        <v>185</v>
      </c>
      <c r="C3170" s="54" t="s">
        <v>369</v>
      </c>
      <c r="D3170" s="54" t="s">
        <v>152</v>
      </c>
      <c r="E3170" s="54" t="s">
        <v>370</v>
      </c>
      <c r="F3170" s="54" t="s">
        <v>272</v>
      </c>
      <c r="G3170" s="54" t="s">
        <v>201</v>
      </c>
      <c r="H3170" s="54" t="s">
        <v>946</v>
      </c>
      <c r="I3170" s="54" t="s">
        <v>1493</v>
      </c>
      <c r="J3170" s="54" t="s">
        <v>201</v>
      </c>
      <c r="K3170" s="54" t="s">
        <v>946</v>
      </c>
      <c r="L3170" s="87">
        <v>43210</v>
      </c>
      <c r="M3170" s="54"/>
      <c r="N3170" s="54" t="s">
        <v>1494</v>
      </c>
      <c r="O3170" s="88">
        <v>7.6600430999999997E-3</v>
      </c>
      <c r="P3170" s="54">
        <v>1</v>
      </c>
    </row>
    <row r="3171" spans="1:16" ht="28">
      <c r="A3171" s="54" t="s">
        <v>228</v>
      </c>
      <c r="B3171" s="54" t="s">
        <v>185</v>
      </c>
      <c r="C3171" s="54" t="s">
        <v>369</v>
      </c>
      <c r="D3171" s="54" t="s">
        <v>152</v>
      </c>
      <c r="E3171" s="54" t="s">
        <v>370</v>
      </c>
      <c r="F3171" s="54" t="s">
        <v>272</v>
      </c>
      <c r="G3171" s="54" t="s">
        <v>201</v>
      </c>
      <c r="H3171" s="54" t="s">
        <v>204</v>
      </c>
      <c r="I3171" s="54" t="s">
        <v>315</v>
      </c>
      <c r="J3171" s="54" t="s">
        <v>201</v>
      </c>
      <c r="K3171" s="54" t="s">
        <v>316</v>
      </c>
      <c r="L3171" s="87">
        <v>41688</v>
      </c>
      <c r="M3171" s="54"/>
      <c r="N3171" s="54" t="s">
        <v>317</v>
      </c>
      <c r="O3171" s="88">
        <v>7.6600430999999997E-3</v>
      </c>
      <c r="P3171" s="54">
        <v>1</v>
      </c>
    </row>
    <row r="3172" spans="1:16" ht="28">
      <c r="A3172" s="54" t="s">
        <v>228</v>
      </c>
      <c r="B3172" s="54" t="s">
        <v>185</v>
      </c>
      <c r="C3172" s="54" t="s">
        <v>369</v>
      </c>
      <c r="D3172" s="54" t="s">
        <v>152</v>
      </c>
      <c r="E3172" s="54" t="s">
        <v>370</v>
      </c>
      <c r="F3172" s="54" t="s">
        <v>272</v>
      </c>
      <c r="G3172" s="54" t="s">
        <v>201</v>
      </c>
      <c r="H3172" s="54" t="s">
        <v>204</v>
      </c>
      <c r="I3172" s="54" t="s">
        <v>315</v>
      </c>
      <c r="J3172" s="54" t="s">
        <v>201</v>
      </c>
      <c r="K3172" s="54" t="s">
        <v>967</v>
      </c>
      <c r="L3172" s="87">
        <v>41688</v>
      </c>
      <c r="M3172" s="54"/>
      <c r="N3172" s="54" t="s">
        <v>968</v>
      </c>
      <c r="O3172" s="88">
        <v>7.6600430999999997E-3</v>
      </c>
      <c r="P3172" s="54">
        <v>1</v>
      </c>
    </row>
    <row r="3173" spans="1:16" ht="28">
      <c r="A3173" s="54" t="s">
        <v>228</v>
      </c>
      <c r="B3173" s="54" t="s">
        <v>185</v>
      </c>
      <c r="C3173" s="54" t="s">
        <v>369</v>
      </c>
      <c r="D3173" s="54" t="s">
        <v>152</v>
      </c>
      <c r="E3173" s="54" t="s">
        <v>370</v>
      </c>
      <c r="F3173" s="54" t="s">
        <v>272</v>
      </c>
      <c r="G3173" s="54" t="s">
        <v>201</v>
      </c>
      <c r="H3173" s="54" t="s">
        <v>204</v>
      </c>
      <c r="I3173" s="54" t="s">
        <v>315</v>
      </c>
      <c r="J3173" s="54" t="s">
        <v>201</v>
      </c>
      <c r="K3173" s="54" t="s">
        <v>969</v>
      </c>
      <c r="L3173" s="87">
        <v>41688</v>
      </c>
      <c r="M3173" s="54"/>
      <c r="N3173" s="54" t="s">
        <v>970</v>
      </c>
      <c r="O3173" s="88">
        <v>7.6600430999999997E-3</v>
      </c>
      <c r="P3173" s="54">
        <v>1</v>
      </c>
    </row>
    <row r="3174" spans="1:16" ht="28">
      <c r="A3174" s="54" t="s">
        <v>228</v>
      </c>
      <c r="B3174" s="54" t="s">
        <v>185</v>
      </c>
      <c r="C3174" s="54" t="s">
        <v>369</v>
      </c>
      <c r="D3174" s="54" t="s">
        <v>152</v>
      </c>
      <c r="E3174" s="54" t="s">
        <v>370</v>
      </c>
      <c r="F3174" s="54" t="s">
        <v>272</v>
      </c>
      <c r="G3174" s="54" t="s">
        <v>201</v>
      </c>
      <c r="H3174" s="54" t="s">
        <v>204</v>
      </c>
      <c r="I3174" s="54" t="s">
        <v>315</v>
      </c>
      <c r="J3174" s="54" t="s">
        <v>201</v>
      </c>
      <c r="K3174" s="54" t="s">
        <v>204</v>
      </c>
      <c r="L3174" s="87">
        <v>41688</v>
      </c>
      <c r="M3174" s="54"/>
      <c r="N3174" s="54" t="s">
        <v>975</v>
      </c>
      <c r="O3174" s="88">
        <v>0.1631584781</v>
      </c>
      <c r="P3174" s="54">
        <v>21</v>
      </c>
    </row>
    <row r="3175" spans="1:16" ht="28">
      <c r="A3175" s="54" t="s">
        <v>228</v>
      </c>
      <c r="B3175" s="54" t="s">
        <v>185</v>
      </c>
      <c r="C3175" s="54" t="s">
        <v>369</v>
      </c>
      <c r="D3175" s="54" t="s">
        <v>152</v>
      </c>
      <c r="E3175" s="54" t="s">
        <v>370</v>
      </c>
      <c r="F3175" s="54" t="s">
        <v>272</v>
      </c>
      <c r="G3175" s="54" t="s">
        <v>201</v>
      </c>
      <c r="H3175" s="54" t="s">
        <v>204</v>
      </c>
      <c r="I3175" s="54" t="s">
        <v>315</v>
      </c>
      <c r="J3175" s="54" t="s">
        <v>201</v>
      </c>
      <c r="K3175" s="54" t="s">
        <v>320</v>
      </c>
      <c r="L3175" s="87">
        <v>41688</v>
      </c>
      <c r="M3175" s="54"/>
      <c r="N3175" s="54" t="s">
        <v>321</v>
      </c>
      <c r="O3175" s="88">
        <v>0.1149006462</v>
      </c>
      <c r="P3175" s="54">
        <v>15</v>
      </c>
    </row>
    <row r="3176" spans="1:16" ht="28">
      <c r="A3176" s="54" t="s">
        <v>228</v>
      </c>
      <c r="B3176" s="54" t="s">
        <v>185</v>
      </c>
      <c r="C3176" s="54" t="s">
        <v>369</v>
      </c>
      <c r="D3176" s="54" t="s">
        <v>152</v>
      </c>
      <c r="E3176" s="54" t="s">
        <v>370</v>
      </c>
      <c r="F3176" s="54" t="s">
        <v>272</v>
      </c>
      <c r="G3176" s="54" t="s">
        <v>205</v>
      </c>
      <c r="H3176" s="54" t="s">
        <v>1435</v>
      </c>
      <c r="I3176" s="54" t="s">
        <v>1436</v>
      </c>
      <c r="J3176" s="54" t="s">
        <v>205</v>
      </c>
      <c r="K3176" s="54" t="s">
        <v>1449</v>
      </c>
      <c r="L3176" s="87">
        <v>43154</v>
      </c>
      <c r="M3176" s="54"/>
      <c r="N3176" s="54" t="s">
        <v>1450</v>
      </c>
      <c r="O3176" s="88">
        <v>0.12562412049999999</v>
      </c>
      <c r="P3176" s="54">
        <v>16</v>
      </c>
    </row>
    <row r="3177" spans="1:16" ht="28">
      <c r="A3177" s="54" t="s">
        <v>228</v>
      </c>
      <c r="B3177" s="54" t="s">
        <v>185</v>
      </c>
      <c r="C3177" s="54" t="s">
        <v>369</v>
      </c>
      <c r="D3177" s="54" t="s">
        <v>152</v>
      </c>
      <c r="E3177" s="54" t="s">
        <v>370</v>
      </c>
      <c r="F3177" s="54" t="s">
        <v>272</v>
      </c>
      <c r="G3177" s="54" t="s">
        <v>1023</v>
      </c>
      <c r="H3177" s="54" t="s">
        <v>1024</v>
      </c>
      <c r="I3177" s="54" t="s">
        <v>1025</v>
      </c>
      <c r="J3177" s="54" t="s">
        <v>1023</v>
      </c>
      <c r="K3177" s="54" t="s">
        <v>1028</v>
      </c>
      <c r="L3177" s="87">
        <v>41688</v>
      </c>
      <c r="M3177" s="54"/>
      <c r="N3177" s="54" t="s">
        <v>1029</v>
      </c>
      <c r="O3177" s="88">
        <v>7.6600430999999997E-3</v>
      </c>
      <c r="P3177" s="54">
        <v>1</v>
      </c>
    </row>
    <row r="3178" spans="1:16" ht="28">
      <c r="A3178" s="54" t="s">
        <v>228</v>
      </c>
      <c r="B3178" s="54" t="s">
        <v>185</v>
      </c>
      <c r="C3178" s="54" t="s">
        <v>369</v>
      </c>
      <c r="D3178" s="54" t="s">
        <v>152</v>
      </c>
      <c r="E3178" s="54" t="s">
        <v>370</v>
      </c>
      <c r="F3178" s="54" t="s">
        <v>272</v>
      </c>
      <c r="G3178" s="54" t="s">
        <v>1023</v>
      </c>
      <c r="H3178" s="54" t="s">
        <v>1024</v>
      </c>
      <c r="I3178" s="54" t="s">
        <v>1025</v>
      </c>
      <c r="J3178" s="54" t="s">
        <v>1023</v>
      </c>
      <c r="K3178" s="54" t="s">
        <v>1030</v>
      </c>
      <c r="L3178" s="87">
        <v>41688</v>
      </c>
      <c r="M3178" s="54"/>
      <c r="N3178" s="54" t="s">
        <v>1031</v>
      </c>
      <c r="O3178" s="88">
        <v>7.6600430999999997E-3</v>
      </c>
      <c r="P3178" s="54">
        <v>1</v>
      </c>
    </row>
    <row r="3179" spans="1:16" ht="28">
      <c r="A3179" s="54" t="s">
        <v>228</v>
      </c>
      <c r="B3179" s="54" t="s">
        <v>185</v>
      </c>
      <c r="C3179" s="54" t="s">
        <v>369</v>
      </c>
      <c r="D3179" s="54" t="s">
        <v>152</v>
      </c>
      <c r="E3179" s="54" t="s">
        <v>370</v>
      </c>
      <c r="F3179" s="54" t="s">
        <v>272</v>
      </c>
      <c r="G3179" s="54" t="s">
        <v>1023</v>
      </c>
      <c r="H3179" s="54" t="s">
        <v>1024</v>
      </c>
      <c r="I3179" s="54" t="s">
        <v>1025</v>
      </c>
      <c r="J3179" s="54" t="s">
        <v>1023</v>
      </c>
      <c r="K3179" s="54" t="s">
        <v>1034</v>
      </c>
      <c r="L3179" s="87">
        <v>41688</v>
      </c>
      <c r="M3179" s="54"/>
      <c r="N3179" s="54" t="s">
        <v>1035</v>
      </c>
      <c r="O3179" s="88">
        <v>7.6600430999999997E-3</v>
      </c>
      <c r="P3179" s="54">
        <v>1</v>
      </c>
    </row>
    <row r="3180" spans="1:16" ht="28">
      <c r="A3180" s="54" t="s">
        <v>228</v>
      </c>
      <c r="B3180" s="54" t="s">
        <v>185</v>
      </c>
      <c r="C3180" s="54" t="s">
        <v>369</v>
      </c>
      <c r="D3180" s="54" t="s">
        <v>152</v>
      </c>
      <c r="E3180" s="54" t="s">
        <v>370</v>
      </c>
      <c r="F3180" s="54" t="s">
        <v>272</v>
      </c>
      <c r="G3180" s="54" t="s">
        <v>1023</v>
      </c>
      <c r="H3180" s="54" t="s">
        <v>1024</v>
      </c>
      <c r="I3180" s="54" t="s">
        <v>1025</v>
      </c>
      <c r="J3180" s="54" t="s">
        <v>1023</v>
      </c>
      <c r="K3180" s="54" t="s">
        <v>1036</v>
      </c>
      <c r="L3180" s="87">
        <v>41688</v>
      </c>
      <c r="M3180" s="54"/>
      <c r="N3180" s="54" t="s">
        <v>1037</v>
      </c>
      <c r="O3180" s="88">
        <v>7.6600430999999997E-3</v>
      </c>
      <c r="P3180" s="54">
        <v>1</v>
      </c>
    </row>
    <row r="3181" spans="1:16" ht="28">
      <c r="A3181" s="54" t="s">
        <v>228</v>
      </c>
      <c r="B3181" s="54" t="s">
        <v>185</v>
      </c>
      <c r="C3181" s="54" t="s">
        <v>369</v>
      </c>
      <c r="D3181" s="54" t="s">
        <v>152</v>
      </c>
      <c r="E3181" s="54" t="s">
        <v>370</v>
      </c>
      <c r="F3181" s="54" t="s">
        <v>272</v>
      </c>
      <c r="G3181" s="54" t="s">
        <v>1023</v>
      </c>
      <c r="H3181" s="54" t="s">
        <v>1024</v>
      </c>
      <c r="I3181" s="54" t="s">
        <v>1025</v>
      </c>
      <c r="J3181" s="54" t="s">
        <v>1023</v>
      </c>
      <c r="K3181" s="54" t="s">
        <v>1038</v>
      </c>
      <c r="L3181" s="87">
        <v>41688</v>
      </c>
      <c r="M3181" s="54"/>
      <c r="N3181" s="54" t="s">
        <v>1039</v>
      </c>
      <c r="O3181" s="88">
        <v>7.6600430999999997E-3</v>
      </c>
      <c r="P3181" s="54">
        <v>1</v>
      </c>
    </row>
    <row r="3182" spans="1:16" ht="28">
      <c r="A3182" s="54" t="s">
        <v>228</v>
      </c>
      <c r="B3182" s="54" t="s">
        <v>185</v>
      </c>
      <c r="C3182" s="54" t="s">
        <v>369</v>
      </c>
      <c r="D3182" s="54" t="s">
        <v>152</v>
      </c>
      <c r="E3182" s="54" t="s">
        <v>370</v>
      </c>
      <c r="F3182" s="54" t="s">
        <v>272</v>
      </c>
      <c r="G3182" s="54" t="s">
        <v>1023</v>
      </c>
      <c r="H3182" s="54" t="s">
        <v>1024</v>
      </c>
      <c r="I3182" s="54" t="s">
        <v>1025</v>
      </c>
      <c r="J3182" s="54" t="s">
        <v>1023</v>
      </c>
      <c r="K3182" s="54" t="s">
        <v>1040</v>
      </c>
      <c r="L3182" s="87">
        <v>41688</v>
      </c>
      <c r="M3182" s="54"/>
      <c r="N3182" s="54" t="s">
        <v>1041</v>
      </c>
      <c r="O3182" s="88">
        <v>7.6600430999999997E-3</v>
      </c>
      <c r="P3182" s="54">
        <v>1</v>
      </c>
    </row>
    <row r="3183" spans="1:16" ht="28">
      <c r="A3183" s="54" t="s">
        <v>228</v>
      </c>
      <c r="B3183" s="54" t="s">
        <v>185</v>
      </c>
      <c r="C3183" s="54" t="s">
        <v>369</v>
      </c>
      <c r="D3183" s="54" t="s">
        <v>152</v>
      </c>
      <c r="E3183" s="54" t="s">
        <v>370</v>
      </c>
      <c r="F3183" s="54" t="s">
        <v>272</v>
      </c>
      <c r="G3183" s="54" t="s">
        <v>1023</v>
      </c>
      <c r="H3183" s="54" t="s">
        <v>1024</v>
      </c>
      <c r="I3183" s="54" t="s">
        <v>1025</v>
      </c>
      <c r="J3183" s="54" t="s">
        <v>1023</v>
      </c>
      <c r="K3183" s="54" t="s">
        <v>1044</v>
      </c>
      <c r="L3183" s="87">
        <v>41688</v>
      </c>
      <c r="M3183" s="54"/>
      <c r="N3183" s="54" t="s">
        <v>1045</v>
      </c>
      <c r="O3183" s="88">
        <v>7.6600430999999997E-3</v>
      </c>
      <c r="P3183" s="54">
        <v>1</v>
      </c>
    </row>
    <row r="3184" spans="1:16" ht="28">
      <c r="A3184" s="54" t="s">
        <v>228</v>
      </c>
      <c r="B3184" s="54" t="s">
        <v>185</v>
      </c>
      <c r="C3184" s="54" t="s">
        <v>369</v>
      </c>
      <c r="D3184" s="54" t="s">
        <v>152</v>
      </c>
      <c r="E3184" s="54" t="s">
        <v>370</v>
      </c>
      <c r="F3184" s="54" t="s">
        <v>272</v>
      </c>
      <c r="G3184" s="54" t="s">
        <v>210</v>
      </c>
      <c r="H3184" s="54" t="s">
        <v>210</v>
      </c>
      <c r="I3184" s="54" t="s">
        <v>322</v>
      </c>
      <c r="J3184" s="54" t="s">
        <v>210</v>
      </c>
      <c r="K3184" s="54" t="s">
        <v>1047</v>
      </c>
      <c r="L3184" s="87">
        <v>41674</v>
      </c>
      <c r="M3184" s="54"/>
      <c r="N3184" s="54" t="s">
        <v>1048</v>
      </c>
      <c r="O3184" s="88">
        <v>2.2980129200000001E-2</v>
      </c>
      <c r="P3184" s="54">
        <v>3</v>
      </c>
    </row>
    <row r="3185" spans="1:16" ht="28">
      <c r="A3185" s="54" t="s">
        <v>228</v>
      </c>
      <c r="B3185" s="54" t="s">
        <v>185</v>
      </c>
      <c r="C3185" s="54" t="s">
        <v>369</v>
      </c>
      <c r="D3185" s="54" t="s">
        <v>152</v>
      </c>
      <c r="E3185" s="54" t="s">
        <v>370</v>
      </c>
      <c r="F3185" s="54" t="s">
        <v>272</v>
      </c>
      <c r="G3185" s="54" t="s">
        <v>210</v>
      </c>
      <c r="H3185" s="54" t="s">
        <v>210</v>
      </c>
      <c r="I3185" s="54" t="s">
        <v>322</v>
      </c>
      <c r="J3185" s="54" t="s">
        <v>210</v>
      </c>
      <c r="K3185" s="54" t="s">
        <v>1049</v>
      </c>
      <c r="L3185" s="87">
        <v>41674</v>
      </c>
      <c r="M3185" s="54"/>
      <c r="N3185" s="54" t="s">
        <v>1050</v>
      </c>
      <c r="O3185" s="88">
        <v>7.6600430999999997E-3</v>
      </c>
      <c r="P3185" s="54">
        <v>1</v>
      </c>
    </row>
    <row r="3186" spans="1:16" ht="28">
      <c r="A3186" s="54" t="s">
        <v>228</v>
      </c>
      <c r="B3186" s="54" t="s">
        <v>185</v>
      </c>
      <c r="C3186" s="54" t="s">
        <v>369</v>
      </c>
      <c r="D3186" s="54" t="s">
        <v>152</v>
      </c>
      <c r="E3186" s="54" t="s">
        <v>370</v>
      </c>
      <c r="F3186" s="54" t="s">
        <v>272</v>
      </c>
      <c r="G3186" s="54" t="s">
        <v>210</v>
      </c>
      <c r="H3186" s="54" t="s">
        <v>210</v>
      </c>
      <c r="I3186" s="54" t="s">
        <v>322</v>
      </c>
      <c r="J3186" s="54" t="s">
        <v>210</v>
      </c>
      <c r="K3186" s="54" t="s">
        <v>345</v>
      </c>
      <c r="L3186" s="87">
        <v>41674</v>
      </c>
      <c r="M3186" s="54"/>
      <c r="N3186" s="54" t="s">
        <v>1051</v>
      </c>
      <c r="O3186" s="88">
        <v>9.1920516999999993E-2</v>
      </c>
      <c r="P3186" s="54">
        <v>12</v>
      </c>
    </row>
    <row r="3187" spans="1:16" ht="28">
      <c r="A3187" s="54" t="s">
        <v>228</v>
      </c>
      <c r="B3187" s="54" t="s">
        <v>185</v>
      </c>
      <c r="C3187" s="54" t="s">
        <v>369</v>
      </c>
      <c r="D3187" s="54" t="s">
        <v>152</v>
      </c>
      <c r="E3187" s="54" t="s">
        <v>370</v>
      </c>
      <c r="F3187" s="54" t="s">
        <v>272</v>
      </c>
      <c r="G3187" s="54" t="s">
        <v>207</v>
      </c>
      <c r="H3187" s="54" t="s">
        <v>208</v>
      </c>
      <c r="I3187" s="54" t="s">
        <v>329</v>
      </c>
      <c r="J3187" s="54" t="s">
        <v>207</v>
      </c>
      <c r="K3187" s="54" t="s">
        <v>330</v>
      </c>
      <c r="L3187" s="87">
        <v>42171</v>
      </c>
      <c r="M3187" s="54"/>
      <c r="N3187" s="54" t="s">
        <v>331</v>
      </c>
      <c r="O3187" s="88">
        <v>1.5320086199999999E-2</v>
      </c>
      <c r="P3187" s="54">
        <v>2</v>
      </c>
    </row>
    <row r="3188" spans="1:16" ht="28">
      <c r="A3188" s="54" t="s">
        <v>228</v>
      </c>
      <c r="B3188" s="54" t="s">
        <v>185</v>
      </c>
      <c r="C3188" s="54" t="s">
        <v>369</v>
      </c>
      <c r="D3188" s="54" t="s">
        <v>152</v>
      </c>
      <c r="E3188" s="54" t="s">
        <v>370</v>
      </c>
      <c r="F3188" s="54" t="s">
        <v>272</v>
      </c>
      <c r="G3188" s="54" t="s">
        <v>207</v>
      </c>
      <c r="H3188" s="54" t="s">
        <v>208</v>
      </c>
      <c r="I3188" s="54" t="s">
        <v>329</v>
      </c>
      <c r="J3188" s="54" t="s">
        <v>207</v>
      </c>
      <c r="K3188" s="54" t="s">
        <v>1062</v>
      </c>
      <c r="L3188" s="87">
        <v>42171</v>
      </c>
      <c r="M3188" s="54"/>
      <c r="N3188" s="54" t="s">
        <v>1063</v>
      </c>
      <c r="O3188" s="88">
        <v>1.5320086199999999E-2</v>
      </c>
      <c r="P3188" s="54">
        <v>2</v>
      </c>
    </row>
    <row r="3189" spans="1:16" ht="28">
      <c r="A3189" s="54" t="s">
        <v>228</v>
      </c>
      <c r="B3189" s="54" t="s">
        <v>185</v>
      </c>
      <c r="C3189" s="54" t="s">
        <v>369</v>
      </c>
      <c r="D3189" s="54" t="s">
        <v>152</v>
      </c>
      <c r="E3189" s="54" t="s">
        <v>370</v>
      </c>
      <c r="F3189" s="54" t="s">
        <v>272</v>
      </c>
      <c r="G3189" s="54" t="s">
        <v>207</v>
      </c>
      <c r="H3189" s="54" t="s">
        <v>208</v>
      </c>
      <c r="I3189" s="54" t="s">
        <v>329</v>
      </c>
      <c r="J3189" s="54" t="s">
        <v>207</v>
      </c>
      <c r="K3189" s="54" t="s">
        <v>1064</v>
      </c>
      <c r="L3189" s="87">
        <v>42171</v>
      </c>
      <c r="M3189" s="54"/>
      <c r="N3189" s="54" t="s">
        <v>1065</v>
      </c>
      <c r="O3189" s="88">
        <v>1.5320086199999999E-2</v>
      </c>
      <c r="P3189" s="54">
        <v>2</v>
      </c>
    </row>
    <row r="3190" spans="1:16" ht="28">
      <c r="A3190" s="54" t="s">
        <v>228</v>
      </c>
      <c r="B3190" s="54" t="s">
        <v>185</v>
      </c>
      <c r="C3190" s="54" t="s">
        <v>369</v>
      </c>
      <c r="D3190" s="54" t="s">
        <v>152</v>
      </c>
      <c r="E3190" s="54" t="s">
        <v>370</v>
      </c>
      <c r="F3190" s="54" t="s">
        <v>272</v>
      </c>
      <c r="G3190" s="54" t="s">
        <v>207</v>
      </c>
      <c r="H3190" s="54" t="s">
        <v>208</v>
      </c>
      <c r="I3190" s="54" t="s">
        <v>329</v>
      </c>
      <c r="J3190" s="54" t="s">
        <v>207</v>
      </c>
      <c r="K3190" s="54" t="s">
        <v>1066</v>
      </c>
      <c r="L3190" s="87">
        <v>42171</v>
      </c>
      <c r="M3190" s="54"/>
      <c r="N3190" s="54" t="s">
        <v>1067</v>
      </c>
      <c r="O3190" s="88">
        <v>0.1072406031</v>
      </c>
      <c r="P3190" s="54">
        <v>14</v>
      </c>
    </row>
    <row r="3191" spans="1:16" ht="28">
      <c r="A3191" s="54" t="s">
        <v>228</v>
      </c>
      <c r="B3191" s="54" t="s">
        <v>185</v>
      </c>
      <c r="C3191" s="54" t="s">
        <v>369</v>
      </c>
      <c r="D3191" s="54" t="s">
        <v>152</v>
      </c>
      <c r="E3191" s="54" t="s">
        <v>370</v>
      </c>
      <c r="F3191" s="54" t="s">
        <v>272</v>
      </c>
      <c r="G3191" s="54" t="s">
        <v>207</v>
      </c>
      <c r="H3191" s="54" t="s">
        <v>208</v>
      </c>
      <c r="I3191" s="54" t="s">
        <v>329</v>
      </c>
      <c r="J3191" s="54" t="s">
        <v>207</v>
      </c>
      <c r="K3191" s="54" t="s">
        <v>1068</v>
      </c>
      <c r="L3191" s="87">
        <v>42171</v>
      </c>
      <c r="M3191" s="54"/>
      <c r="N3191" s="54" t="s">
        <v>1069</v>
      </c>
      <c r="O3191" s="88">
        <v>1.5320086199999999E-2</v>
      </c>
      <c r="P3191" s="54">
        <v>2</v>
      </c>
    </row>
    <row r="3192" spans="1:16" ht="28">
      <c r="A3192" s="54" t="s">
        <v>228</v>
      </c>
      <c r="B3192" s="54" t="s">
        <v>185</v>
      </c>
      <c r="C3192" s="54" t="s">
        <v>369</v>
      </c>
      <c r="D3192" s="54" t="s">
        <v>152</v>
      </c>
      <c r="E3192" s="54" t="s">
        <v>370</v>
      </c>
      <c r="F3192" s="54" t="s">
        <v>272</v>
      </c>
      <c r="G3192" s="54" t="s">
        <v>207</v>
      </c>
      <c r="H3192" s="54" t="s">
        <v>208</v>
      </c>
      <c r="I3192" s="54" t="s">
        <v>329</v>
      </c>
      <c r="J3192" s="54" t="s">
        <v>207</v>
      </c>
      <c r="K3192" s="54" t="s">
        <v>332</v>
      </c>
      <c r="L3192" s="87">
        <v>42171</v>
      </c>
      <c r="M3192" s="54"/>
      <c r="N3192" s="54" t="s">
        <v>333</v>
      </c>
      <c r="O3192" s="88">
        <v>3.0640172300000001E-2</v>
      </c>
      <c r="P3192" s="54">
        <v>4</v>
      </c>
    </row>
    <row r="3193" spans="1:16" ht="28">
      <c r="A3193" s="54" t="s">
        <v>228</v>
      </c>
      <c r="B3193" s="54" t="s">
        <v>185</v>
      </c>
      <c r="C3193" s="54" t="s">
        <v>369</v>
      </c>
      <c r="D3193" s="54" t="s">
        <v>152</v>
      </c>
      <c r="E3193" s="54" t="s">
        <v>370</v>
      </c>
      <c r="F3193" s="54" t="s">
        <v>272</v>
      </c>
      <c r="G3193" s="54" t="s">
        <v>207</v>
      </c>
      <c r="H3193" s="54" t="s">
        <v>208</v>
      </c>
      <c r="I3193" s="54" t="s">
        <v>329</v>
      </c>
      <c r="J3193" s="54" t="s">
        <v>207</v>
      </c>
      <c r="K3193" s="54" t="s">
        <v>334</v>
      </c>
      <c r="L3193" s="87">
        <v>42171</v>
      </c>
      <c r="M3193" s="54"/>
      <c r="N3193" s="54" t="s">
        <v>335</v>
      </c>
      <c r="O3193" s="88">
        <v>7.6600430999999997E-3</v>
      </c>
      <c r="P3193" s="54">
        <v>1</v>
      </c>
    </row>
    <row r="3194" spans="1:16" ht="28">
      <c r="A3194" s="54" t="s">
        <v>228</v>
      </c>
      <c r="B3194" s="54" t="s">
        <v>185</v>
      </c>
      <c r="C3194" s="54" t="s">
        <v>369</v>
      </c>
      <c r="D3194" s="54" t="s">
        <v>152</v>
      </c>
      <c r="E3194" s="54" t="s">
        <v>370</v>
      </c>
      <c r="F3194" s="54" t="s">
        <v>272</v>
      </c>
      <c r="G3194" s="54" t="s">
        <v>207</v>
      </c>
      <c r="H3194" s="54" t="s">
        <v>208</v>
      </c>
      <c r="I3194" s="54" t="s">
        <v>329</v>
      </c>
      <c r="J3194" s="54" t="s">
        <v>207</v>
      </c>
      <c r="K3194" s="54" t="s">
        <v>1070</v>
      </c>
      <c r="L3194" s="87">
        <v>42171</v>
      </c>
      <c r="M3194" s="54"/>
      <c r="N3194" s="54" t="s">
        <v>1071</v>
      </c>
      <c r="O3194" s="88">
        <v>7.6600430999999997E-3</v>
      </c>
      <c r="P3194" s="54">
        <v>1</v>
      </c>
    </row>
    <row r="3195" spans="1:16" ht="28">
      <c r="A3195" s="54" t="s">
        <v>228</v>
      </c>
      <c r="B3195" s="54" t="s">
        <v>185</v>
      </c>
      <c r="C3195" s="54" t="s">
        <v>369</v>
      </c>
      <c r="D3195" s="54" t="s">
        <v>152</v>
      </c>
      <c r="E3195" s="54" t="s">
        <v>370</v>
      </c>
      <c r="F3195" s="54" t="s">
        <v>272</v>
      </c>
      <c r="G3195" s="54" t="s">
        <v>207</v>
      </c>
      <c r="H3195" s="54" t="s">
        <v>208</v>
      </c>
      <c r="I3195" s="54" t="s">
        <v>329</v>
      </c>
      <c r="J3195" s="54" t="s">
        <v>207</v>
      </c>
      <c r="K3195" s="54" t="s">
        <v>1072</v>
      </c>
      <c r="L3195" s="87">
        <v>42171</v>
      </c>
      <c r="M3195" s="54"/>
      <c r="N3195" s="54" t="s">
        <v>1073</v>
      </c>
      <c r="O3195" s="88">
        <v>2.2980129200000001E-2</v>
      </c>
      <c r="P3195" s="54">
        <v>3</v>
      </c>
    </row>
    <row r="3196" spans="1:16" ht="28">
      <c r="A3196" s="54" t="s">
        <v>228</v>
      </c>
      <c r="B3196" s="54" t="s">
        <v>185</v>
      </c>
      <c r="C3196" s="54" t="s">
        <v>369</v>
      </c>
      <c r="D3196" s="54" t="s">
        <v>152</v>
      </c>
      <c r="E3196" s="54" t="s">
        <v>370</v>
      </c>
      <c r="F3196" s="54" t="s">
        <v>272</v>
      </c>
      <c r="G3196" s="54" t="s">
        <v>207</v>
      </c>
      <c r="H3196" s="54" t="s">
        <v>336</v>
      </c>
      <c r="I3196" s="54" t="s">
        <v>337</v>
      </c>
      <c r="J3196" s="54" t="s">
        <v>207</v>
      </c>
      <c r="K3196" s="54" t="s">
        <v>336</v>
      </c>
      <c r="L3196" s="87">
        <v>42101</v>
      </c>
      <c r="M3196" s="54"/>
      <c r="N3196" s="54" t="s">
        <v>338</v>
      </c>
      <c r="O3196" s="88">
        <v>7.0472103300000005E-2</v>
      </c>
      <c r="P3196" s="54">
        <v>9</v>
      </c>
    </row>
    <row r="3197" spans="1:16" ht="28">
      <c r="A3197" s="54" t="s">
        <v>228</v>
      </c>
      <c r="B3197" s="54" t="s">
        <v>185</v>
      </c>
      <c r="C3197" s="54" t="s">
        <v>369</v>
      </c>
      <c r="D3197" s="54" t="s">
        <v>152</v>
      </c>
      <c r="E3197" s="54" t="s">
        <v>370</v>
      </c>
      <c r="F3197" s="54" t="s">
        <v>272</v>
      </c>
      <c r="G3197" s="54" t="s">
        <v>207</v>
      </c>
      <c r="H3197" s="54" t="s">
        <v>209</v>
      </c>
      <c r="I3197" s="54" t="s">
        <v>1074</v>
      </c>
      <c r="J3197" s="54" t="s">
        <v>207</v>
      </c>
      <c r="K3197" s="54" t="s">
        <v>1075</v>
      </c>
      <c r="L3197" s="87">
        <v>41688</v>
      </c>
      <c r="M3197" s="54"/>
      <c r="N3197" s="54" t="s">
        <v>1076</v>
      </c>
      <c r="O3197" s="88">
        <v>4.596025849999999E-2</v>
      </c>
      <c r="P3197" s="54">
        <v>6</v>
      </c>
    </row>
    <row r="3198" spans="1:16" ht="28">
      <c r="A3198" s="54" t="s">
        <v>228</v>
      </c>
      <c r="B3198" s="54" t="s">
        <v>185</v>
      </c>
      <c r="C3198" s="54" t="s">
        <v>369</v>
      </c>
      <c r="D3198" s="54" t="s">
        <v>152</v>
      </c>
      <c r="E3198" s="54" t="s">
        <v>370</v>
      </c>
      <c r="F3198" s="54" t="s">
        <v>272</v>
      </c>
      <c r="G3198" s="54" t="s">
        <v>207</v>
      </c>
      <c r="H3198" s="54" t="s">
        <v>209</v>
      </c>
      <c r="I3198" s="54" t="s">
        <v>1074</v>
      </c>
      <c r="J3198" s="54" t="s">
        <v>207</v>
      </c>
      <c r="K3198" s="54" t="s">
        <v>1077</v>
      </c>
      <c r="L3198" s="87">
        <v>41688</v>
      </c>
      <c r="M3198" s="54"/>
      <c r="N3198" s="54" t="s">
        <v>1078</v>
      </c>
      <c r="O3198" s="88">
        <v>2.2980129200000001E-2</v>
      </c>
      <c r="P3198" s="54">
        <v>3</v>
      </c>
    </row>
    <row r="3199" spans="1:16" ht="28">
      <c r="A3199" s="54" t="s">
        <v>228</v>
      </c>
      <c r="B3199" s="54" t="s">
        <v>185</v>
      </c>
      <c r="C3199" s="54" t="s">
        <v>369</v>
      </c>
      <c r="D3199" s="54" t="s">
        <v>152</v>
      </c>
      <c r="E3199" s="54" t="s">
        <v>370</v>
      </c>
      <c r="F3199" s="54" t="s">
        <v>272</v>
      </c>
      <c r="G3199" s="54" t="s">
        <v>207</v>
      </c>
      <c r="H3199" s="54" t="s">
        <v>209</v>
      </c>
      <c r="I3199" s="54" t="s">
        <v>1074</v>
      </c>
      <c r="J3199" s="54" t="s">
        <v>207</v>
      </c>
      <c r="K3199" s="54" t="s">
        <v>1079</v>
      </c>
      <c r="L3199" s="87">
        <v>41688</v>
      </c>
      <c r="M3199" s="54"/>
      <c r="N3199" s="54" t="s">
        <v>1080</v>
      </c>
      <c r="O3199" s="88">
        <v>2.2980129200000001E-2</v>
      </c>
      <c r="P3199" s="54">
        <v>3</v>
      </c>
    </row>
    <row r="3200" spans="1:16" ht="28">
      <c r="A3200" s="54" t="s">
        <v>228</v>
      </c>
      <c r="B3200" s="54" t="s">
        <v>185</v>
      </c>
      <c r="C3200" s="54" t="s">
        <v>369</v>
      </c>
      <c r="D3200" s="54" t="s">
        <v>152</v>
      </c>
      <c r="E3200" s="54" t="s">
        <v>370</v>
      </c>
      <c r="F3200" s="54" t="s">
        <v>272</v>
      </c>
      <c r="G3200" s="54" t="s">
        <v>207</v>
      </c>
      <c r="H3200" s="54" t="s">
        <v>209</v>
      </c>
      <c r="I3200" s="54" t="s">
        <v>1074</v>
      </c>
      <c r="J3200" s="54" t="s">
        <v>207</v>
      </c>
      <c r="K3200" s="54" t="s">
        <v>1081</v>
      </c>
      <c r="L3200" s="87">
        <v>41688</v>
      </c>
      <c r="M3200" s="54"/>
      <c r="N3200" s="54" t="s">
        <v>1082</v>
      </c>
      <c r="O3200" s="88">
        <v>2.2980129200000001E-2</v>
      </c>
      <c r="P3200" s="54">
        <v>3</v>
      </c>
    </row>
    <row r="3201" spans="1:16" ht="28">
      <c r="A3201" s="54" t="s">
        <v>228</v>
      </c>
      <c r="B3201" s="54" t="s">
        <v>185</v>
      </c>
      <c r="C3201" s="54" t="s">
        <v>369</v>
      </c>
      <c r="D3201" s="54" t="s">
        <v>152</v>
      </c>
      <c r="E3201" s="54" t="s">
        <v>370</v>
      </c>
      <c r="F3201" s="54" t="s">
        <v>272</v>
      </c>
      <c r="G3201" s="54" t="s">
        <v>207</v>
      </c>
      <c r="H3201" s="54" t="s">
        <v>209</v>
      </c>
      <c r="I3201" s="54" t="s">
        <v>1074</v>
      </c>
      <c r="J3201" s="54" t="s">
        <v>207</v>
      </c>
      <c r="K3201" s="54" t="s">
        <v>1083</v>
      </c>
      <c r="L3201" s="87">
        <v>41688</v>
      </c>
      <c r="M3201" s="54"/>
      <c r="N3201" s="54" t="s">
        <v>1084</v>
      </c>
      <c r="O3201" s="88">
        <v>1.5320086199999999E-2</v>
      </c>
      <c r="P3201" s="54">
        <v>2</v>
      </c>
    </row>
    <row r="3202" spans="1:16" ht="28">
      <c r="A3202" s="54" t="s">
        <v>228</v>
      </c>
      <c r="B3202" s="54" t="s">
        <v>185</v>
      </c>
      <c r="C3202" s="54" t="s">
        <v>369</v>
      </c>
      <c r="D3202" s="54" t="s">
        <v>152</v>
      </c>
      <c r="E3202" s="54" t="s">
        <v>370</v>
      </c>
      <c r="F3202" s="54" t="s">
        <v>272</v>
      </c>
      <c r="G3202" s="54" t="s">
        <v>207</v>
      </c>
      <c r="H3202" s="54" t="s">
        <v>209</v>
      </c>
      <c r="I3202" s="54" t="s">
        <v>1074</v>
      </c>
      <c r="J3202" s="54" t="s">
        <v>207</v>
      </c>
      <c r="K3202" s="54" t="s">
        <v>1085</v>
      </c>
      <c r="L3202" s="87">
        <v>41688</v>
      </c>
      <c r="M3202" s="54"/>
      <c r="N3202" s="54" t="s">
        <v>1086</v>
      </c>
      <c r="O3202" s="88">
        <v>2.2980129200000001E-2</v>
      </c>
      <c r="P3202" s="54">
        <v>3</v>
      </c>
    </row>
    <row r="3203" spans="1:16" ht="28">
      <c r="A3203" s="54" t="s">
        <v>228</v>
      </c>
      <c r="B3203" s="54" t="s">
        <v>185</v>
      </c>
      <c r="C3203" s="54" t="s">
        <v>369</v>
      </c>
      <c r="D3203" s="54" t="s">
        <v>152</v>
      </c>
      <c r="E3203" s="54" t="s">
        <v>370</v>
      </c>
      <c r="F3203" s="54" t="s">
        <v>272</v>
      </c>
      <c r="G3203" s="54" t="s">
        <v>207</v>
      </c>
      <c r="H3203" s="54" t="s">
        <v>209</v>
      </c>
      <c r="I3203" s="54" t="s">
        <v>1074</v>
      </c>
      <c r="J3203" s="54" t="s">
        <v>207</v>
      </c>
      <c r="K3203" s="54" t="s">
        <v>1087</v>
      </c>
      <c r="L3203" s="87">
        <v>41688</v>
      </c>
      <c r="M3203" s="54"/>
      <c r="N3203" s="54" t="s">
        <v>1088</v>
      </c>
      <c r="O3203" s="88">
        <v>1.5320086199999999E-2</v>
      </c>
      <c r="P3203" s="54">
        <v>2</v>
      </c>
    </row>
    <row r="3204" spans="1:16" ht="28">
      <c r="A3204" s="54" t="s">
        <v>228</v>
      </c>
      <c r="B3204" s="54" t="s">
        <v>185</v>
      </c>
      <c r="C3204" s="54" t="s">
        <v>369</v>
      </c>
      <c r="D3204" s="54" t="s">
        <v>152</v>
      </c>
      <c r="E3204" s="54" t="s">
        <v>370</v>
      </c>
      <c r="F3204" s="54" t="s">
        <v>272</v>
      </c>
      <c r="G3204" s="54" t="s">
        <v>207</v>
      </c>
      <c r="H3204" s="54" t="s">
        <v>209</v>
      </c>
      <c r="I3204" s="54" t="s">
        <v>1074</v>
      </c>
      <c r="J3204" s="54" t="s">
        <v>207</v>
      </c>
      <c r="K3204" s="54" t="s">
        <v>1089</v>
      </c>
      <c r="L3204" s="87">
        <v>41688</v>
      </c>
      <c r="M3204" s="54"/>
      <c r="N3204" s="54" t="s">
        <v>1090</v>
      </c>
      <c r="O3204" s="88">
        <v>1.5320086199999999E-2</v>
      </c>
      <c r="P3204" s="54">
        <v>2</v>
      </c>
    </row>
    <row r="3205" spans="1:16" ht="28">
      <c r="A3205" s="54" t="s">
        <v>228</v>
      </c>
      <c r="B3205" s="54" t="s">
        <v>185</v>
      </c>
      <c r="C3205" s="54" t="s">
        <v>369</v>
      </c>
      <c r="D3205" s="54" t="s">
        <v>152</v>
      </c>
      <c r="E3205" s="54" t="s">
        <v>370</v>
      </c>
      <c r="F3205" s="54" t="s">
        <v>272</v>
      </c>
      <c r="G3205" s="54" t="s">
        <v>207</v>
      </c>
      <c r="H3205" s="54" t="s">
        <v>209</v>
      </c>
      <c r="I3205" s="54" t="s">
        <v>1074</v>
      </c>
      <c r="J3205" s="54" t="s">
        <v>207</v>
      </c>
      <c r="K3205" s="54" t="s">
        <v>1091</v>
      </c>
      <c r="L3205" s="87">
        <v>41688</v>
      </c>
      <c r="M3205" s="54"/>
      <c r="N3205" s="54" t="s">
        <v>1092</v>
      </c>
      <c r="O3205" s="88">
        <v>1.5320086199999999E-2</v>
      </c>
      <c r="P3205" s="54">
        <v>2</v>
      </c>
    </row>
    <row r="3206" spans="1:16" ht="28">
      <c r="A3206" s="54" t="s">
        <v>228</v>
      </c>
      <c r="B3206" s="54" t="s">
        <v>185</v>
      </c>
      <c r="C3206" s="54" t="s">
        <v>369</v>
      </c>
      <c r="D3206" s="54" t="s">
        <v>152</v>
      </c>
      <c r="E3206" s="54" t="s">
        <v>370</v>
      </c>
      <c r="F3206" s="54" t="s">
        <v>272</v>
      </c>
      <c r="G3206" s="54" t="s">
        <v>207</v>
      </c>
      <c r="H3206" s="54" t="s">
        <v>209</v>
      </c>
      <c r="I3206" s="54" t="s">
        <v>1074</v>
      </c>
      <c r="J3206" s="54" t="s">
        <v>207</v>
      </c>
      <c r="K3206" s="54" t="s">
        <v>1093</v>
      </c>
      <c r="L3206" s="87">
        <v>41688</v>
      </c>
      <c r="M3206" s="54"/>
      <c r="N3206" s="54" t="s">
        <v>1094</v>
      </c>
      <c r="O3206" s="88">
        <v>0.1072406031</v>
      </c>
      <c r="P3206" s="54">
        <v>14</v>
      </c>
    </row>
    <row r="3207" spans="1:16" ht="28">
      <c r="A3207" s="54" t="s">
        <v>228</v>
      </c>
      <c r="B3207" s="54" t="s">
        <v>185</v>
      </c>
      <c r="C3207" s="54" t="s">
        <v>369</v>
      </c>
      <c r="D3207" s="54" t="s">
        <v>152</v>
      </c>
      <c r="E3207" s="54" t="s">
        <v>370</v>
      </c>
      <c r="F3207" s="54" t="s">
        <v>272</v>
      </c>
      <c r="G3207" s="54" t="s">
        <v>207</v>
      </c>
      <c r="H3207" s="54" t="s">
        <v>209</v>
      </c>
      <c r="I3207" s="54" t="s">
        <v>1074</v>
      </c>
      <c r="J3207" s="54" t="s">
        <v>207</v>
      </c>
      <c r="K3207" s="54" t="s">
        <v>1095</v>
      </c>
      <c r="L3207" s="87">
        <v>41688</v>
      </c>
      <c r="M3207" s="54"/>
      <c r="N3207" s="54" t="s">
        <v>1096</v>
      </c>
      <c r="O3207" s="88">
        <v>0.1700526634</v>
      </c>
      <c r="P3207" s="54">
        <v>22</v>
      </c>
    </row>
    <row r="3208" spans="1:16" ht="28">
      <c r="A3208" s="54" t="s">
        <v>228</v>
      </c>
      <c r="B3208" s="54" t="s">
        <v>185</v>
      </c>
      <c r="C3208" s="54" t="s">
        <v>369</v>
      </c>
      <c r="D3208" s="54" t="s">
        <v>152</v>
      </c>
      <c r="E3208" s="54" t="s">
        <v>370</v>
      </c>
      <c r="F3208" s="54" t="s">
        <v>272</v>
      </c>
      <c r="G3208" s="54" t="s">
        <v>207</v>
      </c>
      <c r="H3208" s="54" t="s">
        <v>209</v>
      </c>
      <c r="I3208" s="54" t="s">
        <v>1074</v>
      </c>
      <c r="J3208" s="54" t="s">
        <v>207</v>
      </c>
      <c r="K3208" s="54" t="s">
        <v>1097</v>
      </c>
      <c r="L3208" s="87">
        <v>41688</v>
      </c>
      <c r="M3208" s="54"/>
      <c r="N3208" s="54" t="s">
        <v>1098</v>
      </c>
      <c r="O3208" s="88">
        <v>3.0640172300000001E-2</v>
      </c>
      <c r="P3208" s="54">
        <v>4</v>
      </c>
    </row>
    <row r="3209" spans="1:16" ht="28">
      <c r="A3209" s="54" t="s">
        <v>228</v>
      </c>
      <c r="B3209" s="54" t="s">
        <v>185</v>
      </c>
      <c r="C3209" s="54" t="s">
        <v>1129</v>
      </c>
      <c r="D3209" s="54" t="s">
        <v>152</v>
      </c>
      <c r="E3209" s="54" t="s">
        <v>1129</v>
      </c>
      <c r="F3209" s="54" t="s">
        <v>272</v>
      </c>
      <c r="G3209" s="54" t="s">
        <v>186</v>
      </c>
      <c r="H3209" s="54" t="s">
        <v>387</v>
      </c>
      <c r="I3209" s="54" t="s">
        <v>388</v>
      </c>
      <c r="J3209" s="54" t="s">
        <v>186</v>
      </c>
      <c r="K3209" s="54" t="s">
        <v>387</v>
      </c>
      <c r="L3209" s="87">
        <v>42230</v>
      </c>
      <c r="M3209" s="54"/>
      <c r="N3209" s="54" t="s">
        <v>389</v>
      </c>
      <c r="O3209" s="88">
        <v>1.3718418446</v>
      </c>
      <c r="P3209" s="54">
        <v>704</v>
      </c>
    </row>
    <row r="3210" spans="1:16" ht="28">
      <c r="A3210" s="54" t="s">
        <v>228</v>
      </c>
      <c r="B3210" s="54" t="s">
        <v>185</v>
      </c>
      <c r="C3210" s="54" t="s">
        <v>1129</v>
      </c>
      <c r="D3210" s="54" t="s">
        <v>152</v>
      </c>
      <c r="E3210" s="54" t="s">
        <v>1129</v>
      </c>
      <c r="F3210" s="54" t="s">
        <v>272</v>
      </c>
      <c r="G3210" s="54" t="s">
        <v>186</v>
      </c>
      <c r="H3210" s="54" t="s">
        <v>187</v>
      </c>
      <c r="I3210" s="54" t="s">
        <v>390</v>
      </c>
      <c r="J3210" s="54" t="s">
        <v>186</v>
      </c>
      <c r="K3210" s="54" t="s">
        <v>187</v>
      </c>
      <c r="L3210" s="87">
        <v>42482</v>
      </c>
      <c r="M3210" s="54"/>
      <c r="N3210" s="54" t="s">
        <v>391</v>
      </c>
      <c r="O3210" s="88">
        <v>1.7537750899999999E-2</v>
      </c>
      <c r="P3210" s="54">
        <v>9</v>
      </c>
    </row>
    <row r="3211" spans="1:16" ht="28">
      <c r="A3211" s="54" t="s">
        <v>228</v>
      </c>
      <c r="B3211" s="54" t="s">
        <v>185</v>
      </c>
      <c r="C3211" s="54" t="s">
        <v>1129</v>
      </c>
      <c r="D3211" s="54" t="s">
        <v>152</v>
      </c>
      <c r="E3211" s="54" t="s">
        <v>1129</v>
      </c>
      <c r="F3211" s="54" t="s">
        <v>272</v>
      </c>
      <c r="G3211" s="54" t="s">
        <v>186</v>
      </c>
      <c r="H3211" s="54" t="s">
        <v>187</v>
      </c>
      <c r="I3211" s="54" t="s">
        <v>392</v>
      </c>
      <c r="J3211" s="54" t="s">
        <v>186</v>
      </c>
      <c r="K3211" s="54" t="s">
        <v>187</v>
      </c>
      <c r="L3211" s="87">
        <v>42475</v>
      </c>
      <c r="M3211" s="54"/>
      <c r="N3211" s="54" t="s">
        <v>393</v>
      </c>
      <c r="O3211" s="88">
        <v>5.8459169999999991E-3</v>
      </c>
      <c r="P3211" s="54">
        <v>3</v>
      </c>
    </row>
    <row r="3212" spans="1:16" ht="28">
      <c r="A3212" s="54" t="s">
        <v>228</v>
      </c>
      <c r="B3212" s="54" t="s">
        <v>185</v>
      </c>
      <c r="C3212" s="54" t="s">
        <v>1129</v>
      </c>
      <c r="D3212" s="54" t="s">
        <v>152</v>
      </c>
      <c r="E3212" s="54" t="s">
        <v>1129</v>
      </c>
      <c r="F3212" s="54" t="s">
        <v>272</v>
      </c>
      <c r="G3212" s="54" t="s">
        <v>186</v>
      </c>
      <c r="H3212" s="54" t="s">
        <v>187</v>
      </c>
      <c r="I3212" s="54" t="s">
        <v>394</v>
      </c>
      <c r="J3212" s="54" t="s">
        <v>186</v>
      </c>
      <c r="K3212" s="54" t="s">
        <v>187</v>
      </c>
      <c r="L3212" s="87">
        <v>42489</v>
      </c>
      <c r="M3212" s="54"/>
      <c r="N3212" s="54" t="s">
        <v>395</v>
      </c>
      <c r="O3212" s="88">
        <v>5.8459169999999991E-3</v>
      </c>
      <c r="P3212" s="54">
        <v>3</v>
      </c>
    </row>
    <row r="3213" spans="1:16" ht="28">
      <c r="A3213" s="54" t="s">
        <v>228</v>
      </c>
      <c r="B3213" s="54" t="s">
        <v>185</v>
      </c>
      <c r="C3213" s="54" t="s">
        <v>1129</v>
      </c>
      <c r="D3213" s="54" t="s">
        <v>152</v>
      </c>
      <c r="E3213" s="54" t="s">
        <v>1129</v>
      </c>
      <c r="F3213" s="54" t="s">
        <v>272</v>
      </c>
      <c r="G3213" s="54" t="s">
        <v>186</v>
      </c>
      <c r="H3213" s="54" t="s">
        <v>187</v>
      </c>
      <c r="I3213" s="54" t="s">
        <v>273</v>
      </c>
      <c r="J3213" s="54" t="s">
        <v>186</v>
      </c>
      <c r="K3213" s="54" t="s">
        <v>187</v>
      </c>
      <c r="L3213" s="87">
        <v>42094</v>
      </c>
      <c r="M3213" s="54"/>
      <c r="N3213" s="54" t="s">
        <v>274</v>
      </c>
      <c r="O3213" s="88">
        <v>3.4471423624000002</v>
      </c>
      <c r="P3213" s="54">
        <v>1769</v>
      </c>
    </row>
    <row r="3214" spans="1:16" ht="28">
      <c r="A3214" s="54" t="s">
        <v>228</v>
      </c>
      <c r="B3214" s="54" t="s">
        <v>185</v>
      </c>
      <c r="C3214" s="54" t="s">
        <v>1129</v>
      </c>
      <c r="D3214" s="54" t="s">
        <v>152</v>
      </c>
      <c r="E3214" s="54" t="s">
        <v>1129</v>
      </c>
      <c r="F3214" s="54" t="s">
        <v>272</v>
      </c>
      <c r="G3214" s="54" t="s">
        <v>186</v>
      </c>
      <c r="H3214" s="54" t="s">
        <v>187</v>
      </c>
      <c r="I3214" s="54" t="s">
        <v>275</v>
      </c>
      <c r="J3214" s="54" t="s">
        <v>186</v>
      </c>
      <c r="K3214" s="54" t="s">
        <v>397</v>
      </c>
      <c r="L3214" s="87">
        <v>42251</v>
      </c>
      <c r="M3214" s="54"/>
      <c r="N3214" s="54" t="s">
        <v>398</v>
      </c>
      <c r="O3214" s="88">
        <v>3.11782237E-2</v>
      </c>
      <c r="P3214" s="54">
        <v>16</v>
      </c>
    </row>
    <row r="3215" spans="1:16" ht="28">
      <c r="A3215" s="54" t="s">
        <v>228</v>
      </c>
      <c r="B3215" s="54" t="s">
        <v>185</v>
      </c>
      <c r="C3215" s="54" t="s">
        <v>1129</v>
      </c>
      <c r="D3215" s="54" t="s">
        <v>152</v>
      </c>
      <c r="E3215" s="54" t="s">
        <v>1129</v>
      </c>
      <c r="F3215" s="54" t="s">
        <v>272</v>
      </c>
      <c r="G3215" s="54" t="s">
        <v>186</v>
      </c>
      <c r="H3215" s="54" t="s">
        <v>187</v>
      </c>
      <c r="I3215" s="54" t="s">
        <v>275</v>
      </c>
      <c r="J3215" s="54" t="s">
        <v>186</v>
      </c>
      <c r="K3215" s="54" t="s">
        <v>276</v>
      </c>
      <c r="L3215" s="87">
        <v>42251</v>
      </c>
      <c r="M3215" s="54"/>
      <c r="N3215" s="54" t="s">
        <v>277</v>
      </c>
      <c r="O3215" s="88">
        <v>1.3055881192000001</v>
      </c>
      <c r="P3215" s="54">
        <v>670</v>
      </c>
    </row>
    <row r="3216" spans="1:16" ht="28">
      <c r="A3216" s="54" t="s">
        <v>228</v>
      </c>
      <c r="B3216" s="54" t="s">
        <v>185</v>
      </c>
      <c r="C3216" s="54" t="s">
        <v>1129</v>
      </c>
      <c r="D3216" s="54" t="s">
        <v>152</v>
      </c>
      <c r="E3216" s="54" t="s">
        <v>1129</v>
      </c>
      <c r="F3216" s="54" t="s">
        <v>272</v>
      </c>
      <c r="G3216" s="54" t="s">
        <v>186</v>
      </c>
      <c r="H3216" s="54" t="s">
        <v>187</v>
      </c>
      <c r="I3216" s="54" t="s">
        <v>275</v>
      </c>
      <c r="J3216" s="54" t="s">
        <v>186</v>
      </c>
      <c r="K3216" s="54" t="s">
        <v>399</v>
      </c>
      <c r="L3216" s="87">
        <v>42251</v>
      </c>
      <c r="M3216" s="54"/>
      <c r="N3216" s="54" t="s">
        <v>400</v>
      </c>
      <c r="O3216" s="88">
        <v>5.4561891500000001E-2</v>
      </c>
      <c r="P3216" s="54">
        <v>28</v>
      </c>
    </row>
    <row r="3217" spans="1:16" ht="28">
      <c r="A3217" s="54" t="s">
        <v>228</v>
      </c>
      <c r="B3217" s="54" t="s">
        <v>185</v>
      </c>
      <c r="C3217" s="54" t="s">
        <v>1129</v>
      </c>
      <c r="D3217" s="54" t="s">
        <v>152</v>
      </c>
      <c r="E3217" s="54" t="s">
        <v>1129</v>
      </c>
      <c r="F3217" s="54" t="s">
        <v>272</v>
      </c>
      <c r="G3217" s="54" t="s">
        <v>186</v>
      </c>
      <c r="H3217" s="54" t="s">
        <v>187</v>
      </c>
      <c r="I3217" s="54" t="s">
        <v>275</v>
      </c>
      <c r="J3217" s="54" t="s">
        <v>186</v>
      </c>
      <c r="K3217" s="54" t="s">
        <v>401</v>
      </c>
      <c r="L3217" s="87">
        <v>42251</v>
      </c>
      <c r="M3217" s="54"/>
      <c r="N3217" s="54" t="s">
        <v>402</v>
      </c>
      <c r="O3217" s="88">
        <v>7.5996920400000001E-2</v>
      </c>
      <c r="P3217" s="54">
        <v>39</v>
      </c>
    </row>
    <row r="3218" spans="1:16" ht="28">
      <c r="A3218" s="54" t="s">
        <v>228</v>
      </c>
      <c r="B3218" s="54" t="s">
        <v>185</v>
      </c>
      <c r="C3218" s="54" t="s">
        <v>1129</v>
      </c>
      <c r="D3218" s="54" t="s">
        <v>152</v>
      </c>
      <c r="E3218" s="54" t="s">
        <v>1129</v>
      </c>
      <c r="F3218" s="54" t="s">
        <v>272</v>
      </c>
      <c r="G3218" s="54" t="s">
        <v>186</v>
      </c>
      <c r="H3218" s="54" t="s">
        <v>187</v>
      </c>
      <c r="I3218" s="54" t="s">
        <v>275</v>
      </c>
      <c r="J3218" s="54" t="s">
        <v>186</v>
      </c>
      <c r="K3218" s="54" t="s">
        <v>278</v>
      </c>
      <c r="L3218" s="87">
        <v>42251</v>
      </c>
      <c r="M3218" s="54"/>
      <c r="N3218" s="54" t="s">
        <v>279</v>
      </c>
      <c r="O3218" s="88">
        <v>0.21045301029999999</v>
      </c>
      <c r="P3218" s="54">
        <v>108</v>
      </c>
    </row>
    <row r="3219" spans="1:16" ht="28">
      <c r="A3219" s="54" t="s">
        <v>228</v>
      </c>
      <c r="B3219" s="54" t="s">
        <v>185</v>
      </c>
      <c r="C3219" s="54" t="s">
        <v>1129</v>
      </c>
      <c r="D3219" s="54" t="s">
        <v>152</v>
      </c>
      <c r="E3219" s="54" t="s">
        <v>1129</v>
      </c>
      <c r="F3219" s="54" t="s">
        <v>272</v>
      </c>
      <c r="G3219" s="54" t="s">
        <v>186</v>
      </c>
      <c r="H3219" s="54" t="s">
        <v>187</v>
      </c>
      <c r="I3219" s="54" t="s">
        <v>275</v>
      </c>
      <c r="J3219" s="54" t="s">
        <v>186</v>
      </c>
      <c r="K3219" s="54" t="s">
        <v>403</v>
      </c>
      <c r="L3219" s="87">
        <v>42251</v>
      </c>
      <c r="M3219" s="54"/>
      <c r="N3219" s="54" t="s">
        <v>404</v>
      </c>
      <c r="O3219" s="88">
        <v>0.13250745089999999</v>
      </c>
      <c r="P3219" s="54">
        <v>68</v>
      </c>
    </row>
    <row r="3220" spans="1:16" ht="28">
      <c r="A3220" s="54" t="s">
        <v>228</v>
      </c>
      <c r="B3220" s="54" t="s">
        <v>185</v>
      </c>
      <c r="C3220" s="54" t="s">
        <v>1129</v>
      </c>
      <c r="D3220" s="54" t="s">
        <v>152</v>
      </c>
      <c r="E3220" s="54" t="s">
        <v>1129</v>
      </c>
      <c r="F3220" s="54" t="s">
        <v>272</v>
      </c>
      <c r="G3220" s="54" t="s">
        <v>186</v>
      </c>
      <c r="H3220" s="54" t="s">
        <v>187</v>
      </c>
      <c r="I3220" s="54" t="s">
        <v>275</v>
      </c>
      <c r="J3220" s="54" t="s">
        <v>186</v>
      </c>
      <c r="K3220" s="54" t="s">
        <v>405</v>
      </c>
      <c r="L3220" s="87">
        <v>42251</v>
      </c>
      <c r="M3220" s="54"/>
      <c r="N3220" s="54" t="s">
        <v>406</v>
      </c>
      <c r="O3220" s="88">
        <v>4.2870057599999997E-2</v>
      </c>
      <c r="P3220" s="54">
        <v>22</v>
      </c>
    </row>
    <row r="3221" spans="1:16" ht="28">
      <c r="A3221" s="54" t="s">
        <v>228</v>
      </c>
      <c r="B3221" s="54" t="s">
        <v>185</v>
      </c>
      <c r="C3221" s="54" t="s">
        <v>1129</v>
      </c>
      <c r="D3221" s="54" t="s">
        <v>152</v>
      </c>
      <c r="E3221" s="54" t="s">
        <v>1129</v>
      </c>
      <c r="F3221" s="54" t="s">
        <v>272</v>
      </c>
      <c r="G3221" s="54" t="s">
        <v>186</v>
      </c>
      <c r="H3221" s="54" t="s">
        <v>276</v>
      </c>
      <c r="I3221" s="54" t="s">
        <v>407</v>
      </c>
      <c r="J3221" s="54" t="s">
        <v>186</v>
      </c>
      <c r="K3221" s="54" t="s">
        <v>276</v>
      </c>
      <c r="L3221" s="87">
        <v>42475</v>
      </c>
      <c r="M3221" s="54"/>
      <c r="N3221" s="54" t="s">
        <v>408</v>
      </c>
      <c r="O3221" s="88">
        <v>1.94863898E-2</v>
      </c>
      <c r="P3221" s="54">
        <v>10</v>
      </c>
    </row>
    <row r="3222" spans="1:16" ht="28">
      <c r="A3222" s="54" t="s">
        <v>228</v>
      </c>
      <c r="B3222" s="54" t="s">
        <v>185</v>
      </c>
      <c r="C3222" s="54" t="s">
        <v>1129</v>
      </c>
      <c r="D3222" s="54" t="s">
        <v>152</v>
      </c>
      <c r="E3222" s="54" t="s">
        <v>1129</v>
      </c>
      <c r="F3222" s="54" t="s">
        <v>272</v>
      </c>
      <c r="G3222" s="54" t="s">
        <v>186</v>
      </c>
      <c r="H3222" s="54" t="s">
        <v>409</v>
      </c>
      <c r="I3222" s="54" t="s">
        <v>410</v>
      </c>
      <c r="J3222" s="54" t="s">
        <v>186</v>
      </c>
      <c r="K3222" s="54" t="s">
        <v>409</v>
      </c>
      <c r="L3222" s="87">
        <v>42059</v>
      </c>
      <c r="M3222" s="54"/>
      <c r="N3222" s="54" t="s">
        <v>411</v>
      </c>
      <c r="O3222" s="88">
        <v>1.4380955701</v>
      </c>
      <c r="P3222" s="54">
        <v>738</v>
      </c>
    </row>
    <row r="3223" spans="1:16" ht="28">
      <c r="A3223" s="54" t="s">
        <v>228</v>
      </c>
      <c r="B3223" s="54" t="s">
        <v>185</v>
      </c>
      <c r="C3223" s="54" t="s">
        <v>1129</v>
      </c>
      <c r="D3223" s="54" t="s">
        <v>152</v>
      </c>
      <c r="E3223" s="54" t="s">
        <v>1129</v>
      </c>
      <c r="F3223" s="54" t="s">
        <v>272</v>
      </c>
      <c r="G3223" s="54" t="s">
        <v>186</v>
      </c>
      <c r="H3223" s="54" t="s">
        <v>409</v>
      </c>
      <c r="I3223" s="54" t="s">
        <v>412</v>
      </c>
      <c r="J3223" s="54" t="s">
        <v>186</v>
      </c>
      <c r="K3223" s="54" t="s">
        <v>409</v>
      </c>
      <c r="L3223" s="87">
        <v>42475</v>
      </c>
      <c r="M3223" s="54"/>
      <c r="N3223" s="54" t="s">
        <v>413</v>
      </c>
      <c r="O3223" s="88">
        <v>3.8972780000000001E-3</v>
      </c>
      <c r="P3223" s="54">
        <v>2</v>
      </c>
    </row>
    <row r="3224" spans="1:16" ht="28">
      <c r="A3224" s="54" t="s">
        <v>228</v>
      </c>
      <c r="B3224" s="54" t="s">
        <v>185</v>
      </c>
      <c r="C3224" s="54" t="s">
        <v>1129</v>
      </c>
      <c r="D3224" s="54" t="s">
        <v>152</v>
      </c>
      <c r="E3224" s="54" t="s">
        <v>1129</v>
      </c>
      <c r="F3224" s="54" t="s">
        <v>272</v>
      </c>
      <c r="G3224" s="54" t="s">
        <v>186</v>
      </c>
      <c r="H3224" s="54" t="s">
        <v>409</v>
      </c>
      <c r="I3224" s="54" t="s">
        <v>414</v>
      </c>
      <c r="J3224" s="54" t="s">
        <v>186</v>
      </c>
      <c r="K3224" s="54" t="s">
        <v>409</v>
      </c>
      <c r="L3224" s="87">
        <v>42475</v>
      </c>
      <c r="M3224" s="54"/>
      <c r="N3224" s="54" t="s">
        <v>415</v>
      </c>
      <c r="O3224" s="88">
        <v>1.7537750899999999E-2</v>
      </c>
      <c r="P3224" s="54">
        <v>9</v>
      </c>
    </row>
    <row r="3225" spans="1:16" ht="28">
      <c r="A3225" s="54" t="s">
        <v>228</v>
      </c>
      <c r="B3225" s="54" t="s">
        <v>185</v>
      </c>
      <c r="C3225" s="54" t="s">
        <v>1129</v>
      </c>
      <c r="D3225" s="54" t="s">
        <v>152</v>
      </c>
      <c r="E3225" s="54" t="s">
        <v>1129</v>
      </c>
      <c r="F3225" s="54" t="s">
        <v>272</v>
      </c>
      <c r="G3225" s="54" t="s">
        <v>416</v>
      </c>
      <c r="H3225" s="54" t="s">
        <v>416</v>
      </c>
      <c r="I3225" s="54" t="s">
        <v>417</v>
      </c>
      <c r="J3225" s="54" t="s">
        <v>416</v>
      </c>
      <c r="K3225" s="54" t="s">
        <v>418</v>
      </c>
      <c r="L3225" s="87">
        <v>41695</v>
      </c>
      <c r="M3225" s="54"/>
      <c r="N3225" s="54" t="s">
        <v>419</v>
      </c>
      <c r="O3225" s="88">
        <v>4.6767335600000008E-2</v>
      </c>
      <c r="P3225" s="54">
        <v>24</v>
      </c>
    </row>
    <row r="3226" spans="1:16" ht="28">
      <c r="A3226" s="54" t="s">
        <v>228</v>
      </c>
      <c r="B3226" s="54" t="s">
        <v>185</v>
      </c>
      <c r="C3226" s="54" t="s">
        <v>1129</v>
      </c>
      <c r="D3226" s="54" t="s">
        <v>152</v>
      </c>
      <c r="E3226" s="54" t="s">
        <v>1129</v>
      </c>
      <c r="F3226" s="54" t="s">
        <v>272</v>
      </c>
      <c r="G3226" s="54" t="s">
        <v>416</v>
      </c>
      <c r="H3226" s="54" t="s">
        <v>416</v>
      </c>
      <c r="I3226" s="54" t="s">
        <v>417</v>
      </c>
      <c r="J3226" s="54" t="s">
        <v>416</v>
      </c>
      <c r="K3226" s="54" t="s">
        <v>420</v>
      </c>
      <c r="L3226" s="87">
        <v>41695</v>
      </c>
      <c r="M3226" s="54"/>
      <c r="N3226" s="54" t="s">
        <v>421</v>
      </c>
      <c r="O3226" s="88">
        <v>9.7431949000000018E-3</v>
      </c>
      <c r="P3226" s="54">
        <v>5</v>
      </c>
    </row>
    <row r="3227" spans="1:16" ht="28">
      <c r="A3227" s="54" t="s">
        <v>228</v>
      </c>
      <c r="B3227" s="54" t="s">
        <v>185</v>
      </c>
      <c r="C3227" s="54" t="s">
        <v>1129</v>
      </c>
      <c r="D3227" s="54" t="s">
        <v>152</v>
      </c>
      <c r="E3227" s="54" t="s">
        <v>1129</v>
      </c>
      <c r="F3227" s="54" t="s">
        <v>272</v>
      </c>
      <c r="G3227" s="54" t="s">
        <v>416</v>
      </c>
      <c r="H3227" s="54" t="s">
        <v>416</v>
      </c>
      <c r="I3227" s="54" t="s">
        <v>417</v>
      </c>
      <c r="J3227" s="54" t="s">
        <v>416</v>
      </c>
      <c r="K3227" s="54" t="s">
        <v>422</v>
      </c>
      <c r="L3227" s="87">
        <v>41695</v>
      </c>
      <c r="M3227" s="54"/>
      <c r="N3227" s="54" t="s">
        <v>423</v>
      </c>
      <c r="O3227" s="88">
        <v>1.16918339E-2</v>
      </c>
      <c r="P3227" s="54">
        <v>6</v>
      </c>
    </row>
    <row r="3228" spans="1:16" ht="28">
      <c r="A3228" s="54" t="s">
        <v>228</v>
      </c>
      <c r="B3228" s="54" t="s">
        <v>185</v>
      </c>
      <c r="C3228" s="54" t="s">
        <v>1129</v>
      </c>
      <c r="D3228" s="54" t="s">
        <v>152</v>
      </c>
      <c r="E3228" s="54" t="s">
        <v>1129</v>
      </c>
      <c r="F3228" s="54" t="s">
        <v>272</v>
      </c>
      <c r="G3228" s="54" t="s">
        <v>416</v>
      </c>
      <c r="H3228" s="54" t="s">
        <v>416</v>
      </c>
      <c r="I3228" s="54" t="s">
        <v>417</v>
      </c>
      <c r="J3228" s="54" t="s">
        <v>416</v>
      </c>
      <c r="K3228" s="54" t="s">
        <v>424</v>
      </c>
      <c r="L3228" s="87">
        <v>41695</v>
      </c>
      <c r="M3228" s="54"/>
      <c r="N3228" s="54" t="s">
        <v>425</v>
      </c>
      <c r="O3228" s="88">
        <v>3.8972780000000001E-3</v>
      </c>
      <c r="P3228" s="54">
        <v>2</v>
      </c>
    </row>
    <row r="3229" spans="1:16" ht="28">
      <c r="A3229" s="54" t="s">
        <v>228</v>
      </c>
      <c r="B3229" s="54" t="s">
        <v>185</v>
      </c>
      <c r="C3229" s="54" t="s">
        <v>1129</v>
      </c>
      <c r="D3229" s="54" t="s">
        <v>152</v>
      </c>
      <c r="E3229" s="54" t="s">
        <v>1129</v>
      </c>
      <c r="F3229" s="54" t="s">
        <v>272</v>
      </c>
      <c r="G3229" s="54" t="s">
        <v>416</v>
      </c>
      <c r="H3229" s="54" t="s">
        <v>416</v>
      </c>
      <c r="I3229" s="54" t="s">
        <v>417</v>
      </c>
      <c r="J3229" s="54" t="s">
        <v>416</v>
      </c>
      <c r="K3229" s="54" t="s">
        <v>1127</v>
      </c>
      <c r="L3229" s="87">
        <v>41695</v>
      </c>
      <c r="M3229" s="54"/>
      <c r="N3229" s="54" t="s">
        <v>1128</v>
      </c>
      <c r="O3229" s="88">
        <v>5.8459169999999991E-3</v>
      </c>
      <c r="P3229" s="54">
        <v>3</v>
      </c>
    </row>
    <row r="3230" spans="1:16" ht="28">
      <c r="A3230" s="54" t="s">
        <v>228</v>
      </c>
      <c r="B3230" s="54" t="s">
        <v>185</v>
      </c>
      <c r="C3230" s="54" t="s">
        <v>1129</v>
      </c>
      <c r="D3230" s="54" t="s">
        <v>152</v>
      </c>
      <c r="E3230" s="54" t="s">
        <v>1129</v>
      </c>
      <c r="F3230" s="54" t="s">
        <v>272</v>
      </c>
      <c r="G3230" s="54" t="s">
        <v>416</v>
      </c>
      <c r="H3230" s="54" t="s">
        <v>426</v>
      </c>
      <c r="I3230" s="54" t="s">
        <v>427</v>
      </c>
      <c r="J3230" s="54" t="s">
        <v>416</v>
      </c>
      <c r="K3230" s="54" t="s">
        <v>426</v>
      </c>
      <c r="L3230" s="87">
        <v>41828</v>
      </c>
      <c r="M3230" s="54"/>
      <c r="N3230" s="54" t="s">
        <v>428</v>
      </c>
      <c r="O3230" s="88">
        <v>0.2240934832</v>
      </c>
      <c r="P3230" s="54">
        <v>115</v>
      </c>
    </row>
    <row r="3231" spans="1:16" ht="28">
      <c r="A3231" s="54" t="s">
        <v>228</v>
      </c>
      <c r="B3231" s="54" t="s">
        <v>185</v>
      </c>
      <c r="C3231" s="54" t="s">
        <v>1129</v>
      </c>
      <c r="D3231" s="54" t="s">
        <v>152</v>
      </c>
      <c r="E3231" s="54" t="s">
        <v>1129</v>
      </c>
      <c r="F3231" s="54" t="s">
        <v>272</v>
      </c>
      <c r="G3231" s="54" t="s">
        <v>416</v>
      </c>
      <c r="H3231" s="54" t="s">
        <v>429</v>
      </c>
      <c r="I3231" s="54" t="s">
        <v>430</v>
      </c>
      <c r="J3231" s="54" t="s">
        <v>416</v>
      </c>
      <c r="K3231" s="54" t="s">
        <v>429</v>
      </c>
      <c r="L3231" s="87">
        <v>41933</v>
      </c>
      <c r="M3231" s="54"/>
      <c r="N3231" s="54" t="s">
        <v>431</v>
      </c>
      <c r="O3231" s="88">
        <v>0.21045301029999999</v>
      </c>
      <c r="P3231" s="54">
        <v>108</v>
      </c>
    </row>
    <row r="3232" spans="1:16" ht="28">
      <c r="A3232" s="54" t="s">
        <v>228</v>
      </c>
      <c r="B3232" s="54" t="s">
        <v>185</v>
      </c>
      <c r="C3232" s="54" t="s">
        <v>1129</v>
      </c>
      <c r="D3232" s="54" t="s">
        <v>152</v>
      </c>
      <c r="E3232" s="54" t="s">
        <v>1129</v>
      </c>
      <c r="F3232" s="54" t="s">
        <v>272</v>
      </c>
      <c r="G3232" s="54" t="s">
        <v>416</v>
      </c>
      <c r="H3232" s="54" t="s">
        <v>432</v>
      </c>
      <c r="I3232" s="54" t="s">
        <v>433</v>
      </c>
      <c r="J3232" s="54" t="s">
        <v>416</v>
      </c>
      <c r="K3232" s="54" t="s">
        <v>434</v>
      </c>
      <c r="L3232" s="87">
        <v>42066</v>
      </c>
      <c r="M3232" s="54"/>
      <c r="N3232" s="54" t="s">
        <v>435</v>
      </c>
      <c r="O3232" s="88">
        <v>1.3640472900000001E-2</v>
      </c>
      <c r="P3232" s="54">
        <v>7</v>
      </c>
    </row>
    <row r="3233" spans="1:16" ht="28">
      <c r="A3233" s="54" t="s">
        <v>228</v>
      </c>
      <c r="B3233" s="54" t="s">
        <v>185</v>
      </c>
      <c r="C3233" s="54" t="s">
        <v>1129</v>
      </c>
      <c r="D3233" s="54" t="s">
        <v>152</v>
      </c>
      <c r="E3233" s="54" t="s">
        <v>1129</v>
      </c>
      <c r="F3233" s="54" t="s">
        <v>272</v>
      </c>
      <c r="G3233" s="54" t="s">
        <v>416</v>
      </c>
      <c r="H3233" s="54" t="s">
        <v>432</v>
      </c>
      <c r="I3233" s="54" t="s">
        <v>433</v>
      </c>
      <c r="J3233" s="54" t="s">
        <v>416</v>
      </c>
      <c r="K3233" s="54" t="s">
        <v>436</v>
      </c>
      <c r="L3233" s="87">
        <v>42066</v>
      </c>
      <c r="M3233" s="54"/>
      <c r="N3233" s="54" t="s">
        <v>437</v>
      </c>
      <c r="O3233" s="88">
        <v>3.8972780000000001E-3</v>
      </c>
      <c r="P3233" s="54">
        <v>2</v>
      </c>
    </row>
    <row r="3234" spans="1:16" ht="28">
      <c r="A3234" s="54" t="s">
        <v>228</v>
      </c>
      <c r="B3234" s="54" t="s">
        <v>185</v>
      </c>
      <c r="C3234" s="54" t="s">
        <v>1129</v>
      </c>
      <c r="D3234" s="54" t="s">
        <v>152</v>
      </c>
      <c r="E3234" s="54" t="s">
        <v>1129</v>
      </c>
      <c r="F3234" s="54" t="s">
        <v>272</v>
      </c>
      <c r="G3234" s="54" t="s">
        <v>416</v>
      </c>
      <c r="H3234" s="54" t="s">
        <v>432</v>
      </c>
      <c r="I3234" s="54" t="s">
        <v>433</v>
      </c>
      <c r="J3234" s="54" t="s">
        <v>416</v>
      </c>
      <c r="K3234" s="54" t="s">
        <v>438</v>
      </c>
      <c r="L3234" s="87">
        <v>42066</v>
      </c>
      <c r="M3234" s="54"/>
      <c r="N3234" s="54" t="s">
        <v>439</v>
      </c>
      <c r="O3234" s="88">
        <v>5.8459169999999991E-3</v>
      </c>
      <c r="P3234" s="54">
        <v>3</v>
      </c>
    </row>
    <row r="3235" spans="1:16" ht="28">
      <c r="A3235" s="54" t="s">
        <v>228</v>
      </c>
      <c r="B3235" s="54" t="s">
        <v>185</v>
      </c>
      <c r="C3235" s="54" t="s">
        <v>1129</v>
      </c>
      <c r="D3235" s="54" t="s">
        <v>152</v>
      </c>
      <c r="E3235" s="54" t="s">
        <v>1129</v>
      </c>
      <c r="F3235" s="54" t="s">
        <v>272</v>
      </c>
      <c r="G3235" s="54" t="s">
        <v>416</v>
      </c>
      <c r="H3235" s="54" t="s">
        <v>432</v>
      </c>
      <c r="I3235" s="54" t="s">
        <v>433</v>
      </c>
      <c r="J3235" s="54" t="s">
        <v>416</v>
      </c>
      <c r="K3235" s="54" t="s">
        <v>440</v>
      </c>
      <c r="L3235" s="87">
        <v>42066</v>
      </c>
      <c r="M3235" s="54"/>
      <c r="N3235" s="54" t="s">
        <v>441</v>
      </c>
      <c r="O3235" s="88">
        <v>4.0921418699999997E-2</v>
      </c>
      <c r="P3235" s="54">
        <v>21</v>
      </c>
    </row>
    <row r="3236" spans="1:16" ht="28">
      <c r="A3236" s="54" t="s">
        <v>228</v>
      </c>
      <c r="B3236" s="54" t="s">
        <v>185</v>
      </c>
      <c r="C3236" s="54" t="s">
        <v>1129</v>
      </c>
      <c r="D3236" s="54" t="s">
        <v>152</v>
      </c>
      <c r="E3236" s="54" t="s">
        <v>1129</v>
      </c>
      <c r="F3236" s="54" t="s">
        <v>272</v>
      </c>
      <c r="G3236" s="54" t="s">
        <v>416</v>
      </c>
      <c r="H3236" s="54" t="s">
        <v>432</v>
      </c>
      <c r="I3236" s="54" t="s">
        <v>433</v>
      </c>
      <c r="J3236" s="54" t="s">
        <v>416</v>
      </c>
      <c r="K3236" s="54" t="s">
        <v>442</v>
      </c>
      <c r="L3236" s="87">
        <v>42066</v>
      </c>
      <c r="M3236" s="54"/>
      <c r="N3236" s="54" t="s">
        <v>443</v>
      </c>
      <c r="O3236" s="88">
        <v>1.5589111900000001E-2</v>
      </c>
      <c r="P3236" s="54">
        <v>8</v>
      </c>
    </row>
    <row r="3237" spans="1:16" ht="28">
      <c r="A3237" s="54" t="s">
        <v>228</v>
      </c>
      <c r="B3237" s="54" t="s">
        <v>185</v>
      </c>
      <c r="C3237" s="54" t="s">
        <v>1129</v>
      </c>
      <c r="D3237" s="54" t="s">
        <v>152</v>
      </c>
      <c r="E3237" s="54" t="s">
        <v>1129</v>
      </c>
      <c r="F3237" s="54" t="s">
        <v>272</v>
      </c>
      <c r="G3237" s="54" t="s">
        <v>416</v>
      </c>
      <c r="H3237" s="54" t="s">
        <v>432</v>
      </c>
      <c r="I3237" s="54" t="s">
        <v>433</v>
      </c>
      <c r="J3237" s="54" t="s">
        <v>416</v>
      </c>
      <c r="K3237" s="54" t="s">
        <v>444</v>
      </c>
      <c r="L3237" s="87">
        <v>42066</v>
      </c>
      <c r="M3237" s="54"/>
      <c r="N3237" s="54" t="s">
        <v>445</v>
      </c>
      <c r="O3237" s="88">
        <v>1.5589111900000001E-2</v>
      </c>
      <c r="P3237" s="54">
        <v>8</v>
      </c>
    </row>
    <row r="3238" spans="1:16" ht="28">
      <c r="A3238" s="54" t="s">
        <v>228</v>
      </c>
      <c r="B3238" s="54" t="s">
        <v>185</v>
      </c>
      <c r="C3238" s="54" t="s">
        <v>1129</v>
      </c>
      <c r="D3238" s="54" t="s">
        <v>152</v>
      </c>
      <c r="E3238" s="54" t="s">
        <v>1129</v>
      </c>
      <c r="F3238" s="54" t="s">
        <v>272</v>
      </c>
      <c r="G3238" s="54" t="s">
        <v>416</v>
      </c>
      <c r="H3238" s="54" t="s">
        <v>432</v>
      </c>
      <c r="I3238" s="54" t="s">
        <v>433</v>
      </c>
      <c r="J3238" s="54" t="s">
        <v>416</v>
      </c>
      <c r="K3238" s="54" t="s">
        <v>446</v>
      </c>
      <c r="L3238" s="87">
        <v>42066</v>
      </c>
      <c r="M3238" s="54"/>
      <c r="N3238" s="54" t="s">
        <v>447</v>
      </c>
      <c r="O3238" s="88">
        <v>5.8459169999999991E-3</v>
      </c>
      <c r="P3238" s="54">
        <v>3</v>
      </c>
    </row>
    <row r="3239" spans="1:16" ht="28">
      <c r="A3239" s="54" t="s">
        <v>228</v>
      </c>
      <c r="B3239" s="54" t="s">
        <v>185</v>
      </c>
      <c r="C3239" s="54" t="s">
        <v>1129</v>
      </c>
      <c r="D3239" s="54" t="s">
        <v>152</v>
      </c>
      <c r="E3239" s="54" t="s">
        <v>1129</v>
      </c>
      <c r="F3239" s="54" t="s">
        <v>272</v>
      </c>
      <c r="G3239" s="54" t="s">
        <v>416</v>
      </c>
      <c r="H3239" s="54" t="s">
        <v>432</v>
      </c>
      <c r="I3239" s="54" t="s">
        <v>433</v>
      </c>
      <c r="J3239" s="54" t="s">
        <v>416</v>
      </c>
      <c r="K3239" s="54" t="s">
        <v>448</v>
      </c>
      <c r="L3239" s="87">
        <v>42066</v>
      </c>
      <c r="M3239" s="54"/>
      <c r="N3239" s="54" t="s">
        <v>449</v>
      </c>
      <c r="O3239" s="88">
        <v>3.8972780000000001E-3</v>
      </c>
      <c r="P3239" s="54">
        <v>2</v>
      </c>
    </row>
    <row r="3240" spans="1:16" ht="28">
      <c r="A3240" s="54" t="s">
        <v>228</v>
      </c>
      <c r="B3240" s="54" t="s">
        <v>185</v>
      </c>
      <c r="C3240" s="54" t="s">
        <v>1129</v>
      </c>
      <c r="D3240" s="54" t="s">
        <v>152</v>
      </c>
      <c r="E3240" s="54" t="s">
        <v>1129</v>
      </c>
      <c r="F3240" s="54" t="s">
        <v>272</v>
      </c>
      <c r="G3240" s="54" t="s">
        <v>416</v>
      </c>
      <c r="H3240" s="54" t="s">
        <v>432</v>
      </c>
      <c r="I3240" s="54" t="s">
        <v>433</v>
      </c>
      <c r="J3240" s="54" t="s">
        <v>416</v>
      </c>
      <c r="K3240" s="54" t="s">
        <v>450</v>
      </c>
      <c r="L3240" s="87">
        <v>42066</v>
      </c>
      <c r="M3240" s="54"/>
      <c r="N3240" s="54" t="s">
        <v>451</v>
      </c>
      <c r="O3240" s="88">
        <v>1.7537750899999999E-2</v>
      </c>
      <c r="P3240" s="54">
        <v>9</v>
      </c>
    </row>
    <row r="3241" spans="1:16" ht="28">
      <c r="A3241" s="54" t="s">
        <v>228</v>
      </c>
      <c r="B3241" s="54" t="s">
        <v>185</v>
      </c>
      <c r="C3241" s="54" t="s">
        <v>1129</v>
      </c>
      <c r="D3241" s="54" t="s">
        <v>152</v>
      </c>
      <c r="E3241" s="54" t="s">
        <v>1129</v>
      </c>
      <c r="F3241" s="54" t="s">
        <v>272</v>
      </c>
      <c r="G3241" s="54" t="s">
        <v>192</v>
      </c>
      <c r="H3241" s="54" t="s">
        <v>452</v>
      </c>
      <c r="I3241" s="54" t="s">
        <v>455</v>
      </c>
      <c r="J3241" s="54" t="s">
        <v>192</v>
      </c>
      <c r="K3241" s="54" t="s">
        <v>452</v>
      </c>
      <c r="L3241" s="87">
        <v>41975</v>
      </c>
      <c r="M3241" s="54"/>
      <c r="N3241" s="54" t="s">
        <v>456</v>
      </c>
      <c r="O3241" s="88">
        <v>1.7537750899999999E-2</v>
      </c>
      <c r="P3241" s="54">
        <v>9</v>
      </c>
    </row>
    <row r="3242" spans="1:16" ht="28">
      <c r="A3242" s="54" t="s">
        <v>228</v>
      </c>
      <c r="B3242" s="54" t="s">
        <v>185</v>
      </c>
      <c r="C3242" s="54" t="s">
        <v>1129</v>
      </c>
      <c r="D3242" s="54" t="s">
        <v>152</v>
      </c>
      <c r="E3242" s="54" t="s">
        <v>1129</v>
      </c>
      <c r="F3242" s="54" t="s">
        <v>272</v>
      </c>
      <c r="G3242" s="54" t="s">
        <v>192</v>
      </c>
      <c r="H3242" s="54" t="s">
        <v>452</v>
      </c>
      <c r="I3242" s="54" t="s">
        <v>455</v>
      </c>
      <c r="J3242" s="54" t="s">
        <v>192</v>
      </c>
      <c r="K3242" s="54" t="s">
        <v>452</v>
      </c>
      <c r="L3242" s="87">
        <v>41975</v>
      </c>
      <c r="M3242" s="54"/>
      <c r="N3242" s="54" t="s">
        <v>457</v>
      </c>
      <c r="O3242" s="88">
        <v>1.3640472900000001E-2</v>
      </c>
      <c r="P3242" s="54">
        <v>7</v>
      </c>
    </row>
    <row r="3243" spans="1:16" ht="28">
      <c r="A3243" s="54" t="s">
        <v>228</v>
      </c>
      <c r="B3243" s="54" t="s">
        <v>185</v>
      </c>
      <c r="C3243" s="54" t="s">
        <v>1129</v>
      </c>
      <c r="D3243" s="54" t="s">
        <v>152</v>
      </c>
      <c r="E3243" s="54" t="s">
        <v>1129</v>
      </c>
      <c r="F3243" s="54" t="s">
        <v>272</v>
      </c>
      <c r="G3243" s="54" t="s">
        <v>192</v>
      </c>
      <c r="H3243" s="54" t="s">
        <v>452</v>
      </c>
      <c r="I3243" s="54" t="s">
        <v>455</v>
      </c>
      <c r="J3243" s="54" t="s">
        <v>192</v>
      </c>
      <c r="K3243" s="54" t="s">
        <v>452</v>
      </c>
      <c r="L3243" s="87">
        <v>41975</v>
      </c>
      <c r="M3243" s="54"/>
      <c r="N3243" s="54" t="s">
        <v>458</v>
      </c>
      <c r="O3243" s="88">
        <v>0.36439548999999999</v>
      </c>
      <c r="P3243" s="54">
        <v>187</v>
      </c>
    </row>
    <row r="3244" spans="1:16" ht="28">
      <c r="A3244" s="54" t="s">
        <v>228</v>
      </c>
      <c r="B3244" s="54" t="s">
        <v>185</v>
      </c>
      <c r="C3244" s="54" t="s">
        <v>1129</v>
      </c>
      <c r="D3244" s="54" t="s">
        <v>152</v>
      </c>
      <c r="E3244" s="54" t="s">
        <v>1129</v>
      </c>
      <c r="F3244" s="54" t="s">
        <v>272</v>
      </c>
      <c r="G3244" s="54" t="s">
        <v>192</v>
      </c>
      <c r="H3244" s="54" t="s">
        <v>452</v>
      </c>
      <c r="I3244" s="54" t="s">
        <v>455</v>
      </c>
      <c r="J3244" s="54" t="s">
        <v>192</v>
      </c>
      <c r="K3244" s="54" t="s">
        <v>452</v>
      </c>
      <c r="L3244" s="87">
        <v>41975</v>
      </c>
      <c r="M3244" s="54"/>
      <c r="N3244" s="54" t="s">
        <v>1134</v>
      </c>
      <c r="O3244" s="88">
        <v>3.8972780000000001E-3</v>
      </c>
      <c r="P3244" s="54">
        <v>2</v>
      </c>
    </row>
    <row r="3245" spans="1:16" ht="28">
      <c r="A3245" s="54" t="s">
        <v>228</v>
      </c>
      <c r="B3245" s="54" t="s">
        <v>185</v>
      </c>
      <c r="C3245" s="54" t="s">
        <v>1129</v>
      </c>
      <c r="D3245" s="54" t="s">
        <v>152</v>
      </c>
      <c r="E3245" s="54" t="s">
        <v>1129</v>
      </c>
      <c r="F3245" s="54" t="s">
        <v>272</v>
      </c>
      <c r="G3245" s="54" t="s">
        <v>192</v>
      </c>
      <c r="H3245" s="54" t="s">
        <v>452</v>
      </c>
      <c r="I3245" s="54" t="s">
        <v>455</v>
      </c>
      <c r="J3245" s="54" t="s">
        <v>192</v>
      </c>
      <c r="K3245" s="54" t="s">
        <v>452</v>
      </c>
      <c r="L3245" s="87">
        <v>41975</v>
      </c>
      <c r="M3245" s="54"/>
      <c r="N3245" s="54" t="s">
        <v>459</v>
      </c>
      <c r="O3245" s="88">
        <v>7.7945558999999998E-3</v>
      </c>
      <c r="P3245" s="54">
        <v>4</v>
      </c>
    </row>
    <row r="3246" spans="1:16" ht="28">
      <c r="A3246" s="54" t="s">
        <v>228</v>
      </c>
      <c r="B3246" s="54" t="s">
        <v>185</v>
      </c>
      <c r="C3246" s="54" t="s">
        <v>1129</v>
      </c>
      <c r="D3246" s="54" t="s">
        <v>152</v>
      </c>
      <c r="E3246" s="54" t="s">
        <v>1129</v>
      </c>
      <c r="F3246" s="54" t="s">
        <v>272</v>
      </c>
      <c r="G3246" s="54" t="s">
        <v>192</v>
      </c>
      <c r="H3246" s="54" t="s">
        <v>452</v>
      </c>
      <c r="I3246" s="54" t="s">
        <v>460</v>
      </c>
      <c r="J3246" s="54" t="s">
        <v>192</v>
      </c>
      <c r="K3246" s="54" t="s">
        <v>452</v>
      </c>
      <c r="L3246" s="87">
        <v>41842</v>
      </c>
      <c r="M3246" s="54"/>
      <c r="N3246" s="54" t="s">
        <v>461</v>
      </c>
      <c r="O3246" s="88">
        <v>0.4754679121</v>
      </c>
      <c r="P3246" s="54">
        <v>244</v>
      </c>
    </row>
    <row r="3247" spans="1:16" ht="28">
      <c r="A3247" s="54" t="s">
        <v>228</v>
      </c>
      <c r="B3247" s="54" t="s">
        <v>185</v>
      </c>
      <c r="C3247" s="54" t="s">
        <v>1129</v>
      </c>
      <c r="D3247" s="54" t="s">
        <v>152</v>
      </c>
      <c r="E3247" s="54" t="s">
        <v>1129</v>
      </c>
      <c r="F3247" s="54" t="s">
        <v>272</v>
      </c>
      <c r="G3247" s="54" t="s">
        <v>192</v>
      </c>
      <c r="H3247" s="54" t="s">
        <v>462</v>
      </c>
      <c r="I3247" s="54" t="s">
        <v>463</v>
      </c>
      <c r="J3247" s="54" t="s">
        <v>192</v>
      </c>
      <c r="K3247" s="54" t="s">
        <v>462</v>
      </c>
      <c r="L3247" s="87">
        <v>41800</v>
      </c>
      <c r="M3247" s="54"/>
      <c r="N3247" s="54" t="s">
        <v>464</v>
      </c>
      <c r="O3247" s="88">
        <v>5.8459169499999998E-2</v>
      </c>
      <c r="P3247" s="54">
        <v>30</v>
      </c>
    </row>
    <row r="3248" spans="1:16" ht="28">
      <c r="A3248" s="54" t="s">
        <v>228</v>
      </c>
      <c r="B3248" s="54" t="s">
        <v>185</v>
      </c>
      <c r="C3248" s="54" t="s">
        <v>1129</v>
      </c>
      <c r="D3248" s="54" t="s">
        <v>152</v>
      </c>
      <c r="E3248" s="54" t="s">
        <v>1129</v>
      </c>
      <c r="F3248" s="54" t="s">
        <v>272</v>
      </c>
      <c r="G3248" s="54" t="s">
        <v>192</v>
      </c>
      <c r="H3248" s="54" t="s">
        <v>475</v>
      </c>
      <c r="I3248" s="54" t="s">
        <v>476</v>
      </c>
      <c r="J3248" s="54" t="s">
        <v>192</v>
      </c>
      <c r="K3248" s="54" t="s">
        <v>475</v>
      </c>
      <c r="L3248" s="87">
        <v>41814</v>
      </c>
      <c r="M3248" s="54"/>
      <c r="N3248" s="54" t="s">
        <v>477</v>
      </c>
      <c r="O3248" s="88">
        <v>0.42675193750000001</v>
      </c>
      <c r="P3248" s="54">
        <v>219</v>
      </c>
    </row>
    <row r="3249" spans="1:16" ht="28">
      <c r="A3249" s="54" t="s">
        <v>228</v>
      </c>
      <c r="B3249" s="54" t="s">
        <v>185</v>
      </c>
      <c r="C3249" s="54" t="s">
        <v>1129</v>
      </c>
      <c r="D3249" s="54" t="s">
        <v>152</v>
      </c>
      <c r="E3249" s="54" t="s">
        <v>1129</v>
      </c>
      <c r="F3249" s="54" t="s">
        <v>272</v>
      </c>
      <c r="G3249" s="54" t="s">
        <v>500</v>
      </c>
      <c r="H3249" s="54" t="s">
        <v>501</v>
      </c>
      <c r="I3249" s="54" t="s">
        <v>502</v>
      </c>
      <c r="J3249" s="54" t="s">
        <v>500</v>
      </c>
      <c r="K3249" s="54" t="s">
        <v>503</v>
      </c>
      <c r="L3249" s="87">
        <v>41688</v>
      </c>
      <c r="M3249" s="54"/>
      <c r="N3249" s="54" t="s">
        <v>504</v>
      </c>
      <c r="O3249" s="88">
        <v>7.0151003399999995E-2</v>
      </c>
      <c r="P3249" s="54">
        <v>36</v>
      </c>
    </row>
    <row r="3250" spans="1:16" ht="28">
      <c r="A3250" s="54" t="s">
        <v>228</v>
      </c>
      <c r="B3250" s="54" t="s">
        <v>185</v>
      </c>
      <c r="C3250" s="54" t="s">
        <v>1129</v>
      </c>
      <c r="D3250" s="54" t="s">
        <v>152</v>
      </c>
      <c r="E3250" s="54" t="s">
        <v>1129</v>
      </c>
      <c r="F3250" s="54" t="s">
        <v>272</v>
      </c>
      <c r="G3250" s="54" t="s">
        <v>500</v>
      </c>
      <c r="H3250" s="54" t="s">
        <v>501</v>
      </c>
      <c r="I3250" s="54" t="s">
        <v>502</v>
      </c>
      <c r="J3250" s="54" t="s">
        <v>500</v>
      </c>
      <c r="K3250" s="54" t="s">
        <v>505</v>
      </c>
      <c r="L3250" s="87">
        <v>41688</v>
      </c>
      <c r="M3250" s="54"/>
      <c r="N3250" s="54" t="s">
        <v>506</v>
      </c>
      <c r="O3250" s="88">
        <v>0.1110724221</v>
      </c>
      <c r="P3250" s="54">
        <v>57</v>
      </c>
    </row>
    <row r="3251" spans="1:16" ht="28">
      <c r="A3251" s="54" t="s">
        <v>228</v>
      </c>
      <c r="B3251" s="54" t="s">
        <v>185</v>
      </c>
      <c r="C3251" s="54" t="s">
        <v>1129</v>
      </c>
      <c r="D3251" s="54" t="s">
        <v>152</v>
      </c>
      <c r="E3251" s="54" t="s">
        <v>1129</v>
      </c>
      <c r="F3251" s="54" t="s">
        <v>272</v>
      </c>
      <c r="G3251" s="54" t="s">
        <v>500</v>
      </c>
      <c r="H3251" s="54" t="s">
        <v>501</v>
      </c>
      <c r="I3251" s="54" t="s">
        <v>502</v>
      </c>
      <c r="J3251" s="54" t="s">
        <v>500</v>
      </c>
      <c r="K3251" s="54" t="s">
        <v>507</v>
      </c>
      <c r="L3251" s="87">
        <v>41688</v>
      </c>
      <c r="M3251" s="54"/>
      <c r="N3251" s="54" t="s">
        <v>508</v>
      </c>
      <c r="O3251" s="88">
        <v>0.13445608989999999</v>
      </c>
      <c r="P3251" s="54">
        <v>69</v>
      </c>
    </row>
    <row r="3252" spans="1:16" ht="28">
      <c r="A3252" s="54" t="s">
        <v>228</v>
      </c>
      <c r="B3252" s="54" t="s">
        <v>185</v>
      </c>
      <c r="C3252" s="54" t="s">
        <v>1129</v>
      </c>
      <c r="D3252" s="54" t="s">
        <v>152</v>
      </c>
      <c r="E3252" s="54" t="s">
        <v>1129</v>
      </c>
      <c r="F3252" s="54" t="s">
        <v>272</v>
      </c>
      <c r="G3252" s="54" t="s">
        <v>500</v>
      </c>
      <c r="H3252" s="54" t="s">
        <v>501</v>
      </c>
      <c r="I3252" s="54" t="s">
        <v>502</v>
      </c>
      <c r="J3252" s="54" t="s">
        <v>500</v>
      </c>
      <c r="K3252" s="54" t="s">
        <v>509</v>
      </c>
      <c r="L3252" s="87">
        <v>41688</v>
      </c>
      <c r="M3252" s="54"/>
      <c r="N3252" s="54" t="s">
        <v>510</v>
      </c>
      <c r="O3252" s="88">
        <v>7.7945559400000003E-2</v>
      </c>
      <c r="P3252" s="54">
        <v>40</v>
      </c>
    </row>
    <row r="3253" spans="1:16" ht="28">
      <c r="A3253" s="54" t="s">
        <v>228</v>
      </c>
      <c r="B3253" s="54" t="s">
        <v>185</v>
      </c>
      <c r="C3253" s="54" t="s">
        <v>1129</v>
      </c>
      <c r="D3253" s="54" t="s">
        <v>152</v>
      </c>
      <c r="E3253" s="54" t="s">
        <v>1129</v>
      </c>
      <c r="F3253" s="54" t="s">
        <v>272</v>
      </c>
      <c r="G3253" s="54" t="s">
        <v>500</v>
      </c>
      <c r="H3253" s="54" t="s">
        <v>501</v>
      </c>
      <c r="I3253" s="54" t="s">
        <v>502</v>
      </c>
      <c r="J3253" s="54" t="s">
        <v>500</v>
      </c>
      <c r="K3253" s="54" t="s">
        <v>511</v>
      </c>
      <c r="L3253" s="87">
        <v>41688</v>
      </c>
      <c r="M3253" s="54"/>
      <c r="N3253" s="54" t="s">
        <v>512</v>
      </c>
      <c r="O3253" s="88">
        <v>0.12666153390000001</v>
      </c>
      <c r="P3253" s="54">
        <v>65</v>
      </c>
    </row>
    <row r="3254" spans="1:16" ht="28">
      <c r="A3254" s="54" t="s">
        <v>228</v>
      </c>
      <c r="B3254" s="54" t="s">
        <v>185</v>
      </c>
      <c r="C3254" s="54" t="s">
        <v>1129</v>
      </c>
      <c r="D3254" s="54" t="s">
        <v>152</v>
      </c>
      <c r="E3254" s="54" t="s">
        <v>1129</v>
      </c>
      <c r="F3254" s="54" t="s">
        <v>272</v>
      </c>
      <c r="G3254" s="54" t="s">
        <v>500</v>
      </c>
      <c r="H3254" s="54" t="s">
        <v>501</v>
      </c>
      <c r="I3254" s="54" t="s">
        <v>502</v>
      </c>
      <c r="J3254" s="54" t="s">
        <v>500</v>
      </c>
      <c r="K3254" s="54" t="s">
        <v>513</v>
      </c>
      <c r="L3254" s="87">
        <v>41688</v>
      </c>
      <c r="M3254" s="54"/>
      <c r="N3254" s="54" t="s">
        <v>514</v>
      </c>
      <c r="O3254" s="88">
        <v>0.2494257899</v>
      </c>
      <c r="P3254" s="54">
        <v>128</v>
      </c>
    </row>
    <row r="3255" spans="1:16" ht="28">
      <c r="A3255" s="54" t="s">
        <v>228</v>
      </c>
      <c r="B3255" s="54" t="s">
        <v>185</v>
      </c>
      <c r="C3255" s="54" t="s">
        <v>1129</v>
      </c>
      <c r="D3255" s="54" t="s">
        <v>152</v>
      </c>
      <c r="E3255" s="54" t="s">
        <v>1129</v>
      </c>
      <c r="F3255" s="54" t="s">
        <v>272</v>
      </c>
      <c r="G3255" s="54" t="s">
        <v>500</v>
      </c>
      <c r="H3255" s="54" t="s">
        <v>501</v>
      </c>
      <c r="I3255" s="54" t="s">
        <v>502</v>
      </c>
      <c r="J3255" s="54" t="s">
        <v>500</v>
      </c>
      <c r="K3255" s="54" t="s">
        <v>515</v>
      </c>
      <c r="L3255" s="87">
        <v>41688</v>
      </c>
      <c r="M3255" s="54"/>
      <c r="N3255" s="54" t="s">
        <v>516</v>
      </c>
      <c r="O3255" s="88">
        <v>0.27670673569999998</v>
      </c>
      <c r="P3255" s="54">
        <v>142</v>
      </c>
    </row>
    <row r="3256" spans="1:16" ht="28">
      <c r="A3256" s="54" t="s">
        <v>228</v>
      </c>
      <c r="B3256" s="54" t="s">
        <v>185</v>
      </c>
      <c r="C3256" s="54" t="s">
        <v>1129</v>
      </c>
      <c r="D3256" s="54" t="s">
        <v>152</v>
      </c>
      <c r="E3256" s="54" t="s">
        <v>1129</v>
      </c>
      <c r="F3256" s="54" t="s">
        <v>272</v>
      </c>
      <c r="G3256" s="54" t="s">
        <v>500</v>
      </c>
      <c r="H3256" s="54" t="s">
        <v>501</v>
      </c>
      <c r="I3256" s="54" t="s">
        <v>502</v>
      </c>
      <c r="J3256" s="54" t="s">
        <v>500</v>
      </c>
      <c r="K3256" s="54" t="s">
        <v>517</v>
      </c>
      <c r="L3256" s="87">
        <v>41688</v>
      </c>
      <c r="M3256" s="54"/>
      <c r="N3256" s="54" t="s">
        <v>518</v>
      </c>
      <c r="O3256" s="88">
        <v>0.1091237831</v>
      </c>
      <c r="P3256" s="54">
        <v>56</v>
      </c>
    </row>
    <row r="3257" spans="1:16" ht="28">
      <c r="A3257" s="54" t="s">
        <v>228</v>
      </c>
      <c r="B3257" s="54" t="s">
        <v>185</v>
      </c>
      <c r="C3257" s="54" t="s">
        <v>1129</v>
      </c>
      <c r="D3257" s="54" t="s">
        <v>152</v>
      </c>
      <c r="E3257" s="54" t="s">
        <v>1129</v>
      </c>
      <c r="F3257" s="54" t="s">
        <v>272</v>
      </c>
      <c r="G3257" s="54" t="s">
        <v>500</v>
      </c>
      <c r="H3257" s="54" t="s">
        <v>501</v>
      </c>
      <c r="I3257" s="54" t="s">
        <v>502</v>
      </c>
      <c r="J3257" s="54" t="s">
        <v>500</v>
      </c>
      <c r="K3257" s="54" t="s">
        <v>519</v>
      </c>
      <c r="L3257" s="87">
        <v>41688</v>
      </c>
      <c r="M3257" s="54"/>
      <c r="N3257" s="54" t="s">
        <v>520</v>
      </c>
      <c r="O3257" s="88">
        <v>4.2343925119000003</v>
      </c>
      <c r="P3257" s="54">
        <v>2173</v>
      </c>
    </row>
    <row r="3258" spans="1:16" ht="28">
      <c r="A3258" s="54" t="s">
        <v>228</v>
      </c>
      <c r="B3258" s="54" t="s">
        <v>185</v>
      </c>
      <c r="C3258" s="54" t="s">
        <v>1129</v>
      </c>
      <c r="D3258" s="54" t="s">
        <v>152</v>
      </c>
      <c r="E3258" s="54" t="s">
        <v>1129</v>
      </c>
      <c r="F3258" s="54" t="s">
        <v>272</v>
      </c>
      <c r="G3258" s="54" t="s">
        <v>500</v>
      </c>
      <c r="H3258" s="54" t="s">
        <v>501</v>
      </c>
      <c r="I3258" s="54" t="s">
        <v>502</v>
      </c>
      <c r="J3258" s="54" t="s">
        <v>500</v>
      </c>
      <c r="K3258" s="54" t="s">
        <v>521</v>
      </c>
      <c r="L3258" s="87">
        <v>41688</v>
      </c>
      <c r="M3258" s="54"/>
      <c r="N3258" s="54" t="s">
        <v>522</v>
      </c>
      <c r="O3258" s="88">
        <v>0.60407808500000004</v>
      </c>
      <c r="P3258" s="54">
        <v>310</v>
      </c>
    </row>
    <row r="3259" spans="1:16" ht="28">
      <c r="A3259" s="54" t="s">
        <v>228</v>
      </c>
      <c r="B3259" s="54" t="s">
        <v>185</v>
      </c>
      <c r="C3259" s="54" t="s">
        <v>1129</v>
      </c>
      <c r="D3259" s="54" t="s">
        <v>152</v>
      </c>
      <c r="E3259" s="54" t="s">
        <v>1129</v>
      </c>
      <c r="F3259" s="54" t="s">
        <v>272</v>
      </c>
      <c r="G3259" s="54" t="s">
        <v>500</v>
      </c>
      <c r="H3259" s="54" t="s">
        <v>501</v>
      </c>
      <c r="I3259" s="54" t="s">
        <v>502</v>
      </c>
      <c r="J3259" s="54" t="s">
        <v>500</v>
      </c>
      <c r="K3259" s="54" t="s">
        <v>523</v>
      </c>
      <c r="L3259" s="87">
        <v>41688</v>
      </c>
      <c r="M3259" s="54"/>
      <c r="N3259" s="54" t="s">
        <v>524</v>
      </c>
      <c r="O3259" s="88">
        <v>0.10717514409999999</v>
      </c>
      <c r="P3259" s="54">
        <v>55</v>
      </c>
    </row>
    <row r="3260" spans="1:16" ht="28">
      <c r="A3260" s="54" t="s">
        <v>228</v>
      </c>
      <c r="B3260" s="54" t="s">
        <v>185</v>
      </c>
      <c r="C3260" s="54" t="s">
        <v>1129</v>
      </c>
      <c r="D3260" s="54" t="s">
        <v>152</v>
      </c>
      <c r="E3260" s="54" t="s">
        <v>1129</v>
      </c>
      <c r="F3260" s="54" t="s">
        <v>272</v>
      </c>
      <c r="G3260" s="54" t="s">
        <v>500</v>
      </c>
      <c r="H3260" s="54" t="s">
        <v>501</v>
      </c>
      <c r="I3260" s="54" t="s">
        <v>502</v>
      </c>
      <c r="J3260" s="54" t="s">
        <v>500</v>
      </c>
      <c r="K3260" s="54" t="s">
        <v>525</v>
      </c>
      <c r="L3260" s="87">
        <v>41688</v>
      </c>
      <c r="M3260" s="54"/>
      <c r="N3260" s="54" t="s">
        <v>526</v>
      </c>
      <c r="O3260" s="88">
        <v>0.33711454419999998</v>
      </c>
      <c r="P3260" s="54">
        <v>173</v>
      </c>
    </row>
    <row r="3261" spans="1:16" ht="28">
      <c r="A3261" s="54" t="s">
        <v>228</v>
      </c>
      <c r="B3261" s="54" t="s">
        <v>185</v>
      </c>
      <c r="C3261" s="54" t="s">
        <v>1129</v>
      </c>
      <c r="D3261" s="54" t="s">
        <v>152</v>
      </c>
      <c r="E3261" s="54" t="s">
        <v>1129</v>
      </c>
      <c r="F3261" s="54" t="s">
        <v>272</v>
      </c>
      <c r="G3261" s="54" t="s">
        <v>1502</v>
      </c>
      <c r="H3261" s="54" t="s">
        <v>1506</v>
      </c>
      <c r="I3261" s="54" t="s">
        <v>1507</v>
      </c>
      <c r="J3261" s="54" t="s">
        <v>1502</v>
      </c>
      <c r="K3261" s="54" t="s">
        <v>1514</v>
      </c>
      <c r="L3261" s="87">
        <v>43238</v>
      </c>
      <c r="M3261" s="54"/>
      <c r="N3261" s="54" t="s">
        <v>1515</v>
      </c>
      <c r="O3261" s="88">
        <v>6.4305086499999997E-2</v>
      </c>
      <c r="P3261" s="54">
        <v>33</v>
      </c>
    </row>
    <row r="3262" spans="1:16" ht="28">
      <c r="A3262" s="54" t="s">
        <v>228</v>
      </c>
      <c r="B3262" s="54" t="s">
        <v>185</v>
      </c>
      <c r="C3262" s="54" t="s">
        <v>1129</v>
      </c>
      <c r="D3262" s="54" t="s">
        <v>152</v>
      </c>
      <c r="E3262" s="54" t="s">
        <v>1129</v>
      </c>
      <c r="F3262" s="54" t="s">
        <v>272</v>
      </c>
      <c r="G3262" s="54" t="s">
        <v>288</v>
      </c>
      <c r="H3262" s="54" t="s">
        <v>289</v>
      </c>
      <c r="I3262" s="54" t="s">
        <v>290</v>
      </c>
      <c r="J3262" s="54" t="s">
        <v>288</v>
      </c>
      <c r="K3262" s="54" t="s">
        <v>527</v>
      </c>
      <c r="L3262" s="87">
        <v>41653</v>
      </c>
      <c r="M3262" s="54"/>
      <c r="N3262" s="54" t="s">
        <v>528</v>
      </c>
      <c r="O3262" s="88">
        <v>9.7431949000000018E-3</v>
      </c>
      <c r="P3262" s="54">
        <v>5</v>
      </c>
    </row>
    <row r="3263" spans="1:16" ht="28">
      <c r="A3263" s="54" t="s">
        <v>228</v>
      </c>
      <c r="B3263" s="54" t="s">
        <v>185</v>
      </c>
      <c r="C3263" s="54" t="s">
        <v>1129</v>
      </c>
      <c r="D3263" s="54" t="s">
        <v>152</v>
      </c>
      <c r="E3263" s="54" t="s">
        <v>1129</v>
      </c>
      <c r="F3263" s="54" t="s">
        <v>272</v>
      </c>
      <c r="G3263" s="54" t="s">
        <v>288</v>
      </c>
      <c r="H3263" s="54" t="s">
        <v>289</v>
      </c>
      <c r="I3263" s="54" t="s">
        <v>290</v>
      </c>
      <c r="J3263" s="54" t="s">
        <v>288</v>
      </c>
      <c r="K3263" s="54" t="s">
        <v>529</v>
      </c>
      <c r="L3263" s="87">
        <v>41653</v>
      </c>
      <c r="M3263" s="54"/>
      <c r="N3263" s="54" t="s">
        <v>530</v>
      </c>
      <c r="O3263" s="88">
        <v>2.3383667800000001E-2</v>
      </c>
      <c r="P3263" s="54">
        <v>12</v>
      </c>
    </row>
    <row r="3264" spans="1:16" ht="28">
      <c r="A3264" s="54" t="s">
        <v>228</v>
      </c>
      <c r="B3264" s="54" t="s">
        <v>185</v>
      </c>
      <c r="C3264" s="54" t="s">
        <v>1129</v>
      </c>
      <c r="D3264" s="54" t="s">
        <v>152</v>
      </c>
      <c r="E3264" s="54" t="s">
        <v>1129</v>
      </c>
      <c r="F3264" s="54" t="s">
        <v>272</v>
      </c>
      <c r="G3264" s="54" t="s">
        <v>288</v>
      </c>
      <c r="H3264" s="54" t="s">
        <v>289</v>
      </c>
      <c r="I3264" s="54" t="s">
        <v>290</v>
      </c>
      <c r="J3264" s="54" t="s">
        <v>288</v>
      </c>
      <c r="K3264" s="54" t="s">
        <v>291</v>
      </c>
      <c r="L3264" s="87">
        <v>41653</v>
      </c>
      <c r="M3264" s="54"/>
      <c r="N3264" s="54" t="s">
        <v>531</v>
      </c>
      <c r="O3264" s="88">
        <v>5.8459169999999991E-3</v>
      </c>
      <c r="P3264" s="54">
        <v>3</v>
      </c>
    </row>
    <row r="3265" spans="1:16" ht="28">
      <c r="A3265" s="54" t="s">
        <v>228</v>
      </c>
      <c r="B3265" s="54" t="s">
        <v>185</v>
      </c>
      <c r="C3265" s="54" t="s">
        <v>1129</v>
      </c>
      <c r="D3265" s="54" t="s">
        <v>152</v>
      </c>
      <c r="E3265" s="54" t="s">
        <v>1129</v>
      </c>
      <c r="F3265" s="54" t="s">
        <v>272</v>
      </c>
      <c r="G3265" s="54" t="s">
        <v>288</v>
      </c>
      <c r="H3265" s="54" t="s">
        <v>289</v>
      </c>
      <c r="I3265" s="54" t="s">
        <v>290</v>
      </c>
      <c r="J3265" s="54" t="s">
        <v>288</v>
      </c>
      <c r="K3265" s="54" t="s">
        <v>291</v>
      </c>
      <c r="L3265" s="87">
        <v>41653</v>
      </c>
      <c r="M3265" s="54"/>
      <c r="N3265" s="54" t="s">
        <v>292</v>
      </c>
      <c r="O3265" s="88">
        <v>9.7431949000000018E-3</v>
      </c>
      <c r="P3265" s="54">
        <v>5</v>
      </c>
    </row>
    <row r="3266" spans="1:16" ht="28">
      <c r="A3266" s="54" t="s">
        <v>228</v>
      </c>
      <c r="B3266" s="54" t="s">
        <v>185</v>
      </c>
      <c r="C3266" s="54" t="s">
        <v>1129</v>
      </c>
      <c r="D3266" s="54" t="s">
        <v>152</v>
      </c>
      <c r="E3266" s="54" t="s">
        <v>1129</v>
      </c>
      <c r="F3266" s="54" t="s">
        <v>272</v>
      </c>
      <c r="G3266" s="54" t="s">
        <v>288</v>
      </c>
      <c r="H3266" s="54" t="s">
        <v>289</v>
      </c>
      <c r="I3266" s="54" t="s">
        <v>290</v>
      </c>
      <c r="J3266" s="54" t="s">
        <v>288</v>
      </c>
      <c r="K3266" s="54" t="s">
        <v>532</v>
      </c>
      <c r="L3266" s="87">
        <v>41653</v>
      </c>
      <c r="M3266" s="54"/>
      <c r="N3266" s="54" t="s">
        <v>533</v>
      </c>
      <c r="O3266" s="88">
        <v>0.57679713919999998</v>
      </c>
      <c r="P3266" s="54">
        <v>296</v>
      </c>
    </row>
    <row r="3267" spans="1:16" ht="28">
      <c r="A3267" s="54" t="s">
        <v>228</v>
      </c>
      <c r="B3267" s="54" t="s">
        <v>185</v>
      </c>
      <c r="C3267" s="54" t="s">
        <v>1129</v>
      </c>
      <c r="D3267" s="54" t="s">
        <v>152</v>
      </c>
      <c r="E3267" s="54" t="s">
        <v>1129</v>
      </c>
      <c r="F3267" s="54" t="s">
        <v>272</v>
      </c>
      <c r="G3267" s="54" t="s">
        <v>288</v>
      </c>
      <c r="H3267" s="54" t="s">
        <v>289</v>
      </c>
      <c r="I3267" s="54" t="s">
        <v>290</v>
      </c>
      <c r="J3267" s="54" t="s">
        <v>288</v>
      </c>
      <c r="K3267" s="54" t="s">
        <v>534</v>
      </c>
      <c r="L3267" s="87">
        <v>41653</v>
      </c>
      <c r="M3267" s="54"/>
      <c r="N3267" s="54" t="s">
        <v>535</v>
      </c>
      <c r="O3267" s="88">
        <v>9.7431949000000018E-3</v>
      </c>
      <c r="P3267" s="54">
        <v>5</v>
      </c>
    </row>
    <row r="3268" spans="1:16" ht="28">
      <c r="A3268" s="54" t="s">
        <v>228</v>
      </c>
      <c r="B3268" s="54" t="s">
        <v>185</v>
      </c>
      <c r="C3268" s="54" t="s">
        <v>1129</v>
      </c>
      <c r="D3268" s="54" t="s">
        <v>152</v>
      </c>
      <c r="E3268" s="54" t="s">
        <v>1129</v>
      </c>
      <c r="F3268" s="54" t="s">
        <v>272</v>
      </c>
      <c r="G3268" s="54" t="s">
        <v>288</v>
      </c>
      <c r="H3268" s="54" t="s">
        <v>289</v>
      </c>
      <c r="I3268" s="54" t="s">
        <v>290</v>
      </c>
      <c r="J3268" s="54" t="s">
        <v>288</v>
      </c>
      <c r="K3268" s="54" t="s">
        <v>536</v>
      </c>
      <c r="L3268" s="87">
        <v>41653</v>
      </c>
      <c r="M3268" s="54"/>
      <c r="N3268" s="54" t="s">
        <v>537</v>
      </c>
      <c r="O3268" s="88">
        <v>2.5332306799999999E-2</v>
      </c>
      <c r="P3268" s="54">
        <v>13</v>
      </c>
    </row>
    <row r="3269" spans="1:16" ht="28">
      <c r="A3269" s="54" t="s">
        <v>228</v>
      </c>
      <c r="B3269" s="54" t="s">
        <v>185</v>
      </c>
      <c r="C3269" s="54" t="s">
        <v>1129</v>
      </c>
      <c r="D3269" s="54" t="s">
        <v>152</v>
      </c>
      <c r="E3269" s="54" t="s">
        <v>1129</v>
      </c>
      <c r="F3269" s="54" t="s">
        <v>272</v>
      </c>
      <c r="G3269" s="54" t="s">
        <v>288</v>
      </c>
      <c r="H3269" s="54" t="s">
        <v>289</v>
      </c>
      <c r="I3269" s="54" t="s">
        <v>290</v>
      </c>
      <c r="J3269" s="54" t="s">
        <v>288</v>
      </c>
      <c r="K3269" s="54" t="s">
        <v>538</v>
      </c>
      <c r="L3269" s="87">
        <v>41653</v>
      </c>
      <c r="M3269" s="54"/>
      <c r="N3269" s="54" t="s">
        <v>539</v>
      </c>
      <c r="O3269" s="88">
        <v>5.8459169999999991E-3</v>
      </c>
      <c r="P3269" s="54">
        <v>3</v>
      </c>
    </row>
    <row r="3270" spans="1:16" ht="28">
      <c r="A3270" s="54" t="s">
        <v>228</v>
      </c>
      <c r="B3270" s="54" t="s">
        <v>185</v>
      </c>
      <c r="C3270" s="54" t="s">
        <v>1129</v>
      </c>
      <c r="D3270" s="54" t="s">
        <v>152</v>
      </c>
      <c r="E3270" s="54" t="s">
        <v>1129</v>
      </c>
      <c r="F3270" s="54" t="s">
        <v>272</v>
      </c>
      <c r="G3270" s="54" t="s">
        <v>288</v>
      </c>
      <c r="H3270" s="54" t="s">
        <v>289</v>
      </c>
      <c r="I3270" s="54" t="s">
        <v>290</v>
      </c>
      <c r="J3270" s="54" t="s">
        <v>288</v>
      </c>
      <c r="K3270" s="54" t="s">
        <v>540</v>
      </c>
      <c r="L3270" s="87">
        <v>41653</v>
      </c>
      <c r="M3270" s="54"/>
      <c r="N3270" s="54" t="s">
        <v>541</v>
      </c>
      <c r="O3270" s="88">
        <v>1.16918339E-2</v>
      </c>
      <c r="P3270" s="54">
        <v>6</v>
      </c>
    </row>
    <row r="3271" spans="1:16" ht="28">
      <c r="A3271" s="54" t="s">
        <v>228</v>
      </c>
      <c r="B3271" s="54" t="s">
        <v>185</v>
      </c>
      <c r="C3271" s="54" t="s">
        <v>1129</v>
      </c>
      <c r="D3271" s="54" t="s">
        <v>152</v>
      </c>
      <c r="E3271" s="54" t="s">
        <v>1129</v>
      </c>
      <c r="F3271" s="54" t="s">
        <v>272</v>
      </c>
      <c r="G3271" s="54" t="s">
        <v>288</v>
      </c>
      <c r="H3271" s="54" t="s">
        <v>288</v>
      </c>
      <c r="I3271" s="54" t="s">
        <v>293</v>
      </c>
      <c r="J3271" s="54" t="s">
        <v>288</v>
      </c>
      <c r="K3271" s="54" t="s">
        <v>294</v>
      </c>
      <c r="L3271" s="87">
        <v>41653</v>
      </c>
      <c r="M3271" s="54"/>
      <c r="N3271" s="54" t="s">
        <v>295</v>
      </c>
      <c r="O3271" s="88">
        <v>1.7537750899999999E-2</v>
      </c>
      <c r="P3271" s="54">
        <v>9</v>
      </c>
    </row>
    <row r="3272" spans="1:16" ht="28">
      <c r="A3272" s="54" t="s">
        <v>228</v>
      </c>
      <c r="B3272" s="54" t="s">
        <v>185</v>
      </c>
      <c r="C3272" s="54" t="s">
        <v>1129</v>
      </c>
      <c r="D3272" s="54" t="s">
        <v>152</v>
      </c>
      <c r="E3272" s="54" t="s">
        <v>1129</v>
      </c>
      <c r="F3272" s="54" t="s">
        <v>272</v>
      </c>
      <c r="G3272" s="54" t="s">
        <v>288</v>
      </c>
      <c r="H3272" s="54" t="s">
        <v>288</v>
      </c>
      <c r="I3272" s="54" t="s">
        <v>293</v>
      </c>
      <c r="J3272" s="54" t="s">
        <v>288</v>
      </c>
      <c r="K3272" s="54" t="s">
        <v>542</v>
      </c>
      <c r="L3272" s="87">
        <v>41653</v>
      </c>
      <c r="M3272" s="54"/>
      <c r="N3272" s="54" t="s">
        <v>543</v>
      </c>
      <c r="O3272" s="88">
        <v>1.3640472900000001E-2</v>
      </c>
      <c r="P3272" s="54">
        <v>7</v>
      </c>
    </row>
    <row r="3273" spans="1:16" ht="28">
      <c r="A3273" s="54" t="s">
        <v>228</v>
      </c>
      <c r="B3273" s="54" t="s">
        <v>185</v>
      </c>
      <c r="C3273" s="54" t="s">
        <v>1129</v>
      </c>
      <c r="D3273" s="54" t="s">
        <v>152</v>
      </c>
      <c r="E3273" s="54" t="s">
        <v>1129</v>
      </c>
      <c r="F3273" s="54" t="s">
        <v>272</v>
      </c>
      <c r="G3273" s="54" t="s">
        <v>288</v>
      </c>
      <c r="H3273" s="54" t="s">
        <v>288</v>
      </c>
      <c r="I3273" s="54" t="s">
        <v>293</v>
      </c>
      <c r="J3273" s="54" t="s">
        <v>288</v>
      </c>
      <c r="K3273" s="54" t="s">
        <v>544</v>
      </c>
      <c r="L3273" s="87">
        <v>41653</v>
      </c>
      <c r="M3273" s="54"/>
      <c r="N3273" s="54" t="s">
        <v>545</v>
      </c>
      <c r="O3273" s="88">
        <v>7.7945558999999998E-3</v>
      </c>
      <c r="P3273" s="54">
        <v>4</v>
      </c>
    </row>
    <row r="3274" spans="1:16" ht="28">
      <c r="A3274" s="54" t="s">
        <v>228</v>
      </c>
      <c r="B3274" s="54" t="s">
        <v>185</v>
      </c>
      <c r="C3274" s="54" t="s">
        <v>1129</v>
      </c>
      <c r="D3274" s="54" t="s">
        <v>152</v>
      </c>
      <c r="E3274" s="54" t="s">
        <v>1129</v>
      </c>
      <c r="F3274" s="54" t="s">
        <v>272</v>
      </c>
      <c r="G3274" s="54" t="s">
        <v>288</v>
      </c>
      <c r="H3274" s="54" t="s">
        <v>288</v>
      </c>
      <c r="I3274" s="54" t="s">
        <v>293</v>
      </c>
      <c r="J3274" s="54" t="s">
        <v>288</v>
      </c>
      <c r="K3274" s="54" t="s">
        <v>546</v>
      </c>
      <c r="L3274" s="87">
        <v>41653</v>
      </c>
      <c r="M3274" s="54"/>
      <c r="N3274" s="54" t="s">
        <v>547</v>
      </c>
      <c r="O3274" s="88">
        <v>3.8972780000000001E-3</v>
      </c>
      <c r="P3274" s="54">
        <v>2</v>
      </c>
    </row>
    <row r="3275" spans="1:16" ht="28">
      <c r="A3275" s="54" t="s">
        <v>228</v>
      </c>
      <c r="B3275" s="54" t="s">
        <v>185</v>
      </c>
      <c r="C3275" s="54" t="s">
        <v>1129</v>
      </c>
      <c r="D3275" s="54" t="s">
        <v>152</v>
      </c>
      <c r="E3275" s="54" t="s">
        <v>1129</v>
      </c>
      <c r="F3275" s="54" t="s">
        <v>272</v>
      </c>
      <c r="G3275" s="54" t="s">
        <v>288</v>
      </c>
      <c r="H3275" s="54" t="s">
        <v>288</v>
      </c>
      <c r="I3275" s="54" t="s">
        <v>293</v>
      </c>
      <c r="J3275" s="54" t="s">
        <v>288</v>
      </c>
      <c r="K3275" s="54" t="s">
        <v>296</v>
      </c>
      <c r="L3275" s="87">
        <v>41653</v>
      </c>
      <c r="M3275" s="54"/>
      <c r="N3275" s="54" t="s">
        <v>297</v>
      </c>
      <c r="O3275" s="88">
        <v>4.1486523966000002</v>
      </c>
      <c r="P3275" s="54">
        <v>2129</v>
      </c>
    </row>
    <row r="3276" spans="1:16" ht="28">
      <c r="A3276" s="54" t="s">
        <v>228</v>
      </c>
      <c r="B3276" s="54" t="s">
        <v>185</v>
      </c>
      <c r="C3276" s="54" t="s">
        <v>1129</v>
      </c>
      <c r="D3276" s="54" t="s">
        <v>152</v>
      </c>
      <c r="E3276" s="54" t="s">
        <v>1129</v>
      </c>
      <c r="F3276" s="54" t="s">
        <v>272</v>
      </c>
      <c r="G3276" s="54" t="s">
        <v>288</v>
      </c>
      <c r="H3276" s="54" t="s">
        <v>288</v>
      </c>
      <c r="I3276" s="54" t="s">
        <v>293</v>
      </c>
      <c r="J3276" s="54" t="s">
        <v>288</v>
      </c>
      <c r="K3276" s="54" t="s">
        <v>550</v>
      </c>
      <c r="L3276" s="87">
        <v>41653</v>
      </c>
      <c r="M3276" s="54"/>
      <c r="N3276" s="54" t="s">
        <v>551</v>
      </c>
      <c r="O3276" s="88">
        <v>3.8972780000000001E-3</v>
      </c>
      <c r="P3276" s="54">
        <v>2</v>
      </c>
    </row>
    <row r="3277" spans="1:16" ht="28">
      <c r="A3277" s="54" t="s">
        <v>228</v>
      </c>
      <c r="B3277" s="54" t="s">
        <v>185</v>
      </c>
      <c r="C3277" s="54" t="s">
        <v>1129</v>
      </c>
      <c r="D3277" s="54" t="s">
        <v>152</v>
      </c>
      <c r="E3277" s="54" t="s">
        <v>1129</v>
      </c>
      <c r="F3277" s="54" t="s">
        <v>272</v>
      </c>
      <c r="G3277" s="54" t="s">
        <v>288</v>
      </c>
      <c r="H3277" s="54" t="s">
        <v>288</v>
      </c>
      <c r="I3277" s="54" t="s">
        <v>293</v>
      </c>
      <c r="J3277" s="54" t="s">
        <v>288</v>
      </c>
      <c r="K3277" s="54" t="s">
        <v>552</v>
      </c>
      <c r="L3277" s="87">
        <v>41653</v>
      </c>
      <c r="M3277" s="54"/>
      <c r="N3277" s="54" t="s">
        <v>553</v>
      </c>
      <c r="O3277" s="88">
        <v>5.8459169999999991E-3</v>
      </c>
      <c r="P3277" s="54">
        <v>3</v>
      </c>
    </row>
    <row r="3278" spans="1:16" ht="28">
      <c r="A3278" s="54" t="s">
        <v>228</v>
      </c>
      <c r="B3278" s="54" t="s">
        <v>185</v>
      </c>
      <c r="C3278" s="54" t="s">
        <v>1129</v>
      </c>
      <c r="D3278" s="54" t="s">
        <v>152</v>
      </c>
      <c r="E3278" s="54" t="s">
        <v>1129</v>
      </c>
      <c r="F3278" s="54" t="s">
        <v>272</v>
      </c>
      <c r="G3278" s="54" t="s">
        <v>288</v>
      </c>
      <c r="H3278" s="54" t="s">
        <v>288</v>
      </c>
      <c r="I3278" s="54" t="s">
        <v>293</v>
      </c>
      <c r="J3278" s="54" t="s">
        <v>288</v>
      </c>
      <c r="K3278" s="54" t="s">
        <v>558</v>
      </c>
      <c r="L3278" s="87">
        <v>41653</v>
      </c>
      <c r="M3278" s="54"/>
      <c r="N3278" s="54" t="s">
        <v>559</v>
      </c>
      <c r="O3278" s="88">
        <v>5.8459169999999991E-3</v>
      </c>
      <c r="P3278" s="54">
        <v>3</v>
      </c>
    </row>
    <row r="3279" spans="1:16" ht="28">
      <c r="A3279" s="54" t="s">
        <v>228</v>
      </c>
      <c r="B3279" s="54" t="s">
        <v>185</v>
      </c>
      <c r="C3279" s="54" t="s">
        <v>1129</v>
      </c>
      <c r="D3279" s="54" t="s">
        <v>152</v>
      </c>
      <c r="E3279" s="54" t="s">
        <v>1129</v>
      </c>
      <c r="F3279" s="54" t="s">
        <v>272</v>
      </c>
      <c r="G3279" s="54" t="s">
        <v>288</v>
      </c>
      <c r="H3279" s="54" t="s">
        <v>288</v>
      </c>
      <c r="I3279" s="54" t="s">
        <v>293</v>
      </c>
      <c r="J3279" s="54" t="s">
        <v>288</v>
      </c>
      <c r="K3279" s="54" t="s">
        <v>562</v>
      </c>
      <c r="L3279" s="87">
        <v>41653</v>
      </c>
      <c r="M3279" s="54"/>
      <c r="N3279" s="54" t="s">
        <v>563</v>
      </c>
      <c r="O3279" s="88">
        <v>7.7945558999999998E-3</v>
      </c>
      <c r="P3279" s="54">
        <v>4</v>
      </c>
    </row>
    <row r="3280" spans="1:16" ht="28">
      <c r="A3280" s="54" t="s">
        <v>228</v>
      </c>
      <c r="B3280" s="54" t="s">
        <v>185</v>
      </c>
      <c r="C3280" s="54" t="s">
        <v>1129</v>
      </c>
      <c r="D3280" s="54" t="s">
        <v>152</v>
      </c>
      <c r="E3280" s="54" t="s">
        <v>1129</v>
      </c>
      <c r="F3280" s="54" t="s">
        <v>272</v>
      </c>
      <c r="G3280" s="54" t="s">
        <v>288</v>
      </c>
      <c r="H3280" s="54" t="s">
        <v>288</v>
      </c>
      <c r="I3280" s="54" t="s">
        <v>293</v>
      </c>
      <c r="J3280" s="54" t="s">
        <v>288</v>
      </c>
      <c r="K3280" s="54" t="s">
        <v>298</v>
      </c>
      <c r="L3280" s="87">
        <v>41653</v>
      </c>
      <c r="M3280" s="54"/>
      <c r="N3280" s="54" t="s">
        <v>299</v>
      </c>
      <c r="O3280" s="88">
        <v>1.9486390000000001E-3</v>
      </c>
      <c r="P3280" s="54">
        <v>1</v>
      </c>
    </row>
    <row r="3281" spans="1:16" ht="28">
      <c r="A3281" s="54" t="s">
        <v>228</v>
      </c>
      <c r="B3281" s="54" t="s">
        <v>185</v>
      </c>
      <c r="C3281" s="54" t="s">
        <v>1129</v>
      </c>
      <c r="D3281" s="54" t="s">
        <v>152</v>
      </c>
      <c r="E3281" s="54" t="s">
        <v>1129</v>
      </c>
      <c r="F3281" s="54" t="s">
        <v>272</v>
      </c>
      <c r="G3281" s="54" t="s">
        <v>288</v>
      </c>
      <c r="H3281" s="54" t="s">
        <v>564</v>
      </c>
      <c r="I3281" s="54" t="s">
        <v>565</v>
      </c>
      <c r="J3281" s="54" t="s">
        <v>288</v>
      </c>
      <c r="K3281" s="54" t="s">
        <v>566</v>
      </c>
      <c r="L3281" s="87">
        <v>41653</v>
      </c>
      <c r="M3281" s="54"/>
      <c r="N3281" s="54" t="s">
        <v>567</v>
      </c>
      <c r="O3281" s="88">
        <v>7.7945558999999998E-3</v>
      </c>
      <c r="P3281" s="54">
        <v>4</v>
      </c>
    </row>
    <row r="3282" spans="1:16" ht="28">
      <c r="A3282" s="54" t="s">
        <v>228</v>
      </c>
      <c r="B3282" s="54" t="s">
        <v>185</v>
      </c>
      <c r="C3282" s="54" t="s">
        <v>1129</v>
      </c>
      <c r="D3282" s="54" t="s">
        <v>152</v>
      </c>
      <c r="E3282" s="54" t="s">
        <v>1129</v>
      </c>
      <c r="F3282" s="54" t="s">
        <v>272</v>
      </c>
      <c r="G3282" s="54" t="s">
        <v>288</v>
      </c>
      <c r="H3282" s="54" t="s">
        <v>564</v>
      </c>
      <c r="I3282" s="54" t="s">
        <v>565</v>
      </c>
      <c r="J3282" s="54" t="s">
        <v>288</v>
      </c>
      <c r="K3282" s="54" t="s">
        <v>568</v>
      </c>
      <c r="L3282" s="87">
        <v>41653</v>
      </c>
      <c r="M3282" s="54"/>
      <c r="N3282" s="54" t="s">
        <v>569</v>
      </c>
      <c r="O3282" s="88">
        <v>3.8972780000000001E-3</v>
      </c>
      <c r="P3282" s="54">
        <v>2</v>
      </c>
    </row>
    <row r="3283" spans="1:16" ht="28">
      <c r="A3283" s="54" t="s">
        <v>228</v>
      </c>
      <c r="B3283" s="54" t="s">
        <v>185</v>
      </c>
      <c r="C3283" s="54" t="s">
        <v>1129</v>
      </c>
      <c r="D3283" s="54" t="s">
        <v>152</v>
      </c>
      <c r="E3283" s="54" t="s">
        <v>1129</v>
      </c>
      <c r="F3283" s="54" t="s">
        <v>272</v>
      </c>
      <c r="G3283" s="54" t="s">
        <v>288</v>
      </c>
      <c r="H3283" s="54" t="s">
        <v>564</v>
      </c>
      <c r="I3283" s="54" t="s">
        <v>565</v>
      </c>
      <c r="J3283" s="54" t="s">
        <v>288</v>
      </c>
      <c r="K3283" s="54" t="s">
        <v>570</v>
      </c>
      <c r="L3283" s="87">
        <v>41653</v>
      </c>
      <c r="M3283" s="54"/>
      <c r="N3283" s="54" t="s">
        <v>571</v>
      </c>
      <c r="O3283" s="88">
        <v>3.5075501699999997E-2</v>
      </c>
      <c r="P3283" s="54">
        <v>18</v>
      </c>
    </row>
    <row r="3284" spans="1:16" ht="28">
      <c r="A3284" s="54" t="s">
        <v>228</v>
      </c>
      <c r="B3284" s="54" t="s">
        <v>185</v>
      </c>
      <c r="C3284" s="54" t="s">
        <v>1129</v>
      </c>
      <c r="D3284" s="54" t="s">
        <v>152</v>
      </c>
      <c r="E3284" s="54" t="s">
        <v>1129</v>
      </c>
      <c r="F3284" s="54" t="s">
        <v>272</v>
      </c>
      <c r="G3284" s="54" t="s">
        <v>288</v>
      </c>
      <c r="H3284" s="54" t="s">
        <v>564</v>
      </c>
      <c r="I3284" s="54" t="s">
        <v>565</v>
      </c>
      <c r="J3284" s="54" t="s">
        <v>288</v>
      </c>
      <c r="K3284" s="54" t="s">
        <v>572</v>
      </c>
      <c r="L3284" s="87">
        <v>41653</v>
      </c>
      <c r="M3284" s="54"/>
      <c r="N3284" s="54" t="s">
        <v>573</v>
      </c>
      <c r="O3284" s="88">
        <v>7.7945558999999998E-3</v>
      </c>
      <c r="P3284" s="54">
        <v>4</v>
      </c>
    </row>
    <row r="3285" spans="1:16" ht="28">
      <c r="A3285" s="54" t="s">
        <v>228</v>
      </c>
      <c r="B3285" s="54" t="s">
        <v>185</v>
      </c>
      <c r="C3285" s="54" t="s">
        <v>1129</v>
      </c>
      <c r="D3285" s="54" t="s">
        <v>152</v>
      </c>
      <c r="E3285" s="54" t="s">
        <v>1129</v>
      </c>
      <c r="F3285" s="54" t="s">
        <v>272</v>
      </c>
      <c r="G3285" s="54" t="s">
        <v>288</v>
      </c>
      <c r="H3285" s="54" t="s">
        <v>564</v>
      </c>
      <c r="I3285" s="54" t="s">
        <v>565</v>
      </c>
      <c r="J3285" s="54" t="s">
        <v>288</v>
      </c>
      <c r="K3285" s="54" t="s">
        <v>574</v>
      </c>
      <c r="L3285" s="87">
        <v>41653</v>
      </c>
      <c r="M3285" s="54"/>
      <c r="N3285" s="54" t="s">
        <v>575</v>
      </c>
      <c r="O3285" s="88">
        <v>1.9486390000000001E-3</v>
      </c>
      <c r="P3285" s="54">
        <v>1</v>
      </c>
    </row>
    <row r="3286" spans="1:16" ht="28">
      <c r="A3286" s="54" t="s">
        <v>228</v>
      </c>
      <c r="B3286" s="54" t="s">
        <v>185</v>
      </c>
      <c r="C3286" s="54" t="s">
        <v>1129</v>
      </c>
      <c r="D3286" s="54" t="s">
        <v>152</v>
      </c>
      <c r="E3286" s="54" t="s">
        <v>1129</v>
      </c>
      <c r="F3286" s="54" t="s">
        <v>272</v>
      </c>
      <c r="G3286" s="54" t="s">
        <v>288</v>
      </c>
      <c r="H3286" s="54" t="s">
        <v>194</v>
      </c>
      <c r="I3286" s="54" t="s">
        <v>576</v>
      </c>
      <c r="J3286" s="54" t="s">
        <v>288</v>
      </c>
      <c r="K3286" s="54" t="s">
        <v>577</v>
      </c>
      <c r="L3286" s="87">
        <v>42510</v>
      </c>
      <c r="M3286" s="54"/>
      <c r="N3286" s="54" t="s">
        <v>578</v>
      </c>
      <c r="O3286" s="88">
        <v>3.8972780000000001E-3</v>
      </c>
      <c r="P3286" s="54">
        <v>2</v>
      </c>
    </row>
    <row r="3287" spans="1:16" ht="28">
      <c r="A3287" s="54" t="s">
        <v>228</v>
      </c>
      <c r="B3287" s="54" t="s">
        <v>185</v>
      </c>
      <c r="C3287" s="54" t="s">
        <v>1129</v>
      </c>
      <c r="D3287" s="54" t="s">
        <v>152</v>
      </c>
      <c r="E3287" s="54" t="s">
        <v>1129</v>
      </c>
      <c r="F3287" s="54" t="s">
        <v>272</v>
      </c>
      <c r="G3287" s="54" t="s">
        <v>288</v>
      </c>
      <c r="H3287" s="54" t="s">
        <v>194</v>
      </c>
      <c r="I3287" s="54" t="s">
        <v>576</v>
      </c>
      <c r="J3287" s="54" t="s">
        <v>288</v>
      </c>
      <c r="K3287" s="54" t="s">
        <v>579</v>
      </c>
      <c r="L3287" s="87">
        <v>42510</v>
      </c>
      <c r="M3287" s="54"/>
      <c r="N3287" s="54" t="s">
        <v>580</v>
      </c>
      <c r="O3287" s="88">
        <v>0.30983359840000002</v>
      </c>
      <c r="P3287" s="54">
        <v>159</v>
      </c>
    </row>
    <row r="3288" spans="1:16" ht="28">
      <c r="A3288" s="54" t="s">
        <v>228</v>
      </c>
      <c r="B3288" s="54" t="s">
        <v>185</v>
      </c>
      <c r="C3288" s="54" t="s">
        <v>1129</v>
      </c>
      <c r="D3288" s="54" t="s">
        <v>152</v>
      </c>
      <c r="E3288" s="54" t="s">
        <v>1129</v>
      </c>
      <c r="F3288" s="54" t="s">
        <v>272</v>
      </c>
      <c r="G3288" s="54" t="s">
        <v>288</v>
      </c>
      <c r="H3288" s="54" t="s">
        <v>194</v>
      </c>
      <c r="I3288" s="54" t="s">
        <v>576</v>
      </c>
      <c r="J3288" s="54" t="s">
        <v>288</v>
      </c>
      <c r="K3288" s="54" t="s">
        <v>581</v>
      </c>
      <c r="L3288" s="87">
        <v>42510</v>
      </c>
      <c r="M3288" s="54"/>
      <c r="N3288" s="54" t="s">
        <v>582</v>
      </c>
      <c r="O3288" s="88">
        <v>1.3640472900000001E-2</v>
      </c>
      <c r="P3288" s="54">
        <v>7</v>
      </c>
    </row>
    <row r="3289" spans="1:16" ht="28">
      <c r="A3289" s="54" t="s">
        <v>228</v>
      </c>
      <c r="B3289" s="54" t="s">
        <v>185</v>
      </c>
      <c r="C3289" s="54" t="s">
        <v>1129</v>
      </c>
      <c r="D3289" s="54" t="s">
        <v>152</v>
      </c>
      <c r="E3289" s="54" t="s">
        <v>1129</v>
      </c>
      <c r="F3289" s="54" t="s">
        <v>272</v>
      </c>
      <c r="G3289" s="54" t="s">
        <v>288</v>
      </c>
      <c r="H3289" s="54" t="s">
        <v>194</v>
      </c>
      <c r="I3289" s="54" t="s">
        <v>576</v>
      </c>
      <c r="J3289" s="54" t="s">
        <v>288</v>
      </c>
      <c r="K3289" s="54" t="s">
        <v>583</v>
      </c>
      <c r="L3289" s="87">
        <v>42510</v>
      </c>
      <c r="M3289" s="54"/>
      <c r="N3289" s="54" t="s">
        <v>584</v>
      </c>
      <c r="O3289" s="88">
        <v>2.7280945800000001E-2</v>
      </c>
      <c r="P3289" s="54">
        <v>14</v>
      </c>
    </row>
    <row r="3290" spans="1:16" ht="28">
      <c r="A3290" s="54" t="s">
        <v>228</v>
      </c>
      <c r="B3290" s="54" t="s">
        <v>185</v>
      </c>
      <c r="C3290" s="54" t="s">
        <v>1129</v>
      </c>
      <c r="D3290" s="54" t="s">
        <v>152</v>
      </c>
      <c r="E3290" s="54" t="s">
        <v>1129</v>
      </c>
      <c r="F3290" s="54" t="s">
        <v>272</v>
      </c>
      <c r="G3290" s="54" t="s">
        <v>288</v>
      </c>
      <c r="H3290" s="54" t="s">
        <v>194</v>
      </c>
      <c r="I3290" s="54" t="s">
        <v>576</v>
      </c>
      <c r="J3290" s="54" t="s">
        <v>288</v>
      </c>
      <c r="K3290" s="54" t="s">
        <v>585</v>
      </c>
      <c r="L3290" s="87">
        <v>42510</v>
      </c>
      <c r="M3290" s="54"/>
      <c r="N3290" s="54" t="s">
        <v>586</v>
      </c>
      <c r="O3290" s="88">
        <v>5.26132526E-2</v>
      </c>
      <c r="P3290" s="54">
        <v>27</v>
      </c>
    </row>
    <row r="3291" spans="1:16" ht="28">
      <c r="A3291" s="54" t="s">
        <v>228</v>
      </c>
      <c r="B3291" s="54" t="s">
        <v>185</v>
      </c>
      <c r="C3291" s="54" t="s">
        <v>1129</v>
      </c>
      <c r="D3291" s="54" t="s">
        <v>152</v>
      </c>
      <c r="E3291" s="54" t="s">
        <v>1129</v>
      </c>
      <c r="F3291" s="54" t="s">
        <v>272</v>
      </c>
      <c r="G3291" s="54" t="s">
        <v>288</v>
      </c>
      <c r="H3291" s="54" t="s">
        <v>194</v>
      </c>
      <c r="I3291" s="54" t="s">
        <v>576</v>
      </c>
      <c r="J3291" s="54" t="s">
        <v>288</v>
      </c>
      <c r="K3291" s="54" t="s">
        <v>587</v>
      </c>
      <c r="L3291" s="87">
        <v>42510</v>
      </c>
      <c r="M3291" s="54"/>
      <c r="N3291" s="54" t="s">
        <v>588</v>
      </c>
      <c r="O3291" s="88">
        <v>3.5075501699999997E-2</v>
      </c>
      <c r="P3291" s="54">
        <v>18</v>
      </c>
    </row>
    <row r="3292" spans="1:16" ht="28">
      <c r="A3292" s="54" t="s">
        <v>228</v>
      </c>
      <c r="B3292" s="54" t="s">
        <v>185</v>
      </c>
      <c r="C3292" s="54" t="s">
        <v>1129</v>
      </c>
      <c r="D3292" s="54" t="s">
        <v>152</v>
      </c>
      <c r="E3292" s="54" t="s">
        <v>1129</v>
      </c>
      <c r="F3292" s="54" t="s">
        <v>272</v>
      </c>
      <c r="G3292" s="54" t="s">
        <v>288</v>
      </c>
      <c r="H3292" s="54" t="s">
        <v>194</v>
      </c>
      <c r="I3292" s="54" t="s">
        <v>576</v>
      </c>
      <c r="J3292" s="54" t="s">
        <v>288</v>
      </c>
      <c r="K3292" s="54" t="s">
        <v>589</v>
      </c>
      <c r="L3292" s="87">
        <v>42510</v>
      </c>
      <c r="M3292" s="54"/>
      <c r="N3292" s="54" t="s">
        <v>590</v>
      </c>
      <c r="O3292" s="88">
        <v>7.7945558999999998E-3</v>
      </c>
      <c r="P3292" s="54">
        <v>4</v>
      </c>
    </row>
    <row r="3293" spans="1:16" ht="28">
      <c r="A3293" s="54" t="s">
        <v>228</v>
      </c>
      <c r="B3293" s="54" t="s">
        <v>185</v>
      </c>
      <c r="C3293" s="54" t="s">
        <v>1129</v>
      </c>
      <c r="D3293" s="54" t="s">
        <v>152</v>
      </c>
      <c r="E3293" s="54" t="s">
        <v>1129</v>
      </c>
      <c r="F3293" s="54" t="s">
        <v>272</v>
      </c>
      <c r="G3293" s="54" t="s">
        <v>288</v>
      </c>
      <c r="H3293" s="54" t="s">
        <v>194</v>
      </c>
      <c r="I3293" s="54" t="s">
        <v>576</v>
      </c>
      <c r="J3293" s="54" t="s">
        <v>288</v>
      </c>
      <c r="K3293" s="54" t="s">
        <v>591</v>
      </c>
      <c r="L3293" s="87">
        <v>42510</v>
      </c>
      <c r="M3293" s="54"/>
      <c r="N3293" s="54" t="s">
        <v>592</v>
      </c>
      <c r="O3293" s="88">
        <v>1.16918339E-2</v>
      </c>
      <c r="P3293" s="54">
        <v>6</v>
      </c>
    </row>
    <row r="3294" spans="1:16" ht="28">
      <c r="A3294" s="54" t="s">
        <v>228</v>
      </c>
      <c r="B3294" s="54" t="s">
        <v>185</v>
      </c>
      <c r="C3294" s="54" t="s">
        <v>1129</v>
      </c>
      <c r="D3294" s="54" t="s">
        <v>152</v>
      </c>
      <c r="E3294" s="54" t="s">
        <v>1129</v>
      </c>
      <c r="F3294" s="54" t="s">
        <v>272</v>
      </c>
      <c r="G3294" s="54" t="s">
        <v>288</v>
      </c>
      <c r="H3294" s="54" t="s">
        <v>194</v>
      </c>
      <c r="I3294" s="54" t="s">
        <v>576</v>
      </c>
      <c r="J3294" s="54" t="s">
        <v>288</v>
      </c>
      <c r="K3294" s="54" t="s">
        <v>593</v>
      </c>
      <c r="L3294" s="87">
        <v>42510</v>
      </c>
      <c r="M3294" s="54"/>
      <c r="N3294" s="54" t="s">
        <v>594</v>
      </c>
      <c r="O3294" s="88">
        <v>3.7024140699999999E-2</v>
      </c>
      <c r="P3294" s="54">
        <v>19</v>
      </c>
    </row>
    <row r="3295" spans="1:16" ht="28">
      <c r="A3295" s="54" t="s">
        <v>228</v>
      </c>
      <c r="B3295" s="54" t="s">
        <v>185</v>
      </c>
      <c r="C3295" s="54" t="s">
        <v>1129</v>
      </c>
      <c r="D3295" s="54" t="s">
        <v>152</v>
      </c>
      <c r="E3295" s="54" t="s">
        <v>1129</v>
      </c>
      <c r="F3295" s="54" t="s">
        <v>272</v>
      </c>
      <c r="G3295" s="54" t="s">
        <v>288</v>
      </c>
      <c r="H3295" s="54" t="s">
        <v>194</v>
      </c>
      <c r="I3295" s="54" t="s">
        <v>576</v>
      </c>
      <c r="J3295" s="54" t="s">
        <v>288</v>
      </c>
      <c r="K3295" s="54" t="s">
        <v>595</v>
      </c>
      <c r="L3295" s="87">
        <v>42510</v>
      </c>
      <c r="M3295" s="54"/>
      <c r="N3295" s="54" t="s">
        <v>596</v>
      </c>
      <c r="O3295" s="88">
        <v>2.3383667800000001E-2</v>
      </c>
      <c r="P3295" s="54">
        <v>12</v>
      </c>
    </row>
    <row r="3296" spans="1:16" ht="28">
      <c r="A3296" s="54" t="s">
        <v>228</v>
      </c>
      <c r="B3296" s="54" t="s">
        <v>185</v>
      </c>
      <c r="C3296" s="54" t="s">
        <v>1129</v>
      </c>
      <c r="D3296" s="54" t="s">
        <v>152</v>
      </c>
      <c r="E3296" s="54" t="s">
        <v>1129</v>
      </c>
      <c r="F3296" s="54" t="s">
        <v>272</v>
      </c>
      <c r="G3296" s="54" t="s">
        <v>288</v>
      </c>
      <c r="H3296" s="54" t="s">
        <v>597</v>
      </c>
      <c r="I3296" s="54" t="s">
        <v>598</v>
      </c>
      <c r="J3296" s="54" t="s">
        <v>288</v>
      </c>
      <c r="K3296" s="54" t="s">
        <v>597</v>
      </c>
      <c r="L3296" s="87">
        <v>42440</v>
      </c>
      <c r="M3296" s="54"/>
      <c r="N3296" s="54" t="s">
        <v>599</v>
      </c>
      <c r="O3296" s="88">
        <v>0.1558911187</v>
      </c>
      <c r="P3296" s="54">
        <v>80</v>
      </c>
    </row>
    <row r="3297" spans="1:16" ht="28">
      <c r="A3297" s="54" t="s">
        <v>228</v>
      </c>
      <c r="B3297" s="54" t="s">
        <v>185</v>
      </c>
      <c r="C3297" s="54" t="s">
        <v>1129</v>
      </c>
      <c r="D3297" s="54" t="s">
        <v>152</v>
      </c>
      <c r="E3297" s="54" t="s">
        <v>1129</v>
      </c>
      <c r="F3297" s="54" t="s">
        <v>272</v>
      </c>
      <c r="G3297" s="54" t="s">
        <v>288</v>
      </c>
      <c r="H3297" s="54" t="s">
        <v>562</v>
      </c>
      <c r="I3297" s="54" t="s">
        <v>623</v>
      </c>
      <c r="J3297" s="54" t="s">
        <v>288</v>
      </c>
      <c r="K3297" s="54" t="s">
        <v>562</v>
      </c>
      <c r="L3297" s="87">
        <v>42066</v>
      </c>
      <c r="M3297" s="54"/>
      <c r="N3297" s="54" t="s">
        <v>624</v>
      </c>
      <c r="O3297" s="88">
        <v>3.7024140699999999E-2</v>
      </c>
      <c r="P3297" s="54">
        <v>19</v>
      </c>
    </row>
    <row r="3298" spans="1:16" ht="28">
      <c r="A3298" s="54" t="s">
        <v>228</v>
      </c>
      <c r="B3298" s="54" t="s">
        <v>185</v>
      </c>
      <c r="C3298" s="54" t="s">
        <v>1129</v>
      </c>
      <c r="D3298" s="54" t="s">
        <v>152</v>
      </c>
      <c r="E3298" s="54" t="s">
        <v>1129</v>
      </c>
      <c r="F3298" s="54" t="s">
        <v>272</v>
      </c>
      <c r="G3298" s="54" t="s">
        <v>288</v>
      </c>
      <c r="H3298" s="54" t="s">
        <v>300</v>
      </c>
      <c r="I3298" s="54" t="s">
        <v>301</v>
      </c>
      <c r="J3298" s="54" t="s">
        <v>288</v>
      </c>
      <c r="K3298" s="54" t="s">
        <v>300</v>
      </c>
      <c r="L3298" s="87">
        <v>42391</v>
      </c>
      <c r="M3298" s="54"/>
      <c r="N3298" s="54" t="s">
        <v>302</v>
      </c>
      <c r="O3298" s="88">
        <v>0.79894198329999999</v>
      </c>
      <c r="P3298" s="54">
        <v>410</v>
      </c>
    </row>
    <row r="3299" spans="1:16" ht="28">
      <c r="A3299" s="54" t="s">
        <v>228</v>
      </c>
      <c r="B3299" s="54" t="s">
        <v>185</v>
      </c>
      <c r="C3299" s="54" t="s">
        <v>1129</v>
      </c>
      <c r="D3299" s="54" t="s">
        <v>152</v>
      </c>
      <c r="E3299" s="54" t="s">
        <v>1129</v>
      </c>
      <c r="F3299" s="54" t="s">
        <v>272</v>
      </c>
      <c r="G3299" s="54" t="s">
        <v>625</v>
      </c>
      <c r="H3299" s="54" t="s">
        <v>1443</v>
      </c>
      <c r="I3299" s="54" t="s">
        <v>1444</v>
      </c>
      <c r="J3299" s="54" t="s">
        <v>625</v>
      </c>
      <c r="K3299" s="54" t="s">
        <v>1443</v>
      </c>
      <c r="L3299" s="87">
        <v>43130</v>
      </c>
      <c r="M3299" s="54"/>
      <c r="N3299" s="54" t="s">
        <v>1445</v>
      </c>
      <c r="O3299" s="88">
        <v>3.3126862700000002E-2</v>
      </c>
      <c r="P3299" s="54">
        <v>17</v>
      </c>
    </row>
    <row r="3300" spans="1:16" ht="28">
      <c r="A3300" s="54" t="s">
        <v>228</v>
      </c>
      <c r="B3300" s="54" t="s">
        <v>185</v>
      </c>
      <c r="C3300" s="54" t="s">
        <v>1129</v>
      </c>
      <c r="D3300" s="54" t="s">
        <v>152</v>
      </c>
      <c r="E3300" s="54" t="s">
        <v>1129</v>
      </c>
      <c r="F3300" s="54" t="s">
        <v>272</v>
      </c>
      <c r="G3300" s="54" t="s">
        <v>625</v>
      </c>
      <c r="H3300" s="54" t="s">
        <v>626</v>
      </c>
      <c r="I3300" s="54" t="s">
        <v>627</v>
      </c>
      <c r="J3300" s="54" t="s">
        <v>625</v>
      </c>
      <c r="K3300" s="54" t="s">
        <v>628</v>
      </c>
      <c r="L3300" s="87">
        <v>42874</v>
      </c>
      <c r="M3300" s="54"/>
      <c r="N3300" s="54" t="s">
        <v>629</v>
      </c>
      <c r="O3300" s="88">
        <v>1.9486390000000001E-3</v>
      </c>
      <c r="P3300" s="54">
        <v>1</v>
      </c>
    </row>
    <row r="3301" spans="1:16" ht="28">
      <c r="A3301" s="54" t="s">
        <v>228</v>
      </c>
      <c r="B3301" s="54" t="s">
        <v>185</v>
      </c>
      <c r="C3301" s="54" t="s">
        <v>1129</v>
      </c>
      <c r="D3301" s="54" t="s">
        <v>152</v>
      </c>
      <c r="E3301" s="54" t="s">
        <v>1129</v>
      </c>
      <c r="F3301" s="54" t="s">
        <v>272</v>
      </c>
      <c r="G3301" s="54" t="s">
        <v>625</v>
      </c>
      <c r="H3301" s="54" t="s">
        <v>626</v>
      </c>
      <c r="I3301" s="54" t="s">
        <v>627</v>
      </c>
      <c r="J3301" s="54" t="s">
        <v>625</v>
      </c>
      <c r="K3301" s="54" t="s">
        <v>632</v>
      </c>
      <c r="L3301" s="87">
        <v>42874</v>
      </c>
      <c r="M3301" s="54"/>
      <c r="N3301" s="54" t="s">
        <v>633</v>
      </c>
      <c r="O3301" s="88">
        <v>1.9486390000000001E-3</v>
      </c>
      <c r="P3301" s="54">
        <v>1</v>
      </c>
    </row>
    <row r="3302" spans="1:16" ht="28">
      <c r="A3302" s="54" t="s">
        <v>228</v>
      </c>
      <c r="B3302" s="54" t="s">
        <v>185</v>
      </c>
      <c r="C3302" s="54" t="s">
        <v>1129</v>
      </c>
      <c r="D3302" s="54" t="s">
        <v>152</v>
      </c>
      <c r="E3302" s="54" t="s">
        <v>1129</v>
      </c>
      <c r="F3302" s="54" t="s">
        <v>272</v>
      </c>
      <c r="G3302" s="54" t="s">
        <v>625</v>
      </c>
      <c r="H3302" s="54" t="s">
        <v>626</v>
      </c>
      <c r="I3302" s="54" t="s">
        <v>627</v>
      </c>
      <c r="J3302" s="54" t="s">
        <v>625</v>
      </c>
      <c r="K3302" s="54" t="s">
        <v>636</v>
      </c>
      <c r="L3302" s="87">
        <v>42874</v>
      </c>
      <c r="M3302" s="54"/>
      <c r="N3302" s="54" t="s">
        <v>637</v>
      </c>
      <c r="O3302" s="88">
        <v>4.0921418600000002E-2</v>
      </c>
      <c r="P3302" s="54">
        <v>21</v>
      </c>
    </row>
    <row r="3303" spans="1:16" ht="28">
      <c r="A3303" s="54" t="s">
        <v>228</v>
      </c>
      <c r="B3303" s="54" t="s">
        <v>185</v>
      </c>
      <c r="C3303" s="54" t="s">
        <v>1129</v>
      </c>
      <c r="D3303" s="54" t="s">
        <v>152</v>
      </c>
      <c r="E3303" s="54" t="s">
        <v>1129</v>
      </c>
      <c r="F3303" s="54" t="s">
        <v>272</v>
      </c>
      <c r="G3303" s="54" t="s">
        <v>625</v>
      </c>
      <c r="H3303" s="54" t="s">
        <v>626</v>
      </c>
      <c r="I3303" s="54" t="s">
        <v>627</v>
      </c>
      <c r="J3303" s="54" t="s">
        <v>625</v>
      </c>
      <c r="K3303" s="54" t="s">
        <v>638</v>
      </c>
      <c r="L3303" s="87">
        <v>42874</v>
      </c>
      <c r="M3303" s="54"/>
      <c r="N3303" s="54" t="s">
        <v>639</v>
      </c>
      <c r="O3303" s="88">
        <v>1.9486390000000001E-3</v>
      </c>
      <c r="P3303" s="54">
        <v>1</v>
      </c>
    </row>
    <row r="3304" spans="1:16" ht="28">
      <c r="A3304" s="54" t="s">
        <v>228</v>
      </c>
      <c r="B3304" s="54" t="s">
        <v>185</v>
      </c>
      <c r="C3304" s="54" t="s">
        <v>1129</v>
      </c>
      <c r="D3304" s="54" t="s">
        <v>152</v>
      </c>
      <c r="E3304" s="54" t="s">
        <v>1129</v>
      </c>
      <c r="F3304" s="54" t="s">
        <v>272</v>
      </c>
      <c r="G3304" s="54" t="s">
        <v>625</v>
      </c>
      <c r="H3304" s="54" t="s">
        <v>626</v>
      </c>
      <c r="I3304" s="54" t="s">
        <v>627</v>
      </c>
      <c r="J3304" s="54" t="s">
        <v>625</v>
      </c>
      <c r="K3304" s="54" t="s">
        <v>640</v>
      </c>
      <c r="L3304" s="87">
        <v>42874</v>
      </c>
      <c r="M3304" s="54"/>
      <c r="N3304" s="54" t="s">
        <v>641</v>
      </c>
      <c r="O3304" s="88">
        <v>1.9486390000000001E-3</v>
      </c>
      <c r="P3304" s="54">
        <v>1</v>
      </c>
    </row>
    <row r="3305" spans="1:16" ht="28">
      <c r="A3305" s="54" t="s">
        <v>228</v>
      </c>
      <c r="B3305" s="54" t="s">
        <v>185</v>
      </c>
      <c r="C3305" s="54" t="s">
        <v>1129</v>
      </c>
      <c r="D3305" s="54" t="s">
        <v>152</v>
      </c>
      <c r="E3305" s="54" t="s">
        <v>1129</v>
      </c>
      <c r="F3305" s="54" t="s">
        <v>272</v>
      </c>
      <c r="G3305" s="54" t="s">
        <v>625</v>
      </c>
      <c r="H3305" s="54" t="s">
        <v>626</v>
      </c>
      <c r="I3305" s="54" t="s">
        <v>627</v>
      </c>
      <c r="J3305" s="54" t="s">
        <v>625</v>
      </c>
      <c r="K3305" s="54" t="s">
        <v>642</v>
      </c>
      <c r="L3305" s="87">
        <v>42874</v>
      </c>
      <c r="M3305" s="54"/>
      <c r="N3305" s="54" t="s">
        <v>643</v>
      </c>
      <c r="O3305" s="88">
        <v>1.9486390000000001E-3</v>
      </c>
      <c r="P3305" s="54">
        <v>1</v>
      </c>
    </row>
    <row r="3306" spans="1:16" ht="28">
      <c r="A3306" s="54" t="s">
        <v>228</v>
      </c>
      <c r="B3306" s="54" t="s">
        <v>185</v>
      </c>
      <c r="C3306" s="54" t="s">
        <v>1129</v>
      </c>
      <c r="D3306" s="54" t="s">
        <v>152</v>
      </c>
      <c r="E3306" s="54" t="s">
        <v>1129</v>
      </c>
      <c r="F3306" s="54" t="s">
        <v>272</v>
      </c>
      <c r="G3306" s="54" t="s">
        <v>625</v>
      </c>
      <c r="H3306" s="54" t="s">
        <v>626</v>
      </c>
      <c r="I3306" s="54" t="s">
        <v>627</v>
      </c>
      <c r="J3306" s="54" t="s">
        <v>625</v>
      </c>
      <c r="K3306" s="54" t="s">
        <v>644</v>
      </c>
      <c r="L3306" s="87">
        <v>42874</v>
      </c>
      <c r="M3306" s="54"/>
      <c r="N3306" s="54" t="s">
        <v>645</v>
      </c>
      <c r="O3306" s="88">
        <v>5.8459169999999991E-3</v>
      </c>
      <c r="P3306" s="54">
        <v>3</v>
      </c>
    </row>
    <row r="3307" spans="1:16" ht="28">
      <c r="A3307" s="54" t="s">
        <v>228</v>
      </c>
      <c r="B3307" s="54" t="s">
        <v>185</v>
      </c>
      <c r="C3307" s="54" t="s">
        <v>1129</v>
      </c>
      <c r="D3307" s="54" t="s">
        <v>152</v>
      </c>
      <c r="E3307" s="54" t="s">
        <v>1129</v>
      </c>
      <c r="F3307" s="54" t="s">
        <v>272</v>
      </c>
      <c r="G3307" s="54" t="s">
        <v>625</v>
      </c>
      <c r="H3307" s="54" t="s">
        <v>626</v>
      </c>
      <c r="I3307" s="54" t="s">
        <v>627</v>
      </c>
      <c r="J3307" s="54" t="s">
        <v>625</v>
      </c>
      <c r="K3307" s="54" t="s">
        <v>626</v>
      </c>
      <c r="L3307" s="87">
        <v>42874</v>
      </c>
      <c r="M3307" s="54"/>
      <c r="N3307" s="54" t="s">
        <v>646</v>
      </c>
      <c r="O3307" s="88">
        <v>1.9486390000000001E-3</v>
      </c>
      <c r="P3307" s="54">
        <v>1</v>
      </c>
    </row>
    <row r="3308" spans="1:16" ht="28">
      <c r="A3308" s="54" t="s">
        <v>228</v>
      </c>
      <c r="B3308" s="54" t="s">
        <v>185</v>
      </c>
      <c r="C3308" s="54" t="s">
        <v>1129</v>
      </c>
      <c r="D3308" s="54" t="s">
        <v>152</v>
      </c>
      <c r="E3308" s="54" t="s">
        <v>1129</v>
      </c>
      <c r="F3308" s="54" t="s">
        <v>272</v>
      </c>
      <c r="G3308" s="54" t="s">
        <v>647</v>
      </c>
      <c r="H3308" s="54" t="s">
        <v>648</v>
      </c>
      <c r="I3308" s="54" t="s">
        <v>649</v>
      </c>
      <c r="J3308" s="54" t="s">
        <v>647</v>
      </c>
      <c r="K3308" s="54" t="s">
        <v>650</v>
      </c>
      <c r="L3308" s="87">
        <v>42790</v>
      </c>
      <c r="M3308" s="54"/>
      <c r="N3308" s="54" t="s">
        <v>651</v>
      </c>
      <c r="O3308" s="88">
        <v>0.23578531699999999</v>
      </c>
      <c r="P3308" s="54">
        <v>121</v>
      </c>
    </row>
    <row r="3309" spans="1:16" ht="28">
      <c r="A3309" s="54" t="s">
        <v>228</v>
      </c>
      <c r="B3309" s="54" t="s">
        <v>185</v>
      </c>
      <c r="C3309" s="54" t="s">
        <v>1129</v>
      </c>
      <c r="D3309" s="54" t="s">
        <v>152</v>
      </c>
      <c r="E3309" s="54" t="s">
        <v>1129</v>
      </c>
      <c r="F3309" s="54" t="s">
        <v>272</v>
      </c>
      <c r="G3309" s="54" t="s">
        <v>647</v>
      </c>
      <c r="H3309" s="54" t="s">
        <v>648</v>
      </c>
      <c r="I3309" s="54" t="s">
        <v>649</v>
      </c>
      <c r="J3309" s="54" t="s">
        <v>647</v>
      </c>
      <c r="K3309" s="54" t="s">
        <v>650</v>
      </c>
      <c r="L3309" s="87">
        <v>42790</v>
      </c>
      <c r="M3309" s="54"/>
      <c r="N3309" s="54" t="s">
        <v>652</v>
      </c>
      <c r="O3309" s="88">
        <v>2.7280945800000001E-2</v>
      </c>
      <c r="P3309" s="54">
        <v>14</v>
      </c>
    </row>
    <row r="3310" spans="1:16" ht="28">
      <c r="A3310" s="54" t="s">
        <v>228</v>
      </c>
      <c r="B3310" s="54" t="s">
        <v>185</v>
      </c>
      <c r="C3310" s="54" t="s">
        <v>1129</v>
      </c>
      <c r="D3310" s="54" t="s">
        <v>152</v>
      </c>
      <c r="E3310" s="54" t="s">
        <v>1129</v>
      </c>
      <c r="F3310" s="54" t="s">
        <v>272</v>
      </c>
      <c r="G3310" s="54" t="s">
        <v>647</v>
      </c>
      <c r="H3310" s="54" t="s">
        <v>648</v>
      </c>
      <c r="I3310" s="54" t="s">
        <v>649</v>
      </c>
      <c r="J3310" s="54" t="s">
        <v>647</v>
      </c>
      <c r="K3310" s="54" t="s">
        <v>653</v>
      </c>
      <c r="L3310" s="87">
        <v>42790</v>
      </c>
      <c r="M3310" s="54"/>
      <c r="N3310" s="54" t="s">
        <v>654</v>
      </c>
      <c r="O3310" s="88">
        <v>0.1480965628</v>
      </c>
      <c r="P3310" s="54">
        <v>76</v>
      </c>
    </row>
    <row r="3311" spans="1:16" ht="28">
      <c r="A3311" s="54" t="s">
        <v>228</v>
      </c>
      <c r="B3311" s="54" t="s">
        <v>185</v>
      </c>
      <c r="C3311" s="54" t="s">
        <v>1129</v>
      </c>
      <c r="D3311" s="54" t="s">
        <v>152</v>
      </c>
      <c r="E3311" s="54" t="s">
        <v>1129</v>
      </c>
      <c r="F3311" s="54" t="s">
        <v>272</v>
      </c>
      <c r="G3311" s="54" t="s">
        <v>647</v>
      </c>
      <c r="H3311" s="54" t="s">
        <v>648</v>
      </c>
      <c r="I3311" s="54" t="s">
        <v>649</v>
      </c>
      <c r="J3311" s="54" t="s">
        <v>647</v>
      </c>
      <c r="K3311" s="54" t="s">
        <v>655</v>
      </c>
      <c r="L3311" s="87">
        <v>42790</v>
      </c>
      <c r="M3311" s="54"/>
      <c r="N3311" s="54" t="s">
        <v>656</v>
      </c>
      <c r="O3311" s="88">
        <v>1.3640472900000001E-2</v>
      </c>
      <c r="P3311" s="54">
        <v>7</v>
      </c>
    </row>
    <row r="3312" spans="1:16" ht="28">
      <c r="A3312" s="54" t="s">
        <v>228</v>
      </c>
      <c r="B3312" s="54" t="s">
        <v>185</v>
      </c>
      <c r="C3312" s="54" t="s">
        <v>1129</v>
      </c>
      <c r="D3312" s="54" t="s">
        <v>152</v>
      </c>
      <c r="E3312" s="54" t="s">
        <v>1129</v>
      </c>
      <c r="F3312" s="54" t="s">
        <v>272</v>
      </c>
      <c r="G3312" s="54" t="s">
        <v>647</v>
      </c>
      <c r="H3312" s="54" t="s">
        <v>648</v>
      </c>
      <c r="I3312" s="54" t="s">
        <v>649</v>
      </c>
      <c r="J3312" s="54" t="s">
        <v>647</v>
      </c>
      <c r="K3312" s="54" t="s">
        <v>657</v>
      </c>
      <c r="L3312" s="87">
        <v>42790</v>
      </c>
      <c r="M3312" s="54"/>
      <c r="N3312" s="54" t="s">
        <v>658</v>
      </c>
      <c r="O3312" s="88">
        <v>7.7945558999999998E-3</v>
      </c>
      <c r="P3312" s="54">
        <v>4</v>
      </c>
    </row>
    <row r="3313" spans="1:16" ht="28">
      <c r="A3313" s="54" t="s">
        <v>228</v>
      </c>
      <c r="B3313" s="54" t="s">
        <v>185</v>
      </c>
      <c r="C3313" s="54" t="s">
        <v>1129</v>
      </c>
      <c r="D3313" s="54" t="s">
        <v>152</v>
      </c>
      <c r="E3313" s="54" t="s">
        <v>1129</v>
      </c>
      <c r="F3313" s="54" t="s">
        <v>272</v>
      </c>
      <c r="G3313" s="54" t="s">
        <v>647</v>
      </c>
      <c r="H3313" s="54" t="s">
        <v>648</v>
      </c>
      <c r="I3313" s="54" t="s">
        <v>649</v>
      </c>
      <c r="J3313" s="54" t="s">
        <v>647</v>
      </c>
      <c r="K3313" s="54" t="s">
        <v>659</v>
      </c>
      <c r="L3313" s="87">
        <v>42790</v>
      </c>
      <c r="M3313" s="54"/>
      <c r="N3313" s="54" t="s">
        <v>660</v>
      </c>
      <c r="O3313" s="88">
        <v>9.7431949000000018E-3</v>
      </c>
      <c r="P3313" s="54">
        <v>5</v>
      </c>
    </row>
    <row r="3314" spans="1:16" ht="28">
      <c r="A3314" s="54" t="s">
        <v>228</v>
      </c>
      <c r="B3314" s="54" t="s">
        <v>185</v>
      </c>
      <c r="C3314" s="54" t="s">
        <v>1129</v>
      </c>
      <c r="D3314" s="54" t="s">
        <v>152</v>
      </c>
      <c r="E3314" s="54" t="s">
        <v>1129</v>
      </c>
      <c r="F3314" s="54" t="s">
        <v>272</v>
      </c>
      <c r="G3314" s="54" t="s">
        <v>647</v>
      </c>
      <c r="H3314" s="54" t="s">
        <v>648</v>
      </c>
      <c r="I3314" s="54" t="s">
        <v>649</v>
      </c>
      <c r="J3314" s="54" t="s">
        <v>647</v>
      </c>
      <c r="K3314" s="54" t="s">
        <v>661</v>
      </c>
      <c r="L3314" s="87">
        <v>42790</v>
      </c>
      <c r="M3314" s="54"/>
      <c r="N3314" s="54" t="s">
        <v>662</v>
      </c>
      <c r="O3314" s="88">
        <v>7.7945558999999998E-3</v>
      </c>
      <c r="P3314" s="54">
        <v>4</v>
      </c>
    </row>
    <row r="3315" spans="1:16" ht="28">
      <c r="A3315" s="54" t="s">
        <v>228</v>
      </c>
      <c r="B3315" s="54" t="s">
        <v>185</v>
      </c>
      <c r="C3315" s="54" t="s">
        <v>1129</v>
      </c>
      <c r="D3315" s="54" t="s">
        <v>152</v>
      </c>
      <c r="E3315" s="54" t="s">
        <v>1129</v>
      </c>
      <c r="F3315" s="54" t="s">
        <v>272</v>
      </c>
      <c r="G3315" s="54" t="s">
        <v>647</v>
      </c>
      <c r="H3315" s="54" t="s">
        <v>648</v>
      </c>
      <c r="I3315" s="54" t="s">
        <v>649</v>
      </c>
      <c r="J3315" s="54" t="s">
        <v>647</v>
      </c>
      <c r="K3315" s="54" t="s">
        <v>661</v>
      </c>
      <c r="L3315" s="87">
        <v>42790</v>
      </c>
      <c r="M3315" s="54"/>
      <c r="N3315" s="54" t="s">
        <v>663</v>
      </c>
      <c r="O3315" s="88">
        <v>0.82817156810000003</v>
      </c>
      <c r="P3315" s="54">
        <v>425</v>
      </c>
    </row>
    <row r="3316" spans="1:16" ht="28">
      <c r="A3316" s="54" t="s">
        <v>228</v>
      </c>
      <c r="B3316" s="54" t="s">
        <v>185</v>
      </c>
      <c r="C3316" s="54" t="s">
        <v>1129</v>
      </c>
      <c r="D3316" s="54" t="s">
        <v>152</v>
      </c>
      <c r="E3316" s="54" t="s">
        <v>1129</v>
      </c>
      <c r="F3316" s="54" t="s">
        <v>272</v>
      </c>
      <c r="G3316" s="54" t="s">
        <v>647</v>
      </c>
      <c r="H3316" s="54" t="s">
        <v>648</v>
      </c>
      <c r="I3316" s="54" t="s">
        <v>649</v>
      </c>
      <c r="J3316" s="54" t="s">
        <v>647</v>
      </c>
      <c r="K3316" s="54" t="s">
        <v>664</v>
      </c>
      <c r="L3316" s="87">
        <v>42790</v>
      </c>
      <c r="M3316" s="54"/>
      <c r="N3316" s="54" t="s">
        <v>665</v>
      </c>
      <c r="O3316" s="88">
        <v>1.7537750899999999E-2</v>
      </c>
      <c r="P3316" s="54">
        <v>9</v>
      </c>
    </row>
    <row r="3317" spans="1:16" ht="28">
      <c r="A3317" s="54" t="s">
        <v>228</v>
      </c>
      <c r="B3317" s="54" t="s">
        <v>185</v>
      </c>
      <c r="C3317" s="54" t="s">
        <v>1129</v>
      </c>
      <c r="D3317" s="54" t="s">
        <v>152</v>
      </c>
      <c r="E3317" s="54" t="s">
        <v>1129</v>
      </c>
      <c r="F3317" s="54" t="s">
        <v>272</v>
      </c>
      <c r="G3317" s="54" t="s">
        <v>647</v>
      </c>
      <c r="H3317" s="54" t="s">
        <v>648</v>
      </c>
      <c r="I3317" s="54" t="s">
        <v>649</v>
      </c>
      <c r="J3317" s="54" t="s">
        <v>647</v>
      </c>
      <c r="K3317" s="54" t="s">
        <v>664</v>
      </c>
      <c r="L3317" s="87">
        <v>42790</v>
      </c>
      <c r="M3317" s="54"/>
      <c r="N3317" s="54" t="s">
        <v>666</v>
      </c>
      <c r="O3317" s="88">
        <v>2.1435028799999999E-2</v>
      </c>
      <c r="P3317" s="54">
        <v>11</v>
      </c>
    </row>
    <row r="3318" spans="1:16" ht="28">
      <c r="A3318" s="54" t="s">
        <v>228</v>
      </c>
      <c r="B3318" s="54" t="s">
        <v>185</v>
      </c>
      <c r="C3318" s="54" t="s">
        <v>1129</v>
      </c>
      <c r="D3318" s="54" t="s">
        <v>152</v>
      </c>
      <c r="E3318" s="54" t="s">
        <v>1129</v>
      </c>
      <c r="F3318" s="54" t="s">
        <v>272</v>
      </c>
      <c r="G3318" s="54" t="s">
        <v>647</v>
      </c>
      <c r="H3318" s="54" t="s">
        <v>648</v>
      </c>
      <c r="I3318" s="54" t="s">
        <v>649</v>
      </c>
      <c r="J3318" s="54" t="s">
        <v>647</v>
      </c>
      <c r="K3318" s="54" t="s">
        <v>664</v>
      </c>
      <c r="L3318" s="87">
        <v>42790</v>
      </c>
      <c r="M3318" s="54"/>
      <c r="N3318" s="54" t="s">
        <v>667</v>
      </c>
      <c r="O3318" s="88">
        <v>2.1435028799999999E-2</v>
      </c>
      <c r="P3318" s="54">
        <v>11</v>
      </c>
    </row>
    <row r="3319" spans="1:16" ht="28">
      <c r="A3319" s="54" t="s">
        <v>228</v>
      </c>
      <c r="B3319" s="54" t="s">
        <v>185</v>
      </c>
      <c r="C3319" s="54" t="s">
        <v>1129</v>
      </c>
      <c r="D3319" s="54" t="s">
        <v>152</v>
      </c>
      <c r="E3319" s="54" t="s">
        <v>1129</v>
      </c>
      <c r="F3319" s="54" t="s">
        <v>272</v>
      </c>
      <c r="G3319" s="54" t="s">
        <v>647</v>
      </c>
      <c r="H3319" s="54" t="s">
        <v>648</v>
      </c>
      <c r="I3319" s="54" t="s">
        <v>649</v>
      </c>
      <c r="J3319" s="54" t="s">
        <v>647</v>
      </c>
      <c r="K3319" s="54" t="s">
        <v>648</v>
      </c>
      <c r="L3319" s="87">
        <v>42790</v>
      </c>
      <c r="M3319" s="54"/>
      <c r="N3319" s="54" t="s">
        <v>668</v>
      </c>
      <c r="O3319" s="88">
        <v>2.7280945800000001E-2</v>
      </c>
      <c r="P3319" s="54">
        <v>14</v>
      </c>
    </row>
    <row r="3320" spans="1:16" ht="28">
      <c r="A3320" s="54" t="s">
        <v>228</v>
      </c>
      <c r="B3320" s="54" t="s">
        <v>185</v>
      </c>
      <c r="C3320" s="54" t="s">
        <v>1129</v>
      </c>
      <c r="D3320" s="54" t="s">
        <v>152</v>
      </c>
      <c r="E3320" s="54" t="s">
        <v>1129</v>
      </c>
      <c r="F3320" s="54" t="s">
        <v>272</v>
      </c>
      <c r="G3320" s="54" t="s">
        <v>647</v>
      </c>
      <c r="H3320" s="54" t="s">
        <v>648</v>
      </c>
      <c r="I3320" s="54" t="s">
        <v>649</v>
      </c>
      <c r="J3320" s="54" t="s">
        <v>647</v>
      </c>
      <c r="K3320" s="54" t="s">
        <v>669</v>
      </c>
      <c r="L3320" s="87">
        <v>42790</v>
      </c>
      <c r="M3320" s="54"/>
      <c r="N3320" s="54" t="s">
        <v>670</v>
      </c>
      <c r="O3320" s="88">
        <v>7.7945558999999998E-3</v>
      </c>
      <c r="P3320" s="54">
        <v>4</v>
      </c>
    </row>
    <row r="3321" spans="1:16" ht="28">
      <c r="A3321" s="54" t="s">
        <v>228</v>
      </c>
      <c r="B3321" s="54" t="s">
        <v>185</v>
      </c>
      <c r="C3321" s="54" t="s">
        <v>1129</v>
      </c>
      <c r="D3321" s="54" t="s">
        <v>152</v>
      </c>
      <c r="E3321" s="54" t="s">
        <v>1129</v>
      </c>
      <c r="F3321" s="54" t="s">
        <v>272</v>
      </c>
      <c r="G3321" s="54" t="s">
        <v>647</v>
      </c>
      <c r="H3321" s="54" t="s">
        <v>648</v>
      </c>
      <c r="I3321" s="54" t="s">
        <v>649</v>
      </c>
      <c r="J3321" s="54" t="s">
        <v>647</v>
      </c>
      <c r="K3321" s="54" t="s">
        <v>669</v>
      </c>
      <c r="L3321" s="87">
        <v>42790</v>
      </c>
      <c r="M3321" s="54"/>
      <c r="N3321" s="54" t="s">
        <v>671</v>
      </c>
      <c r="O3321" s="88">
        <v>1.7537750899999999E-2</v>
      </c>
      <c r="P3321" s="54">
        <v>9</v>
      </c>
    </row>
    <row r="3322" spans="1:16" ht="28">
      <c r="A3322" s="54" t="s">
        <v>228</v>
      </c>
      <c r="B3322" s="54" t="s">
        <v>185</v>
      </c>
      <c r="C3322" s="54" t="s">
        <v>1129</v>
      </c>
      <c r="D3322" s="54" t="s">
        <v>152</v>
      </c>
      <c r="E3322" s="54" t="s">
        <v>1129</v>
      </c>
      <c r="F3322" s="54" t="s">
        <v>272</v>
      </c>
      <c r="G3322" s="54" t="s">
        <v>647</v>
      </c>
      <c r="H3322" s="54" t="s">
        <v>648</v>
      </c>
      <c r="I3322" s="54" t="s">
        <v>649</v>
      </c>
      <c r="J3322" s="54" t="s">
        <v>672</v>
      </c>
      <c r="K3322" s="54" t="s">
        <v>673</v>
      </c>
      <c r="L3322" s="87">
        <v>42790</v>
      </c>
      <c r="M3322" s="54"/>
      <c r="N3322" s="54" t="s">
        <v>674</v>
      </c>
      <c r="O3322" s="88">
        <v>7.7945558999999998E-3</v>
      </c>
      <c r="P3322" s="54">
        <v>4</v>
      </c>
    </row>
    <row r="3323" spans="1:16" ht="28">
      <c r="A3323" s="54" t="s">
        <v>228</v>
      </c>
      <c r="B3323" s="54" t="s">
        <v>185</v>
      </c>
      <c r="C3323" s="54" t="s">
        <v>1129</v>
      </c>
      <c r="D3323" s="54" t="s">
        <v>152</v>
      </c>
      <c r="E3323" s="54" t="s">
        <v>1129</v>
      </c>
      <c r="F3323" s="54" t="s">
        <v>272</v>
      </c>
      <c r="G3323" s="54" t="s">
        <v>647</v>
      </c>
      <c r="H3323" s="54" t="s">
        <v>648</v>
      </c>
      <c r="I3323" s="54" t="s">
        <v>649</v>
      </c>
      <c r="J3323" s="54" t="s">
        <v>675</v>
      </c>
      <c r="K3323" s="54" t="s">
        <v>676</v>
      </c>
      <c r="L3323" s="87">
        <v>42790</v>
      </c>
      <c r="M3323" s="54"/>
      <c r="N3323" s="54" t="s">
        <v>677</v>
      </c>
      <c r="O3323" s="88">
        <v>4.3571567678000003</v>
      </c>
      <c r="P3323" s="54">
        <v>2236</v>
      </c>
    </row>
    <row r="3324" spans="1:16" ht="28">
      <c r="A3324" s="54" t="s">
        <v>228</v>
      </c>
      <c r="B3324" s="54" t="s">
        <v>185</v>
      </c>
      <c r="C3324" s="54" t="s">
        <v>1129</v>
      </c>
      <c r="D3324" s="54" t="s">
        <v>152</v>
      </c>
      <c r="E3324" s="54" t="s">
        <v>1129</v>
      </c>
      <c r="F3324" s="54" t="s">
        <v>272</v>
      </c>
      <c r="G3324" s="54" t="s">
        <v>196</v>
      </c>
      <c r="H3324" s="54" t="s">
        <v>199</v>
      </c>
      <c r="I3324" s="54" t="s">
        <v>1527</v>
      </c>
      <c r="J3324" s="54" t="s">
        <v>196</v>
      </c>
      <c r="K3324" s="54" t="s">
        <v>199</v>
      </c>
      <c r="L3324" s="87">
        <v>42888</v>
      </c>
      <c r="M3324" s="54"/>
      <c r="N3324" s="54" t="s">
        <v>707</v>
      </c>
      <c r="O3324" s="88">
        <v>7.2099642399999997E-2</v>
      </c>
      <c r="P3324" s="54">
        <v>37</v>
      </c>
    </row>
    <row r="3325" spans="1:16" ht="28">
      <c r="A3325" s="54" t="s">
        <v>228</v>
      </c>
      <c r="B3325" s="54" t="s">
        <v>185</v>
      </c>
      <c r="C3325" s="54" t="s">
        <v>1129</v>
      </c>
      <c r="D3325" s="54" t="s">
        <v>152</v>
      </c>
      <c r="E3325" s="54" t="s">
        <v>1129</v>
      </c>
      <c r="F3325" s="54" t="s">
        <v>272</v>
      </c>
      <c r="G3325" s="54" t="s">
        <v>196</v>
      </c>
      <c r="H3325" s="54" t="s">
        <v>199</v>
      </c>
      <c r="I3325" s="54" t="s">
        <v>700</v>
      </c>
      <c r="J3325" s="54" t="s">
        <v>196</v>
      </c>
      <c r="K3325" s="54" t="s">
        <v>701</v>
      </c>
      <c r="L3325" s="87">
        <v>42888</v>
      </c>
      <c r="M3325" s="54"/>
      <c r="N3325" s="54" t="s">
        <v>702</v>
      </c>
      <c r="O3325" s="88">
        <v>9.7431949000000018E-3</v>
      </c>
      <c r="P3325" s="54">
        <v>5</v>
      </c>
    </row>
    <row r="3326" spans="1:16" ht="28">
      <c r="A3326" s="54" t="s">
        <v>228</v>
      </c>
      <c r="B3326" s="54" t="s">
        <v>185</v>
      </c>
      <c r="C3326" s="54" t="s">
        <v>1129</v>
      </c>
      <c r="D3326" s="54" t="s">
        <v>152</v>
      </c>
      <c r="E3326" s="54" t="s">
        <v>1129</v>
      </c>
      <c r="F3326" s="54" t="s">
        <v>272</v>
      </c>
      <c r="G3326" s="54" t="s">
        <v>196</v>
      </c>
      <c r="H3326" s="54" t="s">
        <v>199</v>
      </c>
      <c r="I3326" s="54" t="s">
        <v>700</v>
      </c>
      <c r="J3326" s="54" t="s">
        <v>196</v>
      </c>
      <c r="K3326" s="54" t="s">
        <v>703</v>
      </c>
      <c r="L3326" s="87">
        <v>42888</v>
      </c>
      <c r="M3326" s="54"/>
      <c r="N3326" s="54" t="s">
        <v>704</v>
      </c>
      <c r="O3326" s="88">
        <v>1.16918339E-2</v>
      </c>
      <c r="P3326" s="54">
        <v>6</v>
      </c>
    </row>
    <row r="3327" spans="1:16" ht="28">
      <c r="A3327" s="54" t="s">
        <v>228</v>
      </c>
      <c r="B3327" s="54" t="s">
        <v>185</v>
      </c>
      <c r="C3327" s="54" t="s">
        <v>1129</v>
      </c>
      <c r="D3327" s="54" t="s">
        <v>152</v>
      </c>
      <c r="E3327" s="54" t="s">
        <v>1129</v>
      </c>
      <c r="F3327" s="54" t="s">
        <v>272</v>
      </c>
      <c r="G3327" s="54" t="s">
        <v>196</v>
      </c>
      <c r="H3327" s="54" t="s">
        <v>199</v>
      </c>
      <c r="I3327" s="54" t="s">
        <v>700</v>
      </c>
      <c r="J3327" s="54" t="s">
        <v>196</v>
      </c>
      <c r="K3327" s="54" t="s">
        <v>705</v>
      </c>
      <c r="L3327" s="87">
        <v>42888</v>
      </c>
      <c r="M3327" s="54"/>
      <c r="N3327" s="54" t="s">
        <v>706</v>
      </c>
      <c r="O3327" s="88">
        <v>4.4818696599999992E-2</v>
      </c>
      <c r="P3327" s="54">
        <v>23</v>
      </c>
    </row>
    <row r="3328" spans="1:16" ht="28">
      <c r="A3328" s="54" t="s">
        <v>228</v>
      </c>
      <c r="B3328" s="54" t="s">
        <v>185</v>
      </c>
      <c r="C3328" s="54" t="s">
        <v>1129</v>
      </c>
      <c r="D3328" s="54" t="s">
        <v>152</v>
      </c>
      <c r="E3328" s="54" t="s">
        <v>1129</v>
      </c>
      <c r="F3328" s="54" t="s">
        <v>272</v>
      </c>
      <c r="G3328" s="54" t="s">
        <v>196</v>
      </c>
      <c r="H3328" s="54" t="s">
        <v>199</v>
      </c>
      <c r="I3328" s="54" t="s">
        <v>700</v>
      </c>
      <c r="J3328" s="54" t="s">
        <v>196</v>
      </c>
      <c r="K3328" s="54" t="s">
        <v>708</v>
      </c>
      <c r="L3328" s="87">
        <v>42888</v>
      </c>
      <c r="M3328" s="54"/>
      <c r="N3328" s="54" t="s">
        <v>709</v>
      </c>
      <c r="O3328" s="88">
        <v>3.8972780000000001E-3</v>
      </c>
      <c r="P3328" s="54">
        <v>2</v>
      </c>
    </row>
    <row r="3329" spans="1:16" ht="28">
      <c r="A3329" s="54" t="s">
        <v>228</v>
      </c>
      <c r="B3329" s="54" t="s">
        <v>185</v>
      </c>
      <c r="C3329" s="54" t="s">
        <v>1129</v>
      </c>
      <c r="D3329" s="54" t="s">
        <v>152</v>
      </c>
      <c r="E3329" s="54" t="s">
        <v>1129</v>
      </c>
      <c r="F3329" s="54" t="s">
        <v>272</v>
      </c>
      <c r="G3329" s="54" t="s">
        <v>196</v>
      </c>
      <c r="H3329" s="54" t="s">
        <v>199</v>
      </c>
      <c r="I3329" s="54" t="s">
        <v>700</v>
      </c>
      <c r="J3329" s="54" t="s">
        <v>196</v>
      </c>
      <c r="K3329" s="54" t="s">
        <v>710</v>
      </c>
      <c r="L3329" s="87">
        <v>42888</v>
      </c>
      <c r="M3329" s="54"/>
      <c r="N3329" s="54" t="s">
        <v>711</v>
      </c>
      <c r="O3329" s="88">
        <v>1.16918339E-2</v>
      </c>
      <c r="P3329" s="54">
        <v>6</v>
      </c>
    </row>
    <row r="3330" spans="1:16" ht="28">
      <c r="A3330" s="54" t="s">
        <v>228</v>
      </c>
      <c r="B3330" s="54" t="s">
        <v>185</v>
      </c>
      <c r="C3330" s="54" t="s">
        <v>1129</v>
      </c>
      <c r="D3330" s="54" t="s">
        <v>152</v>
      </c>
      <c r="E3330" s="54" t="s">
        <v>1129</v>
      </c>
      <c r="F3330" s="54" t="s">
        <v>272</v>
      </c>
      <c r="G3330" s="54" t="s">
        <v>196</v>
      </c>
      <c r="H3330" s="54" t="s">
        <v>199</v>
      </c>
      <c r="I3330" s="54" t="s">
        <v>700</v>
      </c>
      <c r="J3330" s="54" t="s">
        <v>196</v>
      </c>
      <c r="K3330" s="54" t="s">
        <v>712</v>
      </c>
      <c r="L3330" s="87">
        <v>42888</v>
      </c>
      <c r="M3330" s="54"/>
      <c r="N3330" s="54" t="s">
        <v>713</v>
      </c>
      <c r="O3330" s="88">
        <v>9.7431949000000018E-3</v>
      </c>
      <c r="P3330" s="54">
        <v>5</v>
      </c>
    </row>
    <row r="3331" spans="1:16" ht="28">
      <c r="A3331" s="54" t="s">
        <v>228</v>
      </c>
      <c r="B3331" s="54" t="s">
        <v>185</v>
      </c>
      <c r="C3331" s="54" t="s">
        <v>1129</v>
      </c>
      <c r="D3331" s="54" t="s">
        <v>152</v>
      </c>
      <c r="E3331" s="54" t="s">
        <v>1129</v>
      </c>
      <c r="F3331" s="54" t="s">
        <v>272</v>
      </c>
      <c r="G3331" s="54" t="s">
        <v>196</v>
      </c>
      <c r="H3331" s="54" t="s">
        <v>199</v>
      </c>
      <c r="I3331" s="54" t="s">
        <v>700</v>
      </c>
      <c r="J3331" s="54" t="s">
        <v>196</v>
      </c>
      <c r="K3331" s="54" t="s">
        <v>714</v>
      </c>
      <c r="L3331" s="87">
        <v>42888</v>
      </c>
      <c r="M3331" s="54"/>
      <c r="N3331" s="54" t="s">
        <v>715</v>
      </c>
      <c r="O3331" s="88">
        <v>6.2356447500000009E-2</v>
      </c>
      <c r="P3331" s="54">
        <v>32</v>
      </c>
    </row>
    <row r="3332" spans="1:16" ht="28">
      <c r="A3332" s="54" t="s">
        <v>228</v>
      </c>
      <c r="B3332" s="54" t="s">
        <v>185</v>
      </c>
      <c r="C3332" s="54" t="s">
        <v>1129</v>
      </c>
      <c r="D3332" s="54" t="s">
        <v>152</v>
      </c>
      <c r="E3332" s="54" t="s">
        <v>1129</v>
      </c>
      <c r="F3332" s="54" t="s">
        <v>272</v>
      </c>
      <c r="G3332" s="54" t="s">
        <v>196</v>
      </c>
      <c r="H3332" s="54" t="s">
        <v>199</v>
      </c>
      <c r="I3332" s="54" t="s">
        <v>700</v>
      </c>
      <c r="J3332" s="54" t="s">
        <v>196</v>
      </c>
      <c r="K3332" s="54" t="s">
        <v>716</v>
      </c>
      <c r="L3332" s="87">
        <v>42888</v>
      </c>
      <c r="M3332" s="54"/>
      <c r="N3332" s="54" t="s">
        <v>717</v>
      </c>
      <c r="O3332" s="88">
        <v>0.124712895</v>
      </c>
      <c r="P3332" s="54">
        <v>64</v>
      </c>
    </row>
    <row r="3333" spans="1:16" ht="28">
      <c r="A3333" s="54" t="s">
        <v>228</v>
      </c>
      <c r="B3333" s="54" t="s">
        <v>185</v>
      </c>
      <c r="C3333" s="54" t="s">
        <v>1129</v>
      </c>
      <c r="D3333" s="54" t="s">
        <v>152</v>
      </c>
      <c r="E3333" s="54" t="s">
        <v>1129</v>
      </c>
      <c r="F3333" s="54" t="s">
        <v>272</v>
      </c>
      <c r="G3333" s="54" t="s">
        <v>196</v>
      </c>
      <c r="H3333" s="54" t="s">
        <v>199</v>
      </c>
      <c r="I3333" s="54" t="s">
        <v>700</v>
      </c>
      <c r="J3333" s="54" t="s">
        <v>196</v>
      </c>
      <c r="K3333" s="54" t="s">
        <v>718</v>
      </c>
      <c r="L3333" s="87">
        <v>42888</v>
      </c>
      <c r="M3333" s="54"/>
      <c r="N3333" s="54" t="s">
        <v>719</v>
      </c>
      <c r="O3333" s="88">
        <v>9.7431949000000018E-3</v>
      </c>
      <c r="P3333" s="54">
        <v>5</v>
      </c>
    </row>
    <row r="3334" spans="1:16" ht="28">
      <c r="A3334" s="54" t="s">
        <v>228</v>
      </c>
      <c r="B3334" s="54" t="s">
        <v>185</v>
      </c>
      <c r="C3334" s="54" t="s">
        <v>1129</v>
      </c>
      <c r="D3334" s="54" t="s">
        <v>152</v>
      </c>
      <c r="E3334" s="54" t="s">
        <v>1129</v>
      </c>
      <c r="F3334" s="54" t="s">
        <v>272</v>
      </c>
      <c r="G3334" s="54" t="s">
        <v>196</v>
      </c>
      <c r="H3334" s="54" t="s">
        <v>720</v>
      </c>
      <c r="I3334" s="54" t="s">
        <v>721</v>
      </c>
      <c r="J3334" s="54" t="s">
        <v>196</v>
      </c>
      <c r="K3334" s="54" t="s">
        <v>720</v>
      </c>
      <c r="L3334" s="87">
        <v>42627</v>
      </c>
      <c r="M3334" s="54"/>
      <c r="N3334" s="54" t="s">
        <v>722</v>
      </c>
      <c r="O3334" s="88">
        <v>0.21824756619999999</v>
      </c>
      <c r="P3334" s="54">
        <v>112</v>
      </c>
    </row>
    <row r="3335" spans="1:16" ht="28">
      <c r="A3335" s="54" t="s">
        <v>228</v>
      </c>
      <c r="B3335" s="54" t="s">
        <v>185</v>
      </c>
      <c r="C3335" s="54" t="s">
        <v>1129</v>
      </c>
      <c r="D3335" s="54" t="s">
        <v>152</v>
      </c>
      <c r="E3335" s="54" t="s">
        <v>1129</v>
      </c>
      <c r="F3335" s="54" t="s">
        <v>272</v>
      </c>
      <c r="G3335" s="54" t="s">
        <v>196</v>
      </c>
      <c r="H3335" s="54" t="s">
        <v>720</v>
      </c>
      <c r="I3335" s="54" t="s">
        <v>723</v>
      </c>
      <c r="J3335" s="54" t="s">
        <v>196</v>
      </c>
      <c r="K3335" s="54" t="s">
        <v>724</v>
      </c>
      <c r="L3335" s="87">
        <v>42678</v>
      </c>
      <c r="M3335" s="54"/>
      <c r="N3335" s="54" t="s">
        <v>725</v>
      </c>
      <c r="O3335" s="88">
        <v>3.7024140699999999E-2</v>
      </c>
      <c r="P3335" s="54">
        <v>19</v>
      </c>
    </row>
    <row r="3336" spans="1:16" ht="28">
      <c r="A3336" s="54" t="s">
        <v>228</v>
      </c>
      <c r="B3336" s="54" t="s">
        <v>185</v>
      </c>
      <c r="C3336" s="54" t="s">
        <v>1129</v>
      </c>
      <c r="D3336" s="54" t="s">
        <v>152</v>
      </c>
      <c r="E3336" s="54" t="s">
        <v>1129</v>
      </c>
      <c r="F3336" s="54" t="s">
        <v>272</v>
      </c>
      <c r="G3336" s="54" t="s">
        <v>196</v>
      </c>
      <c r="H3336" s="54" t="s">
        <v>720</v>
      </c>
      <c r="I3336" s="54" t="s">
        <v>723</v>
      </c>
      <c r="J3336" s="54" t="s">
        <v>196</v>
      </c>
      <c r="K3336" s="54" t="s">
        <v>726</v>
      </c>
      <c r="L3336" s="87">
        <v>42678</v>
      </c>
      <c r="M3336" s="54"/>
      <c r="N3336" s="54" t="s">
        <v>727</v>
      </c>
      <c r="O3336" s="88">
        <v>2.5332306799999999E-2</v>
      </c>
      <c r="P3336" s="54">
        <v>13</v>
      </c>
    </row>
    <row r="3337" spans="1:16" ht="28">
      <c r="A3337" s="54" t="s">
        <v>228</v>
      </c>
      <c r="B3337" s="54" t="s">
        <v>185</v>
      </c>
      <c r="C3337" s="54" t="s">
        <v>1129</v>
      </c>
      <c r="D3337" s="54" t="s">
        <v>152</v>
      </c>
      <c r="E3337" s="54" t="s">
        <v>1129</v>
      </c>
      <c r="F3337" s="54" t="s">
        <v>272</v>
      </c>
      <c r="G3337" s="54" t="s">
        <v>196</v>
      </c>
      <c r="H3337" s="54" t="s">
        <v>351</v>
      </c>
      <c r="I3337" s="54" t="s">
        <v>728</v>
      </c>
      <c r="J3337" s="54" t="s">
        <v>196</v>
      </c>
      <c r="K3337" s="54" t="s">
        <v>351</v>
      </c>
      <c r="L3337" s="87">
        <v>41744</v>
      </c>
      <c r="M3337" s="54"/>
      <c r="N3337" s="54" t="s">
        <v>729</v>
      </c>
      <c r="O3337" s="88">
        <v>1.1984129750000001</v>
      </c>
      <c r="P3337" s="54">
        <v>615</v>
      </c>
    </row>
    <row r="3338" spans="1:16" ht="28">
      <c r="A3338" s="54" t="s">
        <v>228</v>
      </c>
      <c r="B3338" s="54" t="s">
        <v>185</v>
      </c>
      <c r="C3338" s="54" t="s">
        <v>1129</v>
      </c>
      <c r="D3338" s="54" t="s">
        <v>152</v>
      </c>
      <c r="E3338" s="54" t="s">
        <v>1129</v>
      </c>
      <c r="F3338" s="54" t="s">
        <v>272</v>
      </c>
      <c r="G3338" s="54" t="s">
        <v>196</v>
      </c>
      <c r="H3338" s="54" t="s">
        <v>730</v>
      </c>
      <c r="I3338" s="54" t="s">
        <v>731</v>
      </c>
      <c r="J3338" s="54" t="s">
        <v>196</v>
      </c>
      <c r="K3338" s="54" t="s">
        <v>730</v>
      </c>
      <c r="L3338" s="87">
        <v>41660</v>
      </c>
      <c r="M3338" s="54"/>
      <c r="N3338" s="54" t="s">
        <v>732</v>
      </c>
      <c r="O3338" s="88">
        <v>0.1091237831</v>
      </c>
      <c r="P3338" s="54">
        <v>56</v>
      </c>
    </row>
    <row r="3339" spans="1:16" ht="28">
      <c r="A3339" s="54" t="s">
        <v>228</v>
      </c>
      <c r="B3339" s="54" t="s">
        <v>185</v>
      </c>
      <c r="C3339" s="54" t="s">
        <v>1129</v>
      </c>
      <c r="D3339" s="54" t="s">
        <v>152</v>
      </c>
      <c r="E3339" s="54" t="s">
        <v>1129</v>
      </c>
      <c r="F3339" s="54" t="s">
        <v>272</v>
      </c>
      <c r="G3339" s="54" t="s">
        <v>200</v>
      </c>
      <c r="H3339" s="54" t="s">
        <v>733</v>
      </c>
      <c r="I3339" s="54" t="s">
        <v>734</v>
      </c>
      <c r="J3339" s="54" t="s">
        <v>200</v>
      </c>
      <c r="K3339" s="54" t="s">
        <v>735</v>
      </c>
      <c r="L3339" s="87">
        <v>42657</v>
      </c>
      <c r="M3339" s="54"/>
      <c r="N3339" s="54" t="s">
        <v>736</v>
      </c>
      <c r="O3339" s="88">
        <v>1.7537750899999999E-2</v>
      </c>
      <c r="P3339" s="54">
        <v>9</v>
      </c>
    </row>
    <row r="3340" spans="1:16" ht="28">
      <c r="A3340" s="54" t="s">
        <v>228</v>
      </c>
      <c r="B3340" s="54" t="s">
        <v>185</v>
      </c>
      <c r="C3340" s="54" t="s">
        <v>1129</v>
      </c>
      <c r="D3340" s="54" t="s">
        <v>152</v>
      </c>
      <c r="E3340" s="54" t="s">
        <v>1129</v>
      </c>
      <c r="F3340" s="54" t="s">
        <v>272</v>
      </c>
      <c r="G3340" s="54" t="s">
        <v>200</v>
      </c>
      <c r="H3340" s="54" t="s">
        <v>733</v>
      </c>
      <c r="I3340" s="54" t="s">
        <v>734</v>
      </c>
      <c r="J3340" s="54" t="s">
        <v>200</v>
      </c>
      <c r="K3340" s="54" t="s">
        <v>737</v>
      </c>
      <c r="L3340" s="87">
        <v>42657</v>
      </c>
      <c r="M3340" s="54"/>
      <c r="N3340" s="54" t="s">
        <v>738</v>
      </c>
      <c r="O3340" s="88">
        <v>1.5589111900000001E-2</v>
      </c>
      <c r="P3340" s="54">
        <v>8</v>
      </c>
    </row>
    <row r="3341" spans="1:16" ht="28">
      <c r="A3341" s="54" t="s">
        <v>228</v>
      </c>
      <c r="B3341" s="54" t="s">
        <v>185</v>
      </c>
      <c r="C3341" s="54" t="s">
        <v>1129</v>
      </c>
      <c r="D3341" s="54" t="s">
        <v>152</v>
      </c>
      <c r="E3341" s="54" t="s">
        <v>1129</v>
      </c>
      <c r="F3341" s="54" t="s">
        <v>272</v>
      </c>
      <c r="G3341" s="54" t="s">
        <v>200</v>
      </c>
      <c r="H3341" s="54" t="s">
        <v>733</v>
      </c>
      <c r="I3341" s="54" t="s">
        <v>734</v>
      </c>
      <c r="J3341" s="54" t="s">
        <v>200</v>
      </c>
      <c r="K3341" s="54" t="s">
        <v>739</v>
      </c>
      <c r="L3341" s="87">
        <v>42657</v>
      </c>
      <c r="M3341" s="54"/>
      <c r="N3341" s="54" t="s">
        <v>740</v>
      </c>
      <c r="O3341" s="88">
        <v>9.7431949000000018E-3</v>
      </c>
      <c r="P3341" s="54">
        <v>5</v>
      </c>
    </row>
    <row r="3342" spans="1:16" ht="28">
      <c r="A3342" s="54" t="s">
        <v>228</v>
      </c>
      <c r="B3342" s="54" t="s">
        <v>185</v>
      </c>
      <c r="C3342" s="54" t="s">
        <v>1129</v>
      </c>
      <c r="D3342" s="54" t="s">
        <v>152</v>
      </c>
      <c r="E3342" s="54" t="s">
        <v>1129</v>
      </c>
      <c r="F3342" s="54" t="s">
        <v>272</v>
      </c>
      <c r="G3342" s="54" t="s">
        <v>200</v>
      </c>
      <c r="H3342" s="54" t="s">
        <v>733</v>
      </c>
      <c r="I3342" s="54" t="s">
        <v>734</v>
      </c>
      <c r="J3342" s="54" t="s">
        <v>200</v>
      </c>
      <c r="K3342" s="54" t="s">
        <v>741</v>
      </c>
      <c r="L3342" s="87">
        <v>42657</v>
      </c>
      <c r="M3342" s="54"/>
      <c r="N3342" s="54" t="s">
        <v>742</v>
      </c>
      <c r="O3342" s="88">
        <v>1.5589111900000001E-2</v>
      </c>
      <c r="P3342" s="54">
        <v>8</v>
      </c>
    </row>
    <row r="3343" spans="1:16" ht="28">
      <c r="A3343" s="54" t="s">
        <v>228</v>
      </c>
      <c r="B3343" s="54" t="s">
        <v>185</v>
      </c>
      <c r="C3343" s="54" t="s">
        <v>1129</v>
      </c>
      <c r="D3343" s="54" t="s">
        <v>152</v>
      </c>
      <c r="E3343" s="54" t="s">
        <v>1129</v>
      </c>
      <c r="F3343" s="54" t="s">
        <v>272</v>
      </c>
      <c r="G3343" s="54" t="s">
        <v>200</v>
      </c>
      <c r="H3343" s="54" t="s">
        <v>733</v>
      </c>
      <c r="I3343" s="54" t="s">
        <v>734</v>
      </c>
      <c r="J3343" s="54" t="s">
        <v>200</v>
      </c>
      <c r="K3343" s="54" t="s">
        <v>743</v>
      </c>
      <c r="L3343" s="87">
        <v>42657</v>
      </c>
      <c r="M3343" s="54"/>
      <c r="N3343" s="54" t="s">
        <v>744</v>
      </c>
      <c r="O3343" s="88">
        <v>3.1178223800000009E-2</v>
      </c>
      <c r="P3343" s="54">
        <v>16</v>
      </c>
    </row>
    <row r="3344" spans="1:16" ht="28">
      <c r="A3344" s="54" t="s">
        <v>228</v>
      </c>
      <c r="B3344" s="54" t="s">
        <v>185</v>
      </c>
      <c r="C3344" s="54" t="s">
        <v>1129</v>
      </c>
      <c r="D3344" s="54" t="s">
        <v>152</v>
      </c>
      <c r="E3344" s="54" t="s">
        <v>1129</v>
      </c>
      <c r="F3344" s="54" t="s">
        <v>272</v>
      </c>
      <c r="G3344" s="54" t="s">
        <v>200</v>
      </c>
      <c r="H3344" s="54" t="s">
        <v>733</v>
      </c>
      <c r="I3344" s="54" t="s">
        <v>734</v>
      </c>
      <c r="J3344" s="54" t="s">
        <v>200</v>
      </c>
      <c r="K3344" s="54" t="s">
        <v>745</v>
      </c>
      <c r="L3344" s="87">
        <v>42657</v>
      </c>
      <c r="M3344" s="54"/>
      <c r="N3344" s="54" t="s">
        <v>746</v>
      </c>
      <c r="O3344" s="88">
        <v>9.7431949000000018E-3</v>
      </c>
      <c r="P3344" s="54">
        <v>5</v>
      </c>
    </row>
    <row r="3345" spans="1:16" ht="28">
      <c r="A3345" s="54" t="s">
        <v>228</v>
      </c>
      <c r="B3345" s="54" t="s">
        <v>185</v>
      </c>
      <c r="C3345" s="54" t="s">
        <v>1129</v>
      </c>
      <c r="D3345" s="54" t="s">
        <v>152</v>
      </c>
      <c r="E3345" s="54" t="s">
        <v>1129</v>
      </c>
      <c r="F3345" s="54" t="s">
        <v>272</v>
      </c>
      <c r="G3345" s="54" t="s">
        <v>200</v>
      </c>
      <c r="H3345" s="54" t="s">
        <v>733</v>
      </c>
      <c r="I3345" s="54" t="s">
        <v>734</v>
      </c>
      <c r="J3345" s="54" t="s">
        <v>200</v>
      </c>
      <c r="K3345" s="54" t="s">
        <v>747</v>
      </c>
      <c r="L3345" s="87">
        <v>42657</v>
      </c>
      <c r="M3345" s="54"/>
      <c r="N3345" s="54" t="s">
        <v>748</v>
      </c>
      <c r="O3345" s="88">
        <v>1.94863898E-2</v>
      </c>
      <c r="P3345" s="54">
        <v>10</v>
      </c>
    </row>
    <row r="3346" spans="1:16" ht="28">
      <c r="A3346" s="54" t="s">
        <v>228</v>
      </c>
      <c r="B3346" s="54" t="s">
        <v>185</v>
      </c>
      <c r="C3346" s="54" t="s">
        <v>1129</v>
      </c>
      <c r="D3346" s="54" t="s">
        <v>152</v>
      </c>
      <c r="E3346" s="54" t="s">
        <v>1129</v>
      </c>
      <c r="F3346" s="54" t="s">
        <v>272</v>
      </c>
      <c r="G3346" s="54" t="s">
        <v>200</v>
      </c>
      <c r="H3346" s="54" t="s">
        <v>733</v>
      </c>
      <c r="I3346" s="54" t="s">
        <v>734</v>
      </c>
      <c r="J3346" s="54" t="s">
        <v>200</v>
      </c>
      <c r="K3346" s="54" t="s">
        <v>749</v>
      </c>
      <c r="L3346" s="87">
        <v>42657</v>
      </c>
      <c r="M3346" s="54"/>
      <c r="N3346" s="54" t="s">
        <v>750</v>
      </c>
      <c r="O3346" s="88">
        <v>1.7537750899999999E-2</v>
      </c>
      <c r="P3346" s="54">
        <v>9</v>
      </c>
    </row>
    <row r="3347" spans="1:16" ht="28">
      <c r="A3347" s="54" t="s">
        <v>228</v>
      </c>
      <c r="B3347" s="54" t="s">
        <v>185</v>
      </c>
      <c r="C3347" s="54" t="s">
        <v>1129</v>
      </c>
      <c r="D3347" s="54" t="s">
        <v>152</v>
      </c>
      <c r="E3347" s="54" t="s">
        <v>1129</v>
      </c>
      <c r="F3347" s="54" t="s">
        <v>272</v>
      </c>
      <c r="G3347" s="54" t="s">
        <v>200</v>
      </c>
      <c r="H3347" s="54" t="s">
        <v>733</v>
      </c>
      <c r="I3347" s="54" t="s">
        <v>734</v>
      </c>
      <c r="J3347" s="54" t="s">
        <v>200</v>
      </c>
      <c r="K3347" s="54" t="s">
        <v>751</v>
      </c>
      <c r="L3347" s="87">
        <v>42657</v>
      </c>
      <c r="M3347" s="54"/>
      <c r="N3347" s="54" t="s">
        <v>752</v>
      </c>
      <c r="O3347" s="88">
        <v>1.7537750899999999E-2</v>
      </c>
      <c r="P3347" s="54">
        <v>9</v>
      </c>
    </row>
    <row r="3348" spans="1:16" ht="28">
      <c r="A3348" s="54" t="s">
        <v>228</v>
      </c>
      <c r="B3348" s="54" t="s">
        <v>185</v>
      </c>
      <c r="C3348" s="54" t="s">
        <v>1129</v>
      </c>
      <c r="D3348" s="54" t="s">
        <v>152</v>
      </c>
      <c r="E3348" s="54" t="s">
        <v>1129</v>
      </c>
      <c r="F3348" s="54" t="s">
        <v>272</v>
      </c>
      <c r="G3348" s="54" t="s">
        <v>200</v>
      </c>
      <c r="H3348" s="54" t="s">
        <v>733</v>
      </c>
      <c r="I3348" s="54" t="s">
        <v>734</v>
      </c>
      <c r="J3348" s="54" t="s">
        <v>200</v>
      </c>
      <c r="K3348" s="54" t="s">
        <v>753</v>
      </c>
      <c r="L3348" s="87">
        <v>42657</v>
      </c>
      <c r="M3348" s="54"/>
      <c r="N3348" s="54" t="s">
        <v>754</v>
      </c>
      <c r="O3348" s="88">
        <v>1.94863898E-2</v>
      </c>
      <c r="P3348" s="54">
        <v>10</v>
      </c>
    </row>
    <row r="3349" spans="1:16" ht="28">
      <c r="A3349" s="54" t="s">
        <v>228</v>
      </c>
      <c r="B3349" s="54" t="s">
        <v>185</v>
      </c>
      <c r="C3349" s="54" t="s">
        <v>1129</v>
      </c>
      <c r="D3349" s="54" t="s">
        <v>152</v>
      </c>
      <c r="E3349" s="54" t="s">
        <v>1129</v>
      </c>
      <c r="F3349" s="54" t="s">
        <v>272</v>
      </c>
      <c r="G3349" s="54" t="s">
        <v>200</v>
      </c>
      <c r="H3349" s="54" t="s">
        <v>733</v>
      </c>
      <c r="I3349" s="54" t="s">
        <v>734</v>
      </c>
      <c r="J3349" s="54" t="s">
        <v>200</v>
      </c>
      <c r="K3349" s="54" t="s">
        <v>755</v>
      </c>
      <c r="L3349" s="87">
        <v>42657</v>
      </c>
      <c r="M3349" s="54"/>
      <c r="N3349" s="54" t="s">
        <v>756</v>
      </c>
      <c r="O3349" s="88">
        <v>4.8715974600000003E-2</v>
      </c>
      <c r="P3349" s="54">
        <v>25</v>
      </c>
    </row>
    <row r="3350" spans="1:16" ht="28">
      <c r="A3350" s="54" t="s">
        <v>228</v>
      </c>
      <c r="B3350" s="54" t="s">
        <v>185</v>
      </c>
      <c r="C3350" s="54" t="s">
        <v>1129</v>
      </c>
      <c r="D3350" s="54" t="s">
        <v>152</v>
      </c>
      <c r="E3350" s="54" t="s">
        <v>1129</v>
      </c>
      <c r="F3350" s="54" t="s">
        <v>272</v>
      </c>
      <c r="G3350" s="54" t="s">
        <v>200</v>
      </c>
      <c r="H3350" s="54" t="s">
        <v>757</v>
      </c>
      <c r="I3350" s="54" t="s">
        <v>758</v>
      </c>
      <c r="J3350" s="54" t="s">
        <v>200</v>
      </c>
      <c r="K3350" s="54" t="s">
        <v>757</v>
      </c>
      <c r="L3350" s="87">
        <v>42031</v>
      </c>
      <c r="M3350" s="54"/>
      <c r="N3350" s="54" t="s">
        <v>759</v>
      </c>
      <c r="O3350" s="88">
        <v>7.5996920300000007E-2</v>
      </c>
      <c r="P3350" s="54">
        <v>39</v>
      </c>
    </row>
    <row r="3351" spans="1:16" ht="28">
      <c r="A3351" s="54" t="s">
        <v>228</v>
      </c>
      <c r="B3351" s="54" t="s">
        <v>185</v>
      </c>
      <c r="C3351" s="54" t="s">
        <v>1129</v>
      </c>
      <c r="D3351" s="54" t="s">
        <v>152</v>
      </c>
      <c r="E3351" s="54" t="s">
        <v>1129</v>
      </c>
      <c r="F3351" s="54" t="s">
        <v>272</v>
      </c>
      <c r="G3351" s="54" t="s">
        <v>200</v>
      </c>
      <c r="H3351" s="54" t="s">
        <v>760</v>
      </c>
      <c r="I3351" s="54" t="s">
        <v>761</v>
      </c>
      <c r="J3351" s="54" t="s">
        <v>200</v>
      </c>
      <c r="K3351" s="54" t="s">
        <v>762</v>
      </c>
      <c r="L3351" s="87">
        <v>42101</v>
      </c>
      <c r="M3351" s="54"/>
      <c r="N3351" s="54" t="s">
        <v>763</v>
      </c>
      <c r="O3351" s="88">
        <v>1.5589111900000001E-2</v>
      </c>
      <c r="P3351" s="54">
        <v>8</v>
      </c>
    </row>
    <row r="3352" spans="1:16" ht="28">
      <c r="A3352" s="54" t="s">
        <v>228</v>
      </c>
      <c r="B3352" s="54" t="s">
        <v>185</v>
      </c>
      <c r="C3352" s="54" t="s">
        <v>1129</v>
      </c>
      <c r="D3352" s="54" t="s">
        <v>152</v>
      </c>
      <c r="E3352" s="54" t="s">
        <v>1129</v>
      </c>
      <c r="F3352" s="54" t="s">
        <v>272</v>
      </c>
      <c r="G3352" s="54" t="s">
        <v>200</v>
      </c>
      <c r="H3352" s="54" t="s">
        <v>760</v>
      </c>
      <c r="I3352" s="54" t="s">
        <v>761</v>
      </c>
      <c r="J3352" s="54" t="s">
        <v>200</v>
      </c>
      <c r="K3352" s="54" t="s">
        <v>764</v>
      </c>
      <c r="L3352" s="87">
        <v>42101</v>
      </c>
      <c r="M3352" s="54"/>
      <c r="N3352" s="54" t="s">
        <v>765</v>
      </c>
      <c r="O3352" s="88">
        <v>1.7537750899999999E-2</v>
      </c>
      <c r="P3352" s="54">
        <v>9</v>
      </c>
    </row>
    <row r="3353" spans="1:16" ht="28">
      <c r="A3353" s="54" t="s">
        <v>228</v>
      </c>
      <c r="B3353" s="54" t="s">
        <v>185</v>
      </c>
      <c r="C3353" s="54" t="s">
        <v>1129</v>
      </c>
      <c r="D3353" s="54" t="s">
        <v>152</v>
      </c>
      <c r="E3353" s="54" t="s">
        <v>1129</v>
      </c>
      <c r="F3353" s="54" t="s">
        <v>272</v>
      </c>
      <c r="G3353" s="54" t="s">
        <v>200</v>
      </c>
      <c r="H3353" s="54" t="s">
        <v>760</v>
      </c>
      <c r="I3353" s="54" t="s">
        <v>761</v>
      </c>
      <c r="J3353" s="54" t="s">
        <v>200</v>
      </c>
      <c r="K3353" s="54" t="s">
        <v>766</v>
      </c>
      <c r="L3353" s="87">
        <v>42101</v>
      </c>
      <c r="M3353" s="54"/>
      <c r="N3353" s="54" t="s">
        <v>767</v>
      </c>
      <c r="O3353" s="88">
        <v>1.7537750899999999E-2</v>
      </c>
      <c r="P3353" s="54">
        <v>9</v>
      </c>
    </row>
    <row r="3354" spans="1:16" ht="28">
      <c r="A3354" s="54" t="s">
        <v>228</v>
      </c>
      <c r="B3354" s="54" t="s">
        <v>185</v>
      </c>
      <c r="C3354" s="54" t="s">
        <v>1129</v>
      </c>
      <c r="D3354" s="54" t="s">
        <v>152</v>
      </c>
      <c r="E3354" s="54" t="s">
        <v>1129</v>
      </c>
      <c r="F3354" s="54" t="s">
        <v>272</v>
      </c>
      <c r="G3354" s="54" t="s">
        <v>200</v>
      </c>
      <c r="H3354" s="54" t="s">
        <v>760</v>
      </c>
      <c r="I3354" s="54" t="s">
        <v>761</v>
      </c>
      <c r="J3354" s="54" t="s">
        <v>200</v>
      </c>
      <c r="K3354" s="54" t="s">
        <v>768</v>
      </c>
      <c r="L3354" s="87">
        <v>42101</v>
      </c>
      <c r="M3354" s="54"/>
      <c r="N3354" s="54" t="s">
        <v>769</v>
      </c>
      <c r="O3354" s="88">
        <v>2.5332306799999999E-2</v>
      </c>
      <c r="P3354" s="54">
        <v>13</v>
      </c>
    </row>
    <row r="3355" spans="1:16" ht="28">
      <c r="A3355" s="54" t="s">
        <v>228</v>
      </c>
      <c r="B3355" s="54" t="s">
        <v>185</v>
      </c>
      <c r="C3355" s="54" t="s">
        <v>1129</v>
      </c>
      <c r="D3355" s="54" t="s">
        <v>152</v>
      </c>
      <c r="E3355" s="54" t="s">
        <v>1129</v>
      </c>
      <c r="F3355" s="54" t="s">
        <v>272</v>
      </c>
      <c r="G3355" s="54" t="s">
        <v>200</v>
      </c>
      <c r="H3355" s="54" t="s">
        <v>760</v>
      </c>
      <c r="I3355" s="54" t="s">
        <v>761</v>
      </c>
      <c r="J3355" s="54" t="s">
        <v>200</v>
      </c>
      <c r="K3355" s="54" t="s">
        <v>770</v>
      </c>
      <c r="L3355" s="87">
        <v>42101</v>
      </c>
      <c r="M3355" s="54"/>
      <c r="N3355" s="54" t="s">
        <v>771</v>
      </c>
      <c r="O3355" s="88">
        <v>1.7537750899999999E-2</v>
      </c>
      <c r="P3355" s="54">
        <v>9</v>
      </c>
    </row>
    <row r="3356" spans="1:16" ht="28">
      <c r="A3356" s="54" t="s">
        <v>228</v>
      </c>
      <c r="B3356" s="54" t="s">
        <v>185</v>
      </c>
      <c r="C3356" s="54" t="s">
        <v>1129</v>
      </c>
      <c r="D3356" s="54" t="s">
        <v>152</v>
      </c>
      <c r="E3356" s="54" t="s">
        <v>1129</v>
      </c>
      <c r="F3356" s="54" t="s">
        <v>272</v>
      </c>
      <c r="G3356" s="54" t="s">
        <v>200</v>
      </c>
      <c r="H3356" s="54" t="s">
        <v>760</v>
      </c>
      <c r="I3356" s="54" t="s">
        <v>761</v>
      </c>
      <c r="J3356" s="54" t="s">
        <v>200</v>
      </c>
      <c r="K3356" s="54" t="s">
        <v>772</v>
      </c>
      <c r="L3356" s="87">
        <v>42101</v>
      </c>
      <c r="M3356" s="54"/>
      <c r="N3356" s="54" t="s">
        <v>773</v>
      </c>
      <c r="O3356" s="88">
        <v>2.3383667800000001E-2</v>
      </c>
      <c r="P3356" s="54">
        <v>12</v>
      </c>
    </row>
    <row r="3357" spans="1:16" ht="28">
      <c r="A3357" s="54" t="s">
        <v>228</v>
      </c>
      <c r="B3357" s="54" t="s">
        <v>185</v>
      </c>
      <c r="C3357" s="54" t="s">
        <v>1129</v>
      </c>
      <c r="D3357" s="54" t="s">
        <v>152</v>
      </c>
      <c r="E3357" s="54" t="s">
        <v>1129</v>
      </c>
      <c r="F3357" s="54" t="s">
        <v>272</v>
      </c>
      <c r="G3357" s="54" t="s">
        <v>200</v>
      </c>
      <c r="H3357" s="54" t="s">
        <v>760</v>
      </c>
      <c r="I3357" s="54" t="s">
        <v>761</v>
      </c>
      <c r="J3357" s="54" t="s">
        <v>200</v>
      </c>
      <c r="K3357" s="54" t="s">
        <v>774</v>
      </c>
      <c r="L3357" s="87">
        <v>42101</v>
      </c>
      <c r="M3357" s="54"/>
      <c r="N3357" s="54" t="s">
        <v>775</v>
      </c>
      <c r="O3357" s="88">
        <v>2.3383667800000001E-2</v>
      </c>
      <c r="P3357" s="54">
        <v>12</v>
      </c>
    </row>
    <row r="3358" spans="1:16" ht="28">
      <c r="A3358" s="54" t="s">
        <v>228</v>
      </c>
      <c r="B3358" s="54" t="s">
        <v>185</v>
      </c>
      <c r="C3358" s="54" t="s">
        <v>1129</v>
      </c>
      <c r="D3358" s="54" t="s">
        <v>152</v>
      </c>
      <c r="E3358" s="54" t="s">
        <v>1129</v>
      </c>
      <c r="F3358" s="54" t="s">
        <v>272</v>
      </c>
      <c r="G3358" s="54" t="s">
        <v>200</v>
      </c>
      <c r="H3358" s="54" t="s">
        <v>760</v>
      </c>
      <c r="I3358" s="54" t="s">
        <v>761</v>
      </c>
      <c r="J3358" s="54" t="s">
        <v>200</v>
      </c>
      <c r="K3358" s="54" t="s">
        <v>776</v>
      </c>
      <c r="L3358" s="87">
        <v>42101</v>
      </c>
      <c r="M3358" s="54"/>
      <c r="N3358" s="54" t="s">
        <v>777</v>
      </c>
      <c r="O3358" s="88">
        <v>2.5332306799999999E-2</v>
      </c>
      <c r="P3358" s="54">
        <v>13</v>
      </c>
    </row>
    <row r="3359" spans="1:16" ht="28">
      <c r="A3359" s="54" t="s">
        <v>228</v>
      </c>
      <c r="B3359" s="54" t="s">
        <v>185</v>
      </c>
      <c r="C3359" s="54" t="s">
        <v>1129</v>
      </c>
      <c r="D3359" s="54" t="s">
        <v>152</v>
      </c>
      <c r="E3359" s="54" t="s">
        <v>1129</v>
      </c>
      <c r="F3359" s="54" t="s">
        <v>272</v>
      </c>
      <c r="G3359" s="54" t="s">
        <v>200</v>
      </c>
      <c r="H3359" s="54" t="s">
        <v>778</v>
      </c>
      <c r="I3359" s="54" t="s">
        <v>779</v>
      </c>
      <c r="J3359" s="54" t="s">
        <v>200</v>
      </c>
      <c r="K3359" s="54" t="s">
        <v>778</v>
      </c>
      <c r="L3359" s="87">
        <v>42578</v>
      </c>
      <c r="M3359" s="54"/>
      <c r="N3359" s="54" t="s">
        <v>780</v>
      </c>
      <c r="O3359" s="88">
        <v>5.6510530599999997E-2</v>
      </c>
      <c r="P3359" s="54">
        <v>29</v>
      </c>
    </row>
    <row r="3360" spans="1:16" ht="28">
      <c r="A3360" s="54" t="s">
        <v>228</v>
      </c>
      <c r="B3360" s="54" t="s">
        <v>185</v>
      </c>
      <c r="C3360" s="54" t="s">
        <v>1129</v>
      </c>
      <c r="D3360" s="54" t="s">
        <v>152</v>
      </c>
      <c r="E3360" s="54" t="s">
        <v>1129</v>
      </c>
      <c r="F3360" s="54" t="s">
        <v>272</v>
      </c>
      <c r="G3360" s="54" t="s">
        <v>200</v>
      </c>
      <c r="H3360" s="54" t="s">
        <v>781</v>
      </c>
      <c r="I3360" s="54" t="s">
        <v>782</v>
      </c>
      <c r="J3360" s="54" t="s">
        <v>200</v>
      </c>
      <c r="K3360" s="54" t="s">
        <v>781</v>
      </c>
      <c r="L3360" s="87">
        <v>41988</v>
      </c>
      <c r="M3360" s="54"/>
      <c r="N3360" s="54" t="s">
        <v>783</v>
      </c>
      <c r="O3360" s="88">
        <v>0.10717514409999999</v>
      </c>
      <c r="P3360" s="54">
        <v>55</v>
      </c>
    </row>
    <row r="3361" spans="1:16" ht="28">
      <c r="A3361" s="54" t="s">
        <v>228</v>
      </c>
      <c r="B3361" s="54" t="s">
        <v>185</v>
      </c>
      <c r="C3361" s="54" t="s">
        <v>1129</v>
      </c>
      <c r="D3361" s="54" t="s">
        <v>152</v>
      </c>
      <c r="E3361" s="54" t="s">
        <v>1129</v>
      </c>
      <c r="F3361" s="54" t="s">
        <v>272</v>
      </c>
      <c r="G3361" s="54" t="s">
        <v>200</v>
      </c>
      <c r="H3361" s="54" t="s">
        <v>781</v>
      </c>
      <c r="I3361" s="54" t="s">
        <v>784</v>
      </c>
      <c r="J3361" s="54" t="s">
        <v>200</v>
      </c>
      <c r="K3361" s="54" t="s">
        <v>785</v>
      </c>
      <c r="L3361" s="87">
        <v>42307</v>
      </c>
      <c r="M3361" s="54"/>
      <c r="N3361" s="54" t="s">
        <v>786</v>
      </c>
      <c r="O3361" s="88">
        <v>5.8459169999999991E-3</v>
      </c>
      <c r="P3361" s="54">
        <v>3</v>
      </c>
    </row>
    <row r="3362" spans="1:16" ht="28">
      <c r="A3362" s="54" t="s">
        <v>228</v>
      </c>
      <c r="B3362" s="54" t="s">
        <v>185</v>
      </c>
      <c r="C3362" s="54" t="s">
        <v>1129</v>
      </c>
      <c r="D3362" s="54" t="s">
        <v>152</v>
      </c>
      <c r="E3362" s="54" t="s">
        <v>1129</v>
      </c>
      <c r="F3362" s="54" t="s">
        <v>272</v>
      </c>
      <c r="G3362" s="54" t="s">
        <v>200</v>
      </c>
      <c r="H3362" s="54" t="s">
        <v>781</v>
      </c>
      <c r="I3362" s="54" t="s">
        <v>784</v>
      </c>
      <c r="J3362" s="54" t="s">
        <v>200</v>
      </c>
      <c r="K3362" s="54" t="s">
        <v>787</v>
      </c>
      <c r="L3362" s="87">
        <v>42307</v>
      </c>
      <c r="M3362" s="54"/>
      <c r="N3362" s="54" t="s">
        <v>788</v>
      </c>
      <c r="O3362" s="88">
        <v>1.5589111900000001E-2</v>
      </c>
      <c r="P3362" s="54">
        <v>8</v>
      </c>
    </row>
    <row r="3363" spans="1:16" ht="28">
      <c r="A3363" s="54" t="s">
        <v>228</v>
      </c>
      <c r="B3363" s="54" t="s">
        <v>185</v>
      </c>
      <c r="C3363" s="54" t="s">
        <v>1129</v>
      </c>
      <c r="D3363" s="54" t="s">
        <v>152</v>
      </c>
      <c r="E3363" s="54" t="s">
        <v>1129</v>
      </c>
      <c r="F3363" s="54" t="s">
        <v>272</v>
      </c>
      <c r="G3363" s="54" t="s">
        <v>200</v>
      </c>
      <c r="H3363" s="54" t="s">
        <v>781</v>
      </c>
      <c r="I3363" s="54" t="s">
        <v>784</v>
      </c>
      <c r="J3363" s="54" t="s">
        <v>200</v>
      </c>
      <c r="K3363" s="54" t="s">
        <v>789</v>
      </c>
      <c r="L3363" s="87">
        <v>42307</v>
      </c>
      <c r="M3363" s="54"/>
      <c r="N3363" s="54" t="s">
        <v>790</v>
      </c>
      <c r="O3363" s="88">
        <v>1.5589111900000001E-2</v>
      </c>
      <c r="P3363" s="54">
        <v>8</v>
      </c>
    </row>
    <row r="3364" spans="1:16" ht="28">
      <c r="A3364" s="54" t="s">
        <v>228</v>
      </c>
      <c r="B3364" s="54" t="s">
        <v>185</v>
      </c>
      <c r="C3364" s="54" t="s">
        <v>1129</v>
      </c>
      <c r="D3364" s="54" t="s">
        <v>152</v>
      </c>
      <c r="E3364" s="54" t="s">
        <v>1129</v>
      </c>
      <c r="F3364" s="54" t="s">
        <v>272</v>
      </c>
      <c r="G3364" s="54" t="s">
        <v>200</v>
      </c>
      <c r="H3364" s="54" t="s">
        <v>781</v>
      </c>
      <c r="I3364" s="54" t="s">
        <v>784</v>
      </c>
      <c r="J3364" s="54" t="s">
        <v>200</v>
      </c>
      <c r="K3364" s="54" t="s">
        <v>791</v>
      </c>
      <c r="L3364" s="87">
        <v>42307</v>
      </c>
      <c r="M3364" s="54"/>
      <c r="N3364" s="54" t="s">
        <v>792</v>
      </c>
      <c r="O3364" s="88">
        <v>3.7024140699999999E-2</v>
      </c>
      <c r="P3364" s="54">
        <v>19</v>
      </c>
    </row>
    <row r="3365" spans="1:16" ht="28">
      <c r="A3365" s="54" t="s">
        <v>228</v>
      </c>
      <c r="B3365" s="54" t="s">
        <v>185</v>
      </c>
      <c r="C3365" s="54" t="s">
        <v>1129</v>
      </c>
      <c r="D3365" s="54" t="s">
        <v>152</v>
      </c>
      <c r="E3365" s="54" t="s">
        <v>1129</v>
      </c>
      <c r="F3365" s="54" t="s">
        <v>272</v>
      </c>
      <c r="G3365" s="54" t="s">
        <v>261</v>
      </c>
      <c r="H3365" s="54" t="s">
        <v>793</v>
      </c>
      <c r="I3365" s="54" t="s">
        <v>794</v>
      </c>
      <c r="J3365" s="54" t="s">
        <v>261</v>
      </c>
      <c r="K3365" s="54" t="s">
        <v>793</v>
      </c>
      <c r="L3365" s="87">
        <v>1</v>
      </c>
      <c r="M3365" s="54"/>
      <c r="N3365" s="54" t="s">
        <v>795</v>
      </c>
      <c r="O3365" s="88">
        <v>4.6767335600000008E-2</v>
      </c>
      <c r="P3365" s="54">
        <v>24</v>
      </c>
    </row>
    <row r="3366" spans="1:16" ht="28">
      <c r="A3366" s="54" t="s">
        <v>228</v>
      </c>
      <c r="B3366" s="54" t="s">
        <v>185</v>
      </c>
      <c r="C3366" s="54" t="s">
        <v>1129</v>
      </c>
      <c r="D3366" s="54" t="s">
        <v>152</v>
      </c>
      <c r="E3366" s="54" t="s">
        <v>1129</v>
      </c>
      <c r="F3366" s="54" t="s">
        <v>272</v>
      </c>
      <c r="G3366" s="54" t="s">
        <v>261</v>
      </c>
      <c r="H3366" s="54" t="s">
        <v>303</v>
      </c>
      <c r="I3366" s="54" t="s">
        <v>304</v>
      </c>
      <c r="J3366" s="54" t="s">
        <v>261</v>
      </c>
      <c r="K3366" s="54" t="s">
        <v>305</v>
      </c>
      <c r="L3366" s="87">
        <v>42601</v>
      </c>
      <c r="M3366" s="54"/>
      <c r="N3366" s="54" t="s">
        <v>306</v>
      </c>
      <c r="O3366" s="88">
        <v>0.30788495939999999</v>
      </c>
      <c r="P3366" s="54">
        <v>158</v>
      </c>
    </row>
    <row r="3367" spans="1:16" ht="28">
      <c r="A3367" s="54" t="s">
        <v>228</v>
      </c>
      <c r="B3367" s="54" t="s">
        <v>185</v>
      </c>
      <c r="C3367" s="54" t="s">
        <v>1129</v>
      </c>
      <c r="D3367" s="54" t="s">
        <v>152</v>
      </c>
      <c r="E3367" s="54" t="s">
        <v>1129</v>
      </c>
      <c r="F3367" s="54" t="s">
        <v>272</v>
      </c>
      <c r="G3367" s="54" t="s">
        <v>261</v>
      </c>
      <c r="H3367" s="54" t="s">
        <v>303</v>
      </c>
      <c r="I3367" s="54" t="s">
        <v>304</v>
      </c>
      <c r="J3367" s="54" t="s">
        <v>261</v>
      </c>
      <c r="K3367" s="54" t="s">
        <v>796</v>
      </c>
      <c r="L3367" s="87">
        <v>42601</v>
      </c>
      <c r="M3367" s="54"/>
      <c r="N3367" s="54" t="s">
        <v>797</v>
      </c>
      <c r="O3367" s="88">
        <v>6.6253725499999999E-2</v>
      </c>
      <c r="P3367" s="54">
        <v>34</v>
      </c>
    </row>
    <row r="3368" spans="1:16" ht="28">
      <c r="A3368" s="54" t="s">
        <v>228</v>
      </c>
      <c r="B3368" s="54" t="s">
        <v>185</v>
      </c>
      <c r="C3368" s="54" t="s">
        <v>1129</v>
      </c>
      <c r="D3368" s="54" t="s">
        <v>152</v>
      </c>
      <c r="E3368" s="54" t="s">
        <v>1129</v>
      </c>
      <c r="F3368" s="54" t="s">
        <v>272</v>
      </c>
      <c r="G3368" s="54" t="s">
        <v>261</v>
      </c>
      <c r="H3368" s="54" t="s">
        <v>303</v>
      </c>
      <c r="I3368" s="54" t="s">
        <v>304</v>
      </c>
      <c r="J3368" s="54" t="s">
        <v>261</v>
      </c>
      <c r="K3368" s="54" t="s">
        <v>303</v>
      </c>
      <c r="L3368" s="87">
        <v>42601</v>
      </c>
      <c r="M3368" s="54"/>
      <c r="N3368" s="54" t="s">
        <v>798</v>
      </c>
      <c r="O3368" s="88">
        <v>1.2549235056000001</v>
      </c>
      <c r="P3368" s="54">
        <v>644</v>
      </c>
    </row>
    <row r="3369" spans="1:16" ht="28">
      <c r="A3369" s="54" t="s">
        <v>228</v>
      </c>
      <c r="B3369" s="54" t="s">
        <v>185</v>
      </c>
      <c r="C3369" s="54" t="s">
        <v>1129</v>
      </c>
      <c r="D3369" s="54" t="s">
        <v>152</v>
      </c>
      <c r="E3369" s="54" t="s">
        <v>1129</v>
      </c>
      <c r="F3369" s="54" t="s">
        <v>272</v>
      </c>
      <c r="G3369" s="54" t="s">
        <v>261</v>
      </c>
      <c r="H3369" s="54" t="s">
        <v>303</v>
      </c>
      <c r="I3369" s="54" t="s">
        <v>304</v>
      </c>
      <c r="J3369" s="54" t="s">
        <v>261</v>
      </c>
      <c r="K3369" s="54" t="s">
        <v>799</v>
      </c>
      <c r="L3369" s="87">
        <v>42601</v>
      </c>
      <c r="M3369" s="54"/>
      <c r="N3369" s="54" t="s">
        <v>800</v>
      </c>
      <c r="O3369" s="88">
        <v>6.4305086499999997E-2</v>
      </c>
      <c r="P3369" s="54">
        <v>33</v>
      </c>
    </row>
    <row r="3370" spans="1:16" ht="28">
      <c r="A3370" s="54" t="s">
        <v>228</v>
      </c>
      <c r="B3370" s="54" t="s">
        <v>185</v>
      </c>
      <c r="C3370" s="54" t="s">
        <v>1129</v>
      </c>
      <c r="D3370" s="54" t="s">
        <v>152</v>
      </c>
      <c r="E3370" s="54" t="s">
        <v>1129</v>
      </c>
      <c r="F3370" s="54" t="s">
        <v>272</v>
      </c>
      <c r="G3370" s="54" t="s">
        <v>261</v>
      </c>
      <c r="H3370" s="54" t="s">
        <v>303</v>
      </c>
      <c r="I3370" s="54" t="s">
        <v>304</v>
      </c>
      <c r="J3370" s="54" t="s">
        <v>261</v>
      </c>
      <c r="K3370" s="54" t="s">
        <v>801</v>
      </c>
      <c r="L3370" s="87">
        <v>42601</v>
      </c>
      <c r="M3370" s="54"/>
      <c r="N3370" s="54" t="s">
        <v>802</v>
      </c>
      <c r="O3370" s="88">
        <v>0.1558911187</v>
      </c>
      <c r="P3370" s="54">
        <v>80</v>
      </c>
    </row>
    <row r="3371" spans="1:16" ht="28">
      <c r="A3371" s="54" t="s">
        <v>228</v>
      </c>
      <c r="B3371" s="54" t="s">
        <v>185</v>
      </c>
      <c r="C3371" s="54" t="s">
        <v>1129</v>
      </c>
      <c r="D3371" s="54" t="s">
        <v>152</v>
      </c>
      <c r="E3371" s="54" t="s">
        <v>1129</v>
      </c>
      <c r="F3371" s="54" t="s">
        <v>272</v>
      </c>
      <c r="G3371" s="54" t="s">
        <v>261</v>
      </c>
      <c r="H3371" s="54" t="s">
        <v>803</v>
      </c>
      <c r="I3371" s="54" t="s">
        <v>804</v>
      </c>
      <c r="J3371" s="54" t="s">
        <v>261</v>
      </c>
      <c r="K3371" s="54" t="s">
        <v>803</v>
      </c>
      <c r="L3371" s="87">
        <v>42944</v>
      </c>
      <c r="M3371" s="54"/>
      <c r="N3371" s="54" t="s">
        <v>805</v>
      </c>
      <c r="O3371" s="88">
        <v>0.39362507470000002</v>
      </c>
      <c r="P3371" s="54">
        <v>202</v>
      </c>
    </row>
    <row r="3372" spans="1:16" ht="28">
      <c r="A3372" s="54" t="s">
        <v>228</v>
      </c>
      <c r="B3372" s="54" t="s">
        <v>185</v>
      </c>
      <c r="C3372" s="54" t="s">
        <v>1129</v>
      </c>
      <c r="D3372" s="54" t="s">
        <v>152</v>
      </c>
      <c r="E3372" s="54" t="s">
        <v>1129</v>
      </c>
      <c r="F3372" s="54" t="s">
        <v>272</v>
      </c>
      <c r="G3372" s="54" t="s">
        <v>261</v>
      </c>
      <c r="H3372" s="54" t="s">
        <v>1421</v>
      </c>
      <c r="I3372" s="54" t="s">
        <v>1422</v>
      </c>
      <c r="J3372" s="54" t="s">
        <v>261</v>
      </c>
      <c r="K3372" s="54" t="s">
        <v>1421</v>
      </c>
      <c r="L3372" s="87">
        <v>42998</v>
      </c>
      <c r="M3372" s="54"/>
      <c r="N3372" s="54" t="s">
        <v>1423</v>
      </c>
      <c r="O3372" s="88">
        <v>0.10522650510000001</v>
      </c>
      <c r="P3372" s="54">
        <v>54</v>
      </c>
    </row>
    <row r="3373" spans="1:16" ht="28">
      <c r="A3373" s="54" t="s">
        <v>228</v>
      </c>
      <c r="B3373" s="54" t="s">
        <v>185</v>
      </c>
      <c r="C3373" s="54" t="s">
        <v>1129</v>
      </c>
      <c r="D3373" s="54" t="s">
        <v>152</v>
      </c>
      <c r="E3373" s="54" t="s">
        <v>1129</v>
      </c>
      <c r="F3373" s="54" t="s">
        <v>272</v>
      </c>
      <c r="G3373" s="54" t="s">
        <v>307</v>
      </c>
      <c r="H3373" s="54" t="s">
        <v>825</v>
      </c>
      <c r="I3373" s="54" t="s">
        <v>826</v>
      </c>
      <c r="J3373" s="54" t="s">
        <v>307</v>
      </c>
      <c r="K3373" s="54" t="s">
        <v>827</v>
      </c>
      <c r="L3373" s="87">
        <v>42594</v>
      </c>
      <c r="M3373" s="54"/>
      <c r="N3373" s="54" t="s">
        <v>828</v>
      </c>
      <c r="O3373" s="88">
        <v>1.5589111900000001E-2</v>
      </c>
      <c r="P3373" s="54">
        <v>8</v>
      </c>
    </row>
    <row r="3374" spans="1:16" ht="28">
      <c r="A3374" s="54" t="s">
        <v>228</v>
      </c>
      <c r="B3374" s="54" t="s">
        <v>185</v>
      </c>
      <c r="C3374" s="54" t="s">
        <v>1129</v>
      </c>
      <c r="D3374" s="54" t="s">
        <v>152</v>
      </c>
      <c r="E3374" s="54" t="s">
        <v>1129</v>
      </c>
      <c r="F3374" s="54" t="s">
        <v>272</v>
      </c>
      <c r="G3374" s="54" t="s">
        <v>307</v>
      </c>
      <c r="H3374" s="54" t="s">
        <v>825</v>
      </c>
      <c r="I3374" s="54" t="s">
        <v>826</v>
      </c>
      <c r="J3374" s="54" t="s">
        <v>307</v>
      </c>
      <c r="K3374" s="54" t="s">
        <v>829</v>
      </c>
      <c r="L3374" s="87">
        <v>42594</v>
      </c>
      <c r="M3374" s="54"/>
      <c r="N3374" s="54" t="s">
        <v>830</v>
      </c>
      <c r="O3374" s="88">
        <v>1.3640472900000001E-2</v>
      </c>
      <c r="P3374" s="54">
        <v>7</v>
      </c>
    </row>
    <row r="3375" spans="1:16" ht="28">
      <c r="A3375" s="54" t="s">
        <v>228</v>
      </c>
      <c r="B3375" s="54" t="s">
        <v>185</v>
      </c>
      <c r="C3375" s="54" t="s">
        <v>1129</v>
      </c>
      <c r="D3375" s="54" t="s">
        <v>152</v>
      </c>
      <c r="E3375" s="54" t="s">
        <v>1129</v>
      </c>
      <c r="F3375" s="54" t="s">
        <v>272</v>
      </c>
      <c r="G3375" s="54" t="s">
        <v>307</v>
      </c>
      <c r="H3375" s="54" t="s">
        <v>825</v>
      </c>
      <c r="I3375" s="54" t="s">
        <v>826</v>
      </c>
      <c r="J3375" s="54" t="s">
        <v>307</v>
      </c>
      <c r="K3375" s="54" t="s">
        <v>831</v>
      </c>
      <c r="L3375" s="87">
        <v>42594</v>
      </c>
      <c r="M3375" s="54"/>
      <c r="N3375" s="54" t="s">
        <v>832</v>
      </c>
      <c r="O3375" s="88">
        <v>1.5589111900000001E-2</v>
      </c>
      <c r="P3375" s="54">
        <v>8</v>
      </c>
    </row>
    <row r="3376" spans="1:16" ht="28">
      <c r="A3376" s="54" t="s">
        <v>228</v>
      </c>
      <c r="B3376" s="54" t="s">
        <v>185</v>
      </c>
      <c r="C3376" s="54" t="s">
        <v>1129</v>
      </c>
      <c r="D3376" s="54" t="s">
        <v>152</v>
      </c>
      <c r="E3376" s="54" t="s">
        <v>1129</v>
      </c>
      <c r="F3376" s="54" t="s">
        <v>272</v>
      </c>
      <c r="G3376" s="54" t="s">
        <v>307</v>
      </c>
      <c r="H3376" s="54" t="s">
        <v>825</v>
      </c>
      <c r="I3376" s="54" t="s">
        <v>826</v>
      </c>
      <c r="J3376" s="54" t="s">
        <v>307</v>
      </c>
      <c r="K3376" s="54" t="s">
        <v>833</v>
      </c>
      <c r="L3376" s="87">
        <v>42594</v>
      </c>
      <c r="M3376" s="54"/>
      <c r="N3376" s="54" t="s">
        <v>834</v>
      </c>
      <c r="O3376" s="88">
        <v>2.92295848E-2</v>
      </c>
      <c r="P3376" s="54">
        <v>15</v>
      </c>
    </row>
    <row r="3377" spans="1:16" ht="28">
      <c r="A3377" s="54" t="s">
        <v>228</v>
      </c>
      <c r="B3377" s="54" t="s">
        <v>185</v>
      </c>
      <c r="C3377" s="54" t="s">
        <v>1129</v>
      </c>
      <c r="D3377" s="54" t="s">
        <v>152</v>
      </c>
      <c r="E3377" s="54" t="s">
        <v>1129</v>
      </c>
      <c r="F3377" s="54" t="s">
        <v>272</v>
      </c>
      <c r="G3377" s="54" t="s">
        <v>307</v>
      </c>
      <c r="H3377" s="54" t="s">
        <v>835</v>
      </c>
      <c r="I3377" s="54" t="s">
        <v>836</v>
      </c>
      <c r="J3377" s="54" t="s">
        <v>307</v>
      </c>
      <c r="K3377" s="54" t="s">
        <v>837</v>
      </c>
      <c r="L3377" s="87">
        <v>41695</v>
      </c>
      <c r="M3377" s="54"/>
      <c r="N3377" s="54" t="s">
        <v>838</v>
      </c>
      <c r="O3377" s="88">
        <v>1.94863898E-2</v>
      </c>
      <c r="P3377" s="54">
        <v>10</v>
      </c>
    </row>
    <row r="3378" spans="1:16" ht="28">
      <c r="A3378" s="54" t="s">
        <v>228</v>
      </c>
      <c r="B3378" s="54" t="s">
        <v>185</v>
      </c>
      <c r="C3378" s="54" t="s">
        <v>1129</v>
      </c>
      <c r="D3378" s="54" t="s">
        <v>152</v>
      </c>
      <c r="E3378" s="54" t="s">
        <v>1129</v>
      </c>
      <c r="F3378" s="54" t="s">
        <v>272</v>
      </c>
      <c r="G3378" s="54" t="s">
        <v>307</v>
      </c>
      <c r="H3378" s="54" t="s">
        <v>835</v>
      </c>
      <c r="I3378" s="54" t="s">
        <v>836</v>
      </c>
      <c r="J3378" s="54" t="s">
        <v>307</v>
      </c>
      <c r="K3378" s="54" t="s">
        <v>839</v>
      </c>
      <c r="L3378" s="87">
        <v>41695</v>
      </c>
      <c r="M3378" s="54"/>
      <c r="N3378" s="54" t="s">
        <v>840</v>
      </c>
      <c r="O3378" s="88">
        <v>1.94863898E-2</v>
      </c>
      <c r="P3378" s="54">
        <v>10</v>
      </c>
    </row>
    <row r="3379" spans="1:16" ht="28">
      <c r="A3379" s="54" t="s">
        <v>228</v>
      </c>
      <c r="B3379" s="54" t="s">
        <v>185</v>
      </c>
      <c r="C3379" s="54" t="s">
        <v>1129</v>
      </c>
      <c r="D3379" s="54" t="s">
        <v>152</v>
      </c>
      <c r="E3379" s="54" t="s">
        <v>1129</v>
      </c>
      <c r="F3379" s="54" t="s">
        <v>272</v>
      </c>
      <c r="G3379" s="54" t="s">
        <v>307</v>
      </c>
      <c r="H3379" s="54" t="s">
        <v>835</v>
      </c>
      <c r="I3379" s="54" t="s">
        <v>836</v>
      </c>
      <c r="J3379" s="54" t="s">
        <v>307</v>
      </c>
      <c r="K3379" s="54" t="s">
        <v>841</v>
      </c>
      <c r="L3379" s="87">
        <v>41695</v>
      </c>
      <c r="M3379" s="54"/>
      <c r="N3379" s="54" t="s">
        <v>842</v>
      </c>
      <c r="O3379" s="88">
        <v>1.7537750899999999E-2</v>
      </c>
      <c r="P3379" s="54">
        <v>9</v>
      </c>
    </row>
    <row r="3380" spans="1:16" ht="28">
      <c r="A3380" s="54" t="s">
        <v>228</v>
      </c>
      <c r="B3380" s="54" t="s">
        <v>185</v>
      </c>
      <c r="C3380" s="54" t="s">
        <v>1129</v>
      </c>
      <c r="D3380" s="54" t="s">
        <v>152</v>
      </c>
      <c r="E3380" s="54" t="s">
        <v>1129</v>
      </c>
      <c r="F3380" s="54" t="s">
        <v>272</v>
      </c>
      <c r="G3380" s="54" t="s">
        <v>307</v>
      </c>
      <c r="H3380" s="54" t="s">
        <v>835</v>
      </c>
      <c r="I3380" s="54" t="s">
        <v>836</v>
      </c>
      <c r="J3380" s="54" t="s">
        <v>307</v>
      </c>
      <c r="K3380" s="54" t="s">
        <v>843</v>
      </c>
      <c r="L3380" s="87">
        <v>41695</v>
      </c>
      <c r="M3380" s="54"/>
      <c r="N3380" s="54" t="s">
        <v>844</v>
      </c>
      <c r="O3380" s="88">
        <v>1.3640472900000001E-2</v>
      </c>
      <c r="P3380" s="54">
        <v>7</v>
      </c>
    </row>
    <row r="3381" spans="1:16" ht="28">
      <c r="A3381" s="54" t="s">
        <v>228</v>
      </c>
      <c r="B3381" s="54" t="s">
        <v>185</v>
      </c>
      <c r="C3381" s="54" t="s">
        <v>1129</v>
      </c>
      <c r="D3381" s="54" t="s">
        <v>152</v>
      </c>
      <c r="E3381" s="54" t="s">
        <v>1129</v>
      </c>
      <c r="F3381" s="54" t="s">
        <v>272</v>
      </c>
      <c r="G3381" s="54" t="s">
        <v>307</v>
      </c>
      <c r="H3381" s="54" t="s">
        <v>835</v>
      </c>
      <c r="I3381" s="54" t="s">
        <v>836</v>
      </c>
      <c r="J3381" s="54" t="s">
        <v>307</v>
      </c>
      <c r="K3381" s="54" t="s">
        <v>705</v>
      </c>
      <c r="L3381" s="87">
        <v>41695</v>
      </c>
      <c r="M3381" s="54"/>
      <c r="N3381" s="54" t="s">
        <v>845</v>
      </c>
      <c r="O3381" s="88">
        <v>3.7024140699999999E-2</v>
      </c>
      <c r="P3381" s="54">
        <v>19</v>
      </c>
    </row>
    <row r="3382" spans="1:16" ht="28">
      <c r="A3382" s="54" t="s">
        <v>228</v>
      </c>
      <c r="B3382" s="54" t="s">
        <v>185</v>
      </c>
      <c r="C3382" s="54" t="s">
        <v>1129</v>
      </c>
      <c r="D3382" s="54" t="s">
        <v>152</v>
      </c>
      <c r="E3382" s="54" t="s">
        <v>1129</v>
      </c>
      <c r="F3382" s="54" t="s">
        <v>272</v>
      </c>
      <c r="G3382" s="54" t="s">
        <v>307</v>
      </c>
      <c r="H3382" s="54" t="s">
        <v>835</v>
      </c>
      <c r="I3382" s="54" t="s">
        <v>836</v>
      </c>
      <c r="J3382" s="54" t="s">
        <v>307</v>
      </c>
      <c r="K3382" s="54" t="s">
        <v>846</v>
      </c>
      <c r="L3382" s="87">
        <v>41695</v>
      </c>
      <c r="M3382" s="54"/>
      <c r="N3382" s="54" t="s">
        <v>847</v>
      </c>
      <c r="O3382" s="88">
        <v>7.7945558999999998E-3</v>
      </c>
      <c r="P3382" s="54">
        <v>4</v>
      </c>
    </row>
    <row r="3383" spans="1:16" ht="28">
      <c r="A3383" s="54" t="s">
        <v>228</v>
      </c>
      <c r="B3383" s="54" t="s">
        <v>185</v>
      </c>
      <c r="C3383" s="54" t="s">
        <v>1129</v>
      </c>
      <c r="D3383" s="54" t="s">
        <v>152</v>
      </c>
      <c r="E3383" s="54" t="s">
        <v>1129</v>
      </c>
      <c r="F3383" s="54" t="s">
        <v>272</v>
      </c>
      <c r="G3383" s="54" t="s">
        <v>307</v>
      </c>
      <c r="H3383" s="54" t="s">
        <v>835</v>
      </c>
      <c r="I3383" s="54" t="s">
        <v>836</v>
      </c>
      <c r="J3383" s="54" t="s">
        <v>307</v>
      </c>
      <c r="K3383" s="54" t="s">
        <v>835</v>
      </c>
      <c r="L3383" s="87">
        <v>41695</v>
      </c>
      <c r="M3383" s="54"/>
      <c r="N3383" s="54" t="s">
        <v>848</v>
      </c>
      <c r="O3383" s="88">
        <v>1.94863898E-2</v>
      </c>
      <c r="P3383" s="54">
        <v>10</v>
      </c>
    </row>
    <row r="3384" spans="1:16" ht="28">
      <c r="A3384" s="54" t="s">
        <v>228</v>
      </c>
      <c r="B3384" s="54" t="s">
        <v>185</v>
      </c>
      <c r="C3384" s="54" t="s">
        <v>1129</v>
      </c>
      <c r="D3384" s="54" t="s">
        <v>152</v>
      </c>
      <c r="E3384" s="54" t="s">
        <v>1129</v>
      </c>
      <c r="F3384" s="54" t="s">
        <v>272</v>
      </c>
      <c r="G3384" s="54" t="s">
        <v>307</v>
      </c>
      <c r="H3384" s="54" t="s">
        <v>835</v>
      </c>
      <c r="I3384" s="54" t="s">
        <v>836</v>
      </c>
      <c r="J3384" s="54" t="s">
        <v>307</v>
      </c>
      <c r="K3384" s="54" t="s">
        <v>849</v>
      </c>
      <c r="L3384" s="87">
        <v>41695</v>
      </c>
      <c r="M3384" s="54"/>
      <c r="N3384" s="54" t="s">
        <v>850</v>
      </c>
      <c r="O3384" s="88">
        <v>7.0151003399999995E-2</v>
      </c>
      <c r="P3384" s="54">
        <v>36</v>
      </c>
    </row>
    <row r="3385" spans="1:16" ht="28">
      <c r="A3385" s="54" t="s">
        <v>228</v>
      </c>
      <c r="B3385" s="54" t="s">
        <v>185</v>
      </c>
      <c r="C3385" s="54" t="s">
        <v>1129</v>
      </c>
      <c r="D3385" s="54" t="s">
        <v>152</v>
      </c>
      <c r="E3385" s="54" t="s">
        <v>1129</v>
      </c>
      <c r="F3385" s="54" t="s">
        <v>272</v>
      </c>
      <c r="G3385" s="54" t="s">
        <v>307</v>
      </c>
      <c r="H3385" s="54" t="s">
        <v>835</v>
      </c>
      <c r="I3385" s="54" t="s">
        <v>836</v>
      </c>
      <c r="J3385" s="54" t="s">
        <v>307</v>
      </c>
      <c r="K3385" s="54" t="s">
        <v>851</v>
      </c>
      <c r="L3385" s="87">
        <v>41695</v>
      </c>
      <c r="M3385" s="54"/>
      <c r="N3385" s="54" t="s">
        <v>852</v>
      </c>
      <c r="O3385" s="88">
        <v>8.7688754300000005E-2</v>
      </c>
      <c r="P3385" s="54">
        <v>45</v>
      </c>
    </row>
    <row r="3386" spans="1:16" ht="28">
      <c r="A3386" s="54" t="s">
        <v>228</v>
      </c>
      <c r="B3386" s="54" t="s">
        <v>185</v>
      </c>
      <c r="C3386" s="54" t="s">
        <v>1129</v>
      </c>
      <c r="D3386" s="54" t="s">
        <v>152</v>
      </c>
      <c r="E3386" s="54" t="s">
        <v>1129</v>
      </c>
      <c r="F3386" s="54" t="s">
        <v>272</v>
      </c>
      <c r="G3386" s="54" t="s">
        <v>307</v>
      </c>
      <c r="H3386" s="54" t="s">
        <v>835</v>
      </c>
      <c r="I3386" s="54" t="s">
        <v>836</v>
      </c>
      <c r="J3386" s="54" t="s">
        <v>307</v>
      </c>
      <c r="K3386" s="54" t="s">
        <v>853</v>
      </c>
      <c r="L3386" s="87">
        <v>41695</v>
      </c>
      <c r="M3386" s="54"/>
      <c r="N3386" s="54" t="s">
        <v>854</v>
      </c>
      <c r="O3386" s="88">
        <v>2.3383667800000001E-2</v>
      </c>
      <c r="P3386" s="54">
        <v>12</v>
      </c>
    </row>
    <row r="3387" spans="1:16" ht="28">
      <c r="A3387" s="54" t="s">
        <v>228</v>
      </c>
      <c r="B3387" s="54" t="s">
        <v>185</v>
      </c>
      <c r="C3387" s="54" t="s">
        <v>1129</v>
      </c>
      <c r="D3387" s="54" t="s">
        <v>152</v>
      </c>
      <c r="E3387" s="54" t="s">
        <v>1129</v>
      </c>
      <c r="F3387" s="54" t="s">
        <v>272</v>
      </c>
      <c r="G3387" s="54" t="s">
        <v>307</v>
      </c>
      <c r="H3387" s="54" t="s">
        <v>835</v>
      </c>
      <c r="I3387" s="54" t="s">
        <v>836</v>
      </c>
      <c r="J3387" s="54" t="s">
        <v>307</v>
      </c>
      <c r="K3387" s="54" t="s">
        <v>855</v>
      </c>
      <c r="L3387" s="87">
        <v>41695</v>
      </c>
      <c r="M3387" s="54"/>
      <c r="N3387" s="54" t="s">
        <v>856</v>
      </c>
      <c r="O3387" s="88">
        <v>1.7537750899999999E-2</v>
      </c>
      <c r="P3387" s="54">
        <v>9</v>
      </c>
    </row>
    <row r="3388" spans="1:16" ht="28">
      <c r="A3388" s="54" t="s">
        <v>228</v>
      </c>
      <c r="B3388" s="54" t="s">
        <v>185</v>
      </c>
      <c r="C3388" s="54" t="s">
        <v>1129</v>
      </c>
      <c r="D3388" s="54" t="s">
        <v>152</v>
      </c>
      <c r="E3388" s="54" t="s">
        <v>1129</v>
      </c>
      <c r="F3388" s="54" t="s">
        <v>272</v>
      </c>
      <c r="G3388" s="54" t="s">
        <v>307</v>
      </c>
      <c r="H3388" s="54" t="s">
        <v>835</v>
      </c>
      <c r="I3388" s="54" t="s">
        <v>836</v>
      </c>
      <c r="J3388" s="54" t="s">
        <v>307</v>
      </c>
      <c r="K3388" s="54" t="s">
        <v>857</v>
      </c>
      <c r="L3388" s="87">
        <v>41695</v>
      </c>
      <c r="M3388" s="54"/>
      <c r="N3388" s="54" t="s">
        <v>858</v>
      </c>
      <c r="O3388" s="88">
        <v>1.94863898E-2</v>
      </c>
      <c r="P3388" s="54">
        <v>10</v>
      </c>
    </row>
    <row r="3389" spans="1:16" ht="28">
      <c r="A3389" s="54" t="s">
        <v>228</v>
      </c>
      <c r="B3389" s="54" t="s">
        <v>185</v>
      </c>
      <c r="C3389" s="54" t="s">
        <v>1129</v>
      </c>
      <c r="D3389" s="54" t="s">
        <v>152</v>
      </c>
      <c r="E3389" s="54" t="s">
        <v>1129</v>
      </c>
      <c r="F3389" s="54" t="s">
        <v>272</v>
      </c>
      <c r="G3389" s="54" t="s">
        <v>859</v>
      </c>
      <c r="H3389" s="54" t="s">
        <v>860</v>
      </c>
      <c r="I3389" s="54" t="s">
        <v>861</v>
      </c>
      <c r="J3389" s="54" t="s">
        <v>859</v>
      </c>
      <c r="K3389" s="54" t="s">
        <v>862</v>
      </c>
      <c r="L3389" s="87">
        <v>41688</v>
      </c>
      <c r="M3389" s="54"/>
      <c r="N3389" s="54" t="s">
        <v>863</v>
      </c>
      <c r="O3389" s="88">
        <v>6.6253725499999999E-2</v>
      </c>
      <c r="P3389" s="54">
        <v>34</v>
      </c>
    </row>
    <row r="3390" spans="1:16" ht="28">
      <c r="A3390" s="54" t="s">
        <v>228</v>
      </c>
      <c r="B3390" s="54" t="s">
        <v>185</v>
      </c>
      <c r="C3390" s="54" t="s">
        <v>1129</v>
      </c>
      <c r="D3390" s="54" t="s">
        <v>152</v>
      </c>
      <c r="E3390" s="54" t="s">
        <v>1129</v>
      </c>
      <c r="F3390" s="54" t="s">
        <v>272</v>
      </c>
      <c r="G3390" s="54" t="s">
        <v>859</v>
      </c>
      <c r="H3390" s="54" t="s">
        <v>860</v>
      </c>
      <c r="I3390" s="54" t="s">
        <v>861</v>
      </c>
      <c r="J3390" s="54" t="s">
        <v>859</v>
      </c>
      <c r="K3390" s="54" t="s">
        <v>864</v>
      </c>
      <c r="L3390" s="87">
        <v>41688</v>
      </c>
      <c r="M3390" s="54"/>
      <c r="N3390" s="54" t="s">
        <v>865</v>
      </c>
      <c r="O3390" s="88">
        <v>1.94863898E-2</v>
      </c>
      <c r="P3390" s="54">
        <v>10</v>
      </c>
    </row>
    <row r="3391" spans="1:16" ht="28">
      <c r="A3391" s="54" t="s">
        <v>228</v>
      </c>
      <c r="B3391" s="54" t="s">
        <v>185</v>
      </c>
      <c r="C3391" s="54" t="s">
        <v>1129</v>
      </c>
      <c r="D3391" s="54" t="s">
        <v>152</v>
      </c>
      <c r="E3391" s="54" t="s">
        <v>1129</v>
      </c>
      <c r="F3391" s="54" t="s">
        <v>272</v>
      </c>
      <c r="G3391" s="54" t="s">
        <v>859</v>
      </c>
      <c r="H3391" s="54" t="s">
        <v>860</v>
      </c>
      <c r="I3391" s="54" t="s">
        <v>861</v>
      </c>
      <c r="J3391" s="54" t="s">
        <v>859</v>
      </c>
      <c r="K3391" s="54" t="s">
        <v>860</v>
      </c>
      <c r="L3391" s="87">
        <v>41688</v>
      </c>
      <c r="M3391" s="54"/>
      <c r="N3391" s="54" t="s">
        <v>866</v>
      </c>
      <c r="O3391" s="88">
        <v>3.7024140699999999E-2</v>
      </c>
      <c r="P3391" s="54">
        <v>19</v>
      </c>
    </row>
    <row r="3392" spans="1:16" ht="28">
      <c r="A3392" s="54" t="s">
        <v>228</v>
      </c>
      <c r="B3392" s="54" t="s">
        <v>185</v>
      </c>
      <c r="C3392" s="54" t="s">
        <v>1129</v>
      </c>
      <c r="D3392" s="54" t="s">
        <v>152</v>
      </c>
      <c r="E3392" s="54" t="s">
        <v>1129</v>
      </c>
      <c r="F3392" s="54" t="s">
        <v>272</v>
      </c>
      <c r="G3392" s="54" t="s">
        <v>859</v>
      </c>
      <c r="H3392" s="54" t="s">
        <v>860</v>
      </c>
      <c r="I3392" s="54" t="s">
        <v>861</v>
      </c>
      <c r="J3392" s="54" t="s">
        <v>859</v>
      </c>
      <c r="K3392" s="54" t="s">
        <v>867</v>
      </c>
      <c r="L3392" s="87">
        <v>41688</v>
      </c>
      <c r="M3392" s="54"/>
      <c r="N3392" s="54" t="s">
        <v>868</v>
      </c>
      <c r="O3392" s="88">
        <v>4.4818696599999992E-2</v>
      </c>
      <c r="P3392" s="54">
        <v>23</v>
      </c>
    </row>
    <row r="3393" spans="1:16" ht="28">
      <c r="A3393" s="54" t="s">
        <v>228</v>
      </c>
      <c r="B3393" s="54" t="s">
        <v>185</v>
      </c>
      <c r="C3393" s="54" t="s">
        <v>1129</v>
      </c>
      <c r="D3393" s="54" t="s">
        <v>152</v>
      </c>
      <c r="E3393" s="54" t="s">
        <v>1129</v>
      </c>
      <c r="F3393" s="54" t="s">
        <v>272</v>
      </c>
      <c r="G3393" s="54" t="s">
        <v>859</v>
      </c>
      <c r="H3393" s="54" t="s">
        <v>860</v>
      </c>
      <c r="I3393" s="54" t="s">
        <v>861</v>
      </c>
      <c r="J3393" s="54" t="s">
        <v>859</v>
      </c>
      <c r="K3393" s="54" t="s">
        <v>869</v>
      </c>
      <c r="L3393" s="87">
        <v>41688</v>
      </c>
      <c r="M3393" s="54"/>
      <c r="N3393" s="54" t="s">
        <v>870</v>
      </c>
      <c r="O3393" s="88">
        <v>0.18512070350000001</v>
      </c>
      <c r="P3393" s="54">
        <v>95</v>
      </c>
    </row>
    <row r="3394" spans="1:16" ht="28">
      <c r="A3394" s="54" t="s">
        <v>228</v>
      </c>
      <c r="B3394" s="54" t="s">
        <v>185</v>
      </c>
      <c r="C3394" s="54" t="s">
        <v>1129</v>
      </c>
      <c r="D3394" s="54" t="s">
        <v>152</v>
      </c>
      <c r="E3394" s="54" t="s">
        <v>1129</v>
      </c>
      <c r="F3394" s="54" t="s">
        <v>272</v>
      </c>
      <c r="G3394" s="54" t="s">
        <v>859</v>
      </c>
      <c r="H3394" s="54" t="s">
        <v>860</v>
      </c>
      <c r="I3394" s="54" t="s">
        <v>861</v>
      </c>
      <c r="J3394" s="54" t="s">
        <v>859</v>
      </c>
      <c r="K3394" s="54" t="s">
        <v>871</v>
      </c>
      <c r="L3394" s="87">
        <v>41688</v>
      </c>
      <c r="M3394" s="54"/>
      <c r="N3394" s="54" t="s">
        <v>872</v>
      </c>
      <c r="O3394" s="88">
        <v>3.11782237E-2</v>
      </c>
      <c r="P3394" s="54">
        <v>16</v>
      </c>
    </row>
    <row r="3395" spans="1:16" ht="28">
      <c r="A3395" s="54" t="s">
        <v>228</v>
      </c>
      <c r="B3395" s="54" t="s">
        <v>185</v>
      </c>
      <c r="C3395" s="54" t="s">
        <v>1129</v>
      </c>
      <c r="D3395" s="54" t="s">
        <v>152</v>
      </c>
      <c r="E3395" s="54" t="s">
        <v>1129</v>
      </c>
      <c r="F3395" s="54" t="s">
        <v>272</v>
      </c>
      <c r="G3395" s="54" t="s">
        <v>859</v>
      </c>
      <c r="H3395" s="54" t="s">
        <v>860</v>
      </c>
      <c r="I3395" s="54" t="s">
        <v>861</v>
      </c>
      <c r="J3395" s="54" t="s">
        <v>859</v>
      </c>
      <c r="K3395" s="54" t="s">
        <v>873</v>
      </c>
      <c r="L3395" s="87">
        <v>41688</v>
      </c>
      <c r="M3395" s="54"/>
      <c r="N3395" s="54" t="s">
        <v>874</v>
      </c>
      <c r="O3395" s="88">
        <v>0.1617370357</v>
      </c>
      <c r="P3395" s="54">
        <v>83</v>
      </c>
    </row>
    <row r="3396" spans="1:16" ht="28">
      <c r="A3396" s="54" t="s">
        <v>228</v>
      </c>
      <c r="B3396" s="54" t="s">
        <v>185</v>
      </c>
      <c r="C3396" s="54" t="s">
        <v>1129</v>
      </c>
      <c r="D3396" s="54" t="s">
        <v>152</v>
      </c>
      <c r="E3396" s="54" t="s">
        <v>1129</v>
      </c>
      <c r="F3396" s="54" t="s">
        <v>272</v>
      </c>
      <c r="G3396" s="54" t="s">
        <v>859</v>
      </c>
      <c r="H3396" s="54" t="s">
        <v>860</v>
      </c>
      <c r="I3396" s="54" t="s">
        <v>861</v>
      </c>
      <c r="J3396" s="54" t="s">
        <v>859</v>
      </c>
      <c r="K3396" s="54" t="s">
        <v>875</v>
      </c>
      <c r="L3396" s="87">
        <v>41688</v>
      </c>
      <c r="M3396" s="54"/>
      <c r="N3396" s="54" t="s">
        <v>876</v>
      </c>
      <c r="O3396" s="88">
        <v>2.7280945800000001E-2</v>
      </c>
      <c r="P3396" s="54">
        <v>14</v>
      </c>
    </row>
    <row r="3397" spans="1:16" ht="28">
      <c r="A3397" s="54" t="s">
        <v>228</v>
      </c>
      <c r="B3397" s="54" t="s">
        <v>185</v>
      </c>
      <c r="C3397" s="54" t="s">
        <v>1129</v>
      </c>
      <c r="D3397" s="54" t="s">
        <v>152</v>
      </c>
      <c r="E3397" s="54" t="s">
        <v>1129</v>
      </c>
      <c r="F3397" s="54" t="s">
        <v>272</v>
      </c>
      <c r="G3397" s="54" t="s">
        <v>859</v>
      </c>
      <c r="H3397" s="54" t="s">
        <v>860</v>
      </c>
      <c r="I3397" s="54" t="s">
        <v>861</v>
      </c>
      <c r="J3397" s="54" t="s">
        <v>859</v>
      </c>
      <c r="K3397" s="54" t="s">
        <v>877</v>
      </c>
      <c r="L3397" s="87">
        <v>41688</v>
      </c>
      <c r="M3397" s="54"/>
      <c r="N3397" s="54" t="s">
        <v>878</v>
      </c>
      <c r="O3397" s="88">
        <v>2.4163123399000002</v>
      </c>
      <c r="P3397" s="54">
        <v>1240</v>
      </c>
    </row>
    <row r="3398" spans="1:16" ht="28">
      <c r="A3398" s="54" t="s">
        <v>228</v>
      </c>
      <c r="B3398" s="54" t="s">
        <v>185</v>
      </c>
      <c r="C3398" s="54" t="s">
        <v>1129</v>
      </c>
      <c r="D3398" s="54" t="s">
        <v>152</v>
      </c>
      <c r="E3398" s="54" t="s">
        <v>1129</v>
      </c>
      <c r="F3398" s="54" t="s">
        <v>272</v>
      </c>
      <c r="G3398" s="54" t="s">
        <v>859</v>
      </c>
      <c r="H3398" s="54" t="s">
        <v>860</v>
      </c>
      <c r="I3398" s="54" t="s">
        <v>861</v>
      </c>
      <c r="J3398" s="54" t="s">
        <v>859</v>
      </c>
      <c r="K3398" s="54" t="s">
        <v>879</v>
      </c>
      <c r="L3398" s="87">
        <v>41688</v>
      </c>
      <c r="M3398" s="54"/>
      <c r="N3398" s="54" t="s">
        <v>880</v>
      </c>
      <c r="O3398" s="88">
        <v>2.3383667800000001E-2</v>
      </c>
      <c r="P3398" s="54">
        <v>12</v>
      </c>
    </row>
    <row r="3399" spans="1:16" ht="28">
      <c r="A3399" s="54" t="s">
        <v>228</v>
      </c>
      <c r="B3399" s="54" t="s">
        <v>185</v>
      </c>
      <c r="C3399" s="54" t="s">
        <v>1129</v>
      </c>
      <c r="D3399" s="54" t="s">
        <v>152</v>
      </c>
      <c r="E3399" s="54" t="s">
        <v>1129</v>
      </c>
      <c r="F3399" s="54" t="s">
        <v>272</v>
      </c>
      <c r="G3399" s="54" t="s">
        <v>859</v>
      </c>
      <c r="H3399" s="54" t="s">
        <v>881</v>
      </c>
      <c r="I3399" s="54" t="s">
        <v>882</v>
      </c>
      <c r="J3399" s="54" t="s">
        <v>859</v>
      </c>
      <c r="K3399" s="54" t="s">
        <v>883</v>
      </c>
      <c r="L3399" s="87">
        <v>41695</v>
      </c>
      <c r="M3399" s="54"/>
      <c r="N3399" s="54" t="s">
        <v>884</v>
      </c>
      <c r="O3399" s="88">
        <v>4.0921418699999997E-2</v>
      </c>
      <c r="P3399" s="54">
        <v>21</v>
      </c>
    </row>
    <row r="3400" spans="1:16" ht="28">
      <c r="A3400" s="54" t="s">
        <v>228</v>
      </c>
      <c r="B3400" s="54" t="s">
        <v>185</v>
      </c>
      <c r="C3400" s="54" t="s">
        <v>1129</v>
      </c>
      <c r="D3400" s="54" t="s">
        <v>152</v>
      </c>
      <c r="E3400" s="54" t="s">
        <v>1129</v>
      </c>
      <c r="F3400" s="54" t="s">
        <v>272</v>
      </c>
      <c r="G3400" s="54" t="s">
        <v>859</v>
      </c>
      <c r="H3400" s="54" t="s">
        <v>881</v>
      </c>
      <c r="I3400" s="54" t="s">
        <v>882</v>
      </c>
      <c r="J3400" s="54" t="s">
        <v>859</v>
      </c>
      <c r="K3400" s="54" t="s">
        <v>885</v>
      </c>
      <c r="L3400" s="87">
        <v>41695</v>
      </c>
      <c r="M3400" s="54"/>
      <c r="N3400" s="54" t="s">
        <v>886</v>
      </c>
      <c r="O3400" s="88">
        <v>1.6582917751999999</v>
      </c>
      <c r="P3400" s="54">
        <v>851</v>
      </c>
    </row>
    <row r="3401" spans="1:16" ht="28">
      <c r="A3401" s="54" t="s">
        <v>228</v>
      </c>
      <c r="B3401" s="54" t="s">
        <v>185</v>
      </c>
      <c r="C3401" s="54" t="s">
        <v>1129</v>
      </c>
      <c r="D3401" s="54" t="s">
        <v>152</v>
      </c>
      <c r="E3401" s="54" t="s">
        <v>1129</v>
      </c>
      <c r="F3401" s="54" t="s">
        <v>272</v>
      </c>
      <c r="G3401" s="54" t="s">
        <v>859</v>
      </c>
      <c r="H3401" s="54" t="s">
        <v>881</v>
      </c>
      <c r="I3401" s="54" t="s">
        <v>882</v>
      </c>
      <c r="J3401" s="54" t="s">
        <v>859</v>
      </c>
      <c r="K3401" s="54" t="s">
        <v>877</v>
      </c>
      <c r="L3401" s="87">
        <v>41695</v>
      </c>
      <c r="M3401" s="54"/>
      <c r="N3401" s="54" t="s">
        <v>887</v>
      </c>
      <c r="O3401" s="88">
        <v>0.53782435949999996</v>
      </c>
      <c r="P3401" s="54">
        <v>276</v>
      </c>
    </row>
    <row r="3402" spans="1:16" ht="28">
      <c r="A3402" s="54" t="s">
        <v>228</v>
      </c>
      <c r="B3402" s="54" t="s">
        <v>185</v>
      </c>
      <c r="C3402" s="54" t="s">
        <v>1129</v>
      </c>
      <c r="D3402" s="54" t="s">
        <v>152</v>
      </c>
      <c r="E3402" s="54" t="s">
        <v>1129</v>
      </c>
      <c r="F3402" s="54" t="s">
        <v>272</v>
      </c>
      <c r="G3402" s="54" t="s">
        <v>859</v>
      </c>
      <c r="H3402" s="54" t="s">
        <v>881</v>
      </c>
      <c r="I3402" s="54" t="s">
        <v>882</v>
      </c>
      <c r="J3402" s="54" t="s">
        <v>859</v>
      </c>
      <c r="K3402" s="54" t="s">
        <v>881</v>
      </c>
      <c r="L3402" s="87">
        <v>41695</v>
      </c>
      <c r="M3402" s="54"/>
      <c r="N3402" s="54" t="s">
        <v>888</v>
      </c>
      <c r="O3402" s="88">
        <v>9.7431949200000006E-2</v>
      </c>
      <c r="P3402" s="54">
        <v>50</v>
      </c>
    </row>
    <row r="3403" spans="1:16" ht="28">
      <c r="A3403" s="54" t="s">
        <v>228</v>
      </c>
      <c r="B3403" s="54" t="s">
        <v>185</v>
      </c>
      <c r="C3403" s="54" t="s">
        <v>1129</v>
      </c>
      <c r="D3403" s="54" t="s">
        <v>152</v>
      </c>
      <c r="E3403" s="54" t="s">
        <v>1129</v>
      </c>
      <c r="F3403" s="54" t="s">
        <v>272</v>
      </c>
      <c r="G3403" s="54" t="s">
        <v>354</v>
      </c>
      <c r="H3403" s="54" t="s">
        <v>889</v>
      </c>
      <c r="I3403" s="54" t="s">
        <v>890</v>
      </c>
      <c r="J3403" s="54" t="s">
        <v>354</v>
      </c>
      <c r="K3403" s="54" t="s">
        <v>891</v>
      </c>
      <c r="L3403" s="87">
        <v>42440</v>
      </c>
      <c r="M3403" s="54"/>
      <c r="N3403" s="54" t="s">
        <v>892</v>
      </c>
      <c r="O3403" s="88">
        <v>7.7945558999999998E-3</v>
      </c>
      <c r="P3403" s="54">
        <v>4</v>
      </c>
    </row>
    <row r="3404" spans="1:16" ht="28">
      <c r="A3404" s="54" t="s">
        <v>228</v>
      </c>
      <c r="B3404" s="54" t="s">
        <v>185</v>
      </c>
      <c r="C3404" s="54" t="s">
        <v>1129</v>
      </c>
      <c r="D3404" s="54" t="s">
        <v>152</v>
      </c>
      <c r="E3404" s="54" t="s">
        <v>1129</v>
      </c>
      <c r="F3404" s="54" t="s">
        <v>272</v>
      </c>
      <c r="G3404" s="54" t="s">
        <v>354</v>
      </c>
      <c r="H3404" s="54" t="s">
        <v>889</v>
      </c>
      <c r="I3404" s="54" t="s">
        <v>890</v>
      </c>
      <c r="J3404" s="54" t="s">
        <v>354</v>
      </c>
      <c r="K3404" s="54" t="s">
        <v>893</v>
      </c>
      <c r="L3404" s="87">
        <v>42440</v>
      </c>
      <c r="M3404" s="54"/>
      <c r="N3404" s="54" t="s">
        <v>894</v>
      </c>
      <c r="O3404" s="88">
        <v>3.11782237E-2</v>
      </c>
      <c r="P3404" s="54">
        <v>16</v>
      </c>
    </row>
    <row r="3405" spans="1:16" ht="28">
      <c r="A3405" s="54" t="s">
        <v>228</v>
      </c>
      <c r="B3405" s="54" t="s">
        <v>185</v>
      </c>
      <c r="C3405" s="54" t="s">
        <v>1129</v>
      </c>
      <c r="D3405" s="54" t="s">
        <v>152</v>
      </c>
      <c r="E3405" s="54" t="s">
        <v>1129</v>
      </c>
      <c r="F3405" s="54" t="s">
        <v>272</v>
      </c>
      <c r="G3405" s="54" t="s">
        <v>354</v>
      </c>
      <c r="H3405" s="54" t="s">
        <v>889</v>
      </c>
      <c r="I3405" s="54" t="s">
        <v>890</v>
      </c>
      <c r="J3405" s="54" t="s">
        <v>354</v>
      </c>
      <c r="K3405" s="54" t="s">
        <v>895</v>
      </c>
      <c r="L3405" s="87">
        <v>42440</v>
      </c>
      <c r="M3405" s="54"/>
      <c r="N3405" s="54" t="s">
        <v>896</v>
      </c>
      <c r="O3405" s="88">
        <v>3.8972780000000001E-3</v>
      </c>
      <c r="P3405" s="54">
        <v>2</v>
      </c>
    </row>
    <row r="3406" spans="1:16" ht="28">
      <c r="A3406" s="54" t="s">
        <v>228</v>
      </c>
      <c r="B3406" s="54" t="s">
        <v>185</v>
      </c>
      <c r="C3406" s="54" t="s">
        <v>1129</v>
      </c>
      <c r="D3406" s="54" t="s">
        <v>152</v>
      </c>
      <c r="E3406" s="54" t="s">
        <v>1129</v>
      </c>
      <c r="F3406" s="54" t="s">
        <v>272</v>
      </c>
      <c r="G3406" s="54" t="s">
        <v>354</v>
      </c>
      <c r="H3406" s="54" t="s">
        <v>889</v>
      </c>
      <c r="I3406" s="54" t="s">
        <v>890</v>
      </c>
      <c r="J3406" s="54" t="s">
        <v>354</v>
      </c>
      <c r="K3406" s="54" t="s">
        <v>897</v>
      </c>
      <c r="L3406" s="87">
        <v>42440</v>
      </c>
      <c r="M3406" s="54"/>
      <c r="N3406" s="54" t="s">
        <v>898</v>
      </c>
      <c r="O3406" s="88">
        <v>5.8459169999999991E-3</v>
      </c>
      <c r="P3406" s="54">
        <v>3</v>
      </c>
    </row>
    <row r="3407" spans="1:16" ht="28">
      <c r="A3407" s="54" t="s">
        <v>228</v>
      </c>
      <c r="B3407" s="54" t="s">
        <v>185</v>
      </c>
      <c r="C3407" s="54" t="s">
        <v>1129</v>
      </c>
      <c r="D3407" s="54" t="s">
        <v>152</v>
      </c>
      <c r="E3407" s="54" t="s">
        <v>1129</v>
      </c>
      <c r="F3407" s="54" t="s">
        <v>272</v>
      </c>
      <c r="G3407" s="54" t="s">
        <v>354</v>
      </c>
      <c r="H3407" s="54" t="s">
        <v>889</v>
      </c>
      <c r="I3407" s="54" t="s">
        <v>890</v>
      </c>
      <c r="J3407" s="54" t="s">
        <v>354</v>
      </c>
      <c r="K3407" s="54" t="s">
        <v>899</v>
      </c>
      <c r="L3407" s="87">
        <v>42440</v>
      </c>
      <c r="M3407" s="54"/>
      <c r="N3407" s="54" t="s">
        <v>900</v>
      </c>
      <c r="O3407" s="88">
        <v>1.9486390000000001E-3</v>
      </c>
      <c r="P3407" s="54">
        <v>1</v>
      </c>
    </row>
    <row r="3408" spans="1:16" ht="28">
      <c r="A3408" s="54" t="s">
        <v>228</v>
      </c>
      <c r="B3408" s="54" t="s">
        <v>185</v>
      </c>
      <c r="C3408" s="54" t="s">
        <v>1129</v>
      </c>
      <c r="D3408" s="54" t="s">
        <v>152</v>
      </c>
      <c r="E3408" s="54" t="s">
        <v>1129</v>
      </c>
      <c r="F3408" s="54" t="s">
        <v>272</v>
      </c>
      <c r="G3408" s="54" t="s">
        <v>354</v>
      </c>
      <c r="H3408" s="54" t="s">
        <v>889</v>
      </c>
      <c r="I3408" s="54" t="s">
        <v>890</v>
      </c>
      <c r="J3408" s="54" t="s">
        <v>354</v>
      </c>
      <c r="K3408" s="54" t="s">
        <v>901</v>
      </c>
      <c r="L3408" s="87">
        <v>42440</v>
      </c>
      <c r="M3408" s="54"/>
      <c r="N3408" s="54" t="s">
        <v>902</v>
      </c>
      <c r="O3408" s="88">
        <v>6.4305086400000003E-2</v>
      </c>
      <c r="P3408" s="54">
        <v>33</v>
      </c>
    </row>
    <row r="3409" spans="1:16" ht="28">
      <c r="A3409" s="54" t="s">
        <v>228</v>
      </c>
      <c r="B3409" s="54" t="s">
        <v>185</v>
      </c>
      <c r="C3409" s="54" t="s">
        <v>1129</v>
      </c>
      <c r="D3409" s="54" t="s">
        <v>152</v>
      </c>
      <c r="E3409" s="54" t="s">
        <v>1129</v>
      </c>
      <c r="F3409" s="54" t="s">
        <v>272</v>
      </c>
      <c r="G3409" s="54" t="s">
        <v>354</v>
      </c>
      <c r="H3409" s="54" t="s">
        <v>889</v>
      </c>
      <c r="I3409" s="54" t="s">
        <v>890</v>
      </c>
      <c r="J3409" s="54" t="s">
        <v>354</v>
      </c>
      <c r="K3409" s="54" t="s">
        <v>903</v>
      </c>
      <c r="L3409" s="87">
        <v>42440</v>
      </c>
      <c r="M3409" s="54"/>
      <c r="N3409" s="54" t="s">
        <v>904</v>
      </c>
      <c r="O3409" s="88">
        <v>7.7945558999999998E-3</v>
      </c>
      <c r="P3409" s="54">
        <v>4</v>
      </c>
    </row>
    <row r="3410" spans="1:16" ht="28">
      <c r="A3410" s="54" t="s">
        <v>228</v>
      </c>
      <c r="B3410" s="54" t="s">
        <v>185</v>
      </c>
      <c r="C3410" s="54" t="s">
        <v>1129</v>
      </c>
      <c r="D3410" s="54" t="s">
        <v>152</v>
      </c>
      <c r="E3410" s="54" t="s">
        <v>1129</v>
      </c>
      <c r="F3410" s="54" t="s">
        <v>272</v>
      </c>
      <c r="G3410" s="54" t="s">
        <v>354</v>
      </c>
      <c r="H3410" s="54" t="s">
        <v>889</v>
      </c>
      <c r="I3410" s="54" t="s">
        <v>890</v>
      </c>
      <c r="J3410" s="54" t="s">
        <v>354</v>
      </c>
      <c r="K3410" s="54" t="s">
        <v>905</v>
      </c>
      <c r="L3410" s="87">
        <v>42440</v>
      </c>
      <c r="M3410" s="54"/>
      <c r="N3410" s="54" t="s">
        <v>906</v>
      </c>
      <c r="O3410" s="88">
        <v>1.9486390000000001E-3</v>
      </c>
      <c r="P3410" s="54">
        <v>1</v>
      </c>
    </row>
    <row r="3411" spans="1:16" ht="28">
      <c r="A3411" s="54" t="s">
        <v>228</v>
      </c>
      <c r="B3411" s="54" t="s">
        <v>185</v>
      </c>
      <c r="C3411" s="54" t="s">
        <v>1129</v>
      </c>
      <c r="D3411" s="54" t="s">
        <v>152</v>
      </c>
      <c r="E3411" s="54" t="s">
        <v>1129</v>
      </c>
      <c r="F3411" s="54" t="s">
        <v>272</v>
      </c>
      <c r="G3411" s="54" t="s">
        <v>354</v>
      </c>
      <c r="H3411" s="54" t="s">
        <v>889</v>
      </c>
      <c r="I3411" s="54" t="s">
        <v>890</v>
      </c>
      <c r="J3411" s="54" t="s">
        <v>354</v>
      </c>
      <c r="K3411" s="54" t="s">
        <v>907</v>
      </c>
      <c r="L3411" s="87">
        <v>42440</v>
      </c>
      <c r="M3411" s="54"/>
      <c r="N3411" s="54" t="s">
        <v>908</v>
      </c>
      <c r="O3411" s="88">
        <v>2.1435028799999999E-2</v>
      </c>
      <c r="P3411" s="54">
        <v>11</v>
      </c>
    </row>
    <row r="3412" spans="1:16" ht="28">
      <c r="A3412" s="54" t="s">
        <v>228</v>
      </c>
      <c r="B3412" s="54" t="s">
        <v>185</v>
      </c>
      <c r="C3412" s="54" t="s">
        <v>1129</v>
      </c>
      <c r="D3412" s="54" t="s">
        <v>152</v>
      </c>
      <c r="E3412" s="54" t="s">
        <v>1129</v>
      </c>
      <c r="F3412" s="54" t="s">
        <v>272</v>
      </c>
      <c r="G3412" s="54" t="s">
        <v>354</v>
      </c>
      <c r="H3412" s="54" t="s">
        <v>909</v>
      </c>
      <c r="I3412" s="54" t="s">
        <v>910</v>
      </c>
      <c r="J3412" s="54" t="s">
        <v>354</v>
      </c>
      <c r="K3412" s="54" t="s">
        <v>911</v>
      </c>
      <c r="L3412" s="87">
        <v>42237</v>
      </c>
      <c r="M3412" s="54"/>
      <c r="N3412" s="54" t="s">
        <v>912</v>
      </c>
      <c r="O3412" s="88">
        <v>7.7945558999999998E-3</v>
      </c>
      <c r="P3412" s="54">
        <v>4</v>
      </c>
    </row>
    <row r="3413" spans="1:16" ht="28">
      <c r="A3413" s="54" t="s">
        <v>228</v>
      </c>
      <c r="B3413" s="54" t="s">
        <v>185</v>
      </c>
      <c r="C3413" s="54" t="s">
        <v>1129</v>
      </c>
      <c r="D3413" s="54" t="s">
        <v>152</v>
      </c>
      <c r="E3413" s="54" t="s">
        <v>1129</v>
      </c>
      <c r="F3413" s="54" t="s">
        <v>272</v>
      </c>
      <c r="G3413" s="54" t="s">
        <v>354</v>
      </c>
      <c r="H3413" s="54" t="s">
        <v>909</v>
      </c>
      <c r="I3413" s="54" t="s">
        <v>913</v>
      </c>
      <c r="J3413" s="54" t="s">
        <v>354</v>
      </c>
      <c r="K3413" s="54" t="s">
        <v>914</v>
      </c>
      <c r="L3413" s="87">
        <v>42209</v>
      </c>
      <c r="M3413" s="54"/>
      <c r="N3413" s="54" t="s">
        <v>915</v>
      </c>
      <c r="O3413" s="88">
        <v>1.94863898E-2</v>
      </c>
      <c r="P3413" s="54">
        <v>10</v>
      </c>
    </row>
    <row r="3414" spans="1:16" ht="28">
      <c r="A3414" s="54" t="s">
        <v>228</v>
      </c>
      <c r="B3414" s="54" t="s">
        <v>185</v>
      </c>
      <c r="C3414" s="54" t="s">
        <v>1129</v>
      </c>
      <c r="D3414" s="54" t="s">
        <v>152</v>
      </c>
      <c r="E3414" s="54" t="s">
        <v>1129</v>
      </c>
      <c r="F3414" s="54" t="s">
        <v>272</v>
      </c>
      <c r="G3414" s="54" t="s">
        <v>354</v>
      </c>
      <c r="H3414" s="54" t="s">
        <v>909</v>
      </c>
      <c r="I3414" s="54" t="s">
        <v>913</v>
      </c>
      <c r="J3414" s="54" t="s">
        <v>354</v>
      </c>
      <c r="K3414" s="54" t="s">
        <v>916</v>
      </c>
      <c r="L3414" s="87">
        <v>42209</v>
      </c>
      <c r="M3414" s="54"/>
      <c r="N3414" s="54" t="s">
        <v>917</v>
      </c>
      <c r="O3414" s="88">
        <v>5.8459169999999991E-3</v>
      </c>
      <c r="P3414" s="54">
        <v>3</v>
      </c>
    </row>
    <row r="3415" spans="1:16" ht="28">
      <c r="A3415" s="54" t="s">
        <v>228</v>
      </c>
      <c r="B3415" s="54" t="s">
        <v>185</v>
      </c>
      <c r="C3415" s="54" t="s">
        <v>1129</v>
      </c>
      <c r="D3415" s="54" t="s">
        <v>152</v>
      </c>
      <c r="E3415" s="54" t="s">
        <v>1129</v>
      </c>
      <c r="F3415" s="54" t="s">
        <v>272</v>
      </c>
      <c r="G3415" s="54" t="s">
        <v>354</v>
      </c>
      <c r="H3415" s="54" t="s">
        <v>909</v>
      </c>
      <c r="I3415" s="54" t="s">
        <v>913</v>
      </c>
      <c r="J3415" s="54" t="s">
        <v>354</v>
      </c>
      <c r="K3415" s="54" t="s">
        <v>918</v>
      </c>
      <c r="L3415" s="87">
        <v>42209</v>
      </c>
      <c r="M3415" s="54"/>
      <c r="N3415" s="54" t="s">
        <v>919</v>
      </c>
      <c r="O3415" s="88">
        <v>1.5589111900000001E-2</v>
      </c>
      <c r="P3415" s="54">
        <v>8</v>
      </c>
    </row>
    <row r="3416" spans="1:16" ht="28">
      <c r="A3416" s="54" t="s">
        <v>228</v>
      </c>
      <c r="B3416" s="54" t="s">
        <v>185</v>
      </c>
      <c r="C3416" s="54" t="s">
        <v>1129</v>
      </c>
      <c r="D3416" s="54" t="s">
        <v>152</v>
      </c>
      <c r="E3416" s="54" t="s">
        <v>1129</v>
      </c>
      <c r="F3416" s="54" t="s">
        <v>272</v>
      </c>
      <c r="G3416" s="54" t="s">
        <v>354</v>
      </c>
      <c r="H3416" s="54" t="s">
        <v>920</v>
      </c>
      <c r="I3416" s="54" t="s">
        <v>921</v>
      </c>
      <c r="J3416" s="54" t="s">
        <v>354</v>
      </c>
      <c r="K3416" s="54" t="s">
        <v>924</v>
      </c>
      <c r="L3416" s="87">
        <v>42307</v>
      </c>
      <c r="M3416" s="54"/>
      <c r="N3416" s="54" t="s">
        <v>925</v>
      </c>
      <c r="O3416" s="88">
        <v>6.2356447500000009E-2</v>
      </c>
      <c r="P3416" s="54">
        <v>32</v>
      </c>
    </row>
    <row r="3417" spans="1:16" ht="28">
      <c r="A3417" s="54" t="s">
        <v>228</v>
      </c>
      <c r="B3417" s="54" t="s">
        <v>185</v>
      </c>
      <c r="C3417" s="54" t="s">
        <v>1129</v>
      </c>
      <c r="D3417" s="54" t="s">
        <v>152</v>
      </c>
      <c r="E3417" s="54" t="s">
        <v>1129</v>
      </c>
      <c r="F3417" s="54" t="s">
        <v>272</v>
      </c>
      <c r="G3417" s="54" t="s">
        <v>354</v>
      </c>
      <c r="H3417" s="54" t="s">
        <v>355</v>
      </c>
      <c r="I3417" s="54" t="s">
        <v>926</v>
      </c>
      <c r="J3417" s="54" t="s">
        <v>354</v>
      </c>
      <c r="K3417" s="54" t="s">
        <v>355</v>
      </c>
      <c r="L3417" s="87">
        <v>42384</v>
      </c>
      <c r="M3417" s="54"/>
      <c r="N3417" s="54" t="s">
        <v>927</v>
      </c>
      <c r="O3417" s="88">
        <v>5.8459169499999998E-2</v>
      </c>
      <c r="P3417" s="54">
        <v>30</v>
      </c>
    </row>
    <row r="3418" spans="1:16" ht="28">
      <c r="A3418" s="54" t="s">
        <v>228</v>
      </c>
      <c r="B3418" s="54" t="s">
        <v>185</v>
      </c>
      <c r="C3418" s="54" t="s">
        <v>1129</v>
      </c>
      <c r="D3418" s="54" t="s">
        <v>152</v>
      </c>
      <c r="E3418" s="54" t="s">
        <v>1129</v>
      </c>
      <c r="F3418" s="54" t="s">
        <v>272</v>
      </c>
      <c r="G3418" s="54" t="s">
        <v>358</v>
      </c>
      <c r="H3418" s="54" t="s">
        <v>928</v>
      </c>
      <c r="I3418" s="54" t="s">
        <v>929</v>
      </c>
      <c r="J3418" s="54" t="s">
        <v>358</v>
      </c>
      <c r="K3418" s="54" t="s">
        <v>930</v>
      </c>
      <c r="L3418" s="87">
        <v>42622</v>
      </c>
      <c r="M3418" s="54"/>
      <c r="N3418" s="54" t="s">
        <v>931</v>
      </c>
      <c r="O3418" s="88">
        <v>9.7431949200000006E-2</v>
      </c>
      <c r="P3418" s="54">
        <v>50</v>
      </c>
    </row>
    <row r="3419" spans="1:16" ht="28">
      <c r="A3419" s="54" t="s">
        <v>228</v>
      </c>
      <c r="B3419" s="54" t="s">
        <v>185</v>
      </c>
      <c r="C3419" s="54" t="s">
        <v>1129</v>
      </c>
      <c r="D3419" s="54" t="s">
        <v>152</v>
      </c>
      <c r="E3419" s="54" t="s">
        <v>1129</v>
      </c>
      <c r="F3419" s="54" t="s">
        <v>272</v>
      </c>
      <c r="G3419" s="54" t="s">
        <v>358</v>
      </c>
      <c r="H3419" s="54" t="s">
        <v>928</v>
      </c>
      <c r="I3419" s="54" t="s">
        <v>929</v>
      </c>
      <c r="J3419" s="54" t="s">
        <v>358</v>
      </c>
      <c r="K3419" s="54" t="s">
        <v>359</v>
      </c>
      <c r="L3419" s="87">
        <v>42622</v>
      </c>
      <c r="M3419" s="54"/>
      <c r="N3419" s="54" t="s">
        <v>932</v>
      </c>
      <c r="O3419" s="88">
        <v>0.25722034580000008</v>
      </c>
      <c r="P3419" s="54">
        <v>132</v>
      </c>
    </row>
    <row r="3420" spans="1:16" ht="28">
      <c r="A3420" s="54" t="s">
        <v>228</v>
      </c>
      <c r="B3420" s="54" t="s">
        <v>185</v>
      </c>
      <c r="C3420" s="54" t="s">
        <v>1129</v>
      </c>
      <c r="D3420" s="54" t="s">
        <v>152</v>
      </c>
      <c r="E3420" s="54" t="s">
        <v>1129</v>
      </c>
      <c r="F3420" s="54" t="s">
        <v>272</v>
      </c>
      <c r="G3420" s="54" t="s">
        <v>358</v>
      </c>
      <c r="H3420" s="54" t="s">
        <v>928</v>
      </c>
      <c r="I3420" s="54" t="s">
        <v>929</v>
      </c>
      <c r="J3420" s="54" t="s">
        <v>358</v>
      </c>
      <c r="K3420" s="54" t="s">
        <v>933</v>
      </c>
      <c r="L3420" s="87">
        <v>42622</v>
      </c>
      <c r="M3420" s="54"/>
      <c r="N3420" s="54" t="s">
        <v>934</v>
      </c>
      <c r="O3420" s="88">
        <v>0.120815617</v>
      </c>
      <c r="P3420" s="54">
        <v>62</v>
      </c>
    </row>
    <row r="3421" spans="1:16" ht="28">
      <c r="A3421" s="54" t="s">
        <v>228</v>
      </c>
      <c r="B3421" s="54" t="s">
        <v>185</v>
      </c>
      <c r="C3421" s="54" t="s">
        <v>1129</v>
      </c>
      <c r="D3421" s="54" t="s">
        <v>152</v>
      </c>
      <c r="E3421" s="54" t="s">
        <v>1129</v>
      </c>
      <c r="F3421" s="54" t="s">
        <v>272</v>
      </c>
      <c r="G3421" s="54" t="s">
        <v>358</v>
      </c>
      <c r="H3421" s="54" t="s">
        <v>928</v>
      </c>
      <c r="I3421" s="54" t="s">
        <v>929</v>
      </c>
      <c r="J3421" s="54" t="s">
        <v>358</v>
      </c>
      <c r="K3421" s="54" t="s">
        <v>935</v>
      </c>
      <c r="L3421" s="87">
        <v>42622</v>
      </c>
      <c r="M3421" s="54"/>
      <c r="N3421" s="54" t="s">
        <v>936</v>
      </c>
      <c r="O3421" s="88">
        <v>1.9993035974</v>
      </c>
      <c r="P3421" s="54">
        <v>1026</v>
      </c>
    </row>
    <row r="3422" spans="1:16" ht="28">
      <c r="A3422" s="54" t="s">
        <v>228</v>
      </c>
      <c r="B3422" s="54" t="s">
        <v>185</v>
      </c>
      <c r="C3422" s="54" t="s">
        <v>1129</v>
      </c>
      <c r="D3422" s="54" t="s">
        <v>152</v>
      </c>
      <c r="E3422" s="54" t="s">
        <v>1129</v>
      </c>
      <c r="F3422" s="54" t="s">
        <v>272</v>
      </c>
      <c r="G3422" s="54" t="s">
        <v>358</v>
      </c>
      <c r="H3422" s="54" t="s">
        <v>928</v>
      </c>
      <c r="I3422" s="54" t="s">
        <v>929</v>
      </c>
      <c r="J3422" s="54" t="s">
        <v>358</v>
      </c>
      <c r="K3422" s="54" t="s">
        <v>937</v>
      </c>
      <c r="L3422" s="87">
        <v>42622</v>
      </c>
      <c r="M3422" s="54"/>
      <c r="N3422" s="54" t="s">
        <v>938</v>
      </c>
      <c r="O3422" s="88">
        <v>1.8687447854999999</v>
      </c>
      <c r="P3422" s="54">
        <v>959</v>
      </c>
    </row>
    <row r="3423" spans="1:16" ht="28">
      <c r="A3423" s="54" t="s">
        <v>228</v>
      </c>
      <c r="B3423" s="54" t="s">
        <v>185</v>
      </c>
      <c r="C3423" s="54" t="s">
        <v>1129</v>
      </c>
      <c r="D3423" s="54" t="s">
        <v>152</v>
      </c>
      <c r="E3423" s="54" t="s">
        <v>1129</v>
      </c>
      <c r="F3423" s="54" t="s">
        <v>272</v>
      </c>
      <c r="G3423" s="54" t="s">
        <v>358</v>
      </c>
      <c r="H3423" s="54" t="s">
        <v>928</v>
      </c>
      <c r="I3423" s="54" t="s">
        <v>929</v>
      </c>
      <c r="J3423" s="54" t="s">
        <v>358</v>
      </c>
      <c r="K3423" s="54" t="s">
        <v>362</v>
      </c>
      <c r="L3423" s="87">
        <v>42622</v>
      </c>
      <c r="M3423" s="54"/>
      <c r="N3423" s="54" t="s">
        <v>939</v>
      </c>
      <c r="O3423" s="88">
        <v>0.35465229500000001</v>
      </c>
      <c r="P3423" s="54">
        <v>182</v>
      </c>
    </row>
    <row r="3424" spans="1:16" ht="28">
      <c r="A3424" s="54" t="s">
        <v>228</v>
      </c>
      <c r="B3424" s="54" t="s">
        <v>185</v>
      </c>
      <c r="C3424" s="54" t="s">
        <v>1129</v>
      </c>
      <c r="D3424" s="54" t="s">
        <v>152</v>
      </c>
      <c r="E3424" s="54" t="s">
        <v>1129</v>
      </c>
      <c r="F3424" s="54" t="s">
        <v>272</v>
      </c>
      <c r="G3424" s="54" t="s">
        <v>201</v>
      </c>
      <c r="H3424" s="54" t="s">
        <v>202</v>
      </c>
      <c r="I3424" s="54" t="s">
        <v>941</v>
      </c>
      <c r="J3424" s="54" t="s">
        <v>201</v>
      </c>
      <c r="K3424" s="54" t="s">
        <v>942</v>
      </c>
      <c r="L3424" s="87">
        <v>42979</v>
      </c>
      <c r="M3424" s="54"/>
      <c r="N3424" s="54" t="s">
        <v>943</v>
      </c>
      <c r="O3424" s="88">
        <v>1.0113436326</v>
      </c>
      <c r="P3424" s="54">
        <v>519</v>
      </c>
    </row>
    <row r="3425" spans="1:16" ht="28">
      <c r="A3425" s="54" t="s">
        <v>228</v>
      </c>
      <c r="B3425" s="54" t="s">
        <v>185</v>
      </c>
      <c r="C3425" s="54" t="s">
        <v>1129</v>
      </c>
      <c r="D3425" s="54" t="s">
        <v>152</v>
      </c>
      <c r="E3425" s="54" t="s">
        <v>1129</v>
      </c>
      <c r="F3425" s="54" t="s">
        <v>272</v>
      </c>
      <c r="G3425" s="54" t="s">
        <v>201</v>
      </c>
      <c r="H3425" s="54" t="s">
        <v>202</v>
      </c>
      <c r="I3425" s="54" t="s">
        <v>941</v>
      </c>
      <c r="J3425" s="54" t="s">
        <v>201</v>
      </c>
      <c r="K3425" s="54" t="s">
        <v>944</v>
      </c>
      <c r="L3425" s="87">
        <v>42979</v>
      </c>
      <c r="M3425" s="54"/>
      <c r="N3425" s="54" t="s">
        <v>945</v>
      </c>
      <c r="O3425" s="88">
        <v>0.2494257899</v>
      </c>
      <c r="P3425" s="54">
        <v>128</v>
      </c>
    </row>
    <row r="3426" spans="1:16" ht="28">
      <c r="A3426" s="54" t="s">
        <v>228</v>
      </c>
      <c r="B3426" s="54" t="s">
        <v>185</v>
      </c>
      <c r="C3426" s="54" t="s">
        <v>1129</v>
      </c>
      <c r="D3426" s="54" t="s">
        <v>152</v>
      </c>
      <c r="E3426" s="54" t="s">
        <v>1129</v>
      </c>
      <c r="F3426" s="54" t="s">
        <v>272</v>
      </c>
      <c r="G3426" s="54" t="s">
        <v>201</v>
      </c>
      <c r="H3426" s="54" t="s">
        <v>202</v>
      </c>
      <c r="I3426" s="54" t="s">
        <v>941</v>
      </c>
      <c r="J3426" s="54" t="s">
        <v>201</v>
      </c>
      <c r="K3426" s="54" t="s">
        <v>946</v>
      </c>
      <c r="L3426" s="87">
        <v>42979</v>
      </c>
      <c r="M3426" s="54"/>
      <c r="N3426" s="54" t="s">
        <v>947</v>
      </c>
      <c r="O3426" s="88">
        <v>21.7643488103</v>
      </c>
      <c r="P3426" s="54">
        <v>11169</v>
      </c>
    </row>
    <row r="3427" spans="1:16" ht="28">
      <c r="A3427" s="54" t="s">
        <v>228</v>
      </c>
      <c r="B3427" s="54" t="s">
        <v>185</v>
      </c>
      <c r="C3427" s="54" t="s">
        <v>1129</v>
      </c>
      <c r="D3427" s="54" t="s">
        <v>152</v>
      </c>
      <c r="E3427" s="54" t="s">
        <v>1129</v>
      </c>
      <c r="F3427" s="54" t="s">
        <v>272</v>
      </c>
      <c r="G3427" s="54" t="s">
        <v>201</v>
      </c>
      <c r="H3427" s="54" t="s">
        <v>202</v>
      </c>
      <c r="I3427" s="54" t="s">
        <v>941</v>
      </c>
      <c r="J3427" s="54" t="s">
        <v>201</v>
      </c>
      <c r="K3427" s="54" t="s">
        <v>948</v>
      </c>
      <c r="L3427" s="87">
        <v>42979</v>
      </c>
      <c r="M3427" s="54"/>
      <c r="N3427" s="54" t="s">
        <v>949</v>
      </c>
      <c r="O3427" s="88">
        <v>0.1013292272</v>
      </c>
      <c r="P3427" s="54">
        <v>52</v>
      </c>
    </row>
    <row r="3428" spans="1:16" ht="28">
      <c r="A3428" s="54" t="s">
        <v>228</v>
      </c>
      <c r="B3428" s="54" t="s">
        <v>185</v>
      </c>
      <c r="C3428" s="54" t="s">
        <v>1129</v>
      </c>
      <c r="D3428" s="54" t="s">
        <v>152</v>
      </c>
      <c r="E3428" s="54" t="s">
        <v>1129</v>
      </c>
      <c r="F3428" s="54" t="s">
        <v>272</v>
      </c>
      <c r="G3428" s="54" t="s">
        <v>201</v>
      </c>
      <c r="H3428" s="54" t="s">
        <v>202</v>
      </c>
      <c r="I3428" s="54" t="s">
        <v>941</v>
      </c>
      <c r="J3428" s="54" t="s">
        <v>201</v>
      </c>
      <c r="K3428" s="54" t="s">
        <v>950</v>
      </c>
      <c r="L3428" s="87">
        <v>42979</v>
      </c>
      <c r="M3428" s="54"/>
      <c r="N3428" s="54" t="s">
        <v>951</v>
      </c>
      <c r="O3428" s="88">
        <v>0.15199384069999999</v>
      </c>
      <c r="P3428" s="54">
        <v>78</v>
      </c>
    </row>
    <row r="3429" spans="1:16" ht="28">
      <c r="A3429" s="54" t="s">
        <v>228</v>
      </c>
      <c r="B3429" s="54" t="s">
        <v>185</v>
      </c>
      <c r="C3429" s="54" t="s">
        <v>1129</v>
      </c>
      <c r="D3429" s="54" t="s">
        <v>152</v>
      </c>
      <c r="E3429" s="54" t="s">
        <v>1129</v>
      </c>
      <c r="F3429" s="54" t="s">
        <v>272</v>
      </c>
      <c r="G3429" s="54" t="s">
        <v>201</v>
      </c>
      <c r="H3429" s="54" t="s">
        <v>202</v>
      </c>
      <c r="I3429" s="54" t="s">
        <v>941</v>
      </c>
      <c r="J3429" s="54" t="s">
        <v>201</v>
      </c>
      <c r="K3429" s="54" t="s">
        <v>952</v>
      </c>
      <c r="L3429" s="87">
        <v>42979</v>
      </c>
      <c r="M3429" s="54"/>
      <c r="N3429" s="54" t="s">
        <v>953</v>
      </c>
      <c r="O3429" s="88">
        <v>8.7688754300000005E-2</v>
      </c>
      <c r="P3429" s="54">
        <v>45</v>
      </c>
    </row>
    <row r="3430" spans="1:16" ht="28">
      <c r="A3430" s="54" t="s">
        <v>228</v>
      </c>
      <c r="B3430" s="54" t="s">
        <v>185</v>
      </c>
      <c r="C3430" s="54" t="s">
        <v>1129</v>
      </c>
      <c r="D3430" s="54" t="s">
        <v>152</v>
      </c>
      <c r="E3430" s="54" t="s">
        <v>1129</v>
      </c>
      <c r="F3430" s="54" t="s">
        <v>272</v>
      </c>
      <c r="G3430" s="54" t="s">
        <v>201</v>
      </c>
      <c r="H3430" s="54" t="s">
        <v>202</v>
      </c>
      <c r="I3430" s="54" t="s">
        <v>941</v>
      </c>
      <c r="J3430" s="54" t="s">
        <v>201</v>
      </c>
      <c r="K3430" s="54" t="s">
        <v>954</v>
      </c>
      <c r="L3430" s="87">
        <v>42979</v>
      </c>
      <c r="M3430" s="54"/>
      <c r="N3430" s="54" t="s">
        <v>955</v>
      </c>
      <c r="O3430" s="88">
        <v>7.4048281399999985E-2</v>
      </c>
      <c r="P3430" s="54">
        <v>38</v>
      </c>
    </row>
    <row r="3431" spans="1:16" ht="28">
      <c r="A3431" s="54" t="s">
        <v>228</v>
      </c>
      <c r="B3431" s="54" t="s">
        <v>185</v>
      </c>
      <c r="C3431" s="54" t="s">
        <v>1129</v>
      </c>
      <c r="D3431" s="54" t="s">
        <v>152</v>
      </c>
      <c r="E3431" s="54" t="s">
        <v>1129</v>
      </c>
      <c r="F3431" s="54" t="s">
        <v>272</v>
      </c>
      <c r="G3431" s="54" t="s">
        <v>201</v>
      </c>
      <c r="H3431" s="54" t="s">
        <v>202</v>
      </c>
      <c r="I3431" s="54" t="s">
        <v>941</v>
      </c>
      <c r="J3431" s="54" t="s">
        <v>201</v>
      </c>
      <c r="K3431" s="54" t="s">
        <v>956</v>
      </c>
      <c r="L3431" s="87">
        <v>42979</v>
      </c>
      <c r="M3431" s="54"/>
      <c r="N3431" s="54" t="s">
        <v>957</v>
      </c>
      <c r="O3431" s="88">
        <v>0.14419928479999999</v>
      </c>
      <c r="P3431" s="54">
        <v>74</v>
      </c>
    </row>
    <row r="3432" spans="1:16" ht="28">
      <c r="A3432" s="54" t="s">
        <v>228</v>
      </c>
      <c r="B3432" s="54" t="s">
        <v>185</v>
      </c>
      <c r="C3432" s="54" t="s">
        <v>1129</v>
      </c>
      <c r="D3432" s="54" t="s">
        <v>152</v>
      </c>
      <c r="E3432" s="54" t="s">
        <v>1129</v>
      </c>
      <c r="F3432" s="54" t="s">
        <v>272</v>
      </c>
      <c r="G3432" s="54" t="s">
        <v>201</v>
      </c>
      <c r="H3432" s="54" t="s">
        <v>958</v>
      </c>
      <c r="I3432" s="54" t="s">
        <v>959</v>
      </c>
      <c r="J3432" s="54" t="s">
        <v>201</v>
      </c>
      <c r="K3432" s="54" t="s">
        <v>958</v>
      </c>
      <c r="L3432" s="87">
        <v>42867</v>
      </c>
      <c r="M3432" s="54"/>
      <c r="N3432" s="54" t="s">
        <v>960</v>
      </c>
      <c r="O3432" s="88">
        <v>1.1029296648</v>
      </c>
      <c r="P3432" s="54">
        <v>566</v>
      </c>
    </row>
    <row r="3433" spans="1:16" ht="28">
      <c r="A3433" s="54" t="s">
        <v>228</v>
      </c>
      <c r="B3433" s="54" t="s">
        <v>185</v>
      </c>
      <c r="C3433" s="54" t="s">
        <v>1129</v>
      </c>
      <c r="D3433" s="54" t="s">
        <v>152</v>
      </c>
      <c r="E3433" s="54" t="s">
        <v>1129</v>
      </c>
      <c r="F3433" s="54" t="s">
        <v>272</v>
      </c>
      <c r="G3433" s="54" t="s">
        <v>201</v>
      </c>
      <c r="H3433" s="54" t="s">
        <v>946</v>
      </c>
      <c r="I3433" s="54" t="s">
        <v>1493</v>
      </c>
      <c r="J3433" s="54" t="s">
        <v>201</v>
      </c>
      <c r="K3433" s="54" t="s">
        <v>946</v>
      </c>
      <c r="L3433" s="87">
        <v>43210</v>
      </c>
      <c r="M3433" s="54"/>
      <c r="N3433" s="54" t="s">
        <v>1494</v>
      </c>
      <c r="O3433" s="88">
        <v>0.26891217979999998</v>
      </c>
      <c r="P3433" s="54">
        <v>138</v>
      </c>
    </row>
    <row r="3434" spans="1:16" ht="28">
      <c r="A3434" s="54" t="s">
        <v>228</v>
      </c>
      <c r="B3434" s="54" t="s">
        <v>185</v>
      </c>
      <c r="C3434" s="54" t="s">
        <v>1129</v>
      </c>
      <c r="D3434" s="54" t="s">
        <v>152</v>
      </c>
      <c r="E3434" s="54" t="s">
        <v>1129</v>
      </c>
      <c r="F3434" s="54" t="s">
        <v>272</v>
      </c>
      <c r="G3434" s="54" t="s">
        <v>201</v>
      </c>
      <c r="H3434" s="54" t="s">
        <v>204</v>
      </c>
      <c r="I3434" s="54" t="s">
        <v>315</v>
      </c>
      <c r="J3434" s="54" t="s">
        <v>201</v>
      </c>
      <c r="K3434" s="54" t="s">
        <v>961</v>
      </c>
      <c r="L3434" s="87">
        <v>41688</v>
      </c>
      <c r="M3434" s="54"/>
      <c r="N3434" s="54" t="s">
        <v>962</v>
      </c>
      <c r="O3434" s="88">
        <v>0.1032778661</v>
      </c>
      <c r="P3434" s="54">
        <v>53</v>
      </c>
    </row>
    <row r="3435" spans="1:16" ht="28">
      <c r="A3435" s="54" t="s">
        <v>228</v>
      </c>
      <c r="B3435" s="54" t="s">
        <v>185</v>
      </c>
      <c r="C3435" s="54" t="s">
        <v>1129</v>
      </c>
      <c r="D3435" s="54" t="s">
        <v>152</v>
      </c>
      <c r="E3435" s="54" t="s">
        <v>1129</v>
      </c>
      <c r="F3435" s="54" t="s">
        <v>272</v>
      </c>
      <c r="G3435" s="54" t="s">
        <v>201</v>
      </c>
      <c r="H3435" s="54" t="s">
        <v>204</v>
      </c>
      <c r="I3435" s="54" t="s">
        <v>315</v>
      </c>
      <c r="J3435" s="54" t="s">
        <v>201</v>
      </c>
      <c r="K3435" s="54" t="s">
        <v>963</v>
      </c>
      <c r="L3435" s="87">
        <v>41688</v>
      </c>
      <c r="M3435" s="54"/>
      <c r="N3435" s="54" t="s">
        <v>964</v>
      </c>
      <c r="O3435" s="88">
        <v>0.20460709329999999</v>
      </c>
      <c r="P3435" s="54">
        <v>105</v>
      </c>
    </row>
    <row r="3436" spans="1:16" ht="28">
      <c r="A3436" s="54" t="s">
        <v>228</v>
      </c>
      <c r="B3436" s="54" t="s">
        <v>185</v>
      </c>
      <c r="C3436" s="54" t="s">
        <v>1129</v>
      </c>
      <c r="D3436" s="54" t="s">
        <v>152</v>
      </c>
      <c r="E3436" s="54" t="s">
        <v>1129</v>
      </c>
      <c r="F3436" s="54" t="s">
        <v>272</v>
      </c>
      <c r="G3436" s="54" t="s">
        <v>201</v>
      </c>
      <c r="H3436" s="54" t="s">
        <v>204</v>
      </c>
      <c r="I3436" s="54" t="s">
        <v>315</v>
      </c>
      <c r="J3436" s="54" t="s">
        <v>201</v>
      </c>
      <c r="K3436" s="54" t="s">
        <v>965</v>
      </c>
      <c r="L3436" s="87">
        <v>41688</v>
      </c>
      <c r="M3436" s="54"/>
      <c r="N3436" s="54" t="s">
        <v>966</v>
      </c>
      <c r="O3436" s="88">
        <v>7.4048281399999985E-2</v>
      </c>
      <c r="P3436" s="54">
        <v>38</v>
      </c>
    </row>
    <row r="3437" spans="1:16" ht="28">
      <c r="A3437" s="54" t="s">
        <v>228</v>
      </c>
      <c r="B3437" s="54" t="s">
        <v>185</v>
      </c>
      <c r="C3437" s="54" t="s">
        <v>1129</v>
      </c>
      <c r="D3437" s="54" t="s">
        <v>152</v>
      </c>
      <c r="E3437" s="54" t="s">
        <v>1129</v>
      </c>
      <c r="F3437" s="54" t="s">
        <v>272</v>
      </c>
      <c r="G3437" s="54" t="s">
        <v>201</v>
      </c>
      <c r="H3437" s="54" t="s">
        <v>204</v>
      </c>
      <c r="I3437" s="54" t="s">
        <v>315</v>
      </c>
      <c r="J3437" s="54" t="s">
        <v>201</v>
      </c>
      <c r="K3437" s="54" t="s">
        <v>316</v>
      </c>
      <c r="L3437" s="87">
        <v>41688</v>
      </c>
      <c r="M3437" s="54"/>
      <c r="N3437" s="54" t="s">
        <v>317</v>
      </c>
      <c r="O3437" s="88">
        <v>0.6313590308</v>
      </c>
      <c r="P3437" s="54">
        <v>324</v>
      </c>
    </row>
    <row r="3438" spans="1:16" ht="28">
      <c r="A3438" s="54" t="s">
        <v>228</v>
      </c>
      <c r="B3438" s="54" t="s">
        <v>185</v>
      </c>
      <c r="C3438" s="54" t="s">
        <v>1129</v>
      </c>
      <c r="D3438" s="54" t="s">
        <v>152</v>
      </c>
      <c r="E3438" s="54" t="s">
        <v>1129</v>
      </c>
      <c r="F3438" s="54" t="s">
        <v>272</v>
      </c>
      <c r="G3438" s="54" t="s">
        <v>201</v>
      </c>
      <c r="H3438" s="54" t="s">
        <v>204</v>
      </c>
      <c r="I3438" s="54" t="s">
        <v>315</v>
      </c>
      <c r="J3438" s="54" t="s">
        <v>201</v>
      </c>
      <c r="K3438" s="54" t="s">
        <v>967</v>
      </c>
      <c r="L3438" s="87">
        <v>41688</v>
      </c>
      <c r="M3438" s="54"/>
      <c r="N3438" s="54" t="s">
        <v>968</v>
      </c>
      <c r="O3438" s="88">
        <v>0.58264305620000001</v>
      </c>
      <c r="P3438" s="54">
        <v>299</v>
      </c>
    </row>
    <row r="3439" spans="1:16" ht="28">
      <c r="A3439" s="54" t="s">
        <v>228</v>
      </c>
      <c r="B3439" s="54" t="s">
        <v>185</v>
      </c>
      <c r="C3439" s="54" t="s">
        <v>1129</v>
      </c>
      <c r="D3439" s="54" t="s">
        <v>152</v>
      </c>
      <c r="E3439" s="54" t="s">
        <v>1129</v>
      </c>
      <c r="F3439" s="54" t="s">
        <v>272</v>
      </c>
      <c r="G3439" s="54" t="s">
        <v>201</v>
      </c>
      <c r="H3439" s="54" t="s">
        <v>204</v>
      </c>
      <c r="I3439" s="54" t="s">
        <v>315</v>
      </c>
      <c r="J3439" s="54" t="s">
        <v>201</v>
      </c>
      <c r="K3439" s="54" t="s">
        <v>969</v>
      </c>
      <c r="L3439" s="87">
        <v>41688</v>
      </c>
      <c r="M3439" s="54"/>
      <c r="N3439" s="54" t="s">
        <v>970</v>
      </c>
      <c r="O3439" s="88">
        <v>0.120815617</v>
      </c>
      <c r="P3439" s="54">
        <v>62</v>
      </c>
    </row>
    <row r="3440" spans="1:16" ht="28">
      <c r="A3440" s="54" t="s">
        <v>228</v>
      </c>
      <c r="B3440" s="54" t="s">
        <v>185</v>
      </c>
      <c r="C3440" s="54" t="s">
        <v>1129</v>
      </c>
      <c r="D3440" s="54" t="s">
        <v>152</v>
      </c>
      <c r="E3440" s="54" t="s">
        <v>1129</v>
      </c>
      <c r="F3440" s="54" t="s">
        <v>272</v>
      </c>
      <c r="G3440" s="54" t="s">
        <v>201</v>
      </c>
      <c r="H3440" s="54" t="s">
        <v>204</v>
      </c>
      <c r="I3440" s="54" t="s">
        <v>315</v>
      </c>
      <c r="J3440" s="54" t="s">
        <v>201</v>
      </c>
      <c r="K3440" s="54" t="s">
        <v>971</v>
      </c>
      <c r="L3440" s="87">
        <v>41688</v>
      </c>
      <c r="M3440" s="54"/>
      <c r="N3440" s="54" t="s">
        <v>972</v>
      </c>
      <c r="O3440" s="88">
        <v>0.13055881189999999</v>
      </c>
      <c r="P3440" s="54">
        <v>67</v>
      </c>
    </row>
    <row r="3441" spans="1:16" ht="28">
      <c r="A3441" s="54" t="s">
        <v>228</v>
      </c>
      <c r="B3441" s="54" t="s">
        <v>185</v>
      </c>
      <c r="C3441" s="54" t="s">
        <v>1129</v>
      </c>
      <c r="D3441" s="54" t="s">
        <v>152</v>
      </c>
      <c r="E3441" s="54" t="s">
        <v>1129</v>
      </c>
      <c r="F3441" s="54" t="s">
        <v>272</v>
      </c>
      <c r="G3441" s="54" t="s">
        <v>201</v>
      </c>
      <c r="H3441" s="54" t="s">
        <v>204</v>
      </c>
      <c r="I3441" s="54" t="s">
        <v>315</v>
      </c>
      <c r="J3441" s="54" t="s">
        <v>201</v>
      </c>
      <c r="K3441" s="54" t="s">
        <v>318</v>
      </c>
      <c r="L3441" s="87">
        <v>41688</v>
      </c>
      <c r="M3441" s="54"/>
      <c r="N3441" s="54" t="s">
        <v>319</v>
      </c>
      <c r="O3441" s="88">
        <v>9.15860322E-2</v>
      </c>
      <c r="P3441" s="54">
        <v>47</v>
      </c>
    </row>
    <row r="3442" spans="1:16" ht="28">
      <c r="A3442" s="54" t="s">
        <v>228</v>
      </c>
      <c r="B3442" s="54" t="s">
        <v>185</v>
      </c>
      <c r="C3442" s="54" t="s">
        <v>1129</v>
      </c>
      <c r="D3442" s="54" t="s">
        <v>152</v>
      </c>
      <c r="E3442" s="54" t="s">
        <v>1129</v>
      </c>
      <c r="F3442" s="54" t="s">
        <v>272</v>
      </c>
      <c r="G3442" s="54" t="s">
        <v>201</v>
      </c>
      <c r="H3442" s="54" t="s">
        <v>204</v>
      </c>
      <c r="I3442" s="54" t="s">
        <v>315</v>
      </c>
      <c r="J3442" s="54" t="s">
        <v>201</v>
      </c>
      <c r="K3442" s="54" t="s">
        <v>973</v>
      </c>
      <c r="L3442" s="87">
        <v>41688</v>
      </c>
      <c r="M3442" s="54"/>
      <c r="N3442" s="54" t="s">
        <v>974</v>
      </c>
      <c r="O3442" s="88">
        <v>0.13250745089999999</v>
      </c>
      <c r="P3442" s="54">
        <v>68</v>
      </c>
    </row>
    <row r="3443" spans="1:16" ht="28">
      <c r="A3443" s="54" t="s">
        <v>228</v>
      </c>
      <c r="B3443" s="54" t="s">
        <v>185</v>
      </c>
      <c r="C3443" s="54" t="s">
        <v>1129</v>
      </c>
      <c r="D3443" s="54" t="s">
        <v>152</v>
      </c>
      <c r="E3443" s="54" t="s">
        <v>1129</v>
      </c>
      <c r="F3443" s="54" t="s">
        <v>272</v>
      </c>
      <c r="G3443" s="54" t="s">
        <v>201</v>
      </c>
      <c r="H3443" s="54" t="s">
        <v>204</v>
      </c>
      <c r="I3443" s="54" t="s">
        <v>315</v>
      </c>
      <c r="J3443" s="54" t="s">
        <v>201</v>
      </c>
      <c r="K3443" s="54" t="s">
        <v>204</v>
      </c>
      <c r="L3443" s="87">
        <v>41688</v>
      </c>
      <c r="M3443" s="54"/>
      <c r="N3443" s="54" t="s">
        <v>975</v>
      </c>
      <c r="O3443" s="88">
        <v>10.6356715737</v>
      </c>
      <c r="P3443" s="54">
        <v>5458</v>
      </c>
    </row>
    <row r="3444" spans="1:16" ht="28">
      <c r="A3444" s="54" t="s">
        <v>228</v>
      </c>
      <c r="B3444" s="54" t="s">
        <v>185</v>
      </c>
      <c r="C3444" s="54" t="s">
        <v>1129</v>
      </c>
      <c r="D3444" s="54" t="s">
        <v>152</v>
      </c>
      <c r="E3444" s="54" t="s">
        <v>1129</v>
      </c>
      <c r="F3444" s="54" t="s">
        <v>272</v>
      </c>
      <c r="G3444" s="54" t="s">
        <v>201</v>
      </c>
      <c r="H3444" s="54" t="s">
        <v>204</v>
      </c>
      <c r="I3444" s="54" t="s">
        <v>315</v>
      </c>
      <c r="J3444" s="54" t="s">
        <v>201</v>
      </c>
      <c r="K3444" s="54" t="s">
        <v>320</v>
      </c>
      <c r="L3444" s="87">
        <v>41688</v>
      </c>
      <c r="M3444" s="54"/>
      <c r="N3444" s="54" t="s">
        <v>321</v>
      </c>
      <c r="O3444" s="88">
        <v>1.5296816022999999</v>
      </c>
      <c r="P3444" s="54">
        <v>785</v>
      </c>
    </row>
    <row r="3445" spans="1:16" ht="28">
      <c r="A3445" s="54" t="s">
        <v>228</v>
      </c>
      <c r="B3445" s="54" t="s">
        <v>185</v>
      </c>
      <c r="C3445" s="54" t="s">
        <v>1129</v>
      </c>
      <c r="D3445" s="54" t="s">
        <v>152</v>
      </c>
      <c r="E3445" s="54" t="s">
        <v>1129</v>
      </c>
      <c r="F3445" s="54" t="s">
        <v>272</v>
      </c>
      <c r="G3445" s="54" t="s">
        <v>1541</v>
      </c>
      <c r="H3445" s="54" t="s">
        <v>1542</v>
      </c>
      <c r="I3445" s="54" t="s">
        <v>1543</v>
      </c>
      <c r="J3445" s="54" t="s">
        <v>1541</v>
      </c>
      <c r="K3445" s="54" t="s">
        <v>1544</v>
      </c>
      <c r="L3445" s="87">
        <v>43308</v>
      </c>
      <c r="M3445" s="54"/>
      <c r="N3445" s="54" t="s">
        <v>1545</v>
      </c>
      <c r="O3445" s="88">
        <v>0.11496969999999999</v>
      </c>
      <c r="P3445" s="54">
        <v>59</v>
      </c>
    </row>
    <row r="3446" spans="1:16" ht="28">
      <c r="A3446" s="54" t="s">
        <v>228</v>
      </c>
      <c r="B3446" s="54" t="s">
        <v>185</v>
      </c>
      <c r="C3446" s="54" t="s">
        <v>1129</v>
      </c>
      <c r="D3446" s="54" t="s">
        <v>152</v>
      </c>
      <c r="E3446" s="54" t="s">
        <v>1129</v>
      </c>
      <c r="F3446" s="54" t="s">
        <v>272</v>
      </c>
      <c r="G3446" s="54" t="s">
        <v>1541</v>
      </c>
      <c r="H3446" s="54" t="s">
        <v>1542</v>
      </c>
      <c r="I3446" s="54" t="s">
        <v>1543</v>
      </c>
      <c r="J3446" s="54" t="s">
        <v>1541</v>
      </c>
      <c r="K3446" s="54" t="s">
        <v>1546</v>
      </c>
      <c r="L3446" s="87">
        <v>43308</v>
      </c>
      <c r="M3446" s="54"/>
      <c r="N3446" s="54" t="s">
        <v>1547</v>
      </c>
      <c r="O3446" s="88">
        <v>0.1539424797</v>
      </c>
      <c r="P3446" s="54">
        <v>79</v>
      </c>
    </row>
    <row r="3447" spans="1:16" ht="28">
      <c r="A3447" s="54" t="s">
        <v>228</v>
      </c>
      <c r="B3447" s="54" t="s">
        <v>185</v>
      </c>
      <c r="C3447" s="54" t="s">
        <v>1129</v>
      </c>
      <c r="D3447" s="54" t="s">
        <v>152</v>
      </c>
      <c r="E3447" s="54" t="s">
        <v>1129</v>
      </c>
      <c r="F3447" s="54" t="s">
        <v>272</v>
      </c>
      <c r="G3447" s="54" t="s">
        <v>1541</v>
      </c>
      <c r="H3447" s="54" t="s">
        <v>1542</v>
      </c>
      <c r="I3447" s="54" t="s">
        <v>1543</v>
      </c>
      <c r="J3447" s="54" t="s">
        <v>1541</v>
      </c>
      <c r="K3447" s="54" t="s">
        <v>1548</v>
      </c>
      <c r="L3447" s="87">
        <v>43308</v>
      </c>
      <c r="M3447" s="54"/>
      <c r="N3447" s="54" t="s">
        <v>1549</v>
      </c>
      <c r="O3447" s="88">
        <v>0.17342886960000001</v>
      </c>
      <c r="P3447" s="54">
        <v>89</v>
      </c>
    </row>
    <row r="3448" spans="1:16" ht="28">
      <c r="A3448" s="54" t="s">
        <v>228</v>
      </c>
      <c r="B3448" s="54" t="s">
        <v>185</v>
      </c>
      <c r="C3448" s="54" t="s">
        <v>1129</v>
      </c>
      <c r="D3448" s="54" t="s">
        <v>152</v>
      </c>
      <c r="E3448" s="54" t="s">
        <v>1129</v>
      </c>
      <c r="F3448" s="54" t="s">
        <v>272</v>
      </c>
      <c r="G3448" s="54" t="s">
        <v>1541</v>
      </c>
      <c r="H3448" s="54" t="s">
        <v>1542</v>
      </c>
      <c r="I3448" s="54" t="s">
        <v>1543</v>
      </c>
      <c r="J3448" s="54" t="s">
        <v>1541</v>
      </c>
      <c r="K3448" s="54" t="s">
        <v>1550</v>
      </c>
      <c r="L3448" s="87">
        <v>43308</v>
      </c>
      <c r="M3448" s="54"/>
      <c r="N3448" s="54" t="s">
        <v>1551</v>
      </c>
      <c r="O3448" s="88">
        <v>0.25722034589999998</v>
      </c>
      <c r="P3448" s="54">
        <v>132</v>
      </c>
    </row>
    <row r="3449" spans="1:16" ht="28">
      <c r="A3449" s="54" t="s">
        <v>228</v>
      </c>
      <c r="B3449" s="54" t="s">
        <v>185</v>
      </c>
      <c r="C3449" s="54" t="s">
        <v>1129</v>
      </c>
      <c r="D3449" s="54" t="s">
        <v>152</v>
      </c>
      <c r="E3449" s="54" t="s">
        <v>1129</v>
      </c>
      <c r="F3449" s="54" t="s">
        <v>272</v>
      </c>
      <c r="G3449" s="54" t="s">
        <v>1541</v>
      </c>
      <c r="H3449" s="54" t="s">
        <v>1542</v>
      </c>
      <c r="I3449" s="54" t="s">
        <v>1543</v>
      </c>
      <c r="J3449" s="54" t="s">
        <v>1541</v>
      </c>
      <c r="K3449" s="54" t="s">
        <v>1552</v>
      </c>
      <c r="L3449" s="87">
        <v>43308</v>
      </c>
      <c r="M3449" s="54"/>
      <c r="N3449" s="54" t="s">
        <v>1553</v>
      </c>
      <c r="O3449" s="88">
        <v>0.14030200679999999</v>
      </c>
      <c r="P3449" s="54">
        <v>72</v>
      </c>
    </row>
    <row r="3450" spans="1:16" ht="28">
      <c r="A3450" s="54" t="s">
        <v>228</v>
      </c>
      <c r="B3450" s="54" t="s">
        <v>185</v>
      </c>
      <c r="C3450" s="54" t="s">
        <v>1129</v>
      </c>
      <c r="D3450" s="54" t="s">
        <v>152</v>
      </c>
      <c r="E3450" s="54" t="s">
        <v>1129</v>
      </c>
      <c r="F3450" s="54" t="s">
        <v>272</v>
      </c>
      <c r="G3450" s="54" t="s">
        <v>1541</v>
      </c>
      <c r="H3450" s="54" t="s">
        <v>1542</v>
      </c>
      <c r="I3450" s="54" t="s">
        <v>1543</v>
      </c>
      <c r="J3450" s="54" t="s">
        <v>1541</v>
      </c>
      <c r="K3450" s="54" t="s">
        <v>1554</v>
      </c>
      <c r="L3450" s="87">
        <v>43308</v>
      </c>
      <c r="M3450" s="54"/>
      <c r="N3450" s="54" t="s">
        <v>1555</v>
      </c>
      <c r="O3450" s="88">
        <v>0.120815617</v>
      </c>
      <c r="P3450" s="54">
        <v>62</v>
      </c>
    </row>
    <row r="3451" spans="1:16" ht="28">
      <c r="A3451" s="54" t="s">
        <v>228</v>
      </c>
      <c r="B3451" s="54" t="s">
        <v>185</v>
      </c>
      <c r="C3451" s="54" t="s">
        <v>1129</v>
      </c>
      <c r="D3451" s="54" t="s">
        <v>152</v>
      </c>
      <c r="E3451" s="54" t="s">
        <v>1129</v>
      </c>
      <c r="F3451" s="54" t="s">
        <v>272</v>
      </c>
      <c r="G3451" s="54" t="s">
        <v>1541</v>
      </c>
      <c r="H3451" s="54" t="s">
        <v>1542</v>
      </c>
      <c r="I3451" s="54" t="s">
        <v>1543</v>
      </c>
      <c r="J3451" s="54" t="s">
        <v>1541</v>
      </c>
      <c r="K3451" s="54" t="s">
        <v>1556</v>
      </c>
      <c r="L3451" s="87">
        <v>43308</v>
      </c>
      <c r="M3451" s="54"/>
      <c r="N3451" s="54" t="s">
        <v>1557</v>
      </c>
      <c r="O3451" s="88">
        <v>0.10717514409999999</v>
      </c>
      <c r="P3451" s="54">
        <v>55</v>
      </c>
    </row>
    <row r="3452" spans="1:16" ht="28">
      <c r="A3452" s="54" t="s">
        <v>228</v>
      </c>
      <c r="B3452" s="54" t="s">
        <v>185</v>
      </c>
      <c r="C3452" s="54" t="s">
        <v>1129</v>
      </c>
      <c r="D3452" s="54" t="s">
        <v>152</v>
      </c>
      <c r="E3452" s="54" t="s">
        <v>1129</v>
      </c>
      <c r="F3452" s="54" t="s">
        <v>272</v>
      </c>
      <c r="G3452" s="54" t="s">
        <v>205</v>
      </c>
      <c r="H3452" s="54" t="s">
        <v>1446</v>
      </c>
      <c r="I3452" s="54" t="s">
        <v>1447</v>
      </c>
      <c r="J3452" s="54" t="s">
        <v>205</v>
      </c>
      <c r="K3452" s="54" t="s">
        <v>1446</v>
      </c>
      <c r="L3452" s="87">
        <v>43042</v>
      </c>
      <c r="M3452" s="54"/>
      <c r="N3452" s="54" t="s">
        <v>1448</v>
      </c>
      <c r="O3452" s="88">
        <v>7.9894198400000005E-2</v>
      </c>
      <c r="P3452" s="54">
        <v>41</v>
      </c>
    </row>
    <row r="3453" spans="1:16" ht="28">
      <c r="A3453" s="54" t="s">
        <v>228</v>
      </c>
      <c r="B3453" s="54" t="s">
        <v>185</v>
      </c>
      <c r="C3453" s="54" t="s">
        <v>1129</v>
      </c>
      <c r="D3453" s="54" t="s">
        <v>152</v>
      </c>
      <c r="E3453" s="54" t="s">
        <v>1129</v>
      </c>
      <c r="F3453" s="54" t="s">
        <v>272</v>
      </c>
      <c r="G3453" s="54" t="s">
        <v>205</v>
      </c>
      <c r="H3453" s="54" t="s">
        <v>998</v>
      </c>
      <c r="I3453" s="54" t="s">
        <v>999</v>
      </c>
      <c r="J3453" s="54" t="s">
        <v>205</v>
      </c>
      <c r="K3453" s="54" t="s">
        <v>998</v>
      </c>
      <c r="L3453" s="87">
        <v>42052</v>
      </c>
      <c r="M3453" s="54"/>
      <c r="N3453" s="54" t="s">
        <v>1000</v>
      </c>
      <c r="O3453" s="88">
        <v>8.1842837299999985E-2</v>
      </c>
      <c r="P3453" s="54">
        <v>42</v>
      </c>
    </row>
    <row r="3454" spans="1:16" ht="28">
      <c r="A3454" s="54" t="s">
        <v>228</v>
      </c>
      <c r="B3454" s="54" t="s">
        <v>185</v>
      </c>
      <c r="C3454" s="54" t="s">
        <v>1129</v>
      </c>
      <c r="D3454" s="54" t="s">
        <v>152</v>
      </c>
      <c r="E3454" s="54" t="s">
        <v>1129</v>
      </c>
      <c r="F3454" s="54" t="s">
        <v>272</v>
      </c>
      <c r="G3454" s="54" t="s">
        <v>205</v>
      </c>
      <c r="H3454" s="54" t="s">
        <v>206</v>
      </c>
      <c r="I3454" s="54" t="s">
        <v>1001</v>
      </c>
      <c r="J3454" s="54" t="s">
        <v>205</v>
      </c>
      <c r="K3454" s="54" t="s">
        <v>1002</v>
      </c>
      <c r="L3454" s="87">
        <v>42136</v>
      </c>
      <c r="M3454" s="54"/>
      <c r="N3454" s="54" t="s">
        <v>1003</v>
      </c>
      <c r="O3454" s="88">
        <v>2.3383667800000001E-2</v>
      </c>
      <c r="P3454" s="54">
        <v>12</v>
      </c>
    </row>
    <row r="3455" spans="1:16" ht="28">
      <c r="A3455" s="54" t="s">
        <v>228</v>
      </c>
      <c r="B3455" s="54" t="s">
        <v>185</v>
      </c>
      <c r="C3455" s="54" t="s">
        <v>1129</v>
      </c>
      <c r="D3455" s="54" t="s">
        <v>152</v>
      </c>
      <c r="E3455" s="54" t="s">
        <v>1129</v>
      </c>
      <c r="F3455" s="54" t="s">
        <v>272</v>
      </c>
      <c r="G3455" s="54" t="s">
        <v>205</v>
      </c>
      <c r="H3455" s="54" t="s">
        <v>206</v>
      </c>
      <c r="I3455" s="54" t="s">
        <v>1001</v>
      </c>
      <c r="J3455" s="54" t="s">
        <v>205</v>
      </c>
      <c r="K3455" s="54" t="s">
        <v>1004</v>
      </c>
      <c r="L3455" s="87">
        <v>42136</v>
      </c>
      <c r="M3455" s="54"/>
      <c r="N3455" s="54" t="s">
        <v>1005</v>
      </c>
      <c r="O3455" s="88">
        <v>7.4048281399999985E-2</v>
      </c>
      <c r="P3455" s="54">
        <v>38</v>
      </c>
    </row>
    <row r="3456" spans="1:16" ht="28">
      <c r="A3456" s="54" t="s">
        <v>228</v>
      </c>
      <c r="B3456" s="54" t="s">
        <v>185</v>
      </c>
      <c r="C3456" s="54" t="s">
        <v>1129</v>
      </c>
      <c r="D3456" s="54" t="s">
        <v>152</v>
      </c>
      <c r="E3456" s="54" t="s">
        <v>1129</v>
      </c>
      <c r="F3456" s="54" t="s">
        <v>272</v>
      </c>
      <c r="G3456" s="54" t="s">
        <v>205</v>
      </c>
      <c r="H3456" s="54" t="s">
        <v>206</v>
      </c>
      <c r="I3456" s="54" t="s">
        <v>1001</v>
      </c>
      <c r="J3456" s="54" t="s">
        <v>205</v>
      </c>
      <c r="K3456" s="54" t="s">
        <v>1006</v>
      </c>
      <c r="L3456" s="87">
        <v>42136</v>
      </c>
      <c r="M3456" s="54"/>
      <c r="N3456" s="54" t="s">
        <v>1007</v>
      </c>
      <c r="O3456" s="88">
        <v>2.7280945800000001E-2</v>
      </c>
      <c r="P3456" s="54">
        <v>14</v>
      </c>
    </row>
    <row r="3457" spans="1:16" ht="28">
      <c r="A3457" s="54" t="s">
        <v>228</v>
      </c>
      <c r="B3457" s="54" t="s">
        <v>185</v>
      </c>
      <c r="C3457" s="54" t="s">
        <v>1129</v>
      </c>
      <c r="D3457" s="54" t="s">
        <v>152</v>
      </c>
      <c r="E3457" s="54" t="s">
        <v>1129</v>
      </c>
      <c r="F3457" s="54" t="s">
        <v>272</v>
      </c>
      <c r="G3457" s="54" t="s">
        <v>205</v>
      </c>
      <c r="H3457" s="54" t="s">
        <v>206</v>
      </c>
      <c r="I3457" s="54" t="s">
        <v>1001</v>
      </c>
      <c r="J3457" s="54" t="s">
        <v>205</v>
      </c>
      <c r="K3457" s="54" t="s">
        <v>1008</v>
      </c>
      <c r="L3457" s="87">
        <v>42136</v>
      </c>
      <c r="M3457" s="54"/>
      <c r="N3457" s="54" t="s">
        <v>1009</v>
      </c>
      <c r="O3457" s="88">
        <v>3.7024140699999999E-2</v>
      </c>
      <c r="P3457" s="54">
        <v>19</v>
      </c>
    </row>
    <row r="3458" spans="1:16" ht="28">
      <c r="A3458" s="54" t="s">
        <v>228</v>
      </c>
      <c r="B3458" s="54" t="s">
        <v>185</v>
      </c>
      <c r="C3458" s="54" t="s">
        <v>1129</v>
      </c>
      <c r="D3458" s="54" t="s">
        <v>152</v>
      </c>
      <c r="E3458" s="54" t="s">
        <v>1129</v>
      </c>
      <c r="F3458" s="54" t="s">
        <v>272</v>
      </c>
      <c r="G3458" s="54" t="s">
        <v>205</v>
      </c>
      <c r="H3458" s="54" t="s">
        <v>206</v>
      </c>
      <c r="I3458" s="54" t="s">
        <v>1001</v>
      </c>
      <c r="J3458" s="54" t="s">
        <v>205</v>
      </c>
      <c r="K3458" s="54" t="s">
        <v>1010</v>
      </c>
      <c r="L3458" s="87">
        <v>42136</v>
      </c>
      <c r="M3458" s="54"/>
      <c r="N3458" s="54" t="s">
        <v>1011</v>
      </c>
      <c r="O3458" s="88">
        <v>1.94863898E-2</v>
      </c>
      <c r="P3458" s="54">
        <v>10</v>
      </c>
    </row>
    <row r="3459" spans="1:16" ht="28">
      <c r="A3459" s="54" t="s">
        <v>228</v>
      </c>
      <c r="B3459" s="54" t="s">
        <v>185</v>
      </c>
      <c r="C3459" s="54" t="s">
        <v>1129</v>
      </c>
      <c r="D3459" s="54" t="s">
        <v>152</v>
      </c>
      <c r="E3459" s="54" t="s">
        <v>1129</v>
      </c>
      <c r="F3459" s="54" t="s">
        <v>272</v>
      </c>
      <c r="G3459" s="54" t="s">
        <v>205</v>
      </c>
      <c r="H3459" s="54" t="s">
        <v>206</v>
      </c>
      <c r="I3459" s="54" t="s">
        <v>1001</v>
      </c>
      <c r="J3459" s="54" t="s">
        <v>205</v>
      </c>
      <c r="K3459" s="54" t="s">
        <v>1012</v>
      </c>
      <c r="L3459" s="87">
        <v>42136</v>
      </c>
      <c r="M3459" s="54"/>
      <c r="N3459" s="54" t="s">
        <v>1013</v>
      </c>
      <c r="O3459" s="88">
        <v>2.92295848E-2</v>
      </c>
      <c r="P3459" s="54">
        <v>15</v>
      </c>
    </row>
    <row r="3460" spans="1:16" ht="28">
      <c r="A3460" s="54" t="s">
        <v>228</v>
      </c>
      <c r="B3460" s="54" t="s">
        <v>185</v>
      </c>
      <c r="C3460" s="54" t="s">
        <v>1129</v>
      </c>
      <c r="D3460" s="54" t="s">
        <v>152</v>
      </c>
      <c r="E3460" s="54" t="s">
        <v>1129</v>
      </c>
      <c r="F3460" s="54" t="s">
        <v>272</v>
      </c>
      <c r="G3460" s="54" t="s">
        <v>205</v>
      </c>
      <c r="H3460" s="54" t="s">
        <v>206</v>
      </c>
      <c r="I3460" s="54" t="s">
        <v>1001</v>
      </c>
      <c r="J3460" s="54" t="s">
        <v>205</v>
      </c>
      <c r="K3460" s="54" t="s">
        <v>1014</v>
      </c>
      <c r="L3460" s="87">
        <v>42136</v>
      </c>
      <c r="M3460" s="54"/>
      <c r="N3460" s="54" t="s">
        <v>1015</v>
      </c>
      <c r="O3460" s="88">
        <v>3.11782237E-2</v>
      </c>
      <c r="P3460" s="54">
        <v>16</v>
      </c>
    </row>
    <row r="3461" spans="1:16" ht="28">
      <c r="A3461" s="54" t="s">
        <v>228</v>
      </c>
      <c r="B3461" s="54" t="s">
        <v>185</v>
      </c>
      <c r="C3461" s="54" t="s">
        <v>1129</v>
      </c>
      <c r="D3461" s="54" t="s">
        <v>152</v>
      </c>
      <c r="E3461" s="54" t="s">
        <v>1129</v>
      </c>
      <c r="F3461" s="54" t="s">
        <v>272</v>
      </c>
      <c r="G3461" s="54" t="s">
        <v>205</v>
      </c>
      <c r="H3461" s="54" t="s">
        <v>1435</v>
      </c>
      <c r="I3461" s="54" t="s">
        <v>1436</v>
      </c>
      <c r="J3461" s="54" t="s">
        <v>205</v>
      </c>
      <c r="K3461" s="54" t="s">
        <v>1457</v>
      </c>
      <c r="L3461" s="87">
        <v>43154</v>
      </c>
      <c r="M3461" s="54"/>
      <c r="N3461" s="54" t="s">
        <v>1458</v>
      </c>
      <c r="O3461" s="88">
        <v>6.0407808500000007E-2</v>
      </c>
      <c r="P3461" s="54">
        <v>31</v>
      </c>
    </row>
    <row r="3462" spans="1:16" ht="28">
      <c r="A3462" s="54" t="s">
        <v>228</v>
      </c>
      <c r="B3462" s="54" t="s">
        <v>185</v>
      </c>
      <c r="C3462" s="54" t="s">
        <v>1129</v>
      </c>
      <c r="D3462" s="54" t="s">
        <v>152</v>
      </c>
      <c r="E3462" s="54" t="s">
        <v>1129</v>
      </c>
      <c r="F3462" s="54" t="s">
        <v>272</v>
      </c>
      <c r="G3462" s="54" t="s">
        <v>205</v>
      </c>
      <c r="H3462" s="54" t="s">
        <v>1435</v>
      </c>
      <c r="I3462" s="54" t="s">
        <v>1436</v>
      </c>
      <c r="J3462" s="54" t="s">
        <v>205</v>
      </c>
      <c r="K3462" s="54" t="s">
        <v>1459</v>
      </c>
      <c r="L3462" s="87">
        <v>43154</v>
      </c>
      <c r="M3462" s="54"/>
      <c r="N3462" s="54" t="s">
        <v>1460</v>
      </c>
      <c r="O3462" s="88">
        <v>2.7280945800000001E-2</v>
      </c>
      <c r="P3462" s="54">
        <v>14</v>
      </c>
    </row>
    <row r="3463" spans="1:16" ht="28">
      <c r="A3463" s="54" t="s">
        <v>228</v>
      </c>
      <c r="B3463" s="54" t="s">
        <v>185</v>
      </c>
      <c r="C3463" s="54" t="s">
        <v>1129</v>
      </c>
      <c r="D3463" s="54" t="s">
        <v>152</v>
      </c>
      <c r="E3463" s="54" t="s">
        <v>1129</v>
      </c>
      <c r="F3463" s="54" t="s">
        <v>272</v>
      </c>
      <c r="G3463" s="54" t="s">
        <v>205</v>
      </c>
      <c r="H3463" s="54" t="s">
        <v>1435</v>
      </c>
      <c r="I3463" s="54" t="s">
        <v>1436</v>
      </c>
      <c r="J3463" s="54" t="s">
        <v>205</v>
      </c>
      <c r="K3463" s="54" t="s">
        <v>1461</v>
      </c>
      <c r="L3463" s="87">
        <v>43154</v>
      </c>
      <c r="M3463" s="54"/>
      <c r="N3463" s="54" t="s">
        <v>1462</v>
      </c>
      <c r="O3463" s="88">
        <v>2.5332306799999999E-2</v>
      </c>
      <c r="P3463" s="54">
        <v>13</v>
      </c>
    </row>
    <row r="3464" spans="1:16" ht="28">
      <c r="A3464" s="54" t="s">
        <v>228</v>
      </c>
      <c r="B3464" s="54" t="s">
        <v>185</v>
      </c>
      <c r="C3464" s="54" t="s">
        <v>1129</v>
      </c>
      <c r="D3464" s="54" t="s">
        <v>152</v>
      </c>
      <c r="E3464" s="54" t="s">
        <v>1129</v>
      </c>
      <c r="F3464" s="54" t="s">
        <v>272</v>
      </c>
      <c r="G3464" s="54" t="s">
        <v>205</v>
      </c>
      <c r="H3464" s="54" t="s">
        <v>1435</v>
      </c>
      <c r="I3464" s="54" t="s">
        <v>1436</v>
      </c>
      <c r="J3464" s="54" t="s">
        <v>205</v>
      </c>
      <c r="K3464" s="54" t="s">
        <v>1463</v>
      </c>
      <c r="L3464" s="87">
        <v>43154</v>
      </c>
      <c r="M3464" s="54"/>
      <c r="N3464" s="54" t="s">
        <v>1464</v>
      </c>
      <c r="O3464" s="88">
        <v>2.1435028799999999E-2</v>
      </c>
      <c r="P3464" s="54">
        <v>11</v>
      </c>
    </row>
    <row r="3465" spans="1:16" ht="28">
      <c r="A3465" s="54" t="s">
        <v>228</v>
      </c>
      <c r="B3465" s="54" t="s">
        <v>185</v>
      </c>
      <c r="C3465" s="54" t="s">
        <v>1129</v>
      </c>
      <c r="D3465" s="54" t="s">
        <v>152</v>
      </c>
      <c r="E3465" s="54" t="s">
        <v>1129</v>
      </c>
      <c r="F3465" s="54" t="s">
        <v>272</v>
      </c>
      <c r="G3465" s="54" t="s">
        <v>205</v>
      </c>
      <c r="H3465" s="54" t="s">
        <v>1435</v>
      </c>
      <c r="I3465" s="54" t="s">
        <v>1436</v>
      </c>
      <c r="J3465" s="54" t="s">
        <v>205</v>
      </c>
      <c r="K3465" s="54" t="s">
        <v>1465</v>
      </c>
      <c r="L3465" s="87">
        <v>43154</v>
      </c>
      <c r="M3465" s="54"/>
      <c r="N3465" s="54" t="s">
        <v>1466</v>
      </c>
      <c r="O3465" s="88">
        <v>0.28644993060000001</v>
      </c>
      <c r="P3465" s="54">
        <v>147</v>
      </c>
    </row>
    <row r="3466" spans="1:16" ht="28">
      <c r="A3466" s="54" t="s">
        <v>228</v>
      </c>
      <c r="B3466" s="54" t="s">
        <v>185</v>
      </c>
      <c r="C3466" s="54" t="s">
        <v>1129</v>
      </c>
      <c r="D3466" s="54" t="s">
        <v>152</v>
      </c>
      <c r="E3466" s="54" t="s">
        <v>1129</v>
      </c>
      <c r="F3466" s="54" t="s">
        <v>272</v>
      </c>
      <c r="G3466" s="54" t="s">
        <v>205</v>
      </c>
      <c r="H3466" s="54" t="s">
        <v>1435</v>
      </c>
      <c r="I3466" s="54" t="s">
        <v>1436</v>
      </c>
      <c r="J3466" s="54" t="s">
        <v>205</v>
      </c>
      <c r="K3466" s="54" t="s">
        <v>1467</v>
      </c>
      <c r="L3466" s="87">
        <v>43154</v>
      </c>
      <c r="M3466" s="54"/>
      <c r="N3466" s="54" t="s">
        <v>1468</v>
      </c>
      <c r="O3466" s="88">
        <v>4.6767335600000008E-2</v>
      </c>
      <c r="P3466" s="54">
        <v>24</v>
      </c>
    </row>
    <row r="3467" spans="1:16" ht="28">
      <c r="A3467" s="54" t="s">
        <v>228</v>
      </c>
      <c r="B3467" s="54" t="s">
        <v>185</v>
      </c>
      <c r="C3467" s="54" t="s">
        <v>1129</v>
      </c>
      <c r="D3467" s="54" t="s">
        <v>152</v>
      </c>
      <c r="E3467" s="54" t="s">
        <v>1129</v>
      </c>
      <c r="F3467" s="54" t="s">
        <v>272</v>
      </c>
      <c r="G3467" s="54" t="s">
        <v>205</v>
      </c>
      <c r="H3467" s="54" t="s">
        <v>1435</v>
      </c>
      <c r="I3467" s="54" t="s">
        <v>1436</v>
      </c>
      <c r="J3467" s="54" t="s">
        <v>205</v>
      </c>
      <c r="K3467" s="54" t="s">
        <v>1449</v>
      </c>
      <c r="L3467" s="87">
        <v>43154</v>
      </c>
      <c r="M3467" s="54"/>
      <c r="N3467" s="54" t="s">
        <v>1450</v>
      </c>
      <c r="O3467" s="88">
        <v>13.6053973851</v>
      </c>
      <c r="P3467" s="54">
        <v>6982</v>
      </c>
    </row>
    <row r="3468" spans="1:16" ht="28">
      <c r="A3468" s="54" t="s">
        <v>228</v>
      </c>
      <c r="B3468" s="54" t="s">
        <v>185</v>
      </c>
      <c r="C3468" s="54" t="s">
        <v>1129</v>
      </c>
      <c r="D3468" s="54" t="s">
        <v>152</v>
      </c>
      <c r="E3468" s="54" t="s">
        <v>1129</v>
      </c>
      <c r="F3468" s="54" t="s">
        <v>272</v>
      </c>
      <c r="G3468" s="54" t="s">
        <v>205</v>
      </c>
      <c r="H3468" s="54" t="s">
        <v>1435</v>
      </c>
      <c r="I3468" s="54" t="s">
        <v>1436</v>
      </c>
      <c r="J3468" s="54" t="s">
        <v>205</v>
      </c>
      <c r="K3468" s="54" t="s">
        <v>1469</v>
      </c>
      <c r="L3468" s="87">
        <v>43154</v>
      </c>
      <c r="M3468" s="54"/>
      <c r="N3468" s="54" t="s">
        <v>1470</v>
      </c>
      <c r="O3468" s="88">
        <v>2.5332306799999999E-2</v>
      </c>
      <c r="P3468" s="54">
        <v>13</v>
      </c>
    </row>
    <row r="3469" spans="1:16" ht="28">
      <c r="A3469" s="54" t="s">
        <v>228</v>
      </c>
      <c r="B3469" s="54" t="s">
        <v>185</v>
      </c>
      <c r="C3469" s="54" t="s">
        <v>1129</v>
      </c>
      <c r="D3469" s="54" t="s">
        <v>152</v>
      </c>
      <c r="E3469" s="54" t="s">
        <v>1129</v>
      </c>
      <c r="F3469" s="54" t="s">
        <v>272</v>
      </c>
      <c r="G3469" s="54" t="s">
        <v>205</v>
      </c>
      <c r="H3469" s="54" t="s">
        <v>1435</v>
      </c>
      <c r="I3469" s="54" t="s">
        <v>1436</v>
      </c>
      <c r="J3469" s="54" t="s">
        <v>205</v>
      </c>
      <c r="K3469" s="54" t="s">
        <v>1455</v>
      </c>
      <c r="L3469" s="87">
        <v>43154</v>
      </c>
      <c r="M3469" s="54"/>
      <c r="N3469" s="54" t="s">
        <v>1456</v>
      </c>
      <c r="O3469" s="88">
        <v>0.10717514409999999</v>
      </c>
      <c r="P3469" s="54">
        <v>55</v>
      </c>
    </row>
    <row r="3470" spans="1:16" ht="28">
      <c r="A3470" s="54" t="s">
        <v>228</v>
      </c>
      <c r="B3470" s="54" t="s">
        <v>185</v>
      </c>
      <c r="C3470" s="54" t="s">
        <v>1129</v>
      </c>
      <c r="D3470" s="54" t="s">
        <v>152</v>
      </c>
      <c r="E3470" s="54" t="s">
        <v>1129</v>
      </c>
      <c r="F3470" s="54" t="s">
        <v>272</v>
      </c>
      <c r="G3470" s="54" t="s">
        <v>205</v>
      </c>
      <c r="H3470" s="54" t="s">
        <v>1016</v>
      </c>
      <c r="I3470" s="54" t="s">
        <v>1017</v>
      </c>
      <c r="J3470" s="54" t="s">
        <v>205</v>
      </c>
      <c r="K3470" s="54" t="s">
        <v>1437</v>
      </c>
      <c r="L3470" s="87">
        <v>41982</v>
      </c>
      <c r="M3470" s="54"/>
      <c r="N3470" s="54" t="s">
        <v>1438</v>
      </c>
      <c r="O3470" s="88">
        <v>1.3640472900000001E-2</v>
      </c>
      <c r="P3470" s="54">
        <v>7</v>
      </c>
    </row>
    <row r="3471" spans="1:16" ht="28">
      <c r="A3471" s="54" t="s">
        <v>228</v>
      </c>
      <c r="B3471" s="54" t="s">
        <v>185</v>
      </c>
      <c r="C3471" s="54" t="s">
        <v>1129</v>
      </c>
      <c r="D3471" s="54" t="s">
        <v>152</v>
      </c>
      <c r="E3471" s="54" t="s">
        <v>1129</v>
      </c>
      <c r="F3471" s="54" t="s">
        <v>272</v>
      </c>
      <c r="G3471" s="54" t="s">
        <v>205</v>
      </c>
      <c r="H3471" s="54" t="s">
        <v>1016</v>
      </c>
      <c r="I3471" s="54" t="s">
        <v>1017</v>
      </c>
      <c r="J3471" s="54" t="s">
        <v>205</v>
      </c>
      <c r="K3471" s="54" t="s">
        <v>1018</v>
      </c>
      <c r="L3471" s="87">
        <v>41982</v>
      </c>
      <c r="M3471" s="54"/>
      <c r="N3471" s="54" t="s">
        <v>1019</v>
      </c>
      <c r="O3471" s="88">
        <v>6.4305086499999997E-2</v>
      </c>
      <c r="P3471" s="54">
        <v>33</v>
      </c>
    </row>
    <row r="3472" spans="1:16" ht="28">
      <c r="A3472" s="54" t="s">
        <v>228</v>
      </c>
      <c r="B3472" s="54" t="s">
        <v>185</v>
      </c>
      <c r="C3472" s="54" t="s">
        <v>1129</v>
      </c>
      <c r="D3472" s="54" t="s">
        <v>152</v>
      </c>
      <c r="E3472" s="54" t="s">
        <v>1129</v>
      </c>
      <c r="F3472" s="54" t="s">
        <v>272</v>
      </c>
      <c r="G3472" s="54" t="s">
        <v>205</v>
      </c>
      <c r="H3472" s="54" t="s">
        <v>1016</v>
      </c>
      <c r="I3472" s="54" t="s">
        <v>1017</v>
      </c>
      <c r="J3472" s="54" t="s">
        <v>205</v>
      </c>
      <c r="K3472" s="54" t="s">
        <v>1020</v>
      </c>
      <c r="L3472" s="87">
        <v>41982</v>
      </c>
      <c r="M3472" s="54"/>
      <c r="N3472" s="54" t="s">
        <v>1021</v>
      </c>
      <c r="O3472" s="88">
        <v>0.22019620509999999</v>
      </c>
      <c r="P3472" s="54">
        <v>113</v>
      </c>
    </row>
    <row r="3473" spans="1:16" ht="28">
      <c r="A3473" s="54" t="s">
        <v>228</v>
      </c>
      <c r="B3473" s="54" t="s">
        <v>185</v>
      </c>
      <c r="C3473" s="54" t="s">
        <v>1129</v>
      </c>
      <c r="D3473" s="54" t="s">
        <v>152</v>
      </c>
      <c r="E3473" s="54" t="s">
        <v>1129</v>
      </c>
      <c r="F3473" s="54" t="s">
        <v>272</v>
      </c>
      <c r="G3473" s="54" t="s">
        <v>205</v>
      </c>
      <c r="H3473" s="54" t="s">
        <v>1016</v>
      </c>
      <c r="I3473" s="54" t="s">
        <v>1017</v>
      </c>
      <c r="J3473" s="54" t="s">
        <v>205</v>
      </c>
      <c r="K3473" s="54" t="s">
        <v>1016</v>
      </c>
      <c r="L3473" s="87">
        <v>41982</v>
      </c>
      <c r="M3473" s="54"/>
      <c r="N3473" s="54" t="s">
        <v>1022</v>
      </c>
      <c r="O3473" s="88">
        <v>1.94863898E-2</v>
      </c>
      <c r="P3473" s="54">
        <v>10</v>
      </c>
    </row>
    <row r="3474" spans="1:16" ht="28">
      <c r="A3474" s="54" t="s">
        <v>228</v>
      </c>
      <c r="B3474" s="54" t="s">
        <v>185</v>
      </c>
      <c r="C3474" s="54" t="s">
        <v>1129</v>
      </c>
      <c r="D3474" s="54" t="s">
        <v>152</v>
      </c>
      <c r="E3474" s="54" t="s">
        <v>1129</v>
      </c>
      <c r="F3474" s="54" t="s">
        <v>272</v>
      </c>
      <c r="G3474" s="54" t="s">
        <v>1023</v>
      </c>
      <c r="H3474" s="54" t="s">
        <v>1024</v>
      </c>
      <c r="I3474" s="54" t="s">
        <v>1025</v>
      </c>
      <c r="J3474" s="54" t="s">
        <v>1023</v>
      </c>
      <c r="K3474" s="54" t="s">
        <v>1026</v>
      </c>
      <c r="L3474" s="87">
        <v>41688</v>
      </c>
      <c r="M3474" s="54"/>
      <c r="N3474" s="54" t="s">
        <v>1027</v>
      </c>
      <c r="O3474" s="88">
        <v>5.8459169999999991E-3</v>
      </c>
      <c r="P3474" s="54">
        <v>3</v>
      </c>
    </row>
    <row r="3475" spans="1:16" ht="28">
      <c r="A3475" s="54" t="s">
        <v>228</v>
      </c>
      <c r="B3475" s="54" t="s">
        <v>185</v>
      </c>
      <c r="C3475" s="54" t="s">
        <v>1129</v>
      </c>
      <c r="D3475" s="54" t="s">
        <v>152</v>
      </c>
      <c r="E3475" s="54" t="s">
        <v>1129</v>
      </c>
      <c r="F3475" s="54" t="s">
        <v>272</v>
      </c>
      <c r="G3475" s="54" t="s">
        <v>1023</v>
      </c>
      <c r="H3475" s="54" t="s">
        <v>1024</v>
      </c>
      <c r="I3475" s="54" t="s">
        <v>1025</v>
      </c>
      <c r="J3475" s="54" t="s">
        <v>1023</v>
      </c>
      <c r="K3475" s="54" t="s">
        <v>1028</v>
      </c>
      <c r="L3475" s="87">
        <v>41688</v>
      </c>
      <c r="M3475" s="54"/>
      <c r="N3475" s="54" t="s">
        <v>1029</v>
      </c>
      <c r="O3475" s="88">
        <v>9.9380588199999995E-2</v>
      </c>
      <c r="P3475" s="54">
        <v>51</v>
      </c>
    </row>
    <row r="3476" spans="1:16" ht="28">
      <c r="A3476" s="54" t="s">
        <v>228</v>
      </c>
      <c r="B3476" s="54" t="s">
        <v>185</v>
      </c>
      <c r="C3476" s="54" t="s">
        <v>1129</v>
      </c>
      <c r="D3476" s="54" t="s">
        <v>152</v>
      </c>
      <c r="E3476" s="54" t="s">
        <v>1129</v>
      </c>
      <c r="F3476" s="54" t="s">
        <v>272</v>
      </c>
      <c r="G3476" s="54" t="s">
        <v>1023</v>
      </c>
      <c r="H3476" s="54" t="s">
        <v>1024</v>
      </c>
      <c r="I3476" s="54" t="s">
        <v>1025</v>
      </c>
      <c r="J3476" s="54" t="s">
        <v>1023</v>
      </c>
      <c r="K3476" s="54" t="s">
        <v>1030</v>
      </c>
      <c r="L3476" s="87">
        <v>41688</v>
      </c>
      <c r="M3476" s="54"/>
      <c r="N3476" s="54" t="s">
        <v>1031</v>
      </c>
      <c r="O3476" s="88">
        <v>2.1435028799999999E-2</v>
      </c>
      <c r="P3476" s="54">
        <v>11</v>
      </c>
    </row>
    <row r="3477" spans="1:16" ht="28">
      <c r="A3477" s="54" t="s">
        <v>228</v>
      </c>
      <c r="B3477" s="54" t="s">
        <v>185</v>
      </c>
      <c r="C3477" s="54" t="s">
        <v>1129</v>
      </c>
      <c r="D3477" s="54" t="s">
        <v>152</v>
      </c>
      <c r="E3477" s="54" t="s">
        <v>1129</v>
      </c>
      <c r="F3477" s="54" t="s">
        <v>272</v>
      </c>
      <c r="G3477" s="54" t="s">
        <v>1023</v>
      </c>
      <c r="H3477" s="54" t="s">
        <v>1024</v>
      </c>
      <c r="I3477" s="54" t="s">
        <v>1025</v>
      </c>
      <c r="J3477" s="54" t="s">
        <v>1023</v>
      </c>
      <c r="K3477" s="54" t="s">
        <v>1032</v>
      </c>
      <c r="L3477" s="87">
        <v>41688</v>
      </c>
      <c r="M3477" s="54"/>
      <c r="N3477" s="54" t="s">
        <v>1033</v>
      </c>
      <c r="O3477" s="88">
        <v>3.7024140699999999E-2</v>
      </c>
      <c r="P3477" s="54">
        <v>19</v>
      </c>
    </row>
    <row r="3478" spans="1:16" ht="28">
      <c r="A3478" s="54" t="s">
        <v>228</v>
      </c>
      <c r="B3478" s="54" t="s">
        <v>185</v>
      </c>
      <c r="C3478" s="54" t="s">
        <v>1129</v>
      </c>
      <c r="D3478" s="54" t="s">
        <v>152</v>
      </c>
      <c r="E3478" s="54" t="s">
        <v>1129</v>
      </c>
      <c r="F3478" s="54" t="s">
        <v>272</v>
      </c>
      <c r="G3478" s="54" t="s">
        <v>1023</v>
      </c>
      <c r="H3478" s="54" t="s">
        <v>1024</v>
      </c>
      <c r="I3478" s="54" t="s">
        <v>1025</v>
      </c>
      <c r="J3478" s="54" t="s">
        <v>1023</v>
      </c>
      <c r="K3478" s="54" t="s">
        <v>1034</v>
      </c>
      <c r="L3478" s="87">
        <v>41688</v>
      </c>
      <c r="M3478" s="54"/>
      <c r="N3478" s="54" t="s">
        <v>1035</v>
      </c>
      <c r="O3478" s="88">
        <v>4.4818696599999992E-2</v>
      </c>
      <c r="P3478" s="54">
        <v>23</v>
      </c>
    </row>
    <row r="3479" spans="1:16" ht="28">
      <c r="A3479" s="54" t="s">
        <v>228</v>
      </c>
      <c r="B3479" s="54" t="s">
        <v>185</v>
      </c>
      <c r="C3479" s="54" t="s">
        <v>1129</v>
      </c>
      <c r="D3479" s="54" t="s">
        <v>152</v>
      </c>
      <c r="E3479" s="54" t="s">
        <v>1129</v>
      </c>
      <c r="F3479" s="54" t="s">
        <v>272</v>
      </c>
      <c r="G3479" s="54" t="s">
        <v>1023</v>
      </c>
      <c r="H3479" s="54" t="s">
        <v>1024</v>
      </c>
      <c r="I3479" s="54" t="s">
        <v>1025</v>
      </c>
      <c r="J3479" s="54" t="s">
        <v>1023</v>
      </c>
      <c r="K3479" s="54" t="s">
        <v>1036</v>
      </c>
      <c r="L3479" s="87">
        <v>41688</v>
      </c>
      <c r="M3479" s="54"/>
      <c r="N3479" s="54" t="s">
        <v>1037</v>
      </c>
      <c r="O3479" s="88">
        <v>0.18901798140000001</v>
      </c>
      <c r="P3479" s="54">
        <v>97</v>
      </c>
    </row>
    <row r="3480" spans="1:16" ht="28">
      <c r="A3480" s="54" t="s">
        <v>228</v>
      </c>
      <c r="B3480" s="54" t="s">
        <v>185</v>
      </c>
      <c r="C3480" s="54" t="s">
        <v>1129</v>
      </c>
      <c r="D3480" s="54" t="s">
        <v>152</v>
      </c>
      <c r="E3480" s="54" t="s">
        <v>1129</v>
      </c>
      <c r="F3480" s="54" t="s">
        <v>272</v>
      </c>
      <c r="G3480" s="54" t="s">
        <v>1023</v>
      </c>
      <c r="H3480" s="54" t="s">
        <v>1024</v>
      </c>
      <c r="I3480" s="54" t="s">
        <v>1025</v>
      </c>
      <c r="J3480" s="54" t="s">
        <v>1023</v>
      </c>
      <c r="K3480" s="54" t="s">
        <v>1038</v>
      </c>
      <c r="L3480" s="87">
        <v>41688</v>
      </c>
      <c r="M3480" s="54"/>
      <c r="N3480" s="54" t="s">
        <v>1039</v>
      </c>
      <c r="O3480" s="88">
        <v>5.6510530500000003E-2</v>
      </c>
      <c r="P3480" s="54">
        <v>29</v>
      </c>
    </row>
    <row r="3481" spans="1:16" ht="28">
      <c r="A3481" s="54" t="s">
        <v>228</v>
      </c>
      <c r="B3481" s="54" t="s">
        <v>185</v>
      </c>
      <c r="C3481" s="54" t="s">
        <v>1129</v>
      </c>
      <c r="D3481" s="54" t="s">
        <v>152</v>
      </c>
      <c r="E3481" s="54" t="s">
        <v>1129</v>
      </c>
      <c r="F3481" s="54" t="s">
        <v>272</v>
      </c>
      <c r="G3481" s="54" t="s">
        <v>1023</v>
      </c>
      <c r="H3481" s="54" t="s">
        <v>1024</v>
      </c>
      <c r="I3481" s="54" t="s">
        <v>1025</v>
      </c>
      <c r="J3481" s="54" t="s">
        <v>1023</v>
      </c>
      <c r="K3481" s="54" t="s">
        <v>1040</v>
      </c>
      <c r="L3481" s="87">
        <v>41688</v>
      </c>
      <c r="M3481" s="54"/>
      <c r="N3481" s="54" t="s">
        <v>1041</v>
      </c>
      <c r="O3481" s="88">
        <v>2.92295848E-2</v>
      </c>
      <c r="P3481" s="54">
        <v>15</v>
      </c>
    </row>
    <row r="3482" spans="1:16" ht="28">
      <c r="A3482" s="54" t="s">
        <v>228</v>
      </c>
      <c r="B3482" s="54" t="s">
        <v>185</v>
      </c>
      <c r="C3482" s="54" t="s">
        <v>1129</v>
      </c>
      <c r="D3482" s="54" t="s">
        <v>152</v>
      </c>
      <c r="E3482" s="54" t="s">
        <v>1129</v>
      </c>
      <c r="F3482" s="54" t="s">
        <v>272</v>
      </c>
      <c r="G3482" s="54" t="s">
        <v>1023</v>
      </c>
      <c r="H3482" s="54" t="s">
        <v>1024</v>
      </c>
      <c r="I3482" s="54" t="s">
        <v>1025</v>
      </c>
      <c r="J3482" s="54" t="s">
        <v>1023</v>
      </c>
      <c r="K3482" s="54" t="s">
        <v>1042</v>
      </c>
      <c r="L3482" s="87">
        <v>41688</v>
      </c>
      <c r="M3482" s="54"/>
      <c r="N3482" s="54" t="s">
        <v>1043</v>
      </c>
      <c r="O3482" s="88">
        <v>4.8715974600000003E-2</v>
      </c>
      <c r="P3482" s="54">
        <v>25</v>
      </c>
    </row>
    <row r="3483" spans="1:16" ht="28">
      <c r="A3483" s="54" t="s">
        <v>228</v>
      </c>
      <c r="B3483" s="54" t="s">
        <v>185</v>
      </c>
      <c r="C3483" s="54" t="s">
        <v>1129</v>
      </c>
      <c r="D3483" s="54" t="s">
        <v>152</v>
      </c>
      <c r="E3483" s="54" t="s">
        <v>1129</v>
      </c>
      <c r="F3483" s="54" t="s">
        <v>272</v>
      </c>
      <c r="G3483" s="54" t="s">
        <v>1023</v>
      </c>
      <c r="H3483" s="54" t="s">
        <v>1024</v>
      </c>
      <c r="I3483" s="54" t="s">
        <v>1025</v>
      </c>
      <c r="J3483" s="54" t="s">
        <v>1023</v>
      </c>
      <c r="K3483" s="54" t="s">
        <v>1044</v>
      </c>
      <c r="L3483" s="87">
        <v>41688</v>
      </c>
      <c r="M3483" s="54"/>
      <c r="N3483" s="54" t="s">
        <v>1045</v>
      </c>
      <c r="O3483" s="88">
        <v>0.21045301029999999</v>
      </c>
      <c r="P3483" s="54">
        <v>108</v>
      </c>
    </row>
    <row r="3484" spans="1:16" ht="28">
      <c r="A3484" s="54" t="s">
        <v>228</v>
      </c>
      <c r="B3484" s="54" t="s">
        <v>185</v>
      </c>
      <c r="C3484" s="54" t="s">
        <v>1129</v>
      </c>
      <c r="D3484" s="54" t="s">
        <v>152</v>
      </c>
      <c r="E3484" s="54" t="s">
        <v>1129</v>
      </c>
      <c r="F3484" s="54" t="s">
        <v>272</v>
      </c>
      <c r="G3484" s="54" t="s">
        <v>210</v>
      </c>
      <c r="H3484" s="54" t="s">
        <v>210</v>
      </c>
      <c r="I3484" s="54" t="s">
        <v>322</v>
      </c>
      <c r="J3484" s="54" t="s">
        <v>210</v>
      </c>
      <c r="K3484" s="54" t="s">
        <v>342</v>
      </c>
      <c r="L3484" s="87">
        <v>41674</v>
      </c>
      <c r="M3484" s="54"/>
      <c r="N3484" s="54" t="s">
        <v>1046</v>
      </c>
      <c r="O3484" s="88">
        <v>0.27086081880000001</v>
      </c>
      <c r="P3484" s="54">
        <v>139</v>
      </c>
    </row>
    <row r="3485" spans="1:16" ht="28">
      <c r="A3485" s="54" t="s">
        <v>228</v>
      </c>
      <c r="B3485" s="54" t="s">
        <v>185</v>
      </c>
      <c r="C3485" s="54" t="s">
        <v>1129</v>
      </c>
      <c r="D3485" s="54" t="s">
        <v>152</v>
      </c>
      <c r="E3485" s="54" t="s">
        <v>1129</v>
      </c>
      <c r="F3485" s="54" t="s">
        <v>272</v>
      </c>
      <c r="G3485" s="54" t="s">
        <v>210</v>
      </c>
      <c r="H3485" s="54" t="s">
        <v>210</v>
      </c>
      <c r="I3485" s="54" t="s">
        <v>322</v>
      </c>
      <c r="J3485" s="54" t="s">
        <v>210</v>
      </c>
      <c r="K3485" s="54" t="s">
        <v>1047</v>
      </c>
      <c r="L3485" s="87">
        <v>41674</v>
      </c>
      <c r="M3485" s="54"/>
      <c r="N3485" s="54" t="s">
        <v>1048</v>
      </c>
      <c r="O3485" s="88">
        <v>1.8628988685000001</v>
      </c>
      <c r="P3485" s="54">
        <v>956</v>
      </c>
    </row>
    <row r="3486" spans="1:16" ht="28">
      <c r="A3486" s="54" t="s">
        <v>228</v>
      </c>
      <c r="B3486" s="54" t="s">
        <v>185</v>
      </c>
      <c r="C3486" s="54" t="s">
        <v>1129</v>
      </c>
      <c r="D3486" s="54" t="s">
        <v>152</v>
      </c>
      <c r="E3486" s="54" t="s">
        <v>1129</v>
      </c>
      <c r="F3486" s="54" t="s">
        <v>272</v>
      </c>
      <c r="G3486" s="54" t="s">
        <v>210</v>
      </c>
      <c r="H3486" s="54" t="s">
        <v>210</v>
      </c>
      <c r="I3486" s="54" t="s">
        <v>322</v>
      </c>
      <c r="J3486" s="54" t="s">
        <v>210</v>
      </c>
      <c r="K3486" s="54" t="s">
        <v>1049</v>
      </c>
      <c r="L3486" s="87">
        <v>41674</v>
      </c>
      <c r="M3486" s="54"/>
      <c r="N3486" s="54" t="s">
        <v>1050</v>
      </c>
      <c r="O3486" s="88">
        <v>0.1695315916</v>
      </c>
      <c r="P3486" s="54">
        <v>87</v>
      </c>
    </row>
    <row r="3487" spans="1:16" ht="28">
      <c r="A3487" s="54" t="s">
        <v>228</v>
      </c>
      <c r="B3487" s="54" t="s">
        <v>185</v>
      </c>
      <c r="C3487" s="54" t="s">
        <v>1129</v>
      </c>
      <c r="D3487" s="54" t="s">
        <v>152</v>
      </c>
      <c r="E3487" s="54" t="s">
        <v>1129</v>
      </c>
      <c r="F3487" s="54" t="s">
        <v>272</v>
      </c>
      <c r="G3487" s="54" t="s">
        <v>210</v>
      </c>
      <c r="H3487" s="54" t="s">
        <v>210</v>
      </c>
      <c r="I3487" s="54" t="s">
        <v>322</v>
      </c>
      <c r="J3487" s="54" t="s">
        <v>210</v>
      </c>
      <c r="K3487" s="54" t="s">
        <v>323</v>
      </c>
      <c r="L3487" s="87">
        <v>41674</v>
      </c>
      <c r="M3487" s="54"/>
      <c r="N3487" s="54" t="s">
        <v>324</v>
      </c>
      <c r="O3487" s="88">
        <v>0.13250745089999999</v>
      </c>
      <c r="P3487" s="54">
        <v>68</v>
      </c>
    </row>
    <row r="3488" spans="1:16" ht="28">
      <c r="A3488" s="54" t="s">
        <v>228</v>
      </c>
      <c r="B3488" s="54" t="s">
        <v>185</v>
      </c>
      <c r="C3488" s="54" t="s">
        <v>1129</v>
      </c>
      <c r="D3488" s="54" t="s">
        <v>152</v>
      </c>
      <c r="E3488" s="54" t="s">
        <v>1129</v>
      </c>
      <c r="F3488" s="54" t="s">
        <v>272</v>
      </c>
      <c r="G3488" s="54" t="s">
        <v>210</v>
      </c>
      <c r="H3488" s="54" t="s">
        <v>210</v>
      </c>
      <c r="I3488" s="54" t="s">
        <v>322</v>
      </c>
      <c r="J3488" s="54" t="s">
        <v>210</v>
      </c>
      <c r="K3488" s="54" t="s">
        <v>345</v>
      </c>
      <c r="L3488" s="87">
        <v>41674</v>
      </c>
      <c r="M3488" s="54"/>
      <c r="N3488" s="54" t="s">
        <v>1051</v>
      </c>
      <c r="O3488" s="88">
        <v>0.22604212209999999</v>
      </c>
      <c r="P3488" s="54">
        <v>116</v>
      </c>
    </row>
    <row r="3489" spans="1:16" ht="28">
      <c r="A3489" s="54" t="s">
        <v>228</v>
      </c>
      <c r="B3489" s="54" t="s">
        <v>185</v>
      </c>
      <c r="C3489" s="54" t="s">
        <v>1129</v>
      </c>
      <c r="D3489" s="54" t="s">
        <v>152</v>
      </c>
      <c r="E3489" s="54" t="s">
        <v>1129</v>
      </c>
      <c r="F3489" s="54" t="s">
        <v>272</v>
      </c>
      <c r="G3489" s="54" t="s">
        <v>210</v>
      </c>
      <c r="H3489" s="54" t="s">
        <v>210</v>
      </c>
      <c r="I3489" s="54" t="s">
        <v>322</v>
      </c>
      <c r="J3489" s="54" t="s">
        <v>210</v>
      </c>
      <c r="K3489" s="54" t="s">
        <v>325</v>
      </c>
      <c r="L3489" s="87">
        <v>41674</v>
      </c>
      <c r="M3489" s="54"/>
      <c r="N3489" s="54" t="s">
        <v>326</v>
      </c>
      <c r="O3489" s="88">
        <v>0.40921418659999997</v>
      </c>
      <c r="P3489" s="54">
        <v>210</v>
      </c>
    </row>
    <row r="3490" spans="1:16" ht="28">
      <c r="A3490" s="54" t="s">
        <v>228</v>
      </c>
      <c r="B3490" s="54" t="s">
        <v>185</v>
      </c>
      <c r="C3490" s="54" t="s">
        <v>1129</v>
      </c>
      <c r="D3490" s="54" t="s">
        <v>152</v>
      </c>
      <c r="E3490" s="54" t="s">
        <v>1129</v>
      </c>
      <c r="F3490" s="54" t="s">
        <v>272</v>
      </c>
      <c r="G3490" s="54" t="s">
        <v>210</v>
      </c>
      <c r="H3490" s="54" t="s">
        <v>210</v>
      </c>
      <c r="I3490" s="54" t="s">
        <v>322</v>
      </c>
      <c r="J3490" s="54" t="s">
        <v>210</v>
      </c>
      <c r="K3490" s="54" t="s">
        <v>1052</v>
      </c>
      <c r="L3490" s="87">
        <v>41674</v>
      </c>
      <c r="M3490" s="54"/>
      <c r="N3490" s="54" t="s">
        <v>1053</v>
      </c>
      <c r="O3490" s="88">
        <v>0.1636856746</v>
      </c>
      <c r="P3490" s="54">
        <v>84</v>
      </c>
    </row>
    <row r="3491" spans="1:16" ht="28">
      <c r="A3491" s="54" t="s">
        <v>228</v>
      </c>
      <c r="B3491" s="54" t="s">
        <v>185</v>
      </c>
      <c r="C3491" s="54" t="s">
        <v>1129</v>
      </c>
      <c r="D3491" s="54" t="s">
        <v>152</v>
      </c>
      <c r="E3491" s="54" t="s">
        <v>1129</v>
      </c>
      <c r="F3491" s="54" t="s">
        <v>272</v>
      </c>
      <c r="G3491" s="54" t="s">
        <v>210</v>
      </c>
      <c r="H3491" s="54" t="s">
        <v>210</v>
      </c>
      <c r="I3491" s="54" t="s">
        <v>322</v>
      </c>
      <c r="J3491" s="54" t="s">
        <v>210</v>
      </c>
      <c r="K3491" s="54" t="s">
        <v>1054</v>
      </c>
      <c r="L3491" s="87">
        <v>41674</v>
      </c>
      <c r="M3491" s="54"/>
      <c r="N3491" s="54" t="s">
        <v>1055</v>
      </c>
      <c r="O3491" s="88">
        <v>6.6253725499999999E-2</v>
      </c>
      <c r="P3491" s="54">
        <v>34</v>
      </c>
    </row>
    <row r="3492" spans="1:16" ht="28">
      <c r="A3492" s="54" t="s">
        <v>228</v>
      </c>
      <c r="B3492" s="54" t="s">
        <v>185</v>
      </c>
      <c r="C3492" s="54" t="s">
        <v>1129</v>
      </c>
      <c r="D3492" s="54" t="s">
        <v>152</v>
      </c>
      <c r="E3492" s="54" t="s">
        <v>1129</v>
      </c>
      <c r="F3492" s="54" t="s">
        <v>272</v>
      </c>
      <c r="G3492" s="54" t="s">
        <v>210</v>
      </c>
      <c r="H3492" s="54" t="s">
        <v>210</v>
      </c>
      <c r="I3492" s="54" t="s">
        <v>322</v>
      </c>
      <c r="J3492" s="54" t="s">
        <v>210</v>
      </c>
      <c r="K3492" s="54" t="s">
        <v>1056</v>
      </c>
      <c r="L3492" s="87">
        <v>41674</v>
      </c>
      <c r="M3492" s="54"/>
      <c r="N3492" s="54" t="s">
        <v>1057</v>
      </c>
      <c r="O3492" s="88">
        <v>0.10522650510000001</v>
      </c>
      <c r="P3492" s="54">
        <v>54</v>
      </c>
    </row>
    <row r="3493" spans="1:16" ht="28">
      <c r="A3493" s="54" t="s">
        <v>228</v>
      </c>
      <c r="B3493" s="54" t="s">
        <v>185</v>
      </c>
      <c r="C3493" s="54" t="s">
        <v>1129</v>
      </c>
      <c r="D3493" s="54" t="s">
        <v>152</v>
      </c>
      <c r="E3493" s="54" t="s">
        <v>1129</v>
      </c>
      <c r="F3493" s="54" t="s">
        <v>272</v>
      </c>
      <c r="G3493" s="54" t="s">
        <v>210</v>
      </c>
      <c r="H3493" s="54" t="s">
        <v>210</v>
      </c>
      <c r="I3493" s="54" t="s">
        <v>322</v>
      </c>
      <c r="J3493" s="54" t="s">
        <v>210</v>
      </c>
      <c r="K3493" s="54" t="s">
        <v>1058</v>
      </c>
      <c r="L3493" s="87">
        <v>41674</v>
      </c>
      <c r="M3493" s="54"/>
      <c r="N3493" s="54" t="s">
        <v>1059</v>
      </c>
      <c r="O3493" s="88">
        <v>8.3791476300000001E-2</v>
      </c>
      <c r="P3493" s="54">
        <v>43</v>
      </c>
    </row>
    <row r="3494" spans="1:16" ht="28">
      <c r="A3494" s="54" t="s">
        <v>228</v>
      </c>
      <c r="B3494" s="54" t="s">
        <v>185</v>
      </c>
      <c r="C3494" s="54" t="s">
        <v>1129</v>
      </c>
      <c r="D3494" s="54" t="s">
        <v>152</v>
      </c>
      <c r="E3494" s="54" t="s">
        <v>1129</v>
      </c>
      <c r="F3494" s="54" t="s">
        <v>272</v>
      </c>
      <c r="G3494" s="54" t="s">
        <v>210</v>
      </c>
      <c r="H3494" s="54" t="s">
        <v>210</v>
      </c>
      <c r="I3494" s="54" t="s">
        <v>322</v>
      </c>
      <c r="J3494" s="54" t="s">
        <v>210</v>
      </c>
      <c r="K3494" s="54" t="s">
        <v>1060</v>
      </c>
      <c r="L3494" s="87">
        <v>41674</v>
      </c>
      <c r="M3494" s="54"/>
      <c r="N3494" s="54" t="s">
        <v>1061</v>
      </c>
      <c r="O3494" s="88">
        <v>0.27280945769999998</v>
      </c>
      <c r="P3494" s="54">
        <v>140</v>
      </c>
    </row>
    <row r="3495" spans="1:16" ht="28">
      <c r="A3495" s="54" t="s">
        <v>228</v>
      </c>
      <c r="B3495" s="54" t="s">
        <v>185</v>
      </c>
      <c r="C3495" s="54" t="s">
        <v>1129</v>
      </c>
      <c r="D3495" s="54" t="s">
        <v>152</v>
      </c>
      <c r="E3495" s="54" t="s">
        <v>1129</v>
      </c>
      <c r="F3495" s="54" t="s">
        <v>272</v>
      </c>
      <c r="G3495" s="54" t="s">
        <v>210</v>
      </c>
      <c r="H3495" s="54" t="s">
        <v>210</v>
      </c>
      <c r="I3495" s="54" t="s">
        <v>322</v>
      </c>
      <c r="J3495" s="54" t="s">
        <v>210</v>
      </c>
      <c r="K3495" s="54" t="s">
        <v>327</v>
      </c>
      <c r="L3495" s="87">
        <v>41674</v>
      </c>
      <c r="M3495" s="54"/>
      <c r="N3495" s="54" t="s">
        <v>328</v>
      </c>
      <c r="O3495" s="88">
        <v>1.2549235056000001</v>
      </c>
      <c r="P3495" s="54">
        <v>644</v>
      </c>
    </row>
    <row r="3496" spans="1:16" ht="28">
      <c r="A3496" s="54" t="s">
        <v>228</v>
      </c>
      <c r="B3496" s="54" t="s">
        <v>185</v>
      </c>
      <c r="C3496" s="54" t="s">
        <v>1129</v>
      </c>
      <c r="D3496" s="54" t="s">
        <v>152</v>
      </c>
      <c r="E3496" s="54" t="s">
        <v>1129</v>
      </c>
      <c r="F3496" s="54" t="s">
        <v>272</v>
      </c>
      <c r="G3496" s="54" t="s">
        <v>207</v>
      </c>
      <c r="H3496" s="54" t="s">
        <v>208</v>
      </c>
      <c r="I3496" s="54" t="s">
        <v>329</v>
      </c>
      <c r="J3496" s="54" t="s">
        <v>207</v>
      </c>
      <c r="K3496" s="54" t="s">
        <v>330</v>
      </c>
      <c r="L3496" s="87">
        <v>42171</v>
      </c>
      <c r="M3496" s="54"/>
      <c r="N3496" s="54" t="s">
        <v>331</v>
      </c>
      <c r="O3496" s="88">
        <v>0.27086081880000001</v>
      </c>
      <c r="P3496" s="54">
        <v>139</v>
      </c>
    </row>
    <row r="3497" spans="1:16" ht="28">
      <c r="A3497" s="54" t="s">
        <v>228</v>
      </c>
      <c r="B3497" s="54" t="s">
        <v>185</v>
      </c>
      <c r="C3497" s="54" t="s">
        <v>1129</v>
      </c>
      <c r="D3497" s="54" t="s">
        <v>152</v>
      </c>
      <c r="E3497" s="54" t="s">
        <v>1129</v>
      </c>
      <c r="F3497" s="54" t="s">
        <v>272</v>
      </c>
      <c r="G3497" s="54" t="s">
        <v>207</v>
      </c>
      <c r="H3497" s="54" t="s">
        <v>208</v>
      </c>
      <c r="I3497" s="54" t="s">
        <v>329</v>
      </c>
      <c r="J3497" s="54" t="s">
        <v>207</v>
      </c>
      <c r="K3497" s="54" t="s">
        <v>1062</v>
      </c>
      <c r="L3497" s="87">
        <v>42171</v>
      </c>
      <c r="M3497" s="54"/>
      <c r="N3497" s="54" t="s">
        <v>1063</v>
      </c>
      <c r="O3497" s="88">
        <v>0.1675829526</v>
      </c>
      <c r="P3497" s="54">
        <v>86</v>
      </c>
    </row>
    <row r="3498" spans="1:16" ht="28">
      <c r="A3498" s="54" t="s">
        <v>228</v>
      </c>
      <c r="B3498" s="54" t="s">
        <v>185</v>
      </c>
      <c r="C3498" s="54" t="s">
        <v>1129</v>
      </c>
      <c r="D3498" s="54" t="s">
        <v>152</v>
      </c>
      <c r="E3498" s="54" t="s">
        <v>1129</v>
      </c>
      <c r="F3498" s="54" t="s">
        <v>272</v>
      </c>
      <c r="G3498" s="54" t="s">
        <v>207</v>
      </c>
      <c r="H3498" s="54" t="s">
        <v>208</v>
      </c>
      <c r="I3498" s="54" t="s">
        <v>329</v>
      </c>
      <c r="J3498" s="54" t="s">
        <v>207</v>
      </c>
      <c r="K3498" s="54" t="s">
        <v>1064</v>
      </c>
      <c r="L3498" s="87">
        <v>42171</v>
      </c>
      <c r="M3498" s="54"/>
      <c r="N3498" s="54" t="s">
        <v>1065</v>
      </c>
      <c r="O3498" s="88">
        <v>0.32542271029999997</v>
      </c>
      <c r="P3498" s="54">
        <v>167</v>
      </c>
    </row>
    <row r="3499" spans="1:16" ht="28">
      <c r="A3499" s="54" t="s">
        <v>228</v>
      </c>
      <c r="B3499" s="54" t="s">
        <v>185</v>
      </c>
      <c r="C3499" s="54" t="s">
        <v>1129</v>
      </c>
      <c r="D3499" s="54" t="s">
        <v>152</v>
      </c>
      <c r="E3499" s="54" t="s">
        <v>1129</v>
      </c>
      <c r="F3499" s="54" t="s">
        <v>272</v>
      </c>
      <c r="G3499" s="54" t="s">
        <v>207</v>
      </c>
      <c r="H3499" s="54" t="s">
        <v>208</v>
      </c>
      <c r="I3499" s="54" t="s">
        <v>329</v>
      </c>
      <c r="J3499" s="54" t="s">
        <v>207</v>
      </c>
      <c r="K3499" s="54" t="s">
        <v>1066</v>
      </c>
      <c r="L3499" s="87">
        <v>42171</v>
      </c>
      <c r="M3499" s="54"/>
      <c r="N3499" s="54" t="s">
        <v>1067</v>
      </c>
      <c r="O3499" s="88">
        <v>0.1597883967</v>
      </c>
      <c r="P3499" s="54">
        <v>82</v>
      </c>
    </row>
    <row r="3500" spans="1:16" ht="28">
      <c r="A3500" s="54" t="s">
        <v>228</v>
      </c>
      <c r="B3500" s="54" t="s">
        <v>185</v>
      </c>
      <c r="C3500" s="54" t="s">
        <v>1129</v>
      </c>
      <c r="D3500" s="54" t="s">
        <v>152</v>
      </c>
      <c r="E3500" s="54" t="s">
        <v>1129</v>
      </c>
      <c r="F3500" s="54" t="s">
        <v>272</v>
      </c>
      <c r="G3500" s="54" t="s">
        <v>207</v>
      </c>
      <c r="H3500" s="54" t="s">
        <v>208</v>
      </c>
      <c r="I3500" s="54" t="s">
        <v>329</v>
      </c>
      <c r="J3500" s="54" t="s">
        <v>207</v>
      </c>
      <c r="K3500" s="54" t="s">
        <v>1068</v>
      </c>
      <c r="L3500" s="87">
        <v>42171</v>
      </c>
      <c r="M3500" s="54"/>
      <c r="N3500" s="54" t="s">
        <v>1069</v>
      </c>
      <c r="O3500" s="88">
        <v>0.20655573229999999</v>
      </c>
      <c r="P3500" s="54">
        <v>106</v>
      </c>
    </row>
    <row r="3501" spans="1:16" ht="28">
      <c r="A3501" s="54" t="s">
        <v>228</v>
      </c>
      <c r="B3501" s="54" t="s">
        <v>185</v>
      </c>
      <c r="C3501" s="54" t="s">
        <v>1129</v>
      </c>
      <c r="D3501" s="54" t="s">
        <v>152</v>
      </c>
      <c r="E3501" s="54" t="s">
        <v>1129</v>
      </c>
      <c r="F3501" s="54" t="s">
        <v>272</v>
      </c>
      <c r="G3501" s="54" t="s">
        <v>207</v>
      </c>
      <c r="H3501" s="54" t="s">
        <v>208</v>
      </c>
      <c r="I3501" s="54" t="s">
        <v>329</v>
      </c>
      <c r="J3501" s="54" t="s">
        <v>207</v>
      </c>
      <c r="K3501" s="54" t="s">
        <v>332</v>
      </c>
      <c r="L3501" s="87">
        <v>42171</v>
      </c>
      <c r="M3501" s="54"/>
      <c r="N3501" s="54" t="s">
        <v>333</v>
      </c>
      <c r="O3501" s="88">
        <v>0.31957679329999999</v>
      </c>
      <c r="P3501" s="54">
        <v>164</v>
      </c>
    </row>
    <row r="3502" spans="1:16" ht="28">
      <c r="A3502" s="54" t="s">
        <v>228</v>
      </c>
      <c r="B3502" s="54" t="s">
        <v>185</v>
      </c>
      <c r="C3502" s="54" t="s">
        <v>1129</v>
      </c>
      <c r="D3502" s="54" t="s">
        <v>152</v>
      </c>
      <c r="E3502" s="54" t="s">
        <v>1129</v>
      </c>
      <c r="F3502" s="54" t="s">
        <v>272</v>
      </c>
      <c r="G3502" s="54" t="s">
        <v>207</v>
      </c>
      <c r="H3502" s="54" t="s">
        <v>208</v>
      </c>
      <c r="I3502" s="54" t="s">
        <v>329</v>
      </c>
      <c r="J3502" s="54" t="s">
        <v>207</v>
      </c>
      <c r="K3502" s="54" t="s">
        <v>334</v>
      </c>
      <c r="L3502" s="87">
        <v>42171</v>
      </c>
      <c r="M3502" s="54"/>
      <c r="N3502" s="54" t="s">
        <v>335</v>
      </c>
      <c r="O3502" s="88">
        <v>0.65669133749999997</v>
      </c>
      <c r="P3502" s="54">
        <v>337</v>
      </c>
    </row>
    <row r="3503" spans="1:16" ht="28">
      <c r="A3503" s="54" t="s">
        <v>228</v>
      </c>
      <c r="B3503" s="54" t="s">
        <v>185</v>
      </c>
      <c r="C3503" s="54" t="s">
        <v>1129</v>
      </c>
      <c r="D3503" s="54" t="s">
        <v>152</v>
      </c>
      <c r="E3503" s="54" t="s">
        <v>1129</v>
      </c>
      <c r="F3503" s="54" t="s">
        <v>272</v>
      </c>
      <c r="G3503" s="54" t="s">
        <v>207</v>
      </c>
      <c r="H3503" s="54" t="s">
        <v>208</v>
      </c>
      <c r="I3503" s="54" t="s">
        <v>329</v>
      </c>
      <c r="J3503" s="54" t="s">
        <v>207</v>
      </c>
      <c r="K3503" s="54" t="s">
        <v>1070</v>
      </c>
      <c r="L3503" s="87">
        <v>42171</v>
      </c>
      <c r="M3503" s="54"/>
      <c r="N3503" s="54" t="s">
        <v>1071</v>
      </c>
      <c r="O3503" s="88">
        <v>0.38972779680000008</v>
      </c>
      <c r="P3503" s="54">
        <v>200</v>
      </c>
    </row>
    <row r="3504" spans="1:16" ht="28">
      <c r="A3504" s="54" t="s">
        <v>228</v>
      </c>
      <c r="B3504" s="54" t="s">
        <v>185</v>
      </c>
      <c r="C3504" s="54" t="s">
        <v>1129</v>
      </c>
      <c r="D3504" s="54" t="s">
        <v>152</v>
      </c>
      <c r="E3504" s="54" t="s">
        <v>1129</v>
      </c>
      <c r="F3504" s="54" t="s">
        <v>272</v>
      </c>
      <c r="G3504" s="54" t="s">
        <v>207</v>
      </c>
      <c r="H3504" s="54" t="s">
        <v>208</v>
      </c>
      <c r="I3504" s="54" t="s">
        <v>329</v>
      </c>
      <c r="J3504" s="54" t="s">
        <v>207</v>
      </c>
      <c r="K3504" s="54" t="s">
        <v>1072</v>
      </c>
      <c r="L3504" s="87">
        <v>42171</v>
      </c>
      <c r="M3504" s="54"/>
      <c r="N3504" s="54" t="s">
        <v>1073</v>
      </c>
      <c r="O3504" s="88">
        <v>0.14225064579999999</v>
      </c>
      <c r="P3504" s="54">
        <v>73</v>
      </c>
    </row>
    <row r="3505" spans="1:16" ht="28">
      <c r="A3505" s="54" t="s">
        <v>228</v>
      </c>
      <c r="B3505" s="54" t="s">
        <v>185</v>
      </c>
      <c r="C3505" s="54" t="s">
        <v>1129</v>
      </c>
      <c r="D3505" s="54" t="s">
        <v>152</v>
      </c>
      <c r="E3505" s="54" t="s">
        <v>1129</v>
      </c>
      <c r="F3505" s="54" t="s">
        <v>272</v>
      </c>
      <c r="G3505" s="54" t="s">
        <v>207</v>
      </c>
      <c r="H3505" s="54" t="s">
        <v>336</v>
      </c>
      <c r="I3505" s="54" t="s">
        <v>337</v>
      </c>
      <c r="J3505" s="54" t="s">
        <v>207</v>
      </c>
      <c r="K3505" s="54" t="s">
        <v>336</v>
      </c>
      <c r="L3505" s="87">
        <v>42101</v>
      </c>
      <c r="M3505" s="54"/>
      <c r="N3505" s="54" t="s">
        <v>338</v>
      </c>
      <c r="O3505" s="88">
        <v>1.9583821788</v>
      </c>
      <c r="P3505" s="54">
        <v>1005</v>
      </c>
    </row>
    <row r="3506" spans="1:16" ht="28">
      <c r="A3506" s="54" t="s">
        <v>228</v>
      </c>
      <c r="B3506" s="54" t="s">
        <v>185</v>
      </c>
      <c r="C3506" s="54" t="s">
        <v>1129</v>
      </c>
      <c r="D3506" s="54" t="s">
        <v>152</v>
      </c>
      <c r="E3506" s="54" t="s">
        <v>1129</v>
      </c>
      <c r="F3506" s="54" t="s">
        <v>272</v>
      </c>
      <c r="G3506" s="54" t="s">
        <v>207</v>
      </c>
      <c r="H3506" s="54" t="s">
        <v>209</v>
      </c>
      <c r="I3506" s="54" t="s">
        <v>1074</v>
      </c>
      <c r="J3506" s="54" t="s">
        <v>207</v>
      </c>
      <c r="K3506" s="54" t="s">
        <v>1075</v>
      </c>
      <c r="L3506" s="87">
        <v>41688</v>
      </c>
      <c r="M3506" s="54"/>
      <c r="N3506" s="54" t="s">
        <v>1076</v>
      </c>
      <c r="O3506" s="88">
        <v>1.2899990073000001</v>
      </c>
      <c r="P3506" s="54">
        <v>662</v>
      </c>
    </row>
    <row r="3507" spans="1:16" ht="28">
      <c r="A3507" s="54" t="s">
        <v>228</v>
      </c>
      <c r="B3507" s="54" t="s">
        <v>185</v>
      </c>
      <c r="C3507" s="54" t="s">
        <v>1129</v>
      </c>
      <c r="D3507" s="54" t="s">
        <v>152</v>
      </c>
      <c r="E3507" s="54" t="s">
        <v>1129</v>
      </c>
      <c r="F3507" s="54" t="s">
        <v>272</v>
      </c>
      <c r="G3507" s="54" t="s">
        <v>207</v>
      </c>
      <c r="H3507" s="54" t="s">
        <v>209</v>
      </c>
      <c r="I3507" s="54" t="s">
        <v>1074</v>
      </c>
      <c r="J3507" s="54" t="s">
        <v>207</v>
      </c>
      <c r="K3507" s="54" t="s">
        <v>1077</v>
      </c>
      <c r="L3507" s="87">
        <v>41688</v>
      </c>
      <c r="M3507" s="54"/>
      <c r="N3507" s="54" t="s">
        <v>1078</v>
      </c>
      <c r="O3507" s="88">
        <v>0.19096662040000001</v>
      </c>
      <c r="P3507" s="54">
        <v>98</v>
      </c>
    </row>
    <row r="3508" spans="1:16" ht="28">
      <c r="A3508" s="54" t="s">
        <v>228</v>
      </c>
      <c r="B3508" s="54" t="s">
        <v>185</v>
      </c>
      <c r="C3508" s="54" t="s">
        <v>1129</v>
      </c>
      <c r="D3508" s="54" t="s">
        <v>152</v>
      </c>
      <c r="E3508" s="54" t="s">
        <v>1129</v>
      </c>
      <c r="F3508" s="54" t="s">
        <v>272</v>
      </c>
      <c r="G3508" s="54" t="s">
        <v>207</v>
      </c>
      <c r="H3508" s="54" t="s">
        <v>209</v>
      </c>
      <c r="I3508" s="54" t="s">
        <v>1074</v>
      </c>
      <c r="J3508" s="54" t="s">
        <v>207</v>
      </c>
      <c r="K3508" s="54" t="s">
        <v>1079</v>
      </c>
      <c r="L3508" s="87">
        <v>41688</v>
      </c>
      <c r="M3508" s="54"/>
      <c r="N3508" s="54" t="s">
        <v>1080</v>
      </c>
      <c r="O3508" s="88">
        <v>0.17148023060000001</v>
      </c>
      <c r="P3508" s="54">
        <v>88</v>
      </c>
    </row>
    <row r="3509" spans="1:16" ht="28">
      <c r="A3509" s="54" t="s">
        <v>228</v>
      </c>
      <c r="B3509" s="54" t="s">
        <v>185</v>
      </c>
      <c r="C3509" s="54" t="s">
        <v>1129</v>
      </c>
      <c r="D3509" s="54" t="s">
        <v>152</v>
      </c>
      <c r="E3509" s="54" t="s">
        <v>1129</v>
      </c>
      <c r="F3509" s="54" t="s">
        <v>272</v>
      </c>
      <c r="G3509" s="54" t="s">
        <v>207</v>
      </c>
      <c r="H3509" s="54" t="s">
        <v>209</v>
      </c>
      <c r="I3509" s="54" t="s">
        <v>1074</v>
      </c>
      <c r="J3509" s="54" t="s">
        <v>207</v>
      </c>
      <c r="K3509" s="54" t="s">
        <v>1081</v>
      </c>
      <c r="L3509" s="87">
        <v>41688</v>
      </c>
      <c r="M3509" s="54"/>
      <c r="N3509" s="54" t="s">
        <v>1082</v>
      </c>
      <c r="O3509" s="88">
        <v>0.22409348309999999</v>
      </c>
      <c r="P3509" s="54">
        <v>115</v>
      </c>
    </row>
    <row r="3510" spans="1:16" ht="28">
      <c r="A3510" s="54" t="s">
        <v>228</v>
      </c>
      <c r="B3510" s="54" t="s">
        <v>185</v>
      </c>
      <c r="C3510" s="54" t="s">
        <v>1129</v>
      </c>
      <c r="D3510" s="54" t="s">
        <v>152</v>
      </c>
      <c r="E3510" s="54" t="s">
        <v>1129</v>
      </c>
      <c r="F3510" s="54" t="s">
        <v>272</v>
      </c>
      <c r="G3510" s="54" t="s">
        <v>207</v>
      </c>
      <c r="H3510" s="54" t="s">
        <v>209</v>
      </c>
      <c r="I3510" s="54" t="s">
        <v>1074</v>
      </c>
      <c r="J3510" s="54" t="s">
        <v>207</v>
      </c>
      <c r="K3510" s="54" t="s">
        <v>1083</v>
      </c>
      <c r="L3510" s="87">
        <v>41688</v>
      </c>
      <c r="M3510" s="54"/>
      <c r="N3510" s="54" t="s">
        <v>1084</v>
      </c>
      <c r="O3510" s="88">
        <v>0.47936519</v>
      </c>
      <c r="P3510" s="54">
        <v>246</v>
      </c>
    </row>
    <row r="3511" spans="1:16" ht="28">
      <c r="A3511" s="54" t="s">
        <v>228</v>
      </c>
      <c r="B3511" s="54" t="s">
        <v>185</v>
      </c>
      <c r="C3511" s="54" t="s">
        <v>1129</v>
      </c>
      <c r="D3511" s="54" t="s">
        <v>152</v>
      </c>
      <c r="E3511" s="54" t="s">
        <v>1129</v>
      </c>
      <c r="F3511" s="54" t="s">
        <v>272</v>
      </c>
      <c r="G3511" s="54" t="s">
        <v>207</v>
      </c>
      <c r="H3511" s="54" t="s">
        <v>209</v>
      </c>
      <c r="I3511" s="54" t="s">
        <v>1074</v>
      </c>
      <c r="J3511" s="54" t="s">
        <v>207</v>
      </c>
      <c r="K3511" s="54" t="s">
        <v>1085</v>
      </c>
      <c r="L3511" s="87">
        <v>41688</v>
      </c>
      <c r="M3511" s="54"/>
      <c r="N3511" s="54" t="s">
        <v>1086</v>
      </c>
      <c r="O3511" s="88">
        <v>0.19486389840000001</v>
      </c>
      <c r="P3511" s="54">
        <v>100</v>
      </c>
    </row>
    <row r="3512" spans="1:16" ht="28">
      <c r="A3512" s="54" t="s">
        <v>228</v>
      </c>
      <c r="B3512" s="54" t="s">
        <v>185</v>
      </c>
      <c r="C3512" s="54" t="s">
        <v>1129</v>
      </c>
      <c r="D3512" s="54" t="s">
        <v>152</v>
      </c>
      <c r="E3512" s="54" t="s">
        <v>1129</v>
      </c>
      <c r="F3512" s="54" t="s">
        <v>272</v>
      </c>
      <c r="G3512" s="54" t="s">
        <v>207</v>
      </c>
      <c r="H3512" s="54" t="s">
        <v>209</v>
      </c>
      <c r="I3512" s="54" t="s">
        <v>1074</v>
      </c>
      <c r="J3512" s="54" t="s">
        <v>207</v>
      </c>
      <c r="K3512" s="54" t="s">
        <v>1087</v>
      </c>
      <c r="L3512" s="87">
        <v>41688</v>
      </c>
      <c r="M3512" s="54"/>
      <c r="N3512" s="54" t="s">
        <v>1088</v>
      </c>
      <c r="O3512" s="88">
        <v>0.43649513239999999</v>
      </c>
      <c r="P3512" s="54">
        <v>224</v>
      </c>
    </row>
    <row r="3513" spans="1:16" ht="28">
      <c r="A3513" s="54" t="s">
        <v>228</v>
      </c>
      <c r="B3513" s="54" t="s">
        <v>185</v>
      </c>
      <c r="C3513" s="54" t="s">
        <v>1129</v>
      </c>
      <c r="D3513" s="54" t="s">
        <v>152</v>
      </c>
      <c r="E3513" s="54" t="s">
        <v>1129</v>
      </c>
      <c r="F3513" s="54" t="s">
        <v>272</v>
      </c>
      <c r="G3513" s="54" t="s">
        <v>207</v>
      </c>
      <c r="H3513" s="54" t="s">
        <v>209</v>
      </c>
      <c r="I3513" s="54" t="s">
        <v>1074</v>
      </c>
      <c r="J3513" s="54" t="s">
        <v>207</v>
      </c>
      <c r="K3513" s="54" t="s">
        <v>1089</v>
      </c>
      <c r="L3513" s="87">
        <v>41688</v>
      </c>
      <c r="M3513" s="54"/>
      <c r="N3513" s="54" t="s">
        <v>1090</v>
      </c>
      <c r="O3513" s="88">
        <v>0.19096662040000001</v>
      </c>
      <c r="P3513" s="54">
        <v>98</v>
      </c>
    </row>
    <row r="3514" spans="1:16" ht="28">
      <c r="A3514" s="54" t="s">
        <v>228</v>
      </c>
      <c r="B3514" s="54" t="s">
        <v>185</v>
      </c>
      <c r="C3514" s="54" t="s">
        <v>1129</v>
      </c>
      <c r="D3514" s="54" t="s">
        <v>152</v>
      </c>
      <c r="E3514" s="54" t="s">
        <v>1129</v>
      </c>
      <c r="F3514" s="54" t="s">
        <v>272</v>
      </c>
      <c r="G3514" s="54" t="s">
        <v>207</v>
      </c>
      <c r="H3514" s="54" t="s">
        <v>209</v>
      </c>
      <c r="I3514" s="54" t="s">
        <v>1074</v>
      </c>
      <c r="J3514" s="54" t="s">
        <v>207</v>
      </c>
      <c r="K3514" s="54" t="s">
        <v>1091</v>
      </c>
      <c r="L3514" s="87">
        <v>41688</v>
      </c>
      <c r="M3514" s="54"/>
      <c r="N3514" s="54" t="s">
        <v>1092</v>
      </c>
      <c r="O3514" s="88">
        <v>0.15199384069999999</v>
      </c>
      <c r="P3514" s="54">
        <v>78</v>
      </c>
    </row>
    <row r="3515" spans="1:16" ht="28">
      <c r="A3515" s="54" t="s">
        <v>228</v>
      </c>
      <c r="B3515" s="54" t="s">
        <v>185</v>
      </c>
      <c r="C3515" s="54" t="s">
        <v>1129</v>
      </c>
      <c r="D3515" s="54" t="s">
        <v>152</v>
      </c>
      <c r="E3515" s="54" t="s">
        <v>1129</v>
      </c>
      <c r="F3515" s="54" t="s">
        <v>272</v>
      </c>
      <c r="G3515" s="54" t="s">
        <v>207</v>
      </c>
      <c r="H3515" s="54" t="s">
        <v>209</v>
      </c>
      <c r="I3515" s="54" t="s">
        <v>1074</v>
      </c>
      <c r="J3515" s="54" t="s">
        <v>207</v>
      </c>
      <c r="K3515" s="54" t="s">
        <v>1093</v>
      </c>
      <c r="L3515" s="87">
        <v>41688</v>
      </c>
      <c r="M3515" s="54"/>
      <c r="N3515" s="54" t="s">
        <v>1094</v>
      </c>
      <c r="O3515" s="88">
        <v>2.0148927093000002</v>
      </c>
      <c r="P3515" s="54">
        <v>1034</v>
      </c>
    </row>
    <row r="3516" spans="1:16" ht="28">
      <c r="A3516" s="54" t="s">
        <v>228</v>
      </c>
      <c r="B3516" s="54" t="s">
        <v>185</v>
      </c>
      <c r="C3516" s="54" t="s">
        <v>1129</v>
      </c>
      <c r="D3516" s="54" t="s">
        <v>152</v>
      </c>
      <c r="E3516" s="54" t="s">
        <v>1129</v>
      </c>
      <c r="F3516" s="54" t="s">
        <v>272</v>
      </c>
      <c r="G3516" s="54" t="s">
        <v>207</v>
      </c>
      <c r="H3516" s="54" t="s">
        <v>209</v>
      </c>
      <c r="I3516" s="54" t="s">
        <v>1074</v>
      </c>
      <c r="J3516" s="54" t="s">
        <v>207</v>
      </c>
      <c r="K3516" s="54" t="s">
        <v>1095</v>
      </c>
      <c r="L3516" s="87">
        <v>41688</v>
      </c>
      <c r="M3516" s="54"/>
      <c r="N3516" s="54" t="s">
        <v>1096</v>
      </c>
      <c r="O3516" s="88">
        <v>5.2087120037999997</v>
      </c>
      <c r="P3516" s="54">
        <v>2673</v>
      </c>
    </row>
    <row r="3517" spans="1:16" ht="28">
      <c r="A3517" s="54" t="s">
        <v>228</v>
      </c>
      <c r="B3517" s="54" t="s">
        <v>185</v>
      </c>
      <c r="C3517" s="54" t="s">
        <v>1129</v>
      </c>
      <c r="D3517" s="54" t="s">
        <v>152</v>
      </c>
      <c r="E3517" s="54" t="s">
        <v>1129</v>
      </c>
      <c r="F3517" s="54" t="s">
        <v>272</v>
      </c>
      <c r="G3517" s="54" t="s">
        <v>207</v>
      </c>
      <c r="H3517" s="54" t="s">
        <v>209</v>
      </c>
      <c r="I3517" s="54" t="s">
        <v>1074</v>
      </c>
      <c r="J3517" s="54" t="s">
        <v>207</v>
      </c>
      <c r="K3517" s="54" t="s">
        <v>1097</v>
      </c>
      <c r="L3517" s="87">
        <v>41688</v>
      </c>
      <c r="M3517" s="54"/>
      <c r="N3517" s="54" t="s">
        <v>1098</v>
      </c>
      <c r="O3517" s="88">
        <v>0.21435028819999999</v>
      </c>
      <c r="P3517" s="54">
        <v>110</v>
      </c>
    </row>
    <row r="3518" spans="1:16" ht="28">
      <c r="A3518" s="54" t="s">
        <v>228</v>
      </c>
      <c r="B3518" s="54" t="s">
        <v>185</v>
      </c>
      <c r="C3518" s="54" t="s">
        <v>1129</v>
      </c>
      <c r="D3518" s="54" t="s">
        <v>152</v>
      </c>
      <c r="E3518" s="54" t="s">
        <v>1129</v>
      </c>
      <c r="F3518" s="54" t="s">
        <v>272</v>
      </c>
      <c r="G3518" s="54" t="s">
        <v>365</v>
      </c>
      <c r="H3518" s="54" t="s">
        <v>1099</v>
      </c>
      <c r="I3518" s="54" t="s">
        <v>1100</v>
      </c>
      <c r="J3518" s="54" t="s">
        <v>365</v>
      </c>
      <c r="K3518" s="54" t="s">
        <v>1101</v>
      </c>
      <c r="L3518" s="87">
        <v>42671</v>
      </c>
      <c r="M3518" s="54"/>
      <c r="N3518" s="54" t="s">
        <v>1102</v>
      </c>
      <c r="O3518" s="88">
        <v>0.14225064579999999</v>
      </c>
      <c r="P3518" s="54">
        <v>73</v>
      </c>
    </row>
    <row r="3519" spans="1:16" ht="28">
      <c r="A3519" s="54" t="s">
        <v>228</v>
      </c>
      <c r="B3519" s="54" t="s">
        <v>185</v>
      </c>
      <c r="C3519" s="54" t="s">
        <v>1129</v>
      </c>
      <c r="D3519" s="54" t="s">
        <v>152</v>
      </c>
      <c r="E3519" s="54" t="s">
        <v>1129</v>
      </c>
      <c r="F3519" s="54" t="s">
        <v>272</v>
      </c>
      <c r="G3519" s="54" t="s">
        <v>365</v>
      </c>
      <c r="H3519" s="54" t="s">
        <v>1099</v>
      </c>
      <c r="I3519" s="54" t="s">
        <v>1100</v>
      </c>
      <c r="J3519" s="54" t="s">
        <v>365</v>
      </c>
      <c r="K3519" s="54" t="s">
        <v>1103</v>
      </c>
      <c r="L3519" s="87">
        <v>42671</v>
      </c>
      <c r="M3519" s="54"/>
      <c r="N3519" s="54" t="s">
        <v>1104</v>
      </c>
      <c r="O3519" s="88">
        <v>0.22993939999999999</v>
      </c>
      <c r="P3519" s="54">
        <v>118</v>
      </c>
    </row>
    <row r="3520" spans="1:16" ht="28">
      <c r="A3520" s="54" t="s">
        <v>228</v>
      </c>
      <c r="B3520" s="54" t="s">
        <v>185</v>
      </c>
      <c r="C3520" s="54" t="s">
        <v>1129</v>
      </c>
      <c r="D3520" s="54" t="s">
        <v>152</v>
      </c>
      <c r="E3520" s="54" t="s">
        <v>1129</v>
      </c>
      <c r="F3520" s="54" t="s">
        <v>272</v>
      </c>
      <c r="G3520" s="54" t="s">
        <v>365</v>
      </c>
      <c r="H3520" s="54" t="s">
        <v>1099</v>
      </c>
      <c r="I3520" s="54" t="s">
        <v>1100</v>
      </c>
      <c r="J3520" s="54" t="s">
        <v>365</v>
      </c>
      <c r="K3520" s="54" t="s">
        <v>1105</v>
      </c>
      <c r="L3520" s="87">
        <v>42671</v>
      </c>
      <c r="M3520" s="54"/>
      <c r="N3520" s="54" t="s">
        <v>1106</v>
      </c>
      <c r="O3520" s="88">
        <v>9.9380588199999995E-2</v>
      </c>
      <c r="P3520" s="54">
        <v>51</v>
      </c>
    </row>
    <row r="3521" spans="1:16" ht="28">
      <c r="A3521" s="54" t="s">
        <v>228</v>
      </c>
      <c r="B3521" s="54" t="s">
        <v>185</v>
      </c>
      <c r="C3521" s="54" t="s">
        <v>1129</v>
      </c>
      <c r="D3521" s="54" t="s">
        <v>152</v>
      </c>
      <c r="E3521" s="54" t="s">
        <v>1129</v>
      </c>
      <c r="F3521" s="54" t="s">
        <v>272</v>
      </c>
      <c r="G3521" s="54" t="s">
        <v>365</v>
      </c>
      <c r="H3521" s="54" t="s">
        <v>1099</v>
      </c>
      <c r="I3521" s="54" t="s">
        <v>1100</v>
      </c>
      <c r="J3521" s="54" t="s">
        <v>365</v>
      </c>
      <c r="K3521" s="54" t="s">
        <v>1107</v>
      </c>
      <c r="L3521" s="87">
        <v>42671</v>
      </c>
      <c r="M3521" s="54"/>
      <c r="N3521" s="54" t="s">
        <v>1108</v>
      </c>
      <c r="O3521" s="88">
        <v>4.6767335600000008E-2</v>
      </c>
      <c r="P3521" s="54">
        <v>24</v>
      </c>
    </row>
    <row r="3522" spans="1:16" ht="28">
      <c r="A3522" s="54" t="s">
        <v>228</v>
      </c>
      <c r="B3522" s="54" t="s">
        <v>185</v>
      </c>
      <c r="C3522" s="54" t="s">
        <v>1129</v>
      </c>
      <c r="D3522" s="54" t="s">
        <v>152</v>
      </c>
      <c r="E3522" s="54" t="s">
        <v>1129</v>
      </c>
      <c r="F3522" s="54" t="s">
        <v>272</v>
      </c>
      <c r="G3522" s="54" t="s">
        <v>365</v>
      </c>
      <c r="H3522" s="54" t="s">
        <v>1099</v>
      </c>
      <c r="I3522" s="54" t="s">
        <v>1100</v>
      </c>
      <c r="J3522" s="54" t="s">
        <v>365</v>
      </c>
      <c r="K3522" s="54" t="s">
        <v>366</v>
      </c>
      <c r="L3522" s="87">
        <v>42671</v>
      </c>
      <c r="M3522" s="54"/>
      <c r="N3522" s="54" t="s">
        <v>1109</v>
      </c>
      <c r="O3522" s="88">
        <v>7.9894198299999997E-2</v>
      </c>
      <c r="P3522" s="54">
        <v>41</v>
      </c>
    </row>
    <row r="3523" spans="1:16" ht="28">
      <c r="A3523" s="54" t="s">
        <v>228</v>
      </c>
      <c r="B3523" s="54" t="s">
        <v>185</v>
      </c>
      <c r="C3523" s="54" t="s">
        <v>1129</v>
      </c>
      <c r="D3523" s="54" t="s">
        <v>152</v>
      </c>
      <c r="E3523" s="54" t="s">
        <v>1129</v>
      </c>
      <c r="F3523" s="54" t="s">
        <v>272</v>
      </c>
      <c r="G3523" s="54" t="s">
        <v>365</v>
      </c>
      <c r="H3523" s="54" t="s">
        <v>1099</v>
      </c>
      <c r="I3523" s="54" t="s">
        <v>1100</v>
      </c>
      <c r="J3523" s="54" t="s">
        <v>365</v>
      </c>
      <c r="K3523" s="54" t="s">
        <v>1110</v>
      </c>
      <c r="L3523" s="87">
        <v>42671</v>
      </c>
      <c r="M3523" s="54"/>
      <c r="N3523" s="54" t="s">
        <v>1111</v>
      </c>
      <c r="O3523" s="88">
        <v>5.0664613599999998E-2</v>
      </c>
      <c r="P3523" s="54">
        <v>26</v>
      </c>
    </row>
    <row r="3524" spans="1:16" ht="28">
      <c r="A3524" s="54" t="s">
        <v>228</v>
      </c>
      <c r="B3524" s="54" t="s">
        <v>185</v>
      </c>
      <c r="C3524" s="54" t="s">
        <v>1129</v>
      </c>
      <c r="D3524" s="54" t="s">
        <v>152</v>
      </c>
      <c r="E3524" s="54" t="s">
        <v>1129</v>
      </c>
      <c r="F3524" s="54" t="s">
        <v>272</v>
      </c>
      <c r="G3524" s="54" t="s">
        <v>365</v>
      </c>
      <c r="H3524" s="54" t="s">
        <v>1099</v>
      </c>
      <c r="I3524" s="54" t="s">
        <v>1100</v>
      </c>
      <c r="J3524" s="54" t="s">
        <v>365</v>
      </c>
      <c r="K3524" s="54" t="s">
        <v>1112</v>
      </c>
      <c r="L3524" s="87">
        <v>42671</v>
      </c>
      <c r="M3524" s="54"/>
      <c r="N3524" s="54" t="s">
        <v>1113</v>
      </c>
      <c r="O3524" s="88">
        <v>8.7688754300000005E-2</v>
      </c>
      <c r="P3524" s="54">
        <v>45</v>
      </c>
    </row>
    <row r="3525" spans="1:16" ht="28">
      <c r="A3525" s="54" t="s">
        <v>228</v>
      </c>
      <c r="B3525" s="54" t="s">
        <v>185</v>
      </c>
      <c r="C3525" s="54" t="s">
        <v>1129</v>
      </c>
      <c r="D3525" s="54" t="s">
        <v>152</v>
      </c>
      <c r="E3525" s="54" t="s">
        <v>1129</v>
      </c>
      <c r="F3525" s="54" t="s">
        <v>272</v>
      </c>
      <c r="G3525" s="54" t="s">
        <v>365</v>
      </c>
      <c r="H3525" s="54" t="s">
        <v>1099</v>
      </c>
      <c r="I3525" s="54" t="s">
        <v>1100</v>
      </c>
      <c r="J3525" s="54" t="s">
        <v>365</v>
      </c>
      <c r="K3525" s="54" t="s">
        <v>1114</v>
      </c>
      <c r="L3525" s="87">
        <v>42671</v>
      </c>
      <c r="M3525" s="54"/>
      <c r="N3525" s="54" t="s">
        <v>1115</v>
      </c>
      <c r="O3525" s="88">
        <v>5.0664613599999998E-2</v>
      </c>
      <c r="P3525" s="54">
        <v>26</v>
      </c>
    </row>
    <row r="3526" spans="1:16" ht="28">
      <c r="A3526" s="54" t="s">
        <v>228</v>
      </c>
      <c r="B3526" s="54" t="s">
        <v>185</v>
      </c>
      <c r="C3526" s="54" t="s">
        <v>1129</v>
      </c>
      <c r="D3526" s="54" t="s">
        <v>152</v>
      </c>
      <c r="E3526" s="54" t="s">
        <v>1129</v>
      </c>
      <c r="F3526" s="54" t="s">
        <v>272</v>
      </c>
      <c r="G3526" s="54" t="s">
        <v>365</v>
      </c>
      <c r="H3526" s="54" t="s">
        <v>1099</v>
      </c>
      <c r="I3526" s="54" t="s">
        <v>1100</v>
      </c>
      <c r="J3526" s="54" t="s">
        <v>365</v>
      </c>
      <c r="K3526" s="54" t="s">
        <v>1116</v>
      </c>
      <c r="L3526" s="87">
        <v>42671</v>
      </c>
      <c r="M3526" s="54"/>
      <c r="N3526" s="54" t="s">
        <v>1117</v>
      </c>
      <c r="O3526" s="88">
        <v>0.122764256</v>
      </c>
      <c r="P3526" s="54">
        <v>63</v>
      </c>
    </row>
    <row r="3527" spans="1:16" ht="28">
      <c r="A3527" s="54" t="s">
        <v>228</v>
      </c>
      <c r="B3527" s="54" t="s">
        <v>185</v>
      </c>
      <c r="C3527" s="54" t="s">
        <v>1129</v>
      </c>
      <c r="D3527" s="54" t="s">
        <v>152</v>
      </c>
      <c r="E3527" s="54" t="s">
        <v>1129</v>
      </c>
      <c r="F3527" s="54" t="s">
        <v>272</v>
      </c>
      <c r="G3527" s="54" t="s">
        <v>365</v>
      </c>
      <c r="H3527" s="54" t="s">
        <v>1118</v>
      </c>
      <c r="I3527" s="54" t="s">
        <v>1119</v>
      </c>
      <c r="J3527" s="54" t="s">
        <v>365</v>
      </c>
      <c r="K3527" s="54" t="s">
        <v>1118</v>
      </c>
      <c r="L3527" s="87">
        <v>42965</v>
      </c>
      <c r="M3527" s="54"/>
      <c r="N3527" s="54" t="s">
        <v>1120</v>
      </c>
      <c r="O3527" s="88">
        <v>9.5483310200000004E-2</v>
      </c>
      <c r="P3527" s="54">
        <v>49</v>
      </c>
    </row>
    <row r="3528" spans="1:16" ht="28">
      <c r="A3528" s="54" t="s">
        <v>228</v>
      </c>
      <c r="B3528" s="54" t="s">
        <v>185</v>
      </c>
      <c r="C3528" s="54" t="s">
        <v>1131</v>
      </c>
      <c r="D3528" s="54" t="s">
        <v>152</v>
      </c>
      <c r="E3528" s="54" t="s">
        <v>370</v>
      </c>
      <c r="F3528" s="54" t="s">
        <v>272</v>
      </c>
      <c r="G3528" s="54" t="s">
        <v>186</v>
      </c>
      <c r="H3528" s="54" t="s">
        <v>371</v>
      </c>
      <c r="I3528" s="54" t="s">
        <v>372</v>
      </c>
      <c r="J3528" s="54" t="s">
        <v>186</v>
      </c>
      <c r="K3528" s="54" t="s">
        <v>373</v>
      </c>
      <c r="L3528" s="87">
        <v>41695</v>
      </c>
      <c r="M3528" s="54"/>
      <c r="N3528" s="54" t="s">
        <v>375</v>
      </c>
      <c r="O3528" s="88">
        <v>0.1732147704</v>
      </c>
      <c r="P3528" s="54">
        <v>39</v>
      </c>
    </row>
    <row r="3529" spans="1:16" ht="28">
      <c r="A3529" s="54" t="s">
        <v>228</v>
      </c>
      <c r="B3529" s="54" t="s">
        <v>185</v>
      </c>
      <c r="C3529" s="54" t="s">
        <v>1131</v>
      </c>
      <c r="D3529" s="54" t="s">
        <v>152</v>
      </c>
      <c r="E3529" s="54" t="s">
        <v>370</v>
      </c>
      <c r="F3529" s="54" t="s">
        <v>272</v>
      </c>
      <c r="G3529" s="54" t="s">
        <v>186</v>
      </c>
      <c r="H3529" s="54" t="s">
        <v>371</v>
      </c>
      <c r="I3529" s="54" t="s">
        <v>372</v>
      </c>
      <c r="J3529" s="54" t="s">
        <v>186</v>
      </c>
      <c r="K3529" s="54" t="s">
        <v>376</v>
      </c>
      <c r="L3529" s="87">
        <v>41695</v>
      </c>
      <c r="M3529" s="54"/>
      <c r="N3529" s="54" t="s">
        <v>378</v>
      </c>
      <c r="O3529" s="88">
        <v>0.12435932230000001</v>
      </c>
      <c r="P3529" s="54">
        <v>28</v>
      </c>
    </row>
    <row r="3530" spans="1:16" ht="28">
      <c r="A3530" s="54" t="s">
        <v>228</v>
      </c>
      <c r="B3530" s="54" t="s">
        <v>185</v>
      </c>
      <c r="C3530" s="54" t="s">
        <v>1131</v>
      </c>
      <c r="D3530" s="54" t="s">
        <v>152</v>
      </c>
      <c r="E3530" s="54" t="s">
        <v>370</v>
      </c>
      <c r="F3530" s="54" t="s">
        <v>272</v>
      </c>
      <c r="G3530" s="54" t="s">
        <v>186</v>
      </c>
      <c r="H3530" s="54" t="s">
        <v>371</v>
      </c>
      <c r="I3530" s="54" t="s">
        <v>372</v>
      </c>
      <c r="J3530" s="54" t="s">
        <v>186</v>
      </c>
      <c r="K3530" s="54" t="s">
        <v>379</v>
      </c>
      <c r="L3530" s="87">
        <v>41695</v>
      </c>
      <c r="M3530" s="54"/>
      <c r="N3530" s="54" t="s">
        <v>380</v>
      </c>
      <c r="O3530" s="88">
        <v>4.4414043999999996E-3</v>
      </c>
      <c r="P3530" s="54">
        <v>1</v>
      </c>
    </row>
    <row r="3531" spans="1:16" ht="28">
      <c r="A3531" s="54" t="s">
        <v>228</v>
      </c>
      <c r="B3531" s="54" t="s">
        <v>185</v>
      </c>
      <c r="C3531" s="54" t="s">
        <v>1131</v>
      </c>
      <c r="D3531" s="54" t="s">
        <v>152</v>
      </c>
      <c r="E3531" s="54" t="s">
        <v>370</v>
      </c>
      <c r="F3531" s="54" t="s">
        <v>272</v>
      </c>
      <c r="G3531" s="54" t="s">
        <v>186</v>
      </c>
      <c r="H3531" s="54" t="s">
        <v>371</v>
      </c>
      <c r="I3531" s="54" t="s">
        <v>372</v>
      </c>
      <c r="J3531" s="54" t="s">
        <v>186</v>
      </c>
      <c r="K3531" s="54" t="s">
        <v>381</v>
      </c>
      <c r="L3531" s="87">
        <v>41695</v>
      </c>
      <c r="M3531" s="54"/>
      <c r="N3531" s="54" t="s">
        <v>382</v>
      </c>
      <c r="O3531" s="88">
        <v>1.3324213099999999E-2</v>
      </c>
      <c r="P3531" s="54">
        <v>3</v>
      </c>
    </row>
    <row r="3532" spans="1:16" ht="28">
      <c r="A3532" s="54" t="s">
        <v>228</v>
      </c>
      <c r="B3532" s="54" t="s">
        <v>185</v>
      </c>
      <c r="C3532" s="54" t="s">
        <v>1131</v>
      </c>
      <c r="D3532" s="54" t="s">
        <v>152</v>
      </c>
      <c r="E3532" s="54" t="s">
        <v>370</v>
      </c>
      <c r="F3532" s="54" t="s">
        <v>272</v>
      </c>
      <c r="G3532" s="54" t="s">
        <v>186</v>
      </c>
      <c r="H3532" s="54" t="s">
        <v>371</v>
      </c>
      <c r="I3532" s="54" t="s">
        <v>372</v>
      </c>
      <c r="J3532" s="54" t="s">
        <v>186</v>
      </c>
      <c r="K3532" s="54" t="s">
        <v>383</v>
      </c>
      <c r="L3532" s="87">
        <v>41695</v>
      </c>
      <c r="M3532" s="54"/>
      <c r="N3532" s="54" t="s">
        <v>384</v>
      </c>
      <c r="O3532" s="88">
        <v>4.4414043999999996E-3</v>
      </c>
      <c r="P3532" s="54">
        <v>1</v>
      </c>
    </row>
    <row r="3533" spans="1:16" ht="28">
      <c r="A3533" s="54" t="s">
        <v>228</v>
      </c>
      <c r="B3533" s="54" t="s">
        <v>185</v>
      </c>
      <c r="C3533" s="54" t="s">
        <v>1131</v>
      </c>
      <c r="D3533" s="54" t="s">
        <v>152</v>
      </c>
      <c r="E3533" s="54" t="s">
        <v>370</v>
      </c>
      <c r="F3533" s="54" t="s">
        <v>272</v>
      </c>
      <c r="G3533" s="54" t="s">
        <v>192</v>
      </c>
      <c r="H3533" s="54" t="s">
        <v>280</v>
      </c>
      <c r="I3533" s="54" t="s">
        <v>281</v>
      </c>
      <c r="J3533" s="54" t="s">
        <v>192</v>
      </c>
      <c r="K3533" s="54" t="s">
        <v>473</v>
      </c>
      <c r="L3533" s="87">
        <v>41898</v>
      </c>
      <c r="M3533" s="54"/>
      <c r="N3533" s="54" t="s">
        <v>474</v>
      </c>
      <c r="O3533" s="88">
        <v>8.8828086999999997E-3</v>
      </c>
      <c r="P3533" s="54">
        <v>2</v>
      </c>
    </row>
    <row r="3534" spans="1:16" ht="28">
      <c r="A3534" s="54" t="s">
        <v>228</v>
      </c>
      <c r="B3534" s="54" t="s">
        <v>185</v>
      </c>
      <c r="C3534" s="54" t="s">
        <v>1131</v>
      </c>
      <c r="D3534" s="54" t="s">
        <v>152</v>
      </c>
      <c r="E3534" s="54" t="s">
        <v>370</v>
      </c>
      <c r="F3534" s="54" t="s">
        <v>272</v>
      </c>
      <c r="G3534" s="54" t="s">
        <v>192</v>
      </c>
      <c r="H3534" s="54" t="s">
        <v>478</v>
      </c>
      <c r="I3534" s="54" t="s">
        <v>479</v>
      </c>
      <c r="J3534" s="54" t="s">
        <v>192</v>
      </c>
      <c r="K3534" s="54" t="s">
        <v>498</v>
      </c>
      <c r="L3534" s="87">
        <v>41695</v>
      </c>
      <c r="M3534" s="54"/>
      <c r="N3534" s="54" t="s">
        <v>499</v>
      </c>
      <c r="O3534" s="88">
        <v>1.3324213099999999E-2</v>
      </c>
      <c r="P3534" s="54">
        <v>3</v>
      </c>
    </row>
    <row r="3535" spans="1:16" ht="28">
      <c r="A3535" s="54" t="s">
        <v>228</v>
      </c>
      <c r="B3535" s="54" t="s">
        <v>185</v>
      </c>
      <c r="C3535" s="54" t="s">
        <v>1131</v>
      </c>
      <c r="D3535" s="54" t="s">
        <v>152</v>
      </c>
      <c r="E3535" s="54" t="s">
        <v>370</v>
      </c>
      <c r="F3535" s="54" t="s">
        <v>272</v>
      </c>
      <c r="G3535" s="54" t="s">
        <v>288</v>
      </c>
      <c r="H3535" s="54" t="s">
        <v>600</v>
      </c>
      <c r="I3535" s="54" t="s">
        <v>601</v>
      </c>
      <c r="J3535" s="54" t="s">
        <v>288</v>
      </c>
      <c r="K3535" s="54" t="s">
        <v>606</v>
      </c>
      <c r="L3535" s="87">
        <v>41695</v>
      </c>
      <c r="M3535" s="54"/>
      <c r="N3535" s="54" t="s">
        <v>607</v>
      </c>
      <c r="O3535" s="88">
        <v>4.4414043999999996E-3</v>
      </c>
      <c r="P3535" s="54">
        <v>1</v>
      </c>
    </row>
    <row r="3536" spans="1:16" ht="28">
      <c r="A3536" s="54" t="s">
        <v>228</v>
      </c>
      <c r="B3536" s="54" t="s">
        <v>185</v>
      </c>
      <c r="C3536" s="54" t="s">
        <v>1131</v>
      </c>
      <c r="D3536" s="54" t="s">
        <v>152</v>
      </c>
      <c r="E3536" s="54" t="s">
        <v>370</v>
      </c>
      <c r="F3536" s="54" t="s">
        <v>272</v>
      </c>
      <c r="G3536" s="54" t="s">
        <v>288</v>
      </c>
      <c r="H3536" s="54" t="s">
        <v>600</v>
      </c>
      <c r="I3536" s="54" t="s">
        <v>601</v>
      </c>
      <c r="J3536" s="54" t="s">
        <v>288</v>
      </c>
      <c r="K3536" s="54" t="s">
        <v>608</v>
      </c>
      <c r="L3536" s="87">
        <v>41695</v>
      </c>
      <c r="M3536" s="54"/>
      <c r="N3536" s="54" t="s">
        <v>609</v>
      </c>
      <c r="O3536" s="88">
        <v>3.5531235000000001E-2</v>
      </c>
      <c r="P3536" s="54">
        <v>8</v>
      </c>
    </row>
    <row r="3537" spans="1:16" ht="28">
      <c r="A3537" s="54" t="s">
        <v>228</v>
      </c>
      <c r="B3537" s="54" t="s">
        <v>185</v>
      </c>
      <c r="C3537" s="54" t="s">
        <v>1131</v>
      </c>
      <c r="D3537" s="54" t="s">
        <v>152</v>
      </c>
      <c r="E3537" s="54" t="s">
        <v>370</v>
      </c>
      <c r="F3537" s="54" t="s">
        <v>272</v>
      </c>
      <c r="G3537" s="54" t="s">
        <v>288</v>
      </c>
      <c r="H3537" s="54" t="s">
        <v>600</v>
      </c>
      <c r="I3537" s="54" t="s">
        <v>601</v>
      </c>
      <c r="J3537" s="54" t="s">
        <v>288</v>
      </c>
      <c r="K3537" s="54" t="s">
        <v>621</v>
      </c>
      <c r="L3537" s="87">
        <v>41695</v>
      </c>
      <c r="M3537" s="54"/>
      <c r="N3537" s="54" t="s">
        <v>622</v>
      </c>
      <c r="O3537" s="88">
        <v>4.4414043999999996E-3</v>
      </c>
      <c r="P3537" s="54">
        <v>1</v>
      </c>
    </row>
    <row r="3538" spans="1:16" ht="28">
      <c r="A3538" s="54" t="s">
        <v>228</v>
      </c>
      <c r="B3538" s="54" t="s">
        <v>185</v>
      </c>
      <c r="C3538" s="54" t="s">
        <v>1131</v>
      </c>
      <c r="D3538" s="54" t="s">
        <v>152</v>
      </c>
      <c r="E3538" s="54" t="s">
        <v>370</v>
      </c>
      <c r="F3538" s="54" t="s">
        <v>272</v>
      </c>
      <c r="G3538" s="54" t="s">
        <v>307</v>
      </c>
      <c r="H3538" s="54" t="s">
        <v>308</v>
      </c>
      <c r="I3538" s="54" t="s">
        <v>309</v>
      </c>
      <c r="J3538" s="54" t="s">
        <v>307</v>
      </c>
      <c r="K3538" s="54" t="s">
        <v>808</v>
      </c>
      <c r="L3538" s="87">
        <v>41695</v>
      </c>
      <c r="M3538" s="54"/>
      <c r="N3538" s="54" t="s">
        <v>809</v>
      </c>
      <c r="O3538" s="88">
        <v>4.4414043999999996E-3</v>
      </c>
      <c r="P3538" s="54">
        <v>1</v>
      </c>
    </row>
    <row r="3539" spans="1:16" ht="28">
      <c r="A3539" s="54" t="s">
        <v>228</v>
      </c>
      <c r="B3539" s="54" t="s">
        <v>185</v>
      </c>
      <c r="C3539" s="54" t="s">
        <v>1131</v>
      </c>
      <c r="D3539" s="54" t="s">
        <v>152</v>
      </c>
      <c r="E3539" s="54" t="s">
        <v>370</v>
      </c>
      <c r="F3539" s="54" t="s">
        <v>272</v>
      </c>
      <c r="G3539" s="54" t="s">
        <v>307</v>
      </c>
      <c r="H3539" s="54" t="s">
        <v>308</v>
      </c>
      <c r="I3539" s="54" t="s">
        <v>309</v>
      </c>
      <c r="J3539" s="54" t="s">
        <v>307</v>
      </c>
      <c r="K3539" s="54" t="s">
        <v>308</v>
      </c>
      <c r="L3539" s="87">
        <v>41695</v>
      </c>
      <c r="M3539" s="54"/>
      <c r="N3539" s="54" t="s">
        <v>310</v>
      </c>
      <c r="O3539" s="88">
        <v>4.4414043999999996E-3</v>
      </c>
      <c r="P3539" s="54">
        <v>1</v>
      </c>
    </row>
    <row r="3540" spans="1:16" ht="28">
      <c r="A3540" s="54" t="s">
        <v>228</v>
      </c>
      <c r="B3540" s="54" t="s">
        <v>185</v>
      </c>
      <c r="C3540" s="54" t="s">
        <v>1131</v>
      </c>
      <c r="D3540" s="54" t="s">
        <v>152</v>
      </c>
      <c r="E3540" s="54" t="s">
        <v>370</v>
      </c>
      <c r="F3540" s="54" t="s">
        <v>272</v>
      </c>
      <c r="G3540" s="54" t="s">
        <v>307</v>
      </c>
      <c r="H3540" s="54" t="s">
        <v>308</v>
      </c>
      <c r="I3540" s="54" t="s">
        <v>309</v>
      </c>
      <c r="J3540" s="54" t="s">
        <v>307</v>
      </c>
      <c r="K3540" s="54" t="s">
        <v>313</v>
      </c>
      <c r="L3540" s="87">
        <v>41695</v>
      </c>
      <c r="M3540" s="54"/>
      <c r="N3540" s="54" t="s">
        <v>314</v>
      </c>
      <c r="O3540" s="88">
        <v>3.10898306E-2</v>
      </c>
      <c r="P3540" s="54">
        <v>7</v>
      </c>
    </row>
    <row r="3541" spans="1:16" ht="28">
      <c r="A3541" s="54" t="s">
        <v>228</v>
      </c>
      <c r="B3541" s="54" t="s">
        <v>185</v>
      </c>
      <c r="C3541" s="54" t="s">
        <v>1131</v>
      </c>
      <c r="D3541" s="54" t="s">
        <v>152</v>
      </c>
      <c r="E3541" s="54" t="s">
        <v>370</v>
      </c>
      <c r="F3541" s="54" t="s">
        <v>272</v>
      </c>
      <c r="G3541" s="54" t="s">
        <v>201</v>
      </c>
      <c r="H3541" s="54" t="s">
        <v>1135</v>
      </c>
      <c r="I3541" s="54" t="s">
        <v>1136</v>
      </c>
      <c r="J3541" s="54" t="s">
        <v>201</v>
      </c>
      <c r="K3541" s="54" t="s">
        <v>316</v>
      </c>
      <c r="L3541" s="87">
        <v>41778</v>
      </c>
      <c r="M3541" s="54"/>
      <c r="N3541" s="54" t="s">
        <v>1137</v>
      </c>
      <c r="O3541" s="88">
        <v>4.4414043999999996E-3</v>
      </c>
      <c r="P3541" s="54">
        <v>1</v>
      </c>
    </row>
    <row r="3542" spans="1:16" ht="28">
      <c r="A3542" s="54" t="s">
        <v>228</v>
      </c>
      <c r="B3542" s="54" t="s">
        <v>185</v>
      </c>
      <c r="C3542" s="54" t="s">
        <v>1131</v>
      </c>
      <c r="D3542" s="54" t="s">
        <v>152</v>
      </c>
      <c r="E3542" s="54" t="s">
        <v>370</v>
      </c>
      <c r="F3542" s="54" t="s">
        <v>272</v>
      </c>
      <c r="G3542" s="54" t="s">
        <v>201</v>
      </c>
      <c r="H3542" s="54" t="s">
        <v>976</v>
      </c>
      <c r="I3542" s="54" t="s">
        <v>977</v>
      </c>
      <c r="J3542" s="54" t="s">
        <v>201</v>
      </c>
      <c r="K3542" s="54" t="s">
        <v>980</v>
      </c>
      <c r="L3542" s="87">
        <v>41695</v>
      </c>
      <c r="M3542" s="54"/>
      <c r="N3542" s="54" t="s">
        <v>981</v>
      </c>
      <c r="O3542" s="88">
        <v>8.8828086999999997E-3</v>
      </c>
      <c r="P3542" s="54">
        <v>2</v>
      </c>
    </row>
    <row r="3543" spans="1:16" ht="28">
      <c r="A3543" s="54" t="s">
        <v>228</v>
      </c>
      <c r="B3543" s="54" t="s">
        <v>185</v>
      </c>
      <c r="C3543" s="54" t="s">
        <v>1131</v>
      </c>
      <c r="D3543" s="54" t="s">
        <v>152</v>
      </c>
      <c r="E3543" s="54" t="s">
        <v>370</v>
      </c>
      <c r="F3543" s="54" t="s">
        <v>272</v>
      </c>
      <c r="G3543" s="54" t="s">
        <v>201</v>
      </c>
      <c r="H3543" s="54" t="s">
        <v>976</v>
      </c>
      <c r="I3543" s="54" t="s">
        <v>977</v>
      </c>
      <c r="J3543" s="54" t="s">
        <v>201</v>
      </c>
      <c r="K3543" s="54" t="s">
        <v>986</v>
      </c>
      <c r="L3543" s="87">
        <v>41695</v>
      </c>
      <c r="M3543" s="54"/>
      <c r="N3543" s="54" t="s">
        <v>987</v>
      </c>
      <c r="O3543" s="88">
        <v>8.8828086999999997E-3</v>
      </c>
      <c r="P3543" s="54">
        <v>2</v>
      </c>
    </row>
    <row r="3544" spans="1:16" ht="28">
      <c r="A3544" s="54" t="s">
        <v>228</v>
      </c>
      <c r="B3544" s="54" t="s">
        <v>185</v>
      </c>
      <c r="C3544" s="54" t="s">
        <v>1131</v>
      </c>
      <c r="D3544" s="54" t="s">
        <v>152</v>
      </c>
      <c r="E3544" s="54" t="s">
        <v>370</v>
      </c>
      <c r="F3544" s="54" t="s">
        <v>272</v>
      </c>
      <c r="G3544" s="54" t="s">
        <v>201</v>
      </c>
      <c r="H3544" s="54" t="s">
        <v>976</v>
      </c>
      <c r="I3544" s="54" t="s">
        <v>977</v>
      </c>
      <c r="J3544" s="54" t="s">
        <v>201</v>
      </c>
      <c r="K3544" s="54" t="s">
        <v>988</v>
      </c>
      <c r="L3544" s="87">
        <v>41695</v>
      </c>
      <c r="M3544" s="54"/>
      <c r="N3544" s="54" t="s">
        <v>989</v>
      </c>
      <c r="O3544" s="88">
        <v>4.4414043999999996E-3</v>
      </c>
      <c r="P3544" s="54">
        <v>1</v>
      </c>
    </row>
    <row r="3545" spans="1:16" ht="28">
      <c r="A3545" s="54" t="s">
        <v>228</v>
      </c>
      <c r="B3545" s="54" t="s">
        <v>185</v>
      </c>
      <c r="C3545" s="54" t="s">
        <v>1130</v>
      </c>
      <c r="D3545" s="54" t="s">
        <v>152</v>
      </c>
      <c r="E3545" s="54" t="s">
        <v>370</v>
      </c>
      <c r="F3545" s="54" t="s">
        <v>272</v>
      </c>
      <c r="G3545" s="54" t="s">
        <v>186</v>
      </c>
      <c r="H3545" s="54" t="s">
        <v>371</v>
      </c>
      <c r="I3545" s="54" t="s">
        <v>372</v>
      </c>
      <c r="J3545" s="54" t="s">
        <v>186</v>
      </c>
      <c r="K3545" s="54" t="s">
        <v>373</v>
      </c>
      <c r="L3545" s="87">
        <v>41695</v>
      </c>
      <c r="M3545" s="54"/>
      <c r="N3545" s="54" t="s">
        <v>374</v>
      </c>
      <c r="O3545" s="88">
        <v>0.47729289120000001</v>
      </c>
      <c r="P3545" s="54">
        <v>86</v>
      </c>
    </row>
    <row r="3546" spans="1:16" ht="28">
      <c r="A3546" s="54" t="s">
        <v>228</v>
      </c>
      <c r="B3546" s="54" t="s">
        <v>185</v>
      </c>
      <c r="C3546" s="54" t="s">
        <v>1130</v>
      </c>
      <c r="D3546" s="54" t="s">
        <v>152</v>
      </c>
      <c r="E3546" s="54" t="s">
        <v>370</v>
      </c>
      <c r="F3546" s="54" t="s">
        <v>272</v>
      </c>
      <c r="G3546" s="54" t="s">
        <v>186</v>
      </c>
      <c r="H3546" s="54" t="s">
        <v>371</v>
      </c>
      <c r="I3546" s="54" t="s">
        <v>372</v>
      </c>
      <c r="J3546" s="54" t="s">
        <v>186</v>
      </c>
      <c r="K3546" s="54" t="s">
        <v>373</v>
      </c>
      <c r="L3546" s="87">
        <v>41695</v>
      </c>
      <c r="M3546" s="54"/>
      <c r="N3546" s="54" t="s">
        <v>375</v>
      </c>
      <c r="O3546" s="88">
        <v>9.7403573429999994</v>
      </c>
      <c r="P3546" s="54">
        <v>2002</v>
      </c>
    </row>
    <row r="3547" spans="1:16" ht="28">
      <c r="A3547" s="54" t="s">
        <v>228</v>
      </c>
      <c r="B3547" s="54" t="s">
        <v>185</v>
      </c>
      <c r="C3547" s="54" t="s">
        <v>1130</v>
      </c>
      <c r="D3547" s="54" t="s">
        <v>152</v>
      </c>
      <c r="E3547" s="54" t="s">
        <v>370</v>
      </c>
      <c r="F3547" s="54" t="s">
        <v>272</v>
      </c>
      <c r="G3547" s="54" t="s">
        <v>186</v>
      </c>
      <c r="H3547" s="54" t="s">
        <v>371</v>
      </c>
      <c r="I3547" s="54" t="s">
        <v>372</v>
      </c>
      <c r="J3547" s="54" t="s">
        <v>186</v>
      </c>
      <c r="K3547" s="54" t="s">
        <v>376</v>
      </c>
      <c r="L3547" s="87">
        <v>41695</v>
      </c>
      <c r="M3547" s="54"/>
      <c r="N3547" s="54" t="s">
        <v>377</v>
      </c>
      <c r="O3547" s="88">
        <v>0.47291793110000002</v>
      </c>
      <c r="P3547" s="54">
        <v>103</v>
      </c>
    </row>
    <row r="3548" spans="1:16" ht="28">
      <c r="A3548" s="54" t="s">
        <v>228</v>
      </c>
      <c r="B3548" s="54" t="s">
        <v>185</v>
      </c>
      <c r="C3548" s="54" t="s">
        <v>1130</v>
      </c>
      <c r="D3548" s="54" t="s">
        <v>152</v>
      </c>
      <c r="E3548" s="54" t="s">
        <v>370</v>
      </c>
      <c r="F3548" s="54" t="s">
        <v>272</v>
      </c>
      <c r="G3548" s="54" t="s">
        <v>186</v>
      </c>
      <c r="H3548" s="54" t="s">
        <v>371</v>
      </c>
      <c r="I3548" s="54" t="s">
        <v>372</v>
      </c>
      <c r="J3548" s="54" t="s">
        <v>186</v>
      </c>
      <c r="K3548" s="54" t="s">
        <v>376</v>
      </c>
      <c r="L3548" s="87">
        <v>41695</v>
      </c>
      <c r="M3548" s="54"/>
      <c r="N3548" s="54" t="s">
        <v>378</v>
      </c>
      <c r="O3548" s="88">
        <v>2.9632830220000002</v>
      </c>
      <c r="P3548" s="54">
        <v>662</v>
      </c>
    </row>
    <row r="3549" spans="1:16" ht="28">
      <c r="A3549" s="54" t="s">
        <v>228</v>
      </c>
      <c r="B3549" s="54" t="s">
        <v>185</v>
      </c>
      <c r="C3549" s="54" t="s">
        <v>1130</v>
      </c>
      <c r="D3549" s="54" t="s">
        <v>152</v>
      </c>
      <c r="E3549" s="54" t="s">
        <v>370</v>
      </c>
      <c r="F3549" s="54" t="s">
        <v>272</v>
      </c>
      <c r="G3549" s="54" t="s">
        <v>186</v>
      </c>
      <c r="H3549" s="54" t="s">
        <v>371</v>
      </c>
      <c r="I3549" s="54" t="s">
        <v>372</v>
      </c>
      <c r="J3549" s="54" t="s">
        <v>186</v>
      </c>
      <c r="K3549" s="54" t="s">
        <v>379</v>
      </c>
      <c r="L3549" s="87">
        <v>41695</v>
      </c>
      <c r="M3549" s="54"/>
      <c r="N3549" s="54" t="s">
        <v>380</v>
      </c>
      <c r="O3549" s="88">
        <v>24.365113772699999</v>
      </c>
      <c r="P3549" s="54">
        <v>5325</v>
      </c>
    </row>
    <row r="3550" spans="1:16" ht="28">
      <c r="A3550" s="54" t="s">
        <v>228</v>
      </c>
      <c r="B3550" s="54" t="s">
        <v>185</v>
      </c>
      <c r="C3550" s="54" t="s">
        <v>1130</v>
      </c>
      <c r="D3550" s="54" t="s">
        <v>152</v>
      </c>
      <c r="E3550" s="54" t="s">
        <v>370</v>
      </c>
      <c r="F3550" s="54" t="s">
        <v>272</v>
      </c>
      <c r="G3550" s="54" t="s">
        <v>186</v>
      </c>
      <c r="H3550" s="54" t="s">
        <v>371</v>
      </c>
      <c r="I3550" s="54" t="s">
        <v>372</v>
      </c>
      <c r="J3550" s="54" t="s">
        <v>186</v>
      </c>
      <c r="K3550" s="54" t="s">
        <v>381</v>
      </c>
      <c r="L3550" s="87">
        <v>41695</v>
      </c>
      <c r="M3550" s="54"/>
      <c r="N3550" s="54" t="s">
        <v>382</v>
      </c>
      <c r="O3550" s="88">
        <v>5.9020785804999996</v>
      </c>
      <c r="P3550" s="54">
        <v>1240</v>
      </c>
    </row>
    <row r="3551" spans="1:16" ht="28">
      <c r="A3551" s="54" t="s">
        <v>228</v>
      </c>
      <c r="B3551" s="54" t="s">
        <v>185</v>
      </c>
      <c r="C3551" s="54" t="s">
        <v>1130</v>
      </c>
      <c r="D3551" s="54" t="s">
        <v>152</v>
      </c>
      <c r="E3551" s="54" t="s">
        <v>370</v>
      </c>
      <c r="F3551" s="54" t="s">
        <v>272</v>
      </c>
      <c r="G3551" s="54" t="s">
        <v>186</v>
      </c>
      <c r="H3551" s="54" t="s">
        <v>371</v>
      </c>
      <c r="I3551" s="54" t="s">
        <v>372</v>
      </c>
      <c r="J3551" s="54" t="s">
        <v>186</v>
      </c>
      <c r="K3551" s="54" t="s">
        <v>383</v>
      </c>
      <c r="L3551" s="87">
        <v>41695</v>
      </c>
      <c r="M3551" s="54"/>
      <c r="N3551" s="54" t="s">
        <v>384</v>
      </c>
      <c r="O3551" s="88">
        <v>1.6448272701</v>
      </c>
      <c r="P3551" s="54">
        <v>325</v>
      </c>
    </row>
    <row r="3552" spans="1:16" ht="28">
      <c r="A3552" s="54" t="s">
        <v>228</v>
      </c>
      <c r="B3552" s="54" t="s">
        <v>185</v>
      </c>
      <c r="C3552" s="54" t="s">
        <v>1130</v>
      </c>
      <c r="D3552" s="54" t="s">
        <v>152</v>
      </c>
      <c r="E3552" s="54" t="s">
        <v>370</v>
      </c>
      <c r="F3552" s="54" t="s">
        <v>272</v>
      </c>
      <c r="G3552" s="54" t="s">
        <v>186</v>
      </c>
      <c r="H3552" s="54" t="s">
        <v>371</v>
      </c>
      <c r="I3552" s="54" t="s">
        <v>372</v>
      </c>
      <c r="J3552" s="54" t="s">
        <v>186</v>
      </c>
      <c r="K3552" s="54" t="s">
        <v>385</v>
      </c>
      <c r="L3552" s="87">
        <v>41695</v>
      </c>
      <c r="M3552" s="54"/>
      <c r="N3552" s="54" t="s">
        <v>386</v>
      </c>
      <c r="O3552" s="88">
        <v>0.52945730010000003</v>
      </c>
      <c r="P3552" s="54">
        <v>106</v>
      </c>
    </row>
    <row r="3553" spans="1:16" ht="28">
      <c r="A3553" s="54" t="s">
        <v>228</v>
      </c>
      <c r="B3553" s="54" t="s">
        <v>185</v>
      </c>
      <c r="C3553" s="54" t="s">
        <v>1130</v>
      </c>
      <c r="D3553" s="54" t="s">
        <v>152</v>
      </c>
      <c r="E3553" s="54" t="s">
        <v>370</v>
      </c>
      <c r="F3553" s="54" t="s">
        <v>272</v>
      </c>
      <c r="G3553" s="54" t="s">
        <v>192</v>
      </c>
      <c r="H3553" s="54" t="s">
        <v>280</v>
      </c>
      <c r="I3553" s="54" t="s">
        <v>281</v>
      </c>
      <c r="J3553" s="54" t="s">
        <v>192</v>
      </c>
      <c r="K3553" s="54" t="s">
        <v>465</v>
      </c>
      <c r="L3553" s="87">
        <v>41898</v>
      </c>
      <c r="M3553" s="54"/>
      <c r="N3553" s="54" t="s">
        <v>466</v>
      </c>
      <c r="O3553" s="88">
        <v>1.8025131393</v>
      </c>
      <c r="P3553" s="54">
        <v>372</v>
      </c>
    </row>
    <row r="3554" spans="1:16" ht="28">
      <c r="A3554" s="54" t="s">
        <v>228</v>
      </c>
      <c r="B3554" s="54" t="s">
        <v>185</v>
      </c>
      <c r="C3554" s="54" t="s">
        <v>1130</v>
      </c>
      <c r="D3554" s="54" t="s">
        <v>152</v>
      </c>
      <c r="E3554" s="54" t="s">
        <v>370</v>
      </c>
      <c r="F3554" s="54" t="s">
        <v>272</v>
      </c>
      <c r="G3554" s="54" t="s">
        <v>192</v>
      </c>
      <c r="H3554" s="54" t="s">
        <v>280</v>
      </c>
      <c r="I3554" s="54" t="s">
        <v>281</v>
      </c>
      <c r="J3554" s="54" t="s">
        <v>192</v>
      </c>
      <c r="K3554" s="54" t="s">
        <v>282</v>
      </c>
      <c r="L3554" s="87">
        <v>41898</v>
      </c>
      <c r="M3554" s="54"/>
      <c r="N3554" s="54" t="s">
        <v>283</v>
      </c>
      <c r="O3554" s="88">
        <v>11.294645512600001</v>
      </c>
      <c r="P3554" s="54">
        <v>2336</v>
      </c>
    </row>
    <row r="3555" spans="1:16" ht="28">
      <c r="A3555" s="54" t="s">
        <v>228</v>
      </c>
      <c r="B3555" s="54" t="s">
        <v>185</v>
      </c>
      <c r="C3555" s="54" t="s">
        <v>1130</v>
      </c>
      <c r="D3555" s="54" t="s">
        <v>152</v>
      </c>
      <c r="E3555" s="54" t="s">
        <v>370</v>
      </c>
      <c r="F3555" s="54" t="s">
        <v>272</v>
      </c>
      <c r="G3555" s="54" t="s">
        <v>192</v>
      </c>
      <c r="H3555" s="54" t="s">
        <v>280</v>
      </c>
      <c r="I3555" s="54" t="s">
        <v>281</v>
      </c>
      <c r="J3555" s="54" t="s">
        <v>192</v>
      </c>
      <c r="K3555" s="54" t="s">
        <v>284</v>
      </c>
      <c r="L3555" s="87">
        <v>41898</v>
      </c>
      <c r="M3555" s="54"/>
      <c r="N3555" s="54" t="s">
        <v>285</v>
      </c>
      <c r="O3555" s="88">
        <v>1.3837328526999999</v>
      </c>
      <c r="P3555" s="54">
        <v>278</v>
      </c>
    </row>
    <row r="3556" spans="1:16" ht="28">
      <c r="A3556" s="54" t="s">
        <v>228</v>
      </c>
      <c r="B3556" s="54" t="s">
        <v>185</v>
      </c>
      <c r="C3556" s="54" t="s">
        <v>1130</v>
      </c>
      <c r="D3556" s="54" t="s">
        <v>152</v>
      </c>
      <c r="E3556" s="54" t="s">
        <v>370</v>
      </c>
      <c r="F3556" s="54" t="s">
        <v>272</v>
      </c>
      <c r="G3556" s="54" t="s">
        <v>192</v>
      </c>
      <c r="H3556" s="54" t="s">
        <v>280</v>
      </c>
      <c r="I3556" s="54" t="s">
        <v>281</v>
      </c>
      <c r="J3556" s="54" t="s">
        <v>192</v>
      </c>
      <c r="K3556" s="54" t="s">
        <v>286</v>
      </c>
      <c r="L3556" s="87">
        <v>41898</v>
      </c>
      <c r="M3556" s="54"/>
      <c r="N3556" s="54" t="s">
        <v>287</v>
      </c>
      <c r="O3556" s="88">
        <v>0.95296271509999997</v>
      </c>
      <c r="P3556" s="54">
        <v>198</v>
      </c>
    </row>
    <row r="3557" spans="1:16" ht="28">
      <c r="A3557" s="54" t="s">
        <v>228</v>
      </c>
      <c r="B3557" s="54" t="s">
        <v>185</v>
      </c>
      <c r="C3557" s="54" t="s">
        <v>1130</v>
      </c>
      <c r="D3557" s="54" t="s">
        <v>152</v>
      </c>
      <c r="E3557" s="54" t="s">
        <v>370</v>
      </c>
      <c r="F3557" s="54" t="s">
        <v>272</v>
      </c>
      <c r="G3557" s="54" t="s">
        <v>192</v>
      </c>
      <c r="H3557" s="54" t="s">
        <v>280</v>
      </c>
      <c r="I3557" s="54" t="s">
        <v>281</v>
      </c>
      <c r="J3557" s="54" t="s">
        <v>192</v>
      </c>
      <c r="K3557" s="54" t="s">
        <v>467</v>
      </c>
      <c r="L3557" s="87">
        <v>41898</v>
      </c>
      <c r="M3557" s="54"/>
      <c r="N3557" s="54" t="s">
        <v>468</v>
      </c>
      <c r="O3557" s="88">
        <v>0.70142268230000004</v>
      </c>
      <c r="P3557" s="54">
        <v>159</v>
      </c>
    </row>
    <row r="3558" spans="1:16" ht="28">
      <c r="A3558" s="54" t="s">
        <v>228</v>
      </c>
      <c r="B3558" s="54" t="s">
        <v>185</v>
      </c>
      <c r="C3558" s="54" t="s">
        <v>1130</v>
      </c>
      <c r="D3558" s="54" t="s">
        <v>152</v>
      </c>
      <c r="E3558" s="54" t="s">
        <v>370</v>
      </c>
      <c r="F3558" s="54" t="s">
        <v>272</v>
      </c>
      <c r="G3558" s="54" t="s">
        <v>192</v>
      </c>
      <c r="H3558" s="54" t="s">
        <v>280</v>
      </c>
      <c r="I3558" s="54" t="s">
        <v>281</v>
      </c>
      <c r="J3558" s="54" t="s">
        <v>192</v>
      </c>
      <c r="K3558" s="54" t="s">
        <v>469</v>
      </c>
      <c r="L3558" s="87">
        <v>41898</v>
      </c>
      <c r="M3558" s="54"/>
      <c r="N3558" s="54" t="s">
        <v>470</v>
      </c>
      <c r="O3558" s="88">
        <v>0.72699102780000002</v>
      </c>
      <c r="P3558" s="54">
        <v>152</v>
      </c>
    </row>
    <row r="3559" spans="1:16" ht="28">
      <c r="A3559" s="54" t="s">
        <v>228</v>
      </c>
      <c r="B3559" s="54" t="s">
        <v>185</v>
      </c>
      <c r="C3559" s="54" t="s">
        <v>1130</v>
      </c>
      <c r="D3559" s="54" t="s">
        <v>152</v>
      </c>
      <c r="E3559" s="54" t="s">
        <v>370</v>
      </c>
      <c r="F3559" s="54" t="s">
        <v>272</v>
      </c>
      <c r="G3559" s="54" t="s">
        <v>192</v>
      </c>
      <c r="H3559" s="54" t="s">
        <v>280</v>
      </c>
      <c r="I3559" s="54" t="s">
        <v>281</v>
      </c>
      <c r="J3559" s="54" t="s">
        <v>192</v>
      </c>
      <c r="K3559" s="54" t="s">
        <v>471</v>
      </c>
      <c r="L3559" s="87">
        <v>41898</v>
      </c>
      <c r="M3559" s="54"/>
      <c r="N3559" s="54" t="s">
        <v>472</v>
      </c>
      <c r="O3559" s="88">
        <v>1.1836728578</v>
      </c>
      <c r="P3559" s="54">
        <v>230</v>
      </c>
    </row>
    <row r="3560" spans="1:16" ht="28">
      <c r="A3560" s="54" t="s">
        <v>228</v>
      </c>
      <c r="B3560" s="54" t="s">
        <v>185</v>
      </c>
      <c r="C3560" s="54" t="s">
        <v>1130</v>
      </c>
      <c r="D3560" s="54" t="s">
        <v>152</v>
      </c>
      <c r="E3560" s="54" t="s">
        <v>370</v>
      </c>
      <c r="F3560" s="54" t="s">
        <v>272</v>
      </c>
      <c r="G3560" s="54" t="s">
        <v>192</v>
      </c>
      <c r="H3560" s="54" t="s">
        <v>280</v>
      </c>
      <c r="I3560" s="54" t="s">
        <v>281</v>
      </c>
      <c r="J3560" s="54" t="s">
        <v>192</v>
      </c>
      <c r="K3560" s="54" t="s">
        <v>473</v>
      </c>
      <c r="L3560" s="87">
        <v>41898</v>
      </c>
      <c r="M3560" s="54"/>
      <c r="N3560" s="54" t="s">
        <v>474</v>
      </c>
      <c r="O3560" s="88">
        <v>19.2909912382</v>
      </c>
      <c r="P3560" s="54">
        <v>4072</v>
      </c>
    </row>
    <row r="3561" spans="1:16" ht="28">
      <c r="A3561" s="54" t="s">
        <v>228</v>
      </c>
      <c r="B3561" s="54" t="s">
        <v>185</v>
      </c>
      <c r="C3561" s="54" t="s">
        <v>1130</v>
      </c>
      <c r="D3561" s="54" t="s">
        <v>152</v>
      </c>
      <c r="E3561" s="54" t="s">
        <v>370</v>
      </c>
      <c r="F3561" s="54" t="s">
        <v>272</v>
      </c>
      <c r="G3561" s="54" t="s">
        <v>192</v>
      </c>
      <c r="H3561" s="54" t="s">
        <v>478</v>
      </c>
      <c r="I3561" s="54" t="s">
        <v>479</v>
      </c>
      <c r="J3561" s="54" t="s">
        <v>192</v>
      </c>
      <c r="K3561" s="54" t="s">
        <v>480</v>
      </c>
      <c r="L3561" s="87">
        <v>41695</v>
      </c>
      <c r="M3561" s="54"/>
      <c r="N3561" s="54" t="s">
        <v>481</v>
      </c>
      <c r="O3561" s="88">
        <v>0.92555812930000003</v>
      </c>
      <c r="P3561" s="54">
        <v>184</v>
      </c>
    </row>
    <row r="3562" spans="1:16" ht="28">
      <c r="A3562" s="54" t="s">
        <v>228</v>
      </c>
      <c r="B3562" s="54" t="s">
        <v>185</v>
      </c>
      <c r="C3562" s="54" t="s">
        <v>1130</v>
      </c>
      <c r="D3562" s="54" t="s">
        <v>152</v>
      </c>
      <c r="E3562" s="54" t="s">
        <v>370</v>
      </c>
      <c r="F3562" s="54" t="s">
        <v>272</v>
      </c>
      <c r="G3562" s="54" t="s">
        <v>192</v>
      </c>
      <c r="H3562" s="54" t="s">
        <v>478</v>
      </c>
      <c r="I3562" s="54" t="s">
        <v>479</v>
      </c>
      <c r="J3562" s="54" t="s">
        <v>192</v>
      </c>
      <c r="K3562" s="54" t="s">
        <v>482</v>
      </c>
      <c r="L3562" s="87">
        <v>41695</v>
      </c>
      <c r="M3562" s="54"/>
      <c r="N3562" s="54" t="s">
        <v>483</v>
      </c>
      <c r="O3562" s="88">
        <v>0.76521813930000004</v>
      </c>
      <c r="P3562" s="54">
        <v>158</v>
      </c>
    </row>
    <row r="3563" spans="1:16" ht="28">
      <c r="A3563" s="54" t="s">
        <v>228</v>
      </c>
      <c r="B3563" s="54" t="s">
        <v>185</v>
      </c>
      <c r="C3563" s="54" t="s">
        <v>1130</v>
      </c>
      <c r="D3563" s="54" t="s">
        <v>152</v>
      </c>
      <c r="E3563" s="54" t="s">
        <v>370</v>
      </c>
      <c r="F3563" s="54" t="s">
        <v>272</v>
      </c>
      <c r="G3563" s="54" t="s">
        <v>192</v>
      </c>
      <c r="H3563" s="54" t="s">
        <v>478</v>
      </c>
      <c r="I3563" s="54" t="s">
        <v>479</v>
      </c>
      <c r="J3563" s="54" t="s">
        <v>192</v>
      </c>
      <c r="K3563" s="54" t="s">
        <v>484</v>
      </c>
      <c r="L3563" s="87">
        <v>41695</v>
      </c>
      <c r="M3563" s="54"/>
      <c r="N3563" s="54" t="s">
        <v>485</v>
      </c>
      <c r="O3563" s="88">
        <v>1.5163248754</v>
      </c>
      <c r="P3563" s="54">
        <v>310</v>
      </c>
    </row>
    <row r="3564" spans="1:16" ht="28">
      <c r="A3564" s="54" t="s">
        <v>228</v>
      </c>
      <c r="B3564" s="54" t="s">
        <v>185</v>
      </c>
      <c r="C3564" s="54" t="s">
        <v>1130</v>
      </c>
      <c r="D3564" s="54" t="s">
        <v>152</v>
      </c>
      <c r="E3564" s="54" t="s">
        <v>370</v>
      </c>
      <c r="F3564" s="54" t="s">
        <v>272</v>
      </c>
      <c r="G3564" s="54" t="s">
        <v>192</v>
      </c>
      <c r="H3564" s="54" t="s">
        <v>478</v>
      </c>
      <c r="I3564" s="54" t="s">
        <v>479</v>
      </c>
      <c r="J3564" s="54" t="s">
        <v>192</v>
      </c>
      <c r="K3564" s="54" t="s">
        <v>486</v>
      </c>
      <c r="L3564" s="87">
        <v>41695</v>
      </c>
      <c r="M3564" s="54"/>
      <c r="N3564" s="54" t="s">
        <v>487</v>
      </c>
      <c r="O3564" s="88">
        <v>1.0113393449999999</v>
      </c>
      <c r="P3564" s="54">
        <v>206</v>
      </c>
    </row>
    <row r="3565" spans="1:16" ht="28">
      <c r="A3565" s="54" t="s">
        <v>228</v>
      </c>
      <c r="B3565" s="54" t="s">
        <v>185</v>
      </c>
      <c r="C3565" s="54" t="s">
        <v>1130</v>
      </c>
      <c r="D3565" s="54" t="s">
        <v>152</v>
      </c>
      <c r="E3565" s="54" t="s">
        <v>370</v>
      </c>
      <c r="F3565" s="54" t="s">
        <v>272</v>
      </c>
      <c r="G3565" s="54" t="s">
        <v>192</v>
      </c>
      <c r="H3565" s="54" t="s">
        <v>478</v>
      </c>
      <c r="I3565" s="54" t="s">
        <v>479</v>
      </c>
      <c r="J3565" s="54" t="s">
        <v>192</v>
      </c>
      <c r="K3565" s="54" t="s">
        <v>488</v>
      </c>
      <c r="L3565" s="87">
        <v>41695</v>
      </c>
      <c r="M3565" s="54"/>
      <c r="N3565" s="54" t="s">
        <v>489</v>
      </c>
      <c r="O3565" s="88">
        <v>3.2772336364000001</v>
      </c>
      <c r="P3565" s="54">
        <v>746</v>
      </c>
    </row>
    <row r="3566" spans="1:16" ht="28">
      <c r="A3566" s="54" t="s">
        <v>228</v>
      </c>
      <c r="B3566" s="54" t="s">
        <v>185</v>
      </c>
      <c r="C3566" s="54" t="s">
        <v>1130</v>
      </c>
      <c r="D3566" s="54" t="s">
        <v>152</v>
      </c>
      <c r="E3566" s="54" t="s">
        <v>370</v>
      </c>
      <c r="F3566" s="54" t="s">
        <v>272</v>
      </c>
      <c r="G3566" s="54" t="s">
        <v>192</v>
      </c>
      <c r="H3566" s="54" t="s">
        <v>478</v>
      </c>
      <c r="I3566" s="54" t="s">
        <v>479</v>
      </c>
      <c r="J3566" s="54" t="s">
        <v>192</v>
      </c>
      <c r="K3566" s="54" t="s">
        <v>490</v>
      </c>
      <c r="L3566" s="87">
        <v>41695</v>
      </c>
      <c r="M3566" s="54"/>
      <c r="N3566" s="54" t="s">
        <v>491</v>
      </c>
      <c r="O3566" s="88">
        <v>0.61702428570000001</v>
      </c>
      <c r="P3566" s="54">
        <v>122</v>
      </c>
    </row>
    <row r="3567" spans="1:16" ht="28">
      <c r="A3567" s="54" t="s">
        <v>228</v>
      </c>
      <c r="B3567" s="54" t="s">
        <v>185</v>
      </c>
      <c r="C3567" s="54" t="s">
        <v>1130</v>
      </c>
      <c r="D3567" s="54" t="s">
        <v>152</v>
      </c>
      <c r="E3567" s="54" t="s">
        <v>370</v>
      </c>
      <c r="F3567" s="54" t="s">
        <v>272</v>
      </c>
      <c r="G3567" s="54" t="s">
        <v>192</v>
      </c>
      <c r="H3567" s="54" t="s">
        <v>478</v>
      </c>
      <c r="I3567" s="54" t="s">
        <v>479</v>
      </c>
      <c r="J3567" s="54" t="s">
        <v>192</v>
      </c>
      <c r="K3567" s="54" t="s">
        <v>492</v>
      </c>
      <c r="L3567" s="87">
        <v>41695</v>
      </c>
      <c r="M3567" s="54"/>
      <c r="N3567" s="54" t="s">
        <v>493</v>
      </c>
      <c r="O3567" s="88">
        <v>0.43236604760000008</v>
      </c>
      <c r="P3567" s="54">
        <v>89</v>
      </c>
    </row>
    <row r="3568" spans="1:16" ht="28">
      <c r="A3568" s="54" t="s">
        <v>228</v>
      </c>
      <c r="B3568" s="54" t="s">
        <v>185</v>
      </c>
      <c r="C3568" s="54" t="s">
        <v>1130</v>
      </c>
      <c r="D3568" s="54" t="s">
        <v>152</v>
      </c>
      <c r="E3568" s="54" t="s">
        <v>370</v>
      </c>
      <c r="F3568" s="54" t="s">
        <v>272</v>
      </c>
      <c r="G3568" s="54" t="s">
        <v>192</v>
      </c>
      <c r="H3568" s="54" t="s">
        <v>478</v>
      </c>
      <c r="I3568" s="54" t="s">
        <v>479</v>
      </c>
      <c r="J3568" s="54" t="s">
        <v>192</v>
      </c>
      <c r="K3568" s="54" t="s">
        <v>494</v>
      </c>
      <c r="L3568" s="87">
        <v>41695</v>
      </c>
      <c r="M3568" s="54"/>
      <c r="N3568" s="54" t="s">
        <v>495</v>
      </c>
      <c r="O3568" s="88">
        <v>11.1984175283</v>
      </c>
      <c r="P3568" s="54">
        <v>2304</v>
      </c>
    </row>
    <row r="3569" spans="1:16" ht="28">
      <c r="A3569" s="54" t="s">
        <v>228</v>
      </c>
      <c r="B3569" s="54" t="s">
        <v>185</v>
      </c>
      <c r="C3569" s="54" t="s">
        <v>1130</v>
      </c>
      <c r="D3569" s="54" t="s">
        <v>152</v>
      </c>
      <c r="E3569" s="54" t="s">
        <v>370</v>
      </c>
      <c r="F3569" s="54" t="s">
        <v>272</v>
      </c>
      <c r="G3569" s="54" t="s">
        <v>192</v>
      </c>
      <c r="H3569" s="54" t="s">
        <v>478</v>
      </c>
      <c r="I3569" s="54" t="s">
        <v>479</v>
      </c>
      <c r="J3569" s="54" t="s">
        <v>192</v>
      </c>
      <c r="K3569" s="54" t="s">
        <v>496</v>
      </c>
      <c r="L3569" s="87">
        <v>41695</v>
      </c>
      <c r="M3569" s="54"/>
      <c r="N3569" s="54" t="s">
        <v>497</v>
      </c>
      <c r="O3569" s="88">
        <v>1.5192861124000001</v>
      </c>
      <c r="P3569" s="54">
        <v>300</v>
      </c>
    </row>
    <row r="3570" spans="1:16" ht="28">
      <c r="A3570" s="54" t="s">
        <v>228</v>
      </c>
      <c r="B3570" s="54" t="s">
        <v>185</v>
      </c>
      <c r="C3570" s="54" t="s">
        <v>1130</v>
      </c>
      <c r="D3570" s="54" t="s">
        <v>152</v>
      </c>
      <c r="E3570" s="54" t="s">
        <v>370</v>
      </c>
      <c r="F3570" s="54" t="s">
        <v>272</v>
      </c>
      <c r="G3570" s="54" t="s">
        <v>192</v>
      </c>
      <c r="H3570" s="54" t="s">
        <v>478</v>
      </c>
      <c r="I3570" s="54" t="s">
        <v>479</v>
      </c>
      <c r="J3570" s="54" t="s">
        <v>192</v>
      </c>
      <c r="K3570" s="54" t="s">
        <v>498</v>
      </c>
      <c r="L3570" s="87">
        <v>41695</v>
      </c>
      <c r="M3570" s="54"/>
      <c r="N3570" s="54" t="s">
        <v>499</v>
      </c>
      <c r="O3570" s="88">
        <v>32.048370392499997</v>
      </c>
      <c r="P3570" s="54">
        <v>6488</v>
      </c>
    </row>
    <row r="3571" spans="1:16" ht="28">
      <c r="A3571" s="54" t="s">
        <v>228</v>
      </c>
      <c r="B3571" s="54" t="s">
        <v>185</v>
      </c>
      <c r="C3571" s="54" t="s">
        <v>1130</v>
      </c>
      <c r="D3571" s="54" t="s">
        <v>152</v>
      </c>
      <c r="E3571" s="54" t="s">
        <v>370</v>
      </c>
      <c r="F3571" s="54" t="s">
        <v>272</v>
      </c>
      <c r="G3571" s="54" t="s">
        <v>288</v>
      </c>
      <c r="H3571" s="54" t="s">
        <v>600</v>
      </c>
      <c r="I3571" s="54" t="s">
        <v>601</v>
      </c>
      <c r="J3571" s="54" t="s">
        <v>288</v>
      </c>
      <c r="K3571" s="54" t="s">
        <v>602</v>
      </c>
      <c r="L3571" s="87">
        <v>41695</v>
      </c>
      <c r="M3571" s="54"/>
      <c r="N3571" s="54" t="s">
        <v>603</v>
      </c>
      <c r="O3571" s="88">
        <v>0.96857490260000001</v>
      </c>
      <c r="P3571" s="54">
        <v>180</v>
      </c>
    </row>
    <row r="3572" spans="1:16" ht="28">
      <c r="A3572" s="54" t="s">
        <v>228</v>
      </c>
      <c r="B3572" s="54" t="s">
        <v>185</v>
      </c>
      <c r="C3572" s="54" t="s">
        <v>1130</v>
      </c>
      <c r="D3572" s="54" t="s">
        <v>152</v>
      </c>
      <c r="E3572" s="54" t="s">
        <v>370</v>
      </c>
      <c r="F3572" s="54" t="s">
        <v>272</v>
      </c>
      <c r="G3572" s="54" t="s">
        <v>288</v>
      </c>
      <c r="H3572" s="54" t="s">
        <v>600</v>
      </c>
      <c r="I3572" s="54" t="s">
        <v>601</v>
      </c>
      <c r="J3572" s="54" t="s">
        <v>288</v>
      </c>
      <c r="K3572" s="54" t="s">
        <v>604</v>
      </c>
      <c r="L3572" s="87">
        <v>41695</v>
      </c>
      <c r="M3572" s="54"/>
      <c r="N3572" s="54" t="s">
        <v>605</v>
      </c>
      <c r="O3572" s="88">
        <v>1.4169581818000001</v>
      </c>
      <c r="P3572" s="54">
        <v>272</v>
      </c>
    </row>
    <row r="3573" spans="1:16" ht="28">
      <c r="A3573" s="54" t="s">
        <v>228</v>
      </c>
      <c r="B3573" s="54" t="s">
        <v>185</v>
      </c>
      <c r="C3573" s="54" t="s">
        <v>1130</v>
      </c>
      <c r="D3573" s="54" t="s">
        <v>152</v>
      </c>
      <c r="E3573" s="54" t="s">
        <v>370</v>
      </c>
      <c r="F3573" s="54" t="s">
        <v>272</v>
      </c>
      <c r="G3573" s="54" t="s">
        <v>288</v>
      </c>
      <c r="H3573" s="54" t="s">
        <v>600</v>
      </c>
      <c r="I3573" s="54" t="s">
        <v>601</v>
      </c>
      <c r="J3573" s="54" t="s">
        <v>288</v>
      </c>
      <c r="K3573" s="54" t="s">
        <v>606</v>
      </c>
      <c r="L3573" s="87">
        <v>41695</v>
      </c>
      <c r="M3573" s="54"/>
      <c r="N3573" s="54" t="s">
        <v>607</v>
      </c>
      <c r="O3573" s="88">
        <v>4.3597929833000002</v>
      </c>
      <c r="P3573" s="54">
        <v>832</v>
      </c>
    </row>
    <row r="3574" spans="1:16" ht="28">
      <c r="A3574" s="54" t="s">
        <v>228</v>
      </c>
      <c r="B3574" s="54" t="s">
        <v>185</v>
      </c>
      <c r="C3574" s="54" t="s">
        <v>1130</v>
      </c>
      <c r="D3574" s="54" t="s">
        <v>152</v>
      </c>
      <c r="E3574" s="54" t="s">
        <v>370</v>
      </c>
      <c r="F3574" s="54" t="s">
        <v>272</v>
      </c>
      <c r="G3574" s="54" t="s">
        <v>288</v>
      </c>
      <c r="H3574" s="54" t="s">
        <v>600</v>
      </c>
      <c r="I3574" s="54" t="s">
        <v>601</v>
      </c>
      <c r="J3574" s="54" t="s">
        <v>288</v>
      </c>
      <c r="K3574" s="54" t="s">
        <v>608</v>
      </c>
      <c r="L3574" s="87">
        <v>41695</v>
      </c>
      <c r="M3574" s="54"/>
      <c r="N3574" s="54" t="s">
        <v>609</v>
      </c>
      <c r="O3574" s="88">
        <v>63.583350769100001</v>
      </c>
      <c r="P3574" s="54">
        <v>12993</v>
      </c>
    </row>
    <row r="3575" spans="1:16" ht="28">
      <c r="A3575" s="54" t="s">
        <v>228</v>
      </c>
      <c r="B3575" s="54" t="s">
        <v>185</v>
      </c>
      <c r="C3575" s="54" t="s">
        <v>1130</v>
      </c>
      <c r="D3575" s="54" t="s">
        <v>152</v>
      </c>
      <c r="E3575" s="54" t="s">
        <v>370</v>
      </c>
      <c r="F3575" s="54" t="s">
        <v>272</v>
      </c>
      <c r="G3575" s="54" t="s">
        <v>288</v>
      </c>
      <c r="H3575" s="54" t="s">
        <v>600</v>
      </c>
      <c r="I3575" s="54" t="s">
        <v>601</v>
      </c>
      <c r="J3575" s="54" t="s">
        <v>288</v>
      </c>
      <c r="K3575" s="54" t="s">
        <v>610</v>
      </c>
      <c r="L3575" s="87">
        <v>41695</v>
      </c>
      <c r="M3575" s="54"/>
      <c r="N3575" s="54" t="s">
        <v>611</v>
      </c>
      <c r="O3575" s="88">
        <v>0.72375530580000003</v>
      </c>
      <c r="P3575" s="54">
        <v>145</v>
      </c>
    </row>
    <row r="3576" spans="1:16" ht="28">
      <c r="A3576" s="54" t="s">
        <v>228</v>
      </c>
      <c r="B3576" s="54" t="s">
        <v>185</v>
      </c>
      <c r="C3576" s="54" t="s">
        <v>1130</v>
      </c>
      <c r="D3576" s="54" t="s">
        <v>152</v>
      </c>
      <c r="E3576" s="54" t="s">
        <v>370</v>
      </c>
      <c r="F3576" s="54" t="s">
        <v>272</v>
      </c>
      <c r="G3576" s="54" t="s">
        <v>288</v>
      </c>
      <c r="H3576" s="54" t="s">
        <v>600</v>
      </c>
      <c r="I3576" s="54" t="s">
        <v>601</v>
      </c>
      <c r="J3576" s="54" t="s">
        <v>288</v>
      </c>
      <c r="K3576" s="54" t="s">
        <v>612</v>
      </c>
      <c r="L3576" s="87">
        <v>41695</v>
      </c>
      <c r="M3576" s="54"/>
      <c r="N3576" s="54" t="s">
        <v>613</v>
      </c>
      <c r="O3576" s="88">
        <v>0.89145906029999999</v>
      </c>
      <c r="P3576" s="54">
        <v>172</v>
      </c>
    </row>
    <row r="3577" spans="1:16" ht="28">
      <c r="A3577" s="54" t="s">
        <v>228</v>
      </c>
      <c r="B3577" s="54" t="s">
        <v>185</v>
      </c>
      <c r="C3577" s="54" t="s">
        <v>1130</v>
      </c>
      <c r="D3577" s="54" t="s">
        <v>152</v>
      </c>
      <c r="E3577" s="54" t="s">
        <v>370</v>
      </c>
      <c r="F3577" s="54" t="s">
        <v>272</v>
      </c>
      <c r="G3577" s="54" t="s">
        <v>288</v>
      </c>
      <c r="H3577" s="54" t="s">
        <v>600</v>
      </c>
      <c r="I3577" s="54" t="s">
        <v>601</v>
      </c>
      <c r="J3577" s="54" t="s">
        <v>288</v>
      </c>
      <c r="K3577" s="54" t="s">
        <v>614</v>
      </c>
      <c r="L3577" s="87">
        <v>41695</v>
      </c>
      <c r="M3577" s="54"/>
      <c r="N3577" s="54" t="s">
        <v>615</v>
      </c>
      <c r="O3577" s="88">
        <v>0.69402715940000004</v>
      </c>
      <c r="P3577" s="54">
        <v>128</v>
      </c>
    </row>
    <row r="3578" spans="1:16" ht="28">
      <c r="A3578" s="54" t="s">
        <v>228</v>
      </c>
      <c r="B3578" s="54" t="s">
        <v>185</v>
      </c>
      <c r="C3578" s="54" t="s">
        <v>1130</v>
      </c>
      <c r="D3578" s="54" t="s">
        <v>152</v>
      </c>
      <c r="E3578" s="54" t="s">
        <v>370</v>
      </c>
      <c r="F3578" s="54" t="s">
        <v>272</v>
      </c>
      <c r="G3578" s="54" t="s">
        <v>288</v>
      </c>
      <c r="H3578" s="54" t="s">
        <v>600</v>
      </c>
      <c r="I3578" s="54" t="s">
        <v>601</v>
      </c>
      <c r="J3578" s="54" t="s">
        <v>288</v>
      </c>
      <c r="K3578" s="54" t="s">
        <v>616</v>
      </c>
      <c r="L3578" s="87">
        <v>41695</v>
      </c>
      <c r="M3578" s="54"/>
      <c r="N3578" s="54" t="s">
        <v>617</v>
      </c>
      <c r="O3578" s="88">
        <v>0.84828351020000003</v>
      </c>
      <c r="P3578" s="54">
        <v>155</v>
      </c>
    </row>
    <row r="3579" spans="1:16" ht="28">
      <c r="A3579" s="54" t="s">
        <v>228</v>
      </c>
      <c r="B3579" s="54" t="s">
        <v>185</v>
      </c>
      <c r="C3579" s="54" t="s">
        <v>1130</v>
      </c>
      <c r="D3579" s="54" t="s">
        <v>152</v>
      </c>
      <c r="E3579" s="54" t="s">
        <v>370</v>
      </c>
      <c r="F3579" s="54" t="s">
        <v>272</v>
      </c>
      <c r="G3579" s="54" t="s">
        <v>288</v>
      </c>
      <c r="H3579" s="54" t="s">
        <v>600</v>
      </c>
      <c r="I3579" s="54" t="s">
        <v>601</v>
      </c>
      <c r="J3579" s="54" t="s">
        <v>288</v>
      </c>
      <c r="K3579" s="54" t="s">
        <v>618</v>
      </c>
      <c r="L3579" s="87">
        <v>41695</v>
      </c>
      <c r="M3579" s="54"/>
      <c r="N3579" s="54" t="s">
        <v>619</v>
      </c>
      <c r="O3579" s="88">
        <v>2.3573918724</v>
      </c>
      <c r="P3579" s="54">
        <v>490</v>
      </c>
    </row>
    <row r="3580" spans="1:16" ht="28">
      <c r="A3580" s="54" t="s">
        <v>228</v>
      </c>
      <c r="B3580" s="54" t="s">
        <v>185</v>
      </c>
      <c r="C3580" s="54" t="s">
        <v>1130</v>
      </c>
      <c r="D3580" s="54" t="s">
        <v>152</v>
      </c>
      <c r="E3580" s="54" t="s">
        <v>370</v>
      </c>
      <c r="F3580" s="54" t="s">
        <v>272</v>
      </c>
      <c r="G3580" s="54" t="s">
        <v>288</v>
      </c>
      <c r="H3580" s="54" t="s">
        <v>600</v>
      </c>
      <c r="I3580" s="54" t="s">
        <v>601</v>
      </c>
      <c r="J3580" s="54" t="s">
        <v>288</v>
      </c>
      <c r="K3580" s="54" t="s">
        <v>600</v>
      </c>
      <c r="L3580" s="87">
        <v>41695</v>
      </c>
      <c r="M3580" s="54"/>
      <c r="N3580" s="54" t="s">
        <v>620</v>
      </c>
      <c r="O3580" s="88">
        <v>0.92134943039999995</v>
      </c>
      <c r="P3580" s="54">
        <v>177</v>
      </c>
    </row>
    <row r="3581" spans="1:16" ht="28">
      <c r="A3581" s="54" t="s">
        <v>228</v>
      </c>
      <c r="B3581" s="54" t="s">
        <v>185</v>
      </c>
      <c r="C3581" s="54" t="s">
        <v>1130</v>
      </c>
      <c r="D3581" s="54" t="s">
        <v>152</v>
      </c>
      <c r="E3581" s="54" t="s">
        <v>370</v>
      </c>
      <c r="F3581" s="54" t="s">
        <v>272</v>
      </c>
      <c r="G3581" s="54" t="s">
        <v>288</v>
      </c>
      <c r="H3581" s="54" t="s">
        <v>600</v>
      </c>
      <c r="I3581" s="54" t="s">
        <v>601</v>
      </c>
      <c r="J3581" s="54" t="s">
        <v>288</v>
      </c>
      <c r="K3581" s="54" t="s">
        <v>621</v>
      </c>
      <c r="L3581" s="87">
        <v>41695</v>
      </c>
      <c r="M3581" s="54"/>
      <c r="N3581" s="54" t="s">
        <v>622</v>
      </c>
      <c r="O3581" s="88">
        <v>0.89175024700000016</v>
      </c>
      <c r="P3581" s="54">
        <v>176</v>
      </c>
    </row>
    <row r="3582" spans="1:16" ht="28">
      <c r="A3582" s="54" t="s">
        <v>228</v>
      </c>
      <c r="B3582" s="54" t="s">
        <v>185</v>
      </c>
      <c r="C3582" s="54" t="s">
        <v>1130</v>
      </c>
      <c r="D3582" s="54" t="s">
        <v>152</v>
      </c>
      <c r="E3582" s="54" t="s">
        <v>370</v>
      </c>
      <c r="F3582" s="54" t="s">
        <v>272</v>
      </c>
      <c r="G3582" s="54" t="s">
        <v>196</v>
      </c>
      <c r="H3582" s="54" t="s">
        <v>197</v>
      </c>
      <c r="I3582" s="54" t="s">
        <v>678</v>
      </c>
      <c r="J3582" s="54" t="s">
        <v>196</v>
      </c>
      <c r="K3582" s="54" t="s">
        <v>679</v>
      </c>
      <c r="L3582" s="87">
        <v>41814</v>
      </c>
      <c r="M3582" s="54"/>
      <c r="N3582" s="54" t="s">
        <v>680</v>
      </c>
      <c r="O3582" s="88">
        <v>0.5779142639</v>
      </c>
      <c r="P3582" s="54">
        <v>125</v>
      </c>
    </row>
    <row r="3583" spans="1:16" ht="28">
      <c r="A3583" s="54" t="s">
        <v>228</v>
      </c>
      <c r="B3583" s="54" t="s">
        <v>185</v>
      </c>
      <c r="C3583" s="54" t="s">
        <v>1130</v>
      </c>
      <c r="D3583" s="54" t="s">
        <v>152</v>
      </c>
      <c r="E3583" s="54" t="s">
        <v>370</v>
      </c>
      <c r="F3583" s="54" t="s">
        <v>272</v>
      </c>
      <c r="G3583" s="54" t="s">
        <v>196</v>
      </c>
      <c r="H3583" s="54" t="s">
        <v>197</v>
      </c>
      <c r="I3583" s="54" t="s">
        <v>678</v>
      </c>
      <c r="J3583" s="54" t="s">
        <v>196</v>
      </c>
      <c r="K3583" s="54" t="s">
        <v>197</v>
      </c>
      <c r="L3583" s="87">
        <v>41814</v>
      </c>
      <c r="M3583" s="54"/>
      <c r="N3583" s="54" t="s">
        <v>681</v>
      </c>
      <c r="O3583" s="88">
        <v>0.98081098119999999</v>
      </c>
      <c r="P3583" s="54">
        <v>195</v>
      </c>
    </row>
    <row r="3584" spans="1:16" ht="28">
      <c r="A3584" s="54" t="s">
        <v>228</v>
      </c>
      <c r="B3584" s="54" t="s">
        <v>185</v>
      </c>
      <c r="C3584" s="54" t="s">
        <v>1130</v>
      </c>
      <c r="D3584" s="54" t="s">
        <v>152</v>
      </c>
      <c r="E3584" s="54" t="s">
        <v>370</v>
      </c>
      <c r="F3584" s="54" t="s">
        <v>272</v>
      </c>
      <c r="G3584" s="54" t="s">
        <v>196</v>
      </c>
      <c r="H3584" s="54" t="s">
        <v>197</v>
      </c>
      <c r="I3584" s="54" t="s">
        <v>678</v>
      </c>
      <c r="J3584" s="54" t="s">
        <v>196</v>
      </c>
      <c r="K3584" s="54" t="s">
        <v>682</v>
      </c>
      <c r="L3584" s="87">
        <v>41814</v>
      </c>
      <c r="M3584" s="54"/>
      <c r="N3584" s="54" t="s">
        <v>683</v>
      </c>
      <c r="O3584" s="88">
        <v>0.22376411530000001</v>
      </c>
      <c r="P3584" s="54">
        <v>45</v>
      </c>
    </row>
    <row r="3585" spans="1:16" ht="28">
      <c r="A3585" s="54" t="s">
        <v>228</v>
      </c>
      <c r="B3585" s="54" t="s">
        <v>185</v>
      </c>
      <c r="C3585" s="54" t="s">
        <v>1130</v>
      </c>
      <c r="D3585" s="54" t="s">
        <v>152</v>
      </c>
      <c r="E3585" s="54" t="s">
        <v>370</v>
      </c>
      <c r="F3585" s="54" t="s">
        <v>272</v>
      </c>
      <c r="G3585" s="54" t="s">
        <v>196</v>
      </c>
      <c r="H3585" s="54" t="s">
        <v>197</v>
      </c>
      <c r="I3585" s="54" t="s">
        <v>678</v>
      </c>
      <c r="J3585" s="54" t="s">
        <v>196</v>
      </c>
      <c r="K3585" s="54" t="s">
        <v>684</v>
      </c>
      <c r="L3585" s="87">
        <v>41814</v>
      </c>
      <c r="M3585" s="54"/>
      <c r="N3585" s="54" t="s">
        <v>685</v>
      </c>
      <c r="O3585" s="88">
        <v>0.49014571740000001</v>
      </c>
      <c r="P3585" s="54">
        <v>103</v>
      </c>
    </row>
    <row r="3586" spans="1:16" ht="28">
      <c r="A3586" s="54" t="s">
        <v>228</v>
      </c>
      <c r="B3586" s="54" t="s">
        <v>185</v>
      </c>
      <c r="C3586" s="54" t="s">
        <v>1130</v>
      </c>
      <c r="D3586" s="54" t="s">
        <v>152</v>
      </c>
      <c r="E3586" s="54" t="s">
        <v>370</v>
      </c>
      <c r="F3586" s="54" t="s">
        <v>272</v>
      </c>
      <c r="G3586" s="54" t="s">
        <v>196</v>
      </c>
      <c r="H3586" s="54" t="s">
        <v>197</v>
      </c>
      <c r="I3586" s="54" t="s">
        <v>678</v>
      </c>
      <c r="J3586" s="54" t="s">
        <v>196</v>
      </c>
      <c r="K3586" s="54" t="s">
        <v>686</v>
      </c>
      <c r="L3586" s="87">
        <v>41814</v>
      </c>
      <c r="M3586" s="54"/>
      <c r="N3586" s="54" t="s">
        <v>687</v>
      </c>
      <c r="O3586" s="88">
        <v>0.3835928723</v>
      </c>
      <c r="P3586" s="54">
        <v>77</v>
      </c>
    </row>
    <row r="3587" spans="1:16" ht="28">
      <c r="A3587" s="54" t="s">
        <v>228</v>
      </c>
      <c r="B3587" s="54" t="s">
        <v>185</v>
      </c>
      <c r="C3587" s="54" t="s">
        <v>1130</v>
      </c>
      <c r="D3587" s="54" t="s">
        <v>152</v>
      </c>
      <c r="E3587" s="54" t="s">
        <v>370</v>
      </c>
      <c r="F3587" s="54" t="s">
        <v>272</v>
      </c>
      <c r="G3587" s="54" t="s">
        <v>196</v>
      </c>
      <c r="H3587" s="54" t="s">
        <v>197</v>
      </c>
      <c r="I3587" s="54" t="s">
        <v>678</v>
      </c>
      <c r="J3587" s="54" t="s">
        <v>196</v>
      </c>
      <c r="K3587" s="54" t="s">
        <v>688</v>
      </c>
      <c r="L3587" s="87">
        <v>41814</v>
      </c>
      <c r="M3587" s="54"/>
      <c r="N3587" s="54" t="s">
        <v>689</v>
      </c>
      <c r="O3587" s="88">
        <v>0.26723313879999999</v>
      </c>
      <c r="P3587" s="54">
        <v>57</v>
      </c>
    </row>
    <row r="3588" spans="1:16" ht="28">
      <c r="A3588" s="54" t="s">
        <v>228</v>
      </c>
      <c r="B3588" s="54" t="s">
        <v>185</v>
      </c>
      <c r="C3588" s="54" t="s">
        <v>1130</v>
      </c>
      <c r="D3588" s="54" t="s">
        <v>152</v>
      </c>
      <c r="E3588" s="54" t="s">
        <v>370</v>
      </c>
      <c r="F3588" s="54" t="s">
        <v>272</v>
      </c>
      <c r="G3588" s="54" t="s">
        <v>196</v>
      </c>
      <c r="H3588" s="54" t="s">
        <v>197</v>
      </c>
      <c r="I3588" s="54" t="s">
        <v>678</v>
      </c>
      <c r="J3588" s="54" t="s">
        <v>196</v>
      </c>
      <c r="K3588" s="54" t="s">
        <v>690</v>
      </c>
      <c r="L3588" s="87">
        <v>41814</v>
      </c>
      <c r="M3588" s="54"/>
      <c r="N3588" s="54" t="s">
        <v>691</v>
      </c>
      <c r="O3588" s="88">
        <v>0.34175761700000001</v>
      </c>
      <c r="P3588" s="54">
        <v>74</v>
      </c>
    </row>
    <row r="3589" spans="1:16" ht="28">
      <c r="A3589" s="54" t="s">
        <v>228</v>
      </c>
      <c r="B3589" s="54" t="s">
        <v>185</v>
      </c>
      <c r="C3589" s="54" t="s">
        <v>1130</v>
      </c>
      <c r="D3589" s="54" t="s">
        <v>152</v>
      </c>
      <c r="E3589" s="54" t="s">
        <v>370</v>
      </c>
      <c r="F3589" s="54" t="s">
        <v>272</v>
      </c>
      <c r="G3589" s="54" t="s">
        <v>196</v>
      </c>
      <c r="H3589" s="54" t="s">
        <v>197</v>
      </c>
      <c r="I3589" s="54" t="s">
        <v>678</v>
      </c>
      <c r="J3589" s="54" t="s">
        <v>196</v>
      </c>
      <c r="K3589" s="54" t="s">
        <v>692</v>
      </c>
      <c r="L3589" s="87">
        <v>41814</v>
      </c>
      <c r="M3589" s="54"/>
      <c r="N3589" s="54" t="s">
        <v>693</v>
      </c>
      <c r="O3589" s="88">
        <v>0.3785689491</v>
      </c>
      <c r="P3589" s="54">
        <v>79</v>
      </c>
    </row>
    <row r="3590" spans="1:16" ht="28">
      <c r="A3590" s="54" t="s">
        <v>228</v>
      </c>
      <c r="B3590" s="54" t="s">
        <v>185</v>
      </c>
      <c r="C3590" s="54" t="s">
        <v>1130</v>
      </c>
      <c r="D3590" s="54" t="s">
        <v>152</v>
      </c>
      <c r="E3590" s="54" t="s">
        <v>370</v>
      </c>
      <c r="F3590" s="54" t="s">
        <v>272</v>
      </c>
      <c r="G3590" s="54" t="s">
        <v>196</v>
      </c>
      <c r="H3590" s="54" t="s">
        <v>197</v>
      </c>
      <c r="I3590" s="54" t="s">
        <v>678</v>
      </c>
      <c r="J3590" s="54" t="s">
        <v>196</v>
      </c>
      <c r="K3590" s="54" t="s">
        <v>694</v>
      </c>
      <c r="L3590" s="87">
        <v>41814</v>
      </c>
      <c r="M3590" s="54"/>
      <c r="N3590" s="54" t="s">
        <v>695</v>
      </c>
      <c r="O3590" s="88">
        <v>0.45692375740000002</v>
      </c>
      <c r="P3590" s="54">
        <v>98</v>
      </c>
    </row>
    <row r="3591" spans="1:16" ht="28">
      <c r="A3591" s="54" t="s">
        <v>228</v>
      </c>
      <c r="B3591" s="54" t="s">
        <v>185</v>
      </c>
      <c r="C3591" s="54" t="s">
        <v>1130</v>
      </c>
      <c r="D3591" s="54" t="s">
        <v>152</v>
      </c>
      <c r="E3591" s="54" t="s">
        <v>370</v>
      </c>
      <c r="F3591" s="54" t="s">
        <v>272</v>
      </c>
      <c r="G3591" s="54" t="s">
        <v>196</v>
      </c>
      <c r="H3591" s="54" t="s">
        <v>197</v>
      </c>
      <c r="I3591" s="54" t="s">
        <v>678</v>
      </c>
      <c r="J3591" s="54" t="s">
        <v>196</v>
      </c>
      <c r="K3591" s="54" t="s">
        <v>696</v>
      </c>
      <c r="L3591" s="87">
        <v>41814</v>
      </c>
      <c r="M3591" s="54"/>
      <c r="N3591" s="54" t="s">
        <v>697</v>
      </c>
      <c r="O3591" s="88">
        <v>0.63518463469999997</v>
      </c>
      <c r="P3591" s="54">
        <v>132</v>
      </c>
    </row>
    <row r="3592" spans="1:16" ht="28">
      <c r="A3592" s="54" t="s">
        <v>228</v>
      </c>
      <c r="B3592" s="54" t="s">
        <v>185</v>
      </c>
      <c r="C3592" s="54" t="s">
        <v>1130</v>
      </c>
      <c r="D3592" s="54" t="s">
        <v>152</v>
      </c>
      <c r="E3592" s="54" t="s">
        <v>370</v>
      </c>
      <c r="F3592" s="54" t="s">
        <v>272</v>
      </c>
      <c r="G3592" s="54" t="s">
        <v>196</v>
      </c>
      <c r="H3592" s="54" t="s">
        <v>197</v>
      </c>
      <c r="I3592" s="54" t="s">
        <v>678</v>
      </c>
      <c r="J3592" s="54" t="s">
        <v>196</v>
      </c>
      <c r="K3592" s="54" t="s">
        <v>698</v>
      </c>
      <c r="L3592" s="87">
        <v>41814</v>
      </c>
      <c r="M3592" s="54"/>
      <c r="N3592" s="54" t="s">
        <v>699</v>
      </c>
      <c r="O3592" s="88">
        <v>0.24551496619999999</v>
      </c>
      <c r="P3592" s="54">
        <v>55</v>
      </c>
    </row>
    <row r="3593" spans="1:16" ht="28">
      <c r="A3593" s="54" t="s">
        <v>228</v>
      </c>
      <c r="B3593" s="54" t="s">
        <v>185</v>
      </c>
      <c r="C3593" s="54" t="s">
        <v>1130</v>
      </c>
      <c r="D3593" s="54" t="s">
        <v>152</v>
      </c>
      <c r="E3593" s="54" t="s">
        <v>370</v>
      </c>
      <c r="F3593" s="54" t="s">
        <v>272</v>
      </c>
      <c r="G3593" s="54" t="s">
        <v>307</v>
      </c>
      <c r="H3593" s="54" t="s">
        <v>308</v>
      </c>
      <c r="I3593" s="54" t="s">
        <v>309</v>
      </c>
      <c r="J3593" s="54" t="s">
        <v>307</v>
      </c>
      <c r="K3593" s="54" t="s">
        <v>806</v>
      </c>
      <c r="L3593" s="87">
        <v>41695</v>
      </c>
      <c r="M3593" s="54"/>
      <c r="N3593" s="54" t="s">
        <v>807</v>
      </c>
      <c r="O3593" s="88">
        <v>3.7118657728</v>
      </c>
      <c r="P3593" s="54">
        <v>768</v>
      </c>
    </row>
    <row r="3594" spans="1:16" ht="28">
      <c r="A3594" s="54" t="s">
        <v>228</v>
      </c>
      <c r="B3594" s="54" t="s">
        <v>185</v>
      </c>
      <c r="C3594" s="54" t="s">
        <v>1130</v>
      </c>
      <c r="D3594" s="54" t="s">
        <v>152</v>
      </c>
      <c r="E3594" s="54" t="s">
        <v>370</v>
      </c>
      <c r="F3594" s="54" t="s">
        <v>272</v>
      </c>
      <c r="G3594" s="54" t="s">
        <v>307</v>
      </c>
      <c r="H3594" s="54" t="s">
        <v>308</v>
      </c>
      <c r="I3594" s="54" t="s">
        <v>309</v>
      </c>
      <c r="J3594" s="54" t="s">
        <v>307</v>
      </c>
      <c r="K3594" s="54" t="s">
        <v>808</v>
      </c>
      <c r="L3594" s="87">
        <v>41695</v>
      </c>
      <c r="M3594" s="54"/>
      <c r="N3594" s="54" t="s">
        <v>809</v>
      </c>
      <c r="O3594" s="88">
        <v>0.36107914569999999</v>
      </c>
      <c r="P3594" s="54">
        <v>72</v>
      </c>
    </row>
    <row r="3595" spans="1:16" ht="28">
      <c r="A3595" s="54" t="s">
        <v>228</v>
      </c>
      <c r="B3595" s="54" t="s">
        <v>185</v>
      </c>
      <c r="C3595" s="54" t="s">
        <v>1130</v>
      </c>
      <c r="D3595" s="54" t="s">
        <v>152</v>
      </c>
      <c r="E3595" s="54" t="s">
        <v>370</v>
      </c>
      <c r="F3595" s="54" t="s">
        <v>272</v>
      </c>
      <c r="G3595" s="54" t="s">
        <v>307</v>
      </c>
      <c r="H3595" s="54" t="s">
        <v>308</v>
      </c>
      <c r="I3595" s="54" t="s">
        <v>309</v>
      </c>
      <c r="J3595" s="54" t="s">
        <v>307</v>
      </c>
      <c r="K3595" s="54" t="s">
        <v>308</v>
      </c>
      <c r="L3595" s="87">
        <v>41695</v>
      </c>
      <c r="M3595" s="54"/>
      <c r="N3595" s="54" t="s">
        <v>810</v>
      </c>
      <c r="O3595" s="88">
        <v>0.39668940699999999</v>
      </c>
      <c r="P3595" s="54">
        <v>87</v>
      </c>
    </row>
    <row r="3596" spans="1:16" ht="28">
      <c r="A3596" s="54" t="s">
        <v>228</v>
      </c>
      <c r="B3596" s="54" t="s">
        <v>185</v>
      </c>
      <c r="C3596" s="54" t="s">
        <v>1130</v>
      </c>
      <c r="D3596" s="54" t="s">
        <v>152</v>
      </c>
      <c r="E3596" s="54" t="s">
        <v>370</v>
      </c>
      <c r="F3596" s="54" t="s">
        <v>272</v>
      </c>
      <c r="G3596" s="54" t="s">
        <v>307</v>
      </c>
      <c r="H3596" s="54" t="s">
        <v>308</v>
      </c>
      <c r="I3596" s="54" t="s">
        <v>309</v>
      </c>
      <c r="J3596" s="54" t="s">
        <v>307</v>
      </c>
      <c r="K3596" s="54" t="s">
        <v>308</v>
      </c>
      <c r="L3596" s="87">
        <v>41695</v>
      </c>
      <c r="M3596" s="54"/>
      <c r="N3596" s="54" t="s">
        <v>310</v>
      </c>
      <c r="O3596" s="88">
        <v>0.78866140139999996</v>
      </c>
      <c r="P3596" s="54">
        <v>152</v>
      </c>
    </row>
    <row r="3597" spans="1:16" ht="28">
      <c r="A3597" s="54" t="s">
        <v>228</v>
      </c>
      <c r="B3597" s="54" t="s">
        <v>185</v>
      </c>
      <c r="C3597" s="54" t="s">
        <v>1130</v>
      </c>
      <c r="D3597" s="54" t="s">
        <v>152</v>
      </c>
      <c r="E3597" s="54" t="s">
        <v>370</v>
      </c>
      <c r="F3597" s="54" t="s">
        <v>272</v>
      </c>
      <c r="G3597" s="54" t="s">
        <v>307</v>
      </c>
      <c r="H3597" s="54" t="s">
        <v>308</v>
      </c>
      <c r="I3597" s="54" t="s">
        <v>309</v>
      </c>
      <c r="J3597" s="54" t="s">
        <v>307</v>
      </c>
      <c r="K3597" s="54" t="s">
        <v>311</v>
      </c>
      <c r="L3597" s="87">
        <v>41695</v>
      </c>
      <c r="M3597" s="54"/>
      <c r="N3597" s="54" t="s">
        <v>312</v>
      </c>
      <c r="O3597" s="88">
        <v>1.2460794604000001</v>
      </c>
      <c r="P3597" s="54">
        <v>261</v>
      </c>
    </row>
    <row r="3598" spans="1:16" ht="28">
      <c r="A3598" s="54" t="s">
        <v>228</v>
      </c>
      <c r="B3598" s="54" t="s">
        <v>185</v>
      </c>
      <c r="C3598" s="54" t="s">
        <v>1130</v>
      </c>
      <c r="D3598" s="54" t="s">
        <v>152</v>
      </c>
      <c r="E3598" s="54" t="s">
        <v>370</v>
      </c>
      <c r="F3598" s="54" t="s">
        <v>272</v>
      </c>
      <c r="G3598" s="54" t="s">
        <v>307</v>
      </c>
      <c r="H3598" s="54" t="s">
        <v>308</v>
      </c>
      <c r="I3598" s="54" t="s">
        <v>309</v>
      </c>
      <c r="J3598" s="54" t="s">
        <v>307</v>
      </c>
      <c r="K3598" s="54" t="s">
        <v>313</v>
      </c>
      <c r="L3598" s="87">
        <v>41695</v>
      </c>
      <c r="M3598" s="54"/>
      <c r="N3598" s="54" t="s">
        <v>314</v>
      </c>
      <c r="O3598" s="88">
        <v>37.023715364799997</v>
      </c>
      <c r="P3598" s="54">
        <v>7575</v>
      </c>
    </row>
    <row r="3599" spans="1:16" ht="28">
      <c r="A3599" s="54" t="s">
        <v>228</v>
      </c>
      <c r="B3599" s="54" t="s">
        <v>185</v>
      </c>
      <c r="C3599" s="54" t="s">
        <v>1130</v>
      </c>
      <c r="D3599" s="54" t="s">
        <v>152</v>
      </c>
      <c r="E3599" s="54" t="s">
        <v>370</v>
      </c>
      <c r="F3599" s="54" t="s">
        <v>272</v>
      </c>
      <c r="G3599" s="54" t="s">
        <v>307</v>
      </c>
      <c r="H3599" s="54" t="s">
        <v>308</v>
      </c>
      <c r="I3599" s="54" t="s">
        <v>309</v>
      </c>
      <c r="J3599" s="54" t="s">
        <v>307</v>
      </c>
      <c r="K3599" s="54" t="s">
        <v>811</v>
      </c>
      <c r="L3599" s="87">
        <v>41695</v>
      </c>
      <c r="M3599" s="54"/>
      <c r="N3599" s="54" t="s">
        <v>812</v>
      </c>
      <c r="O3599" s="88">
        <v>0.26902936389999998</v>
      </c>
      <c r="P3599" s="54">
        <v>55</v>
      </c>
    </row>
    <row r="3600" spans="1:16" ht="28">
      <c r="A3600" s="54" t="s">
        <v>228</v>
      </c>
      <c r="B3600" s="54" t="s">
        <v>185</v>
      </c>
      <c r="C3600" s="54" t="s">
        <v>1130</v>
      </c>
      <c r="D3600" s="54" t="s">
        <v>152</v>
      </c>
      <c r="E3600" s="54" t="s">
        <v>370</v>
      </c>
      <c r="F3600" s="54" t="s">
        <v>272</v>
      </c>
      <c r="G3600" s="54" t="s">
        <v>307</v>
      </c>
      <c r="H3600" s="54" t="s">
        <v>308</v>
      </c>
      <c r="I3600" s="54" t="s">
        <v>309</v>
      </c>
      <c r="J3600" s="54" t="s">
        <v>307</v>
      </c>
      <c r="K3600" s="54" t="s">
        <v>813</v>
      </c>
      <c r="L3600" s="87">
        <v>41695</v>
      </c>
      <c r="M3600" s="54"/>
      <c r="N3600" s="54" t="s">
        <v>814</v>
      </c>
      <c r="O3600" s="88">
        <v>1.1237361274</v>
      </c>
      <c r="P3600" s="54">
        <v>233</v>
      </c>
    </row>
    <row r="3601" spans="1:16" ht="28">
      <c r="A3601" s="54" t="s">
        <v>228</v>
      </c>
      <c r="B3601" s="54" t="s">
        <v>185</v>
      </c>
      <c r="C3601" s="54" t="s">
        <v>1130</v>
      </c>
      <c r="D3601" s="54" t="s">
        <v>152</v>
      </c>
      <c r="E3601" s="54" t="s">
        <v>370</v>
      </c>
      <c r="F3601" s="54" t="s">
        <v>272</v>
      </c>
      <c r="G3601" s="54" t="s">
        <v>307</v>
      </c>
      <c r="H3601" s="54" t="s">
        <v>308</v>
      </c>
      <c r="I3601" s="54" t="s">
        <v>309</v>
      </c>
      <c r="J3601" s="54" t="s">
        <v>307</v>
      </c>
      <c r="K3601" s="54" t="s">
        <v>815</v>
      </c>
      <c r="L3601" s="87">
        <v>41695</v>
      </c>
      <c r="M3601" s="54"/>
      <c r="N3601" s="54" t="s">
        <v>816</v>
      </c>
      <c r="O3601" s="88">
        <v>0.43015698610000008</v>
      </c>
      <c r="P3601" s="54">
        <v>81</v>
      </c>
    </row>
    <row r="3602" spans="1:16" ht="28">
      <c r="A3602" s="54" t="s">
        <v>228</v>
      </c>
      <c r="B3602" s="54" t="s">
        <v>185</v>
      </c>
      <c r="C3602" s="54" t="s">
        <v>1130</v>
      </c>
      <c r="D3602" s="54" t="s">
        <v>152</v>
      </c>
      <c r="E3602" s="54" t="s">
        <v>370</v>
      </c>
      <c r="F3602" s="54" t="s">
        <v>272</v>
      </c>
      <c r="G3602" s="54" t="s">
        <v>307</v>
      </c>
      <c r="H3602" s="54" t="s">
        <v>308</v>
      </c>
      <c r="I3602" s="54" t="s">
        <v>309</v>
      </c>
      <c r="J3602" s="54" t="s">
        <v>307</v>
      </c>
      <c r="K3602" s="54" t="s">
        <v>817</v>
      </c>
      <c r="L3602" s="87">
        <v>41695</v>
      </c>
      <c r="M3602" s="54"/>
      <c r="N3602" s="54" t="s">
        <v>818</v>
      </c>
      <c r="O3602" s="88">
        <v>1.7697711957</v>
      </c>
      <c r="P3602" s="54">
        <v>376</v>
      </c>
    </row>
    <row r="3603" spans="1:16" ht="28">
      <c r="A3603" s="54" t="s">
        <v>228</v>
      </c>
      <c r="B3603" s="54" t="s">
        <v>185</v>
      </c>
      <c r="C3603" s="54" t="s">
        <v>1130</v>
      </c>
      <c r="D3603" s="54" t="s">
        <v>152</v>
      </c>
      <c r="E3603" s="54" t="s">
        <v>370</v>
      </c>
      <c r="F3603" s="54" t="s">
        <v>272</v>
      </c>
      <c r="G3603" s="54" t="s">
        <v>307</v>
      </c>
      <c r="H3603" s="54" t="s">
        <v>308</v>
      </c>
      <c r="I3603" s="54" t="s">
        <v>309</v>
      </c>
      <c r="J3603" s="54" t="s">
        <v>307</v>
      </c>
      <c r="K3603" s="54" t="s">
        <v>819</v>
      </c>
      <c r="L3603" s="87">
        <v>41695</v>
      </c>
      <c r="M3603" s="54"/>
      <c r="N3603" s="54" t="s">
        <v>820</v>
      </c>
      <c r="O3603" s="88">
        <v>0.30006955559999998</v>
      </c>
      <c r="P3603" s="54">
        <v>63</v>
      </c>
    </row>
    <row r="3604" spans="1:16" ht="28">
      <c r="A3604" s="54" t="s">
        <v>228</v>
      </c>
      <c r="B3604" s="54" t="s">
        <v>185</v>
      </c>
      <c r="C3604" s="54" t="s">
        <v>1130</v>
      </c>
      <c r="D3604" s="54" t="s">
        <v>152</v>
      </c>
      <c r="E3604" s="54" t="s">
        <v>370</v>
      </c>
      <c r="F3604" s="54" t="s">
        <v>272</v>
      </c>
      <c r="G3604" s="54" t="s">
        <v>307</v>
      </c>
      <c r="H3604" s="54" t="s">
        <v>308</v>
      </c>
      <c r="I3604" s="54" t="s">
        <v>309</v>
      </c>
      <c r="J3604" s="54" t="s">
        <v>307</v>
      </c>
      <c r="K3604" s="54" t="s">
        <v>821</v>
      </c>
      <c r="L3604" s="87">
        <v>41695</v>
      </c>
      <c r="M3604" s="54"/>
      <c r="N3604" s="54" t="s">
        <v>822</v>
      </c>
      <c r="O3604" s="88">
        <v>0.42952780010000002</v>
      </c>
      <c r="P3604" s="54">
        <v>90</v>
      </c>
    </row>
    <row r="3605" spans="1:16" ht="28">
      <c r="A3605" s="54" t="s">
        <v>228</v>
      </c>
      <c r="B3605" s="54" t="s">
        <v>185</v>
      </c>
      <c r="C3605" s="54" t="s">
        <v>1130</v>
      </c>
      <c r="D3605" s="54" t="s">
        <v>152</v>
      </c>
      <c r="E3605" s="54" t="s">
        <v>370</v>
      </c>
      <c r="F3605" s="54" t="s">
        <v>272</v>
      </c>
      <c r="G3605" s="54" t="s">
        <v>307</v>
      </c>
      <c r="H3605" s="54" t="s">
        <v>308</v>
      </c>
      <c r="I3605" s="54" t="s">
        <v>309</v>
      </c>
      <c r="J3605" s="54" t="s">
        <v>307</v>
      </c>
      <c r="K3605" s="54" t="s">
        <v>823</v>
      </c>
      <c r="L3605" s="87">
        <v>41695</v>
      </c>
      <c r="M3605" s="54"/>
      <c r="N3605" s="54" t="s">
        <v>824</v>
      </c>
      <c r="O3605" s="88">
        <v>0.81075085749999998</v>
      </c>
      <c r="P3605" s="54">
        <v>160</v>
      </c>
    </row>
    <row r="3606" spans="1:16" ht="28">
      <c r="A3606" s="54" t="s">
        <v>228</v>
      </c>
      <c r="B3606" s="54" t="s">
        <v>185</v>
      </c>
      <c r="C3606" s="54" t="s">
        <v>1130</v>
      </c>
      <c r="D3606" s="54" t="s">
        <v>152</v>
      </c>
      <c r="E3606" s="54" t="s">
        <v>370</v>
      </c>
      <c r="F3606" s="54" t="s">
        <v>272</v>
      </c>
      <c r="G3606" s="54" t="s">
        <v>201</v>
      </c>
      <c r="H3606" s="54" t="s">
        <v>1135</v>
      </c>
      <c r="I3606" s="54" t="s">
        <v>1136</v>
      </c>
      <c r="J3606" s="54" t="s">
        <v>201</v>
      </c>
      <c r="K3606" s="54" t="s">
        <v>316</v>
      </c>
      <c r="L3606" s="87">
        <v>41778</v>
      </c>
      <c r="M3606" s="54"/>
      <c r="N3606" s="54" t="s">
        <v>1137</v>
      </c>
      <c r="O3606" s="88">
        <v>1.1125012451</v>
      </c>
      <c r="P3606" s="54">
        <v>217</v>
      </c>
    </row>
    <row r="3607" spans="1:16" ht="28">
      <c r="A3607" s="54" t="s">
        <v>228</v>
      </c>
      <c r="B3607" s="54" t="s">
        <v>185</v>
      </c>
      <c r="C3607" s="54" t="s">
        <v>1130</v>
      </c>
      <c r="D3607" s="54" t="s">
        <v>152</v>
      </c>
      <c r="E3607" s="54" t="s">
        <v>370</v>
      </c>
      <c r="F3607" s="54" t="s">
        <v>272</v>
      </c>
      <c r="G3607" s="54" t="s">
        <v>201</v>
      </c>
      <c r="H3607" s="54" t="s">
        <v>1135</v>
      </c>
      <c r="I3607" s="54" t="s">
        <v>1136</v>
      </c>
      <c r="J3607" s="54" t="s">
        <v>201</v>
      </c>
      <c r="K3607" s="54" t="s">
        <v>967</v>
      </c>
      <c r="L3607" s="87">
        <v>41778</v>
      </c>
      <c r="M3607" s="54"/>
      <c r="N3607" s="54" t="s">
        <v>1138</v>
      </c>
      <c r="O3607" s="88">
        <v>0.38167359249999999</v>
      </c>
      <c r="P3607" s="54">
        <v>77</v>
      </c>
    </row>
    <row r="3608" spans="1:16" ht="28">
      <c r="A3608" s="54" t="s">
        <v>228</v>
      </c>
      <c r="B3608" s="54" t="s">
        <v>185</v>
      </c>
      <c r="C3608" s="54" t="s">
        <v>1130</v>
      </c>
      <c r="D3608" s="54" t="s">
        <v>152</v>
      </c>
      <c r="E3608" s="54" t="s">
        <v>370</v>
      </c>
      <c r="F3608" s="54" t="s">
        <v>272</v>
      </c>
      <c r="G3608" s="54" t="s">
        <v>201</v>
      </c>
      <c r="H3608" s="54" t="s">
        <v>1135</v>
      </c>
      <c r="I3608" s="54" t="s">
        <v>1136</v>
      </c>
      <c r="J3608" s="54" t="s">
        <v>201</v>
      </c>
      <c r="K3608" s="54" t="s">
        <v>973</v>
      </c>
      <c r="L3608" s="87">
        <v>41778</v>
      </c>
      <c r="M3608" s="54"/>
      <c r="N3608" s="54" t="s">
        <v>1139</v>
      </c>
      <c r="O3608" s="88">
        <v>0.31681538149999999</v>
      </c>
      <c r="P3608" s="54">
        <v>59</v>
      </c>
    </row>
    <row r="3609" spans="1:16" ht="28">
      <c r="A3609" s="54" t="s">
        <v>228</v>
      </c>
      <c r="B3609" s="54" t="s">
        <v>185</v>
      </c>
      <c r="C3609" s="54" t="s">
        <v>1130</v>
      </c>
      <c r="D3609" s="54" t="s">
        <v>152</v>
      </c>
      <c r="E3609" s="54" t="s">
        <v>370</v>
      </c>
      <c r="F3609" s="54" t="s">
        <v>272</v>
      </c>
      <c r="G3609" s="54" t="s">
        <v>201</v>
      </c>
      <c r="H3609" s="54" t="s">
        <v>1135</v>
      </c>
      <c r="I3609" s="54" t="s">
        <v>1136</v>
      </c>
      <c r="J3609" s="54" t="s">
        <v>201</v>
      </c>
      <c r="K3609" s="54" t="s">
        <v>992</v>
      </c>
      <c r="L3609" s="87">
        <v>41778</v>
      </c>
      <c r="M3609" s="54"/>
      <c r="N3609" s="54" t="s">
        <v>1140</v>
      </c>
      <c r="O3609" s="88">
        <v>0.25928687859999999</v>
      </c>
      <c r="P3609" s="54">
        <v>51</v>
      </c>
    </row>
    <row r="3610" spans="1:16" ht="28">
      <c r="A3610" s="54" t="s">
        <v>228</v>
      </c>
      <c r="B3610" s="54" t="s">
        <v>185</v>
      </c>
      <c r="C3610" s="54" t="s">
        <v>1130</v>
      </c>
      <c r="D3610" s="54" t="s">
        <v>152</v>
      </c>
      <c r="E3610" s="54" t="s">
        <v>370</v>
      </c>
      <c r="F3610" s="54" t="s">
        <v>272</v>
      </c>
      <c r="G3610" s="54" t="s">
        <v>201</v>
      </c>
      <c r="H3610" s="54" t="s">
        <v>1135</v>
      </c>
      <c r="I3610" s="54" t="s">
        <v>1136</v>
      </c>
      <c r="J3610" s="54" t="s">
        <v>201</v>
      </c>
      <c r="K3610" s="54" t="s">
        <v>204</v>
      </c>
      <c r="L3610" s="87">
        <v>41778</v>
      </c>
      <c r="M3610" s="54"/>
      <c r="N3610" s="54" t="s">
        <v>1141</v>
      </c>
      <c r="O3610" s="88">
        <v>1.5894177625999999</v>
      </c>
      <c r="P3610" s="54">
        <v>333</v>
      </c>
    </row>
    <row r="3611" spans="1:16" ht="28">
      <c r="A3611" s="54" t="s">
        <v>228</v>
      </c>
      <c r="B3611" s="54" t="s">
        <v>185</v>
      </c>
      <c r="C3611" s="54" t="s">
        <v>1130</v>
      </c>
      <c r="D3611" s="54" t="s">
        <v>152</v>
      </c>
      <c r="E3611" s="54" t="s">
        <v>370</v>
      </c>
      <c r="F3611" s="54" t="s">
        <v>272</v>
      </c>
      <c r="G3611" s="54" t="s">
        <v>201</v>
      </c>
      <c r="H3611" s="54" t="s">
        <v>1135</v>
      </c>
      <c r="I3611" s="54" t="s">
        <v>1136</v>
      </c>
      <c r="J3611" s="54" t="s">
        <v>201</v>
      </c>
      <c r="K3611" s="54" t="s">
        <v>320</v>
      </c>
      <c r="L3611" s="87">
        <v>41778</v>
      </c>
      <c r="M3611" s="54"/>
      <c r="N3611" s="54" t="s">
        <v>1142</v>
      </c>
      <c r="O3611" s="88">
        <v>0.47817165589999999</v>
      </c>
      <c r="P3611" s="54">
        <v>95</v>
      </c>
    </row>
    <row r="3612" spans="1:16" ht="28">
      <c r="A3612" s="54" t="s">
        <v>228</v>
      </c>
      <c r="B3612" s="54" t="s">
        <v>185</v>
      </c>
      <c r="C3612" s="54" t="s">
        <v>1130</v>
      </c>
      <c r="D3612" s="54" t="s">
        <v>152</v>
      </c>
      <c r="E3612" s="54" t="s">
        <v>370</v>
      </c>
      <c r="F3612" s="54" t="s">
        <v>272</v>
      </c>
      <c r="G3612" s="54" t="s">
        <v>201</v>
      </c>
      <c r="H3612" s="54" t="s">
        <v>976</v>
      </c>
      <c r="I3612" s="54" t="s">
        <v>977</v>
      </c>
      <c r="J3612" s="54" t="s">
        <v>201</v>
      </c>
      <c r="K3612" s="54" t="s">
        <v>978</v>
      </c>
      <c r="L3612" s="87">
        <v>41695</v>
      </c>
      <c r="M3612" s="54"/>
      <c r="N3612" s="54" t="s">
        <v>979</v>
      </c>
      <c r="O3612" s="88">
        <v>2.0252155217999999</v>
      </c>
      <c r="P3612" s="54">
        <v>404</v>
      </c>
    </row>
    <row r="3613" spans="1:16" ht="28">
      <c r="A3613" s="54" t="s">
        <v>228</v>
      </c>
      <c r="B3613" s="54" t="s">
        <v>185</v>
      </c>
      <c r="C3613" s="54" t="s">
        <v>1130</v>
      </c>
      <c r="D3613" s="54" t="s">
        <v>152</v>
      </c>
      <c r="E3613" s="54" t="s">
        <v>370</v>
      </c>
      <c r="F3613" s="54" t="s">
        <v>272</v>
      </c>
      <c r="G3613" s="54" t="s">
        <v>201</v>
      </c>
      <c r="H3613" s="54" t="s">
        <v>976</v>
      </c>
      <c r="I3613" s="54" t="s">
        <v>977</v>
      </c>
      <c r="J3613" s="54" t="s">
        <v>201</v>
      </c>
      <c r="K3613" s="54" t="s">
        <v>980</v>
      </c>
      <c r="L3613" s="87">
        <v>41695</v>
      </c>
      <c r="M3613" s="54"/>
      <c r="N3613" s="54" t="s">
        <v>981</v>
      </c>
      <c r="O3613" s="88">
        <v>8.0730260559999998</v>
      </c>
      <c r="P3613" s="54">
        <v>1648</v>
      </c>
    </row>
    <row r="3614" spans="1:16" ht="28">
      <c r="A3614" s="54" t="s">
        <v>228</v>
      </c>
      <c r="B3614" s="54" t="s">
        <v>185</v>
      </c>
      <c r="C3614" s="54" t="s">
        <v>1130</v>
      </c>
      <c r="D3614" s="54" t="s">
        <v>152</v>
      </c>
      <c r="E3614" s="54" t="s">
        <v>370</v>
      </c>
      <c r="F3614" s="54" t="s">
        <v>272</v>
      </c>
      <c r="G3614" s="54" t="s">
        <v>201</v>
      </c>
      <c r="H3614" s="54" t="s">
        <v>976</v>
      </c>
      <c r="I3614" s="54" t="s">
        <v>977</v>
      </c>
      <c r="J3614" s="54" t="s">
        <v>201</v>
      </c>
      <c r="K3614" s="54" t="s">
        <v>982</v>
      </c>
      <c r="L3614" s="87">
        <v>41695</v>
      </c>
      <c r="M3614" s="54"/>
      <c r="N3614" s="54" t="s">
        <v>983</v>
      </c>
      <c r="O3614" s="88">
        <v>1.5345504216000001</v>
      </c>
      <c r="P3614" s="54">
        <v>308</v>
      </c>
    </row>
    <row r="3615" spans="1:16" ht="28">
      <c r="A3615" s="54" t="s">
        <v>228</v>
      </c>
      <c r="B3615" s="54" t="s">
        <v>185</v>
      </c>
      <c r="C3615" s="54" t="s">
        <v>1130</v>
      </c>
      <c r="D3615" s="54" t="s">
        <v>152</v>
      </c>
      <c r="E3615" s="54" t="s">
        <v>370</v>
      </c>
      <c r="F3615" s="54" t="s">
        <v>272</v>
      </c>
      <c r="G3615" s="54" t="s">
        <v>201</v>
      </c>
      <c r="H3615" s="54" t="s">
        <v>976</v>
      </c>
      <c r="I3615" s="54" t="s">
        <v>977</v>
      </c>
      <c r="J3615" s="54" t="s">
        <v>201</v>
      </c>
      <c r="K3615" s="54" t="s">
        <v>984</v>
      </c>
      <c r="L3615" s="87">
        <v>41695</v>
      </c>
      <c r="M3615" s="54"/>
      <c r="N3615" s="54" t="s">
        <v>985</v>
      </c>
      <c r="O3615" s="88">
        <v>3.1634484326000001</v>
      </c>
      <c r="P3615" s="54">
        <v>650</v>
      </c>
    </row>
    <row r="3616" spans="1:16" ht="28">
      <c r="A3616" s="54" t="s">
        <v>228</v>
      </c>
      <c r="B3616" s="54" t="s">
        <v>185</v>
      </c>
      <c r="C3616" s="54" t="s">
        <v>1130</v>
      </c>
      <c r="D3616" s="54" t="s">
        <v>152</v>
      </c>
      <c r="E3616" s="54" t="s">
        <v>370</v>
      </c>
      <c r="F3616" s="54" t="s">
        <v>272</v>
      </c>
      <c r="G3616" s="54" t="s">
        <v>201</v>
      </c>
      <c r="H3616" s="54" t="s">
        <v>976</v>
      </c>
      <c r="I3616" s="54" t="s">
        <v>977</v>
      </c>
      <c r="J3616" s="54" t="s">
        <v>201</v>
      </c>
      <c r="K3616" s="54" t="s">
        <v>986</v>
      </c>
      <c r="L3616" s="87">
        <v>41695</v>
      </c>
      <c r="M3616" s="54"/>
      <c r="N3616" s="54" t="s">
        <v>987</v>
      </c>
      <c r="O3616" s="88">
        <v>2.2823144583000001</v>
      </c>
      <c r="P3616" s="54">
        <v>474</v>
      </c>
    </row>
    <row r="3617" spans="1:16" ht="28">
      <c r="A3617" s="54" t="s">
        <v>228</v>
      </c>
      <c r="B3617" s="54" t="s">
        <v>185</v>
      </c>
      <c r="C3617" s="54" t="s">
        <v>1130</v>
      </c>
      <c r="D3617" s="54" t="s">
        <v>152</v>
      </c>
      <c r="E3617" s="54" t="s">
        <v>370</v>
      </c>
      <c r="F3617" s="54" t="s">
        <v>272</v>
      </c>
      <c r="G3617" s="54" t="s">
        <v>201</v>
      </c>
      <c r="H3617" s="54" t="s">
        <v>976</v>
      </c>
      <c r="I3617" s="54" t="s">
        <v>977</v>
      </c>
      <c r="J3617" s="54" t="s">
        <v>201</v>
      </c>
      <c r="K3617" s="54" t="s">
        <v>988</v>
      </c>
      <c r="L3617" s="87">
        <v>41695</v>
      </c>
      <c r="M3617" s="54"/>
      <c r="N3617" s="54" t="s">
        <v>989</v>
      </c>
      <c r="O3617" s="88">
        <v>16.915182698999999</v>
      </c>
      <c r="P3617" s="54">
        <v>3530</v>
      </c>
    </row>
    <row r="3618" spans="1:16" ht="28">
      <c r="A3618" s="54" t="s">
        <v>228</v>
      </c>
      <c r="B3618" s="54" t="s">
        <v>185</v>
      </c>
      <c r="C3618" s="54" t="s">
        <v>1130</v>
      </c>
      <c r="D3618" s="54" t="s">
        <v>152</v>
      </c>
      <c r="E3618" s="54" t="s">
        <v>370</v>
      </c>
      <c r="F3618" s="54" t="s">
        <v>272</v>
      </c>
      <c r="G3618" s="54" t="s">
        <v>201</v>
      </c>
      <c r="H3618" s="54" t="s">
        <v>976</v>
      </c>
      <c r="I3618" s="54" t="s">
        <v>977</v>
      </c>
      <c r="J3618" s="54" t="s">
        <v>201</v>
      </c>
      <c r="K3618" s="54" t="s">
        <v>990</v>
      </c>
      <c r="L3618" s="87">
        <v>41695</v>
      </c>
      <c r="M3618" s="54"/>
      <c r="N3618" s="54" t="s">
        <v>991</v>
      </c>
      <c r="O3618" s="88">
        <v>1.1370766359</v>
      </c>
      <c r="P3618" s="54">
        <v>238</v>
      </c>
    </row>
    <row r="3619" spans="1:16" ht="28">
      <c r="A3619" s="54" t="s">
        <v>228</v>
      </c>
      <c r="B3619" s="54" t="s">
        <v>185</v>
      </c>
      <c r="C3619" s="54" t="s">
        <v>1130</v>
      </c>
      <c r="D3619" s="54" t="s">
        <v>152</v>
      </c>
      <c r="E3619" s="54" t="s">
        <v>370</v>
      </c>
      <c r="F3619" s="54" t="s">
        <v>272</v>
      </c>
      <c r="G3619" s="54" t="s">
        <v>201</v>
      </c>
      <c r="H3619" s="54" t="s">
        <v>976</v>
      </c>
      <c r="I3619" s="54" t="s">
        <v>977</v>
      </c>
      <c r="J3619" s="54" t="s">
        <v>201</v>
      </c>
      <c r="K3619" s="54" t="s">
        <v>992</v>
      </c>
      <c r="L3619" s="87">
        <v>41695</v>
      </c>
      <c r="M3619" s="54"/>
      <c r="N3619" s="54" t="s">
        <v>993</v>
      </c>
      <c r="O3619" s="88">
        <v>11.537192904099999</v>
      </c>
      <c r="P3619" s="54">
        <v>2373</v>
      </c>
    </row>
    <row r="3620" spans="1:16" ht="28">
      <c r="A3620" s="54" t="s">
        <v>228</v>
      </c>
      <c r="B3620" s="54" t="s">
        <v>185</v>
      </c>
      <c r="C3620" s="54" t="s">
        <v>1130</v>
      </c>
      <c r="D3620" s="54" t="s">
        <v>152</v>
      </c>
      <c r="E3620" s="54" t="s">
        <v>370</v>
      </c>
      <c r="F3620" s="54" t="s">
        <v>272</v>
      </c>
      <c r="G3620" s="54" t="s">
        <v>201</v>
      </c>
      <c r="H3620" s="54" t="s">
        <v>976</v>
      </c>
      <c r="I3620" s="54" t="s">
        <v>977</v>
      </c>
      <c r="J3620" s="54" t="s">
        <v>201</v>
      </c>
      <c r="K3620" s="54" t="s">
        <v>994</v>
      </c>
      <c r="L3620" s="87">
        <v>41695</v>
      </c>
      <c r="M3620" s="54"/>
      <c r="N3620" s="54" t="s">
        <v>995</v>
      </c>
      <c r="O3620" s="88">
        <v>1.7166508202999999</v>
      </c>
      <c r="P3620" s="54">
        <v>355</v>
      </c>
    </row>
    <row r="3621" spans="1:16" ht="28">
      <c r="A3621" s="54" t="s">
        <v>228</v>
      </c>
      <c r="B3621" s="54" t="s">
        <v>185</v>
      </c>
      <c r="C3621" s="54" t="s">
        <v>1130</v>
      </c>
      <c r="D3621" s="54" t="s">
        <v>152</v>
      </c>
      <c r="E3621" s="54" t="s">
        <v>370</v>
      </c>
      <c r="F3621" s="54" t="s">
        <v>272</v>
      </c>
      <c r="G3621" s="54" t="s">
        <v>201</v>
      </c>
      <c r="H3621" s="54" t="s">
        <v>976</v>
      </c>
      <c r="I3621" s="54" t="s">
        <v>977</v>
      </c>
      <c r="J3621" s="54" t="s">
        <v>201</v>
      </c>
      <c r="K3621" s="54" t="s">
        <v>996</v>
      </c>
      <c r="L3621" s="87">
        <v>41695</v>
      </c>
      <c r="M3621" s="54"/>
      <c r="N3621" s="54" t="s">
        <v>997</v>
      </c>
      <c r="O3621" s="88">
        <v>1.4580419212</v>
      </c>
      <c r="P3621" s="54">
        <v>302</v>
      </c>
    </row>
    <row r="3622" spans="1:16" ht="28">
      <c r="A3622" s="54" t="s">
        <v>228</v>
      </c>
      <c r="B3622" s="54" t="s">
        <v>185</v>
      </c>
      <c r="C3622" s="54" t="s">
        <v>369</v>
      </c>
      <c r="D3622" s="54" t="s">
        <v>152</v>
      </c>
      <c r="E3622" s="54" t="s">
        <v>370</v>
      </c>
      <c r="F3622" s="54" t="s">
        <v>272</v>
      </c>
      <c r="G3622" s="54" t="s">
        <v>186</v>
      </c>
      <c r="H3622" s="54" t="s">
        <v>371</v>
      </c>
      <c r="I3622" s="54" t="s">
        <v>372</v>
      </c>
      <c r="J3622" s="54" t="s">
        <v>186</v>
      </c>
      <c r="K3622" s="54" t="s">
        <v>373</v>
      </c>
      <c r="L3622" s="87">
        <v>41695</v>
      </c>
      <c r="M3622" s="54"/>
      <c r="N3622" s="54" t="s">
        <v>375</v>
      </c>
      <c r="O3622" s="88">
        <v>2.2980129200000001E-2</v>
      </c>
      <c r="P3622" s="54">
        <v>3</v>
      </c>
    </row>
    <row r="3623" spans="1:16" ht="28">
      <c r="A3623" s="54" t="s">
        <v>228</v>
      </c>
      <c r="B3623" s="54" t="s">
        <v>185</v>
      </c>
      <c r="C3623" s="54" t="s">
        <v>369</v>
      </c>
      <c r="D3623" s="54" t="s">
        <v>152</v>
      </c>
      <c r="E3623" s="54" t="s">
        <v>370</v>
      </c>
      <c r="F3623" s="54" t="s">
        <v>272</v>
      </c>
      <c r="G3623" s="54" t="s">
        <v>186</v>
      </c>
      <c r="H3623" s="54" t="s">
        <v>371</v>
      </c>
      <c r="I3623" s="54" t="s">
        <v>372</v>
      </c>
      <c r="J3623" s="54" t="s">
        <v>186</v>
      </c>
      <c r="K3623" s="54" t="s">
        <v>376</v>
      </c>
      <c r="L3623" s="87">
        <v>41695</v>
      </c>
      <c r="M3623" s="54"/>
      <c r="N3623" s="54" t="s">
        <v>378</v>
      </c>
      <c r="O3623" s="88">
        <v>7.6600430999999997E-3</v>
      </c>
      <c r="P3623" s="54">
        <v>1</v>
      </c>
    </row>
    <row r="3624" spans="1:16" ht="28">
      <c r="A3624" s="54" t="s">
        <v>228</v>
      </c>
      <c r="B3624" s="54" t="s">
        <v>185</v>
      </c>
      <c r="C3624" s="54" t="s">
        <v>369</v>
      </c>
      <c r="D3624" s="54" t="s">
        <v>152</v>
      </c>
      <c r="E3624" s="54" t="s">
        <v>370</v>
      </c>
      <c r="F3624" s="54" t="s">
        <v>272</v>
      </c>
      <c r="G3624" s="54" t="s">
        <v>186</v>
      </c>
      <c r="H3624" s="54" t="s">
        <v>371</v>
      </c>
      <c r="I3624" s="54" t="s">
        <v>372</v>
      </c>
      <c r="J3624" s="54" t="s">
        <v>186</v>
      </c>
      <c r="K3624" s="54" t="s">
        <v>379</v>
      </c>
      <c r="L3624" s="87">
        <v>41695</v>
      </c>
      <c r="M3624" s="54"/>
      <c r="N3624" s="54" t="s">
        <v>380</v>
      </c>
      <c r="O3624" s="88">
        <v>3.0640172300000001E-2</v>
      </c>
      <c r="P3624" s="54">
        <v>4</v>
      </c>
    </row>
    <row r="3625" spans="1:16" ht="28">
      <c r="A3625" s="54" t="s">
        <v>228</v>
      </c>
      <c r="B3625" s="54" t="s">
        <v>185</v>
      </c>
      <c r="C3625" s="54" t="s">
        <v>369</v>
      </c>
      <c r="D3625" s="54" t="s">
        <v>152</v>
      </c>
      <c r="E3625" s="54" t="s">
        <v>370</v>
      </c>
      <c r="F3625" s="54" t="s">
        <v>272</v>
      </c>
      <c r="G3625" s="54" t="s">
        <v>186</v>
      </c>
      <c r="H3625" s="54" t="s">
        <v>371</v>
      </c>
      <c r="I3625" s="54" t="s">
        <v>372</v>
      </c>
      <c r="J3625" s="54" t="s">
        <v>186</v>
      </c>
      <c r="K3625" s="54" t="s">
        <v>381</v>
      </c>
      <c r="L3625" s="87">
        <v>41695</v>
      </c>
      <c r="M3625" s="54"/>
      <c r="N3625" s="54" t="s">
        <v>382</v>
      </c>
      <c r="O3625" s="88">
        <v>1.5320086199999999E-2</v>
      </c>
      <c r="P3625" s="54">
        <v>2</v>
      </c>
    </row>
    <row r="3626" spans="1:16" ht="28">
      <c r="A3626" s="54" t="s">
        <v>228</v>
      </c>
      <c r="B3626" s="54" t="s">
        <v>185</v>
      </c>
      <c r="C3626" s="54" t="s">
        <v>369</v>
      </c>
      <c r="D3626" s="54" t="s">
        <v>152</v>
      </c>
      <c r="E3626" s="54" t="s">
        <v>370</v>
      </c>
      <c r="F3626" s="54" t="s">
        <v>272</v>
      </c>
      <c r="G3626" s="54" t="s">
        <v>192</v>
      </c>
      <c r="H3626" s="54" t="s">
        <v>280</v>
      </c>
      <c r="I3626" s="54" t="s">
        <v>281</v>
      </c>
      <c r="J3626" s="54" t="s">
        <v>192</v>
      </c>
      <c r="K3626" s="54" t="s">
        <v>282</v>
      </c>
      <c r="L3626" s="87">
        <v>41898</v>
      </c>
      <c r="M3626" s="54"/>
      <c r="N3626" s="54" t="s">
        <v>283</v>
      </c>
      <c r="O3626" s="88">
        <v>2.2980129200000001E-2</v>
      </c>
      <c r="P3626" s="54">
        <v>3</v>
      </c>
    </row>
    <row r="3627" spans="1:16" ht="28">
      <c r="A3627" s="54" t="s">
        <v>228</v>
      </c>
      <c r="B3627" s="54" t="s">
        <v>185</v>
      </c>
      <c r="C3627" s="54" t="s">
        <v>369</v>
      </c>
      <c r="D3627" s="54" t="s">
        <v>152</v>
      </c>
      <c r="E3627" s="54" t="s">
        <v>370</v>
      </c>
      <c r="F3627" s="54" t="s">
        <v>272</v>
      </c>
      <c r="G3627" s="54" t="s">
        <v>192</v>
      </c>
      <c r="H3627" s="54" t="s">
        <v>280</v>
      </c>
      <c r="I3627" s="54" t="s">
        <v>281</v>
      </c>
      <c r="J3627" s="54" t="s">
        <v>192</v>
      </c>
      <c r="K3627" s="54" t="s">
        <v>284</v>
      </c>
      <c r="L3627" s="87">
        <v>41898</v>
      </c>
      <c r="M3627" s="54"/>
      <c r="N3627" s="54" t="s">
        <v>285</v>
      </c>
      <c r="O3627" s="88">
        <v>7.6600430999999997E-3</v>
      </c>
      <c r="P3627" s="54">
        <v>1</v>
      </c>
    </row>
    <row r="3628" spans="1:16" ht="28">
      <c r="A3628" s="54" t="s">
        <v>228</v>
      </c>
      <c r="B3628" s="54" t="s">
        <v>185</v>
      </c>
      <c r="C3628" s="54" t="s">
        <v>369</v>
      </c>
      <c r="D3628" s="54" t="s">
        <v>152</v>
      </c>
      <c r="E3628" s="54" t="s">
        <v>370</v>
      </c>
      <c r="F3628" s="54" t="s">
        <v>272</v>
      </c>
      <c r="G3628" s="54" t="s">
        <v>192</v>
      </c>
      <c r="H3628" s="54" t="s">
        <v>280</v>
      </c>
      <c r="I3628" s="54" t="s">
        <v>281</v>
      </c>
      <c r="J3628" s="54" t="s">
        <v>192</v>
      </c>
      <c r="K3628" s="54" t="s">
        <v>473</v>
      </c>
      <c r="L3628" s="87">
        <v>41898</v>
      </c>
      <c r="M3628" s="54"/>
      <c r="N3628" s="54" t="s">
        <v>474</v>
      </c>
      <c r="O3628" s="88">
        <v>3.9066073200000002E-2</v>
      </c>
      <c r="P3628" s="54">
        <v>5</v>
      </c>
    </row>
    <row r="3629" spans="1:16" ht="28">
      <c r="A3629" s="54" t="s">
        <v>228</v>
      </c>
      <c r="B3629" s="54" t="s">
        <v>185</v>
      </c>
      <c r="C3629" s="54" t="s">
        <v>369</v>
      </c>
      <c r="D3629" s="54" t="s">
        <v>152</v>
      </c>
      <c r="E3629" s="54" t="s">
        <v>370</v>
      </c>
      <c r="F3629" s="54" t="s">
        <v>272</v>
      </c>
      <c r="G3629" s="54" t="s">
        <v>192</v>
      </c>
      <c r="H3629" s="54" t="s">
        <v>478</v>
      </c>
      <c r="I3629" s="54" t="s">
        <v>479</v>
      </c>
      <c r="J3629" s="54" t="s">
        <v>192</v>
      </c>
      <c r="K3629" s="54" t="s">
        <v>498</v>
      </c>
      <c r="L3629" s="87">
        <v>41695</v>
      </c>
      <c r="M3629" s="54"/>
      <c r="N3629" s="54" t="s">
        <v>499</v>
      </c>
      <c r="O3629" s="88">
        <v>3.8300215399999997E-2</v>
      </c>
      <c r="P3629" s="54">
        <v>5</v>
      </c>
    </row>
    <row r="3630" spans="1:16" ht="28">
      <c r="A3630" s="54" t="s">
        <v>228</v>
      </c>
      <c r="B3630" s="54" t="s">
        <v>185</v>
      </c>
      <c r="C3630" s="54" t="s">
        <v>369</v>
      </c>
      <c r="D3630" s="54" t="s">
        <v>152</v>
      </c>
      <c r="E3630" s="54" t="s">
        <v>370</v>
      </c>
      <c r="F3630" s="54" t="s">
        <v>272</v>
      </c>
      <c r="G3630" s="54" t="s">
        <v>288</v>
      </c>
      <c r="H3630" s="54" t="s">
        <v>600</v>
      </c>
      <c r="I3630" s="54" t="s">
        <v>601</v>
      </c>
      <c r="J3630" s="54" t="s">
        <v>288</v>
      </c>
      <c r="K3630" s="54" t="s">
        <v>604</v>
      </c>
      <c r="L3630" s="87">
        <v>41695</v>
      </c>
      <c r="M3630" s="54"/>
      <c r="N3630" s="54" t="s">
        <v>605</v>
      </c>
      <c r="O3630" s="88">
        <v>3.0640172300000001E-2</v>
      </c>
      <c r="P3630" s="54">
        <v>4</v>
      </c>
    </row>
    <row r="3631" spans="1:16" ht="28">
      <c r="A3631" s="54" t="s">
        <v>228</v>
      </c>
      <c r="B3631" s="54" t="s">
        <v>185</v>
      </c>
      <c r="C3631" s="54" t="s">
        <v>369</v>
      </c>
      <c r="D3631" s="54" t="s">
        <v>152</v>
      </c>
      <c r="E3631" s="54" t="s">
        <v>370</v>
      </c>
      <c r="F3631" s="54" t="s">
        <v>272</v>
      </c>
      <c r="G3631" s="54" t="s">
        <v>288</v>
      </c>
      <c r="H3631" s="54" t="s">
        <v>600</v>
      </c>
      <c r="I3631" s="54" t="s">
        <v>601</v>
      </c>
      <c r="J3631" s="54" t="s">
        <v>288</v>
      </c>
      <c r="K3631" s="54" t="s">
        <v>608</v>
      </c>
      <c r="L3631" s="87">
        <v>41695</v>
      </c>
      <c r="M3631" s="54"/>
      <c r="N3631" s="54" t="s">
        <v>609</v>
      </c>
      <c r="O3631" s="88">
        <v>0.1072406031</v>
      </c>
      <c r="P3631" s="54">
        <v>14</v>
      </c>
    </row>
    <row r="3632" spans="1:16" ht="28">
      <c r="A3632" s="54" t="s">
        <v>228</v>
      </c>
      <c r="B3632" s="54" t="s">
        <v>185</v>
      </c>
      <c r="C3632" s="54" t="s">
        <v>369</v>
      </c>
      <c r="D3632" s="54" t="s">
        <v>152</v>
      </c>
      <c r="E3632" s="54" t="s">
        <v>370</v>
      </c>
      <c r="F3632" s="54" t="s">
        <v>272</v>
      </c>
      <c r="G3632" s="54" t="s">
        <v>307</v>
      </c>
      <c r="H3632" s="54" t="s">
        <v>308</v>
      </c>
      <c r="I3632" s="54" t="s">
        <v>309</v>
      </c>
      <c r="J3632" s="54" t="s">
        <v>307</v>
      </c>
      <c r="K3632" s="54" t="s">
        <v>313</v>
      </c>
      <c r="L3632" s="87">
        <v>41695</v>
      </c>
      <c r="M3632" s="54"/>
      <c r="N3632" s="54" t="s">
        <v>314</v>
      </c>
      <c r="O3632" s="88">
        <v>3.8300215399999997E-2</v>
      </c>
      <c r="P3632" s="54">
        <v>5</v>
      </c>
    </row>
    <row r="3633" spans="1:16" ht="28">
      <c r="A3633" s="54" t="s">
        <v>228</v>
      </c>
      <c r="B3633" s="54" t="s">
        <v>185</v>
      </c>
      <c r="C3633" s="54" t="s">
        <v>369</v>
      </c>
      <c r="D3633" s="54" t="s">
        <v>152</v>
      </c>
      <c r="E3633" s="54" t="s">
        <v>370</v>
      </c>
      <c r="F3633" s="54" t="s">
        <v>272</v>
      </c>
      <c r="G3633" s="54" t="s">
        <v>307</v>
      </c>
      <c r="H3633" s="54" t="s">
        <v>308</v>
      </c>
      <c r="I3633" s="54" t="s">
        <v>309</v>
      </c>
      <c r="J3633" s="54" t="s">
        <v>307</v>
      </c>
      <c r="K3633" s="54" t="s">
        <v>817</v>
      </c>
      <c r="L3633" s="87">
        <v>41695</v>
      </c>
      <c r="M3633" s="54"/>
      <c r="N3633" s="54" t="s">
        <v>818</v>
      </c>
      <c r="O3633" s="88">
        <v>7.6600430999999997E-3</v>
      </c>
      <c r="P3633" s="54">
        <v>1</v>
      </c>
    </row>
    <row r="3634" spans="1:16" ht="28">
      <c r="A3634" s="54" t="s">
        <v>228</v>
      </c>
      <c r="B3634" s="54" t="s">
        <v>185</v>
      </c>
      <c r="C3634" s="54" t="s">
        <v>369</v>
      </c>
      <c r="D3634" s="54" t="s">
        <v>152</v>
      </c>
      <c r="E3634" s="54" t="s">
        <v>370</v>
      </c>
      <c r="F3634" s="54" t="s">
        <v>272</v>
      </c>
      <c r="G3634" s="54" t="s">
        <v>201</v>
      </c>
      <c r="H3634" s="54" t="s">
        <v>976</v>
      </c>
      <c r="I3634" s="54" t="s">
        <v>977</v>
      </c>
      <c r="J3634" s="54" t="s">
        <v>201</v>
      </c>
      <c r="K3634" s="54" t="s">
        <v>980</v>
      </c>
      <c r="L3634" s="87">
        <v>41695</v>
      </c>
      <c r="M3634" s="54"/>
      <c r="N3634" s="54" t="s">
        <v>981</v>
      </c>
      <c r="O3634" s="88">
        <v>1.5320086199999999E-2</v>
      </c>
      <c r="P3634" s="54">
        <v>2</v>
      </c>
    </row>
    <row r="3635" spans="1:16" ht="28">
      <c r="A3635" s="54" t="s">
        <v>228</v>
      </c>
      <c r="B3635" s="54" t="s">
        <v>185</v>
      </c>
      <c r="C3635" s="54" t="s">
        <v>369</v>
      </c>
      <c r="D3635" s="54" t="s">
        <v>152</v>
      </c>
      <c r="E3635" s="54" t="s">
        <v>370</v>
      </c>
      <c r="F3635" s="54" t="s">
        <v>272</v>
      </c>
      <c r="G3635" s="54" t="s">
        <v>201</v>
      </c>
      <c r="H3635" s="54" t="s">
        <v>976</v>
      </c>
      <c r="I3635" s="54" t="s">
        <v>977</v>
      </c>
      <c r="J3635" s="54" t="s">
        <v>201</v>
      </c>
      <c r="K3635" s="54" t="s">
        <v>988</v>
      </c>
      <c r="L3635" s="87">
        <v>41695</v>
      </c>
      <c r="M3635" s="54"/>
      <c r="N3635" s="54" t="s">
        <v>989</v>
      </c>
      <c r="O3635" s="88">
        <v>7.6600430999999997E-3</v>
      </c>
      <c r="P3635" s="54">
        <v>1</v>
      </c>
    </row>
    <row r="3636" spans="1:16" ht="28">
      <c r="A3636" s="54" t="s">
        <v>228</v>
      </c>
      <c r="B3636" s="54" t="s">
        <v>185</v>
      </c>
      <c r="C3636" s="54" t="s">
        <v>1129</v>
      </c>
      <c r="D3636" s="54" t="s">
        <v>152</v>
      </c>
      <c r="E3636" s="54" t="s">
        <v>1129</v>
      </c>
      <c r="F3636" s="54" t="s">
        <v>272</v>
      </c>
      <c r="G3636" s="54" t="s">
        <v>186</v>
      </c>
      <c r="H3636" s="54" t="s">
        <v>371</v>
      </c>
      <c r="I3636" s="54" t="s">
        <v>372</v>
      </c>
      <c r="J3636" s="54" t="s">
        <v>186</v>
      </c>
      <c r="K3636" s="54" t="s">
        <v>373</v>
      </c>
      <c r="L3636" s="87">
        <v>41695</v>
      </c>
      <c r="M3636" s="54"/>
      <c r="N3636" s="54" t="s">
        <v>374</v>
      </c>
      <c r="O3636" s="88">
        <v>1.16918339E-2</v>
      </c>
      <c r="P3636" s="54">
        <v>6</v>
      </c>
    </row>
    <row r="3637" spans="1:16" ht="28">
      <c r="A3637" s="54" t="s">
        <v>228</v>
      </c>
      <c r="B3637" s="54" t="s">
        <v>185</v>
      </c>
      <c r="C3637" s="54" t="s">
        <v>1129</v>
      </c>
      <c r="D3637" s="54" t="s">
        <v>152</v>
      </c>
      <c r="E3637" s="54" t="s">
        <v>1129</v>
      </c>
      <c r="F3637" s="54" t="s">
        <v>272</v>
      </c>
      <c r="G3637" s="54" t="s">
        <v>186</v>
      </c>
      <c r="H3637" s="54" t="s">
        <v>371</v>
      </c>
      <c r="I3637" s="54" t="s">
        <v>372</v>
      </c>
      <c r="J3637" s="54" t="s">
        <v>186</v>
      </c>
      <c r="K3637" s="54" t="s">
        <v>373</v>
      </c>
      <c r="L3637" s="87">
        <v>41695</v>
      </c>
      <c r="M3637" s="54"/>
      <c r="N3637" s="54" t="s">
        <v>375</v>
      </c>
      <c r="O3637" s="88">
        <v>0.91586032240000004</v>
      </c>
      <c r="P3637" s="54">
        <v>470</v>
      </c>
    </row>
    <row r="3638" spans="1:16" ht="28">
      <c r="A3638" s="54" t="s">
        <v>228</v>
      </c>
      <c r="B3638" s="54" t="s">
        <v>185</v>
      </c>
      <c r="C3638" s="54" t="s">
        <v>1129</v>
      </c>
      <c r="D3638" s="54" t="s">
        <v>152</v>
      </c>
      <c r="E3638" s="54" t="s">
        <v>1129</v>
      </c>
      <c r="F3638" s="54" t="s">
        <v>272</v>
      </c>
      <c r="G3638" s="54" t="s">
        <v>186</v>
      </c>
      <c r="H3638" s="54" t="s">
        <v>371</v>
      </c>
      <c r="I3638" s="54" t="s">
        <v>372</v>
      </c>
      <c r="J3638" s="54" t="s">
        <v>186</v>
      </c>
      <c r="K3638" s="54" t="s">
        <v>376</v>
      </c>
      <c r="L3638" s="87">
        <v>41695</v>
      </c>
      <c r="M3638" s="54"/>
      <c r="N3638" s="54" t="s">
        <v>377</v>
      </c>
      <c r="O3638" s="88">
        <v>6.6253725499999999E-2</v>
      </c>
      <c r="P3638" s="54">
        <v>34</v>
      </c>
    </row>
    <row r="3639" spans="1:16" ht="28">
      <c r="A3639" s="54" t="s">
        <v>228</v>
      </c>
      <c r="B3639" s="54" t="s">
        <v>185</v>
      </c>
      <c r="C3639" s="54" t="s">
        <v>1129</v>
      </c>
      <c r="D3639" s="54" t="s">
        <v>152</v>
      </c>
      <c r="E3639" s="54" t="s">
        <v>1129</v>
      </c>
      <c r="F3639" s="54" t="s">
        <v>272</v>
      </c>
      <c r="G3639" s="54" t="s">
        <v>186</v>
      </c>
      <c r="H3639" s="54" t="s">
        <v>371</v>
      </c>
      <c r="I3639" s="54" t="s">
        <v>372</v>
      </c>
      <c r="J3639" s="54" t="s">
        <v>186</v>
      </c>
      <c r="K3639" s="54" t="s">
        <v>376</v>
      </c>
      <c r="L3639" s="87">
        <v>41695</v>
      </c>
      <c r="M3639" s="54"/>
      <c r="N3639" s="54" t="s">
        <v>378</v>
      </c>
      <c r="O3639" s="88">
        <v>0.2474771509</v>
      </c>
      <c r="P3639" s="54">
        <v>127</v>
      </c>
    </row>
    <row r="3640" spans="1:16" ht="28">
      <c r="A3640" s="54" t="s">
        <v>228</v>
      </c>
      <c r="B3640" s="54" t="s">
        <v>185</v>
      </c>
      <c r="C3640" s="54" t="s">
        <v>1129</v>
      </c>
      <c r="D3640" s="54" t="s">
        <v>152</v>
      </c>
      <c r="E3640" s="54" t="s">
        <v>1129</v>
      </c>
      <c r="F3640" s="54" t="s">
        <v>272</v>
      </c>
      <c r="G3640" s="54" t="s">
        <v>186</v>
      </c>
      <c r="H3640" s="54" t="s">
        <v>371</v>
      </c>
      <c r="I3640" s="54" t="s">
        <v>372</v>
      </c>
      <c r="J3640" s="54" t="s">
        <v>186</v>
      </c>
      <c r="K3640" s="54" t="s">
        <v>379</v>
      </c>
      <c r="L3640" s="87">
        <v>41695</v>
      </c>
      <c r="M3640" s="54"/>
      <c r="N3640" s="54" t="s">
        <v>380</v>
      </c>
      <c r="O3640" s="88">
        <v>2.9385475876</v>
      </c>
      <c r="P3640" s="54">
        <v>1508</v>
      </c>
    </row>
    <row r="3641" spans="1:16" ht="28">
      <c r="A3641" s="54" t="s">
        <v>228</v>
      </c>
      <c r="B3641" s="54" t="s">
        <v>185</v>
      </c>
      <c r="C3641" s="54" t="s">
        <v>1129</v>
      </c>
      <c r="D3641" s="54" t="s">
        <v>152</v>
      </c>
      <c r="E3641" s="54" t="s">
        <v>1129</v>
      </c>
      <c r="F3641" s="54" t="s">
        <v>272</v>
      </c>
      <c r="G3641" s="54" t="s">
        <v>186</v>
      </c>
      <c r="H3641" s="54" t="s">
        <v>371</v>
      </c>
      <c r="I3641" s="54" t="s">
        <v>372</v>
      </c>
      <c r="J3641" s="54" t="s">
        <v>186</v>
      </c>
      <c r="K3641" s="54" t="s">
        <v>381</v>
      </c>
      <c r="L3641" s="87">
        <v>41695</v>
      </c>
      <c r="M3641" s="54"/>
      <c r="N3641" s="54" t="s">
        <v>382</v>
      </c>
      <c r="O3641" s="88">
        <v>0.3351659052</v>
      </c>
      <c r="P3641" s="54">
        <v>172</v>
      </c>
    </row>
    <row r="3642" spans="1:16" ht="28">
      <c r="A3642" s="54" t="s">
        <v>228</v>
      </c>
      <c r="B3642" s="54" t="s">
        <v>185</v>
      </c>
      <c r="C3642" s="54" t="s">
        <v>1129</v>
      </c>
      <c r="D3642" s="54" t="s">
        <v>152</v>
      </c>
      <c r="E3642" s="54" t="s">
        <v>1129</v>
      </c>
      <c r="F3642" s="54" t="s">
        <v>272</v>
      </c>
      <c r="G3642" s="54" t="s">
        <v>186</v>
      </c>
      <c r="H3642" s="54" t="s">
        <v>371</v>
      </c>
      <c r="I3642" s="54" t="s">
        <v>372</v>
      </c>
      <c r="J3642" s="54" t="s">
        <v>186</v>
      </c>
      <c r="K3642" s="54" t="s">
        <v>383</v>
      </c>
      <c r="L3642" s="87">
        <v>41695</v>
      </c>
      <c r="M3642" s="54"/>
      <c r="N3642" s="54" t="s">
        <v>384</v>
      </c>
      <c r="O3642" s="88">
        <v>5.4561891500000001E-2</v>
      </c>
      <c r="P3642" s="54">
        <v>28</v>
      </c>
    </row>
    <row r="3643" spans="1:16" ht="28">
      <c r="A3643" s="54" t="s">
        <v>228</v>
      </c>
      <c r="B3643" s="54" t="s">
        <v>185</v>
      </c>
      <c r="C3643" s="54" t="s">
        <v>1129</v>
      </c>
      <c r="D3643" s="54" t="s">
        <v>152</v>
      </c>
      <c r="E3643" s="54" t="s">
        <v>1129</v>
      </c>
      <c r="F3643" s="54" t="s">
        <v>272</v>
      </c>
      <c r="G3643" s="54" t="s">
        <v>186</v>
      </c>
      <c r="H3643" s="54" t="s">
        <v>371</v>
      </c>
      <c r="I3643" s="54" t="s">
        <v>372</v>
      </c>
      <c r="J3643" s="54" t="s">
        <v>186</v>
      </c>
      <c r="K3643" s="54" t="s">
        <v>385</v>
      </c>
      <c r="L3643" s="87">
        <v>41695</v>
      </c>
      <c r="M3643" s="54"/>
      <c r="N3643" s="54" t="s">
        <v>386</v>
      </c>
      <c r="O3643" s="88">
        <v>3.8972779700000001E-2</v>
      </c>
      <c r="P3643" s="54">
        <v>20</v>
      </c>
    </row>
    <row r="3644" spans="1:16" ht="28">
      <c r="A3644" s="54" t="s">
        <v>228</v>
      </c>
      <c r="B3644" s="54" t="s">
        <v>185</v>
      </c>
      <c r="C3644" s="54" t="s">
        <v>1129</v>
      </c>
      <c r="D3644" s="54" t="s">
        <v>152</v>
      </c>
      <c r="E3644" s="54" t="s">
        <v>1129</v>
      </c>
      <c r="F3644" s="54" t="s">
        <v>272</v>
      </c>
      <c r="G3644" s="54" t="s">
        <v>192</v>
      </c>
      <c r="H3644" s="54" t="s">
        <v>280</v>
      </c>
      <c r="I3644" s="54" t="s">
        <v>281</v>
      </c>
      <c r="J3644" s="54" t="s">
        <v>192</v>
      </c>
      <c r="K3644" s="54" t="s">
        <v>465</v>
      </c>
      <c r="L3644" s="87">
        <v>41898</v>
      </c>
      <c r="M3644" s="54"/>
      <c r="N3644" s="54" t="s">
        <v>466</v>
      </c>
      <c r="O3644" s="88">
        <v>8.3791476300000001E-2</v>
      </c>
      <c r="P3644" s="54">
        <v>43</v>
      </c>
    </row>
    <row r="3645" spans="1:16" ht="28">
      <c r="A3645" s="54" t="s">
        <v>228</v>
      </c>
      <c r="B3645" s="54" t="s">
        <v>185</v>
      </c>
      <c r="C3645" s="54" t="s">
        <v>1129</v>
      </c>
      <c r="D3645" s="54" t="s">
        <v>152</v>
      </c>
      <c r="E3645" s="54" t="s">
        <v>1129</v>
      </c>
      <c r="F3645" s="54" t="s">
        <v>272</v>
      </c>
      <c r="G3645" s="54" t="s">
        <v>192</v>
      </c>
      <c r="H3645" s="54" t="s">
        <v>280</v>
      </c>
      <c r="I3645" s="54" t="s">
        <v>281</v>
      </c>
      <c r="J3645" s="54" t="s">
        <v>192</v>
      </c>
      <c r="K3645" s="54" t="s">
        <v>282</v>
      </c>
      <c r="L3645" s="87">
        <v>41898</v>
      </c>
      <c r="M3645" s="54"/>
      <c r="N3645" s="54" t="s">
        <v>283</v>
      </c>
      <c r="O3645" s="88">
        <v>0.96457629700000003</v>
      </c>
      <c r="P3645" s="54">
        <v>495</v>
      </c>
    </row>
    <row r="3646" spans="1:16" ht="28">
      <c r="A3646" s="54" t="s">
        <v>228</v>
      </c>
      <c r="B3646" s="54" t="s">
        <v>185</v>
      </c>
      <c r="C3646" s="54" t="s">
        <v>1129</v>
      </c>
      <c r="D3646" s="54" t="s">
        <v>152</v>
      </c>
      <c r="E3646" s="54" t="s">
        <v>1129</v>
      </c>
      <c r="F3646" s="54" t="s">
        <v>272</v>
      </c>
      <c r="G3646" s="54" t="s">
        <v>192</v>
      </c>
      <c r="H3646" s="54" t="s">
        <v>280</v>
      </c>
      <c r="I3646" s="54" t="s">
        <v>281</v>
      </c>
      <c r="J3646" s="54" t="s">
        <v>192</v>
      </c>
      <c r="K3646" s="54" t="s">
        <v>284</v>
      </c>
      <c r="L3646" s="87">
        <v>41898</v>
      </c>
      <c r="M3646" s="54"/>
      <c r="N3646" s="54" t="s">
        <v>285</v>
      </c>
      <c r="O3646" s="88">
        <v>2.92295848E-2</v>
      </c>
      <c r="P3646" s="54">
        <v>15</v>
      </c>
    </row>
    <row r="3647" spans="1:16" ht="28">
      <c r="A3647" s="54" t="s">
        <v>228</v>
      </c>
      <c r="B3647" s="54" t="s">
        <v>185</v>
      </c>
      <c r="C3647" s="54" t="s">
        <v>1129</v>
      </c>
      <c r="D3647" s="54" t="s">
        <v>152</v>
      </c>
      <c r="E3647" s="54" t="s">
        <v>1129</v>
      </c>
      <c r="F3647" s="54" t="s">
        <v>272</v>
      </c>
      <c r="G3647" s="54" t="s">
        <v>192</v>
      </c>
      <c r="H3647" s="54" t="s">
        <v>280</v>
      </c>
      <c r="I3647" s="54" t="s">
        <v>281</v>
      </c>
      <c r="J3647" s="54" t="s">
        <v>192</v>
      </c>
      <c r="K3647" s="54" t="s">
        <v>286</v>
      </c>
      <c r="L3647" s="87">
        <v>41898</v>
      </c>
      <c r="M3647" s="54"/>
      <c r="N3647" s="54" t="s">
        <v>287</v>
      </c>
      <c r="O3647" s="88">
        <v>4.4818696599999992E-2</v>
      </c>
      <c r="P3647" s="54">
        <v>23</v>
      </c>
    </row>
    <row r="3648" spans="1:16" ht="28">
      <c r="A3648" s="54" t="s">
        <v>228</v>
      </c>
      <c r="B3648" s="54" t="s">
        <v>185</v>
      </c>
      <c r="C3648" s="54" t="s">
        <v>1129</v>
      </c>
      <c r="D3648" s="54" t="s">
        <v>152</v>
      </c>
      <c r="E3648" s="54" t="s">
        <v>1129</v>
      </c>
      <c r="F3648" s="54" t="s">
        <v>272</v>
      </c>
      <c r="G3648" s="54" t="s">
        <v>192</v>
      </c>
      <c r="H3648" s="54" t="s">
        <v>280</v>
      </c>
      <c r="I3648" s="54" t="s">
        <v>281</v>
      </c>
      <c r="J3648" s="54" t="s">
        <v>192</v>
      </c>
      <c r="K3648" s="54" t="s">
        <v>467</v>
      </c>
      <c r="L3648" s="87">
        <v>41898</v>
      </c>
      <c r="M3648" s="54"/>
      <c r="N3648" s="54" t="s">
        <v>468</v>
      </c>
      <c r="O3648" s="88">
        <v>1.7537750899999999E-2</v>
      </c>
      <c r="P3648" s="54">
        <v>9</v>
      </c>
    </row>
    <row r="3649" spans="1:16" ht="28">
      <c r="A3649" s="54" t="s">
        <v>228</v>
      </c>
      <c r="B3649" s="54" t="s">
        <v>185</v>
      </c>
      <c r="C3649" s="54" t="s">
        <v>1129</v>
      </c>
      <c r="D3649" s="54" t="s">
        <v>152</v>
      </c>
      <c r="E3649" s="54" t="s">
        <v>1129</v>
      </c>
      <c r="F3649" s="54" t="s">
        <v>272</v>
      </c>
      <c r="G3649" s="54" t="s">
        <v>192</v>
      </c>
      <c r="H3649" s="54" t="s">
        <v>280</v>
      </c>
      <c r="I3649" s="54" t="s">
        <v>281</v>
      </c>
      <c r="J3649" s="54" t="s">
        <v>192</v>
      </c>
      <c r="K3649" s="54" t="s">
        <v>469</v>
      </c>
      <c r="L3649" s="87">
        <v>41898</v>
      </c>
      <c r="M3649" s="54"/>
      <c r="N3649" s="54" t="s">
        <v>470</v>
      </c>
      <c r="O3649" s="88">
        <v>1.94863898E-2</v>
      </c>
      <c r="P3649" s="54">
        <v>10</v>
      </c>
    </row>
    <row r="3650" spans="1:16" ht="28">
      <c r="A3650" s="54" t="s">
        <v>228</v>
      </c>
      <c r="B3650" s="54" t="s">
        <v>185</v>
      </c>
      <c r="C3650" s="54" t="s">
        <v>1129</v>
      </c>
      <c r="D3650" s="54" t="s">
        <v>152</v>
      </c>
      <c r="E3650" s="54" t="s">
        <v>1129</v>
      </c>
      <c r="F3650" s="54" t="s">
        <v>272</v>
      </c>
      <c r="G3650" s="54" t="s">
        <v>192</v>
      </c>
      <c r="H3650" s="54" t="s">
        <v>280</v>
      </c>
      <c r="I3650" s="54" t="s">
        <v>281</v>
      </c>
      <c r="J3650" s="54" t="s">
        <v>192</v>
      </c>
      <c r="K3650" s="54" t="s">
        <v>471</v>
      </c>
      <c r="L3650" s="87">
        <v>41898</v>
      </c>
      <c r="M3650" s="54"/>
      <c r="N3650" s="54" t="s">
        <v>472</v>
      </c>
      <c r="O3650" s="88">
        <v>3.3126862700000002E-2</v>
      </c>
      <c r="P3650" s="54">
        <v>17</v>
      </c>
    </row>
    <row r="3651" spans="1:16" ht="28">
      <c r="A3651" s="54" t="s">
        <v>228</v>
      </c>
      <c r="B3651" s="54" t="s">
        <v>185</v>
      </c>
      <c r="C3651" s="54" t="s">
        <v>1129</v>
      </c>
      <c r="D3651" s="54" t="s">
        <v>152</v>
      </c>
      <c r="E3651" s="54" t="s">
        <v>1129</v>
      </c>
      <c r="F3651" s="54" t="s">
        <v>272</v>
      </c>
      <c r="G3651" s="54" t="s">
        <v>192</v>
      </c>
      <c r="H3651" s="54" t="s">
        <v>280</v>
      </c>
      <c r="I3651" s="54" t="s">
        <v>281</v>
      </c>
      <c r="J3651" s="54" t="s">
        <v>192</v>
      </c>
      <c r="K3651" s="54" t="s">
        <v>473</v>
      </c>
      <c r="L3651" s="87">
        <v>41898</v>
      </c>
      <c r="M3651" s="54"/>
      <c r="N3651" s="54" t="s">
        <v>474</v>
      </c>
      <c r="O3651" s="88">
        <v>2.6462517399999999</v>
      </c>
      <c r="P3651" s="54">
        <v>1358</v>
      </c>
    </row>
    <row r="3652" spans="1:16" ht="28">
      <c r="A3652" s="54" t="s">
        <v>228</v>
      </c>
      <c r="B3652" s="54" t="s">
        <v>185</v>
      </c>
      <c r="C3652" s="54" t="s">
        <v>1129</v>
      </c>
      <c r="D3652" s="54" t="s">
        <v>152</v>
      </c>
      <c r="E3652" s="54" t="s">
        <v>1129</v>
      </c>
      <c r="F3652" s="54" t="s">
        <v>272</v>
      </c>
      <c r="G3652" s="54" t="s">
        <v>192</v>
      </c>
      <c r="H3652" s="54" t="s">
        <v>478</v>
      </c>
      <c r="I3652" s="54" t="s">
        <v>479</v>
      </c>
      <c r="J3652" s="54" t="s">
        <v>192</v>
      </c>
      <c r="K3652" s="54" t="s">
        <v>480</v>
      </c>
      <c r="L3652" s="87">
        <v>41695</v>
      </c>
      <c r="M3652" s="54"/>
      <c r="N3652" s="54" t="s">
        <v>481</v>
      </c>
      <c r="O3652" s="88">
        <v>6.0407808500000007E-2</v>
      </c>
      <c r="P3652" s="54">
        <v>31</v>
      </c>
    </row>
    <row r="3653" spans="1:16" ht="28">
      <c r="A3653" s="54" t="s">
        <v>228</v>
      </c>
      <c r="B3653" s="54" t="s">
        <v>185</v>
      </c>
      <c r="C3653" s="54" t="s">
        <v>1129</v>
      </c>
      <c r="D3653" s="54" t="s">
        <v>152</v>
      </c>
      <c r="E3653" s="54" t="s">
        <v>1129</v>
      </c>
      <c r="F3653" s="54" t="s">
        <v>272</v>
      </c>
      <c r="G3653" s="54" t="s">
        <v>192</v>
      </c>
      <c r="H3653" s="54" t="s">
        <v>478</v>
      </c>
      <c r="I3653" s="54" t="s">
        <v>479</v>
      </c>
      <c r="J3653" s="54" t="s">
        <v>192</v>
      </c>
      <c r="K3653" s="54" t="s">
        <v>482</v>
      </c>
      <c r="L3653" s="87">
        <v>41695</v>
      </c>
      <c r="M3653" s="54"/>
      <c r="N3653" s="54" t="s">
        <v>483</v>
      </c>
      <c r="O3653" s="88">
        <v>4.2870057599999997E-2</v>
      </c>
      <c r="P3653" s="54">
        <v>22</v>
      </c>
    </row>
    <row r="3654" spans="1:16" ht="28">
      <c r="A3654" s="54" t="s">
        <v>228</v>
      </c>
      <c r="B3654" s="54" t="s">
        <v>185</v>
      </c>
      <c r="C3654" s="54" t="s">
        <v>1129</v>
      </c>
      <c r="D3654" s="54" t="s">
        <v>152</v>
      </c>
      <c r="E3654" s="54" t="s">
        <v>1129</v>
      </c>
      <c r="F3654" s="54" t="s">
        <v>272</v>
      </c>
      <c r="G3654" s="54" t="s">
        <v>192</v>
      </c>
      <c r="H3654" s="54" t="s">
        <v>478</v>
      </c>
      <c r="I3654" s="54" t="s">
        <v>479</v>
      </c>
      <c r="J3654" s="54" t="s">
        <v>192</v>
      </c>
      <c r="K3654" s="54" t="s">
        <v>484</v>
      </c>
      <c r="L3654" s="87">
        <v>41695</v>
      </c>
      <c r="M3654" s="54"/>
      <c r="N3654" s="54" t="s">
        <v>485</v>
      </c>
      <c r="O3654" s="88">
        <v>6.6253725499999999E-2</v>
      </c>
      <c r="P3654" s="54">
        <v>34</v>
      </c>
    </row>
    <row r="3655" spans="1:16" ht="28">
      <c r="A3655" s="54" t="s">
        <v>228</v>
      </c>
      <c r="B3655" s="54" t="s">
        <v>185</v>
      </c>
      <c r="C3655" s="54" t="s">
        <v>1129</v>
      </c>
      <c r="D3655" s="54" t="s">
        <v>152</v>
      </c>
      <c r="E3655" s="54" t="s">
        <v>1129</v>
      </c>
      <c r="F3655" s="54" t="s">
        <v>272</v>
      </c>
      <c r="G3655" s="54" t="s">
        <v>192</v>
      </c>
      <c r="H3655" s="54" t="s">
        <v>478</v>
      </c>
      <c r="I3655" s="54" t="s">
        <v>479</v>
      </c>
      <c r="J3655" s="54" t="s">
        <v>192</v>
      </c>
      <c r="K3655" s="54" t="s">
        <v>486</v>
      </c>
      <c r="L3655" s="87">
        <v>41695</v>
      </c>
      <c r="M3655" s="54"/>
      <c r="N3655" s="54" t="s">
        <v>487</v>
      </c>
      <c r="O3655" s="88">
        <v>5.4561891500000001E-2</v>
      </c>
      <c r="P3655" s="54">
        <v>28</v>
      </c>
    </row>
    <row r="3656" spans="1:16" ht="28">
      <c r="A3656" s="54" t="s">
        <v>228</v>
      </c>
      <c r="B3656" s="54" t="s">
        <v>185</v>
      </c>
      <c r="C3656" s="54" t="s">
        <v>1129</v>
      </c>
      <c r="D3656" s="54" t="s">
        <v>152</v>
      </c>
      <c r="E3656" s="54" t="s">
        <v>1129</v>
      </c>
      <c r="F3656" s="54" t="s">
        <v>272</v>
      </c>
      <c r="G3656" s="54" t="s">
        <v>192</v>
      </c>
      <c r="H3656" s="54" t="s">
        <v>478</v>
      </c>
      <c r="I3656" s="54" t="s">
        <v>479</v>
      </c>
      <c r="J3656" s="54" t="s">
        <v>192</v>
      </c>
      <c r="K3656" s="54" t="s">
        <v>488</v>
      </c>
      <c r="L3656" s="87">
        <v>41695</v>
      </c>
      <c r="M3656" s="54"/>
      <c r="N3656" s="54" t="s">
        <v>489</v>
      </c>
      <c r="O3656" s="88">
        <v>0.37219004589999999</v>
      </c>
      <c r="P3656" s="54">
        <v>191</v>
      </c>
    </row>
    <row r="3657" spans="1:16" ht="28">
      <c r="A3657" s="54" t="s">
        <v>228</v>
      </c>
      <c r="B3657" s="54" t="s">
        <v>185</v>
      </c>
      <c r="C3657" s="54" t="s">
        <v>1129</v>
      </c>
      <c r="D3657" s="54" t="s">
        <v>152</v>
      </c>
      <c r="E3657" s="54" t="s">
        <v>1129</v>
      </c>
      <c r="F3657" s="54" t="s">
        <v>272</v>
      </c>
      <c r="G3657" s="54" t="s">
        <v>192</v>
      </c>
      <c r="H3657" s="54" t="s">
        <v>478</v>
      </c>
      <c r="I3657" s="54" t="s">
        <v>479</v>
      </c>
      <c r="J3657" s="54" t="s">
        <v>192</v>
      </c>
      <c r="K3657" s="54" t="s">
        <v>490</v>
      </c>
      <c r="L3657" s="87">
        <v>41695</v>
      </c>
      <c r="M3657" s="54"/>
      <c r="N3657" s="54" t="s">
        <v>491</v>
      </c>
      <c r="O3657" s="88">
        <v>2.5332306799999999E-2</v>
      </c>
      <c r="P3657" s="54">
        <v>13</v>
      </c>
    </row>
    <row r="3658" spans="1:16" ht="28">
      <c r="A3658" s="54" t="s">
        <v>228</v>
      </c>
      <c r="B3658" s="54" t="s">
        <v>185</v>
      </c>
      <c r="C3658" s="54" t="s">
        <v>1129</v>
      </c>
      <c r="D3658" s="54" t="s">
        <v>152</v>
      </c>
      <c r="E3658" s="54" t="s">
        <v>1129</v>
      </c>
      <c r="F3658" s="54" t="s">
        <v>272</v>
      </c>
      <c r="G3658" s="54" t="s">
        <v>192</v>
      </c>
      <c r="H3658" s="54" t="s">
        <v>478</v>
      </c>
      <c r="I3658" s="54" t="s">
        <v>479</v>
      </c>
      <c r="J3658" s="54" t="s">
        <v>192</v>
      </c>
      <c r="K3658" s="54" t="s">
        <v>492</v>
      </c>
      <c r="L3658" s="87">
        <v>41695</v>
      </c>
      <c r="M3658" s="54"/>
      <c r="N3658" s="54" t="s">
        <v>493</v>
      </c>
      <c r="O3658" s="88">
        <v>1.5589111900000001E-2</v>
      </c>
      <c r="P3658" s="54">
        <v>8</v>
      </c>
    </row>
    <row r="3659" spans="1:16" ht="28">
      <c r="A3659" s="54" t="s">
        <v>228</v>
      </c>
      <c r="B3659" s="54" t="s">
        <v>185</v>
      </c>
      <c r="C3659" s="54" t="s">
        <v>1129</v>
      </c>
      <c r="D3659" s="54" t="s">
        <v>152</v>
      </c>
      <c r="E3659" s="54" t="s">
        <v>1129</v>
      </c>
      <c r="F3659" s="54" t="s">
        <v>272</v>
      </c>
      <c r="G3659" s="54" t="s">
        <v>192</v>
      </c>
      <c r="H3659" s="54" t="s">
        <v>478</v>
      </c>
      <c r="I3659" s="54" t="s">
        <v>479</v>
      </c>
      <c r="J3659" s="54" t="s">
        <v>192</v>
      </c>
      <c r="K3659" s="54" t="s">
        <v>494</v>
      </c>
      <c r="L3659" s="87">
        <v>41695</v>
      </c>
      <c r="M3659" s="54"/>
      <c r="N3659" s="54" t="s">
        <v>495</v>
      </c>
      <c r="O3659" s="88">
        <v>0.63720494770000002</v>
      </c>
      <c r="P3659" s="54">
        <v>327</v>
      </c>
    </row>
    <row r="3660" spans="1:16" ht="28">
      <c r="A3660" s="54" t="s">
        <v>228</v>
      </c>
      <c r="B3660" s="54" t="s">
        <v>185</v>
      </c>
      <c r="C3660" s="54" t="s">
        <v>1129</v>
      </c>
      <c r="D3660" s="54" t="s">
        <v>152</v>
      </c>
      <c r="E3660" s="54" t="s">
        <v>1129</v>
      </c>
      <c r="F3660" s="54" t="s">
        <v>272</v>
      </c>
      <c r="G3660" s="54" t="s">
        <v>192</v>
      </c>
      <c r="H3660" s="54" t="s">
        <v>478</v>
      </c>
      <c r="I3660" s="54" t="s">
        <v>479</v>
      </c>
      <c r="J3660" s="54" t="s">
        <v>192</v>
      </c>
      <c r="K3660" s="54" t="s">
        <v>496</v>
      </c>
      <c r="L3660" s="87">
        <v>41695</v>
      </c>
      <c r="M3660" s="54"/>
      <c r="N3660" s="54" t="s">
        <v>497</v>
      </c>
      <c r="O3660" s="88">
        <v>6.4305086499999997E-2</v>
      </c>
      <c r="P3660" s="54">
        <v>33</v>
      </c>
    </row>
    <row r="3661" spans="1:16" ht="28">
      <c r="A3661" s="54" t="s">
        <v>228</v>
      </c>
      <c r="B3661" s="54" t="s">
        <v>185</v>
      </c>
      <c r="C3661" s="54" t="s">
        <v>1129</v>
      </c>
      <c r="D3661" s="54" t="s">
        <v>152</v>
      </c>
      <c r="E3661" s="54" t="s">
        <v>1129</v>
      </c>
      <c r="F3661" s="54" t="s">
        <v>272</v>
      </c>
      <c r="G3661" s="54" t="s">
        <v>192</v>
      </c>
      <c r="H3661" s="54" t="s">
        <v>478</v>
      </c>
      <c r="I3661" s="54" t="s">
        <v>479</v>
      </c>
      <c r="J3661" s="54" t="s">
        <v>192</v>
      </c>
      <c r="K3661" s="54" t="s">
        <v>498</v>
      </c>
      <c r="L3661" s="87">
        <v>41695</v>
      </c>
      <c r="M3661" s="54"/>
      <c r="N3661" s="54" t="s">
        <v>499</v>
      </c>
      <c r="O3661" s="88">
        <v>1.8414638397</v>
      </c>
      <c r="P3661" s="54">
        <v>945</v>
      </c>
    </row>
    <row r="3662" spans="1:16" ht="28">
      <c r="A3662" s="54" t="s">
        <v>228</v>
      </c>
      <c r="B3662" s="54" t="s">
        <v>185</v>
      </c>
      <c r="C3662" s="54" t="s">
        <v>1129</v>
      </c>
      <c r="D3662" s="54" t="s">
        <v>152</v>
      </c>
      <c r="E3662" s="54" t="s">
        <v>1129</v>
      </c>
      <c r="F3662" s="54" t="s">
        <v>272</v>
      </c>
      <c r="G3662" s="54" t="s">
        <v>288</v>
      </c>
      <c r="H3662" s="54" t="s">
        <v>600</v>
      </c>
      <c r="I3662" s="54" t="s">
        <v>601</v>
      </c>
      <c r="J3662" s="54" t="s">
        <v>288</v>
      </c>
      <c r="K3662" s="54" t="s">
        <v>602</v>
      </c>
      <c r="L3662" s="87">
        <v>41695</v>
      </c>
      <c r="M3662" s="54"/>
      <c r="N3662" s="54" t="s">
        <v>603</v>
      </c>
      <c r="O3662" s="88">
        <v>1.94863898E-2</v>
      </c>
      <c r="P3662" s="54">
        <v>10</v>
      </c>
    </row>
    <row r="3663" spans="1:16" ht="28">
      <c r="A3663" s="54" t="s">
        <v>228</v>
      </c>
      <c r="B3663" s="54" t="s">
        <v>185</v>
      </c>
      <c r="C3663" s="54" t="s">
        <v>1129</v>
      </c>
      <c r="D3663" s="54" t="s">
        <v>152</v>
      </c>
      <c r="E3663" s="54" t="s">
        <v>1129</v>
      </c>
      <c r="F3663" s="54" t="s">
        <v>272</v>
      </c>
      <c r="G3663" s="54" t="s">
        <v>288</v>
      </c>
      <c r="H3663" s="54" t="s">
        <v>600</v>
      </c>
      <c r="I3663" s="54" t="s">
        <v>601</v>
      </c>
      <c r="J3663" s="54" t="s">
        <v>288</v>
      </c>
      <c r="K3663" s="54" t="s">
        <v>604</v>
      </c>
      <c r="L3663" s="87">
        <v>41695</v>
      </c>
      <c r="M3663" s="54"/>
      <c r="N3663" s="54" t="s">
        <v>605</v>
      </c>
      <c r="O3663" s="88">
        <v>4.2870057599999997E-2</v>
      </c>
      <c r="P3663" s="54">
        <v>22</v>
      </c>
    </row>
    <row r="3664" spans="1:16" ht="28">
      <c r="A3664" s="54" t="s">
        <v>228</v>
      </c>
      <c r="B3664" s="54" t="s">
        <v>185</v>
      </c>
      <c r="C3664" s="54" t="s">
        <v>1129</v>
      </c>
      <c r="D3664" s="54" t="s">
        <v>152</v>
      </c>
      <c r="E3664" s="54" t="s">
        <v>1129</v>
      </c>
      <c r="F3664" s="54" t="s">
        <v>272</v>
      </c>
      <c r="G3664" s="54" t="s">
        <v>288</v>
      </c>
      <c r="H3664" s="54" t="s">
        <v>600</v>
      </c>
      <c r="I3664" s="54" t="s">
        <v>601</v>
      </c>
      <c r="J3664" s="54" t="s">
        <v>288</v>
      </c>
      <c r="K3664" s="54" t="s">
        <v>606</v>
      </c>
      <c r="L3664" s="87">
        <v>41695</v>
      </c>
      <c r="M3664" s="54"/>
      <c r="N3664" s="54" t="s">
        <v>607</v>
      </c>
      <c r="O3664" s="88">
        <v>0.237733956</v>
      </c>
      <c r="P3664" s="54">
        <v>122</v>
      </c>
    </row>
    <row r="3665" spans="1:16" ht="28">
      <c r="A3665" s="54" t="s">
        <v>228</v>
      </c>
      <c r="B3665" s="54" t="s">
        <v>185</v>
      </c>
      <c r="C3665" s="54" t="s">
        <v>1129</v>
      </c>
      <c r="D3665" s="54" t="s">
        <v>152</v>
      </c>
      <c r="E3665" s="54" t="s">
        <v>1129</v>
      </c>
      <c r="F3665" s="54" t="s">
        <v>272</v>
      </c>
      <c r="G3665" s="54" t="s">
        <v>288</v>
      </c>
      <c r="H3665" s="54" t="s">
        <v>600</v>
      </c>
      <c r="I3665" s="54" t="s">
        <v>601</v>
      </c>
      <c r="J3665" s="54" t="s">
        <v>288</v>
      </c>
      <c r="K3665" s="54" t="s">
        <v>608</v>
      </c>
      <c r="L3665" s="87">
        <v>41695</v>
      </c>
      <c r="M3665" s="54"/>
      <c r="N3665" s="54" t="s">
        <v>609</v>
      </c>
      <c r="O3665" s="88">
        <v>3.5231392827999999</v>
      </c>
      <c r="P3665" s="54">
        <v>1808</v>
      </c>
    </row>
    <row r="3666" spans="1:16" ht="28">
      <c r="A3666" s="54" t="s">
        <v>228</v>
      </c>
      <c r="B3666" s="54" t="s">
        <v>185</v>
      </c>
      <c r="C3666" s="54" t="s">
        <v>1129</v>
      </c>
      <c r="D3666" s="54" t="s">
        <v>152</v>
      </c>
      <c r="E3666" s="54" t="s">
        <v>1129</v>
      </c>
      <c r="F3666" s="54" t="s">
        <v>272</v>
      </c>
      <c r="G3666" s="54" t="s">
        <v>288</v>
      </c>
      <c r="H3666" s="54" t="s">
        <v>600</v>
      </c>
      <c r="I3666" s="54" t="s">
        <v>601</v>
      </c>
      <c r="J3666" s="54" t="s">
        <v>288</v>
      </c>
      <c r="K3666" s="54" t="s">
        <v>610</v>
      </c>
      <c r="L3666" s="87">
        <v>41695</v>
      </c>
      <c r="M3666" s="54"/>
      <c r="N3666" s="54" t="s">
        <v>611</v>
      </c>
      <c r="O3666" s="88">
        <v>2.1435028799999999E-2</v>
      </c>
      <c r="P3666" s="54">
        <v>11</v>
      </c>
    </row>
    <row r="3667" spans="1:16" ht="28">
      <c r="A3667" s="54" t="s">
        <v>228</v>
      </c>
      <c r="B3667" s="54" t="s">
        <v>185</v>
      </c>
      <c r="C3667" s="54" t="s">
        <v>1129</v>
      </c>
      <c r="D3667" s="54" t="s">
        <v>152</v>
      </c>
      <c r="E3667" s="54" t="s">
        <v>1129</v>
      </c>
      <c r="F3667" s="54" t="s">
        <v>272</v>
      </c>
      <c r="G3667" s="54" t="s">
        <v>288</v>
      </c>
      <c r="H3667" s="54" t="s">
        <v>600</v>
      </c>
      <c r="I3667" s="54" t="s">
        <v>601</v>
      </c>
      <c r="J3667" s="54" t="s">
        <v>288</v>
      </c>
      <c r="K3667" s="54" t="s">
        <v>612</v>
      </c>
      <c r="L3667" s="87">
        <v>41695</v>
      </c>
      <c r="M3667" s="54"/>
      <c r="N3667" s="54" t="s">
        <v>613</v>
      </c>
      <c r="O3667" s="88">
        <v>2.1435028799999999E-2</v>
      </c>
      <c r="P3667" s="54">
        <v>11</v>
      </c>
    </row>
    <row r="3668" spans="1:16" ht="28">
      <c r="A3668" s="54" t="s">
        <v>228</v>
      </c>
      <c r="B3668" s="54" t="s">
        <v>185</v>
      </c>
      <c r="C3668" s="54" t="s">
        <v>1129</v>
      </c>
      <c r="D3668" s="54" t="s">
        <v>152</v>
      </c>
      <c r="E3668" s="54" t="s">
        <v>1129</v>
      </c>
      <c r="F3668" s="54" t="s">
        <v>272</v>
      </c>
      <c r="G3668" s="54" t="s">
        <v>288</v>
      </c>
      <c r="H3668" s="54" t="s">
        <v>600</v>
      </c>
      <c r="I3668" s="54" t="s">
        <v>601</v>
      </c>
      <c r="J3668" s="54" t="s">
        <v>288</v>
      </c>
      <c r="K3668" s="54" t="s">
        <v>614</v>
      </c>
      <c r="L3668" s="87">
        <v>41695</v>
      </c>
      <c r="M3668" s="54"/>
      <c r="N3668" s="54" t="s">
        <v>615</v>
      </c>
      <c r="O3668" s="88">
        <v>3.11782237E-2</v>
      </c>
      <c r="P3668" s="54">
        <v>16</v>
      </c>
    </row>
    <row r="3669" spans="1:16" ht="28">
      <c r="A3669" s="54" t="s">
        <v>228</v>
      </c>
      <c r="B3669" s="54" t="s">
        <v>185</v>
      </c>
      <c r="C3669" s="54" t="s">
        <v>1129</v>
      </c>
      <c r="D3669" s="54" t="s">
        <v>152</v>
      </c>
      <c r="E3669" s="54" t="s">
        <v>1129</v>
      </c>
      <c r="F3669" s="54" t="s">
        <v>272</v>
      </c>
      <c r="G3669" s="54" t="s">
        <v>288</v>
      </c>
      <c r="H3669" s="54" t="s">
        <v>600</v>
      </c>
      <c r="I3669" s="54" t="s">
        <v>601</v>
      </c>
      <c r="J3669" s="54" t="s">
        <v>288</v>
      </c>
      <c r="K3669" s="54" t="s">
        <v>616</v>
      </c>
      <c r="L3669" s="87">
        <v>41695</v>
      </c>
      <c r="M3669" s="54"/>
      <c r="N3669" s="54" t="s">
        <v>617</v>
      </c>
      <c r="O3669" s="88">
        <v>2.5332306799999999E-2</v>
      </c>
      <c r="P3669" s="54">
        <v>13</v>
      </c>
    </row>
    <row r="3670" spans="1:16" ht="28">
      <c r="A3670" s="54" t="s">
        <v>228</v>
      </c>
      <c r="B3670" s="54" t="s">
        <v>185</v>
      </c>
      <c r="C3670" s="54" t="s">
        <v>1129</v>
      </c>
      <c r="D3670" s="54" t="s">
        <v>152</v>
      </c>
      <c r="E3670" s="54" t="s">
        <v>1129</v>
      </c>
      <c r="F3670" s="54" t="s">
        <v>272</v>
      </c>
      <c r="G3670" s="54" t="s">
        <v>288</v>
      </c>
      <c r="H3670" s="54" t="s">
        <v>600</v>
      </c>
      <c r="I3670" s="54" t="s">
        <v>601</v>
      </c>
      <c r="J3670" s="54" t="s">
        <v>288</v>
      </c>
      <c r="K3670" s="54" t="s">
        <v>618</v>
      </c>
      <c r="L3670" s="87">
        <v>41695</v>
      </c>
      <c r="M3670" s="54"/>
      <c r="N3670" s="54" t="s">
        <v>619</v>
      </c>
      <c r="O3670" s="88">
        <v>0.1695315916</v>
      </c>
      <c r="P3670" s="54">
        <v>87</v>
      </c>
    </row>
    <row r="3671" spans="1:16" ht="28">
      <c r="A3671" s="54" t="s">
        <v>228</v>
      </c>
      <c r="B3671" s="54" t="s">
        <v>185</v>
      </c>
      <c r="C3671" s="54" t="s">
        <v>1129</v>
      </c>
      <c r="D3671" s="54" t="s">
        <v>152</v>
      </c>
      <c r="E3671" s="54" t="s">
        <v>1129</v>
      </c>
      <c r="F3671" s="54" t="s">
        <v>272</v>
      </c>
      <c r="G3671" s="54" t="s">
        <v>288</v>
      </c>
      <c r="H3671" s="54" t="s">
        <v>600</v>
      </c>
      <c r="I3671" s="54" t="s">
        <v>601</v>
      </c>
      <c r="J3671" s="54" t="s">
        <v>288</v>
      </c>
      <c r="K3671" s="54" t="s">
        <v>600</v>
      </c>
      <c r="L3671" s="87">
        <v>41695</v>
      </c>
      <c r="M3671" s="54"/>
      <c r="N3671" s="54" t="s">
        <v>620</v>
      </c>
      <c r="O3671" s="88">
        <v>3.8972779700000001E-2</v>
      </c>
      <c r="P3671" s="54">
        <v>20</v>
      </c>
    </row>
    <row r="3672" spans="1:16" ht="28">
      <c r="A3672" s="54" t="s">
        <v>228</v>
      </c>
      <c r="B3672" s="54" t="s">
        <v>185</v>
      </c>
      <c r="C3672" s="54" t="s">
        <v>1129</v>
      </c>
      <c r="D3672" s="54" t="s">
        <v>152</v>
      </c>
      <c r="E3672" s="54" t="s">
        <v>1129</v>
      </c>
      <c r="F3672" s="54" t="s">
        <v>272</v>
      </c>
      <c r="G3672" s="54" t="s">
        <v>288</v>
      </c>
      <c r="H3672" s="54" t="s">
        <v>600</v>
      </c>
      <c r="I3672" s="54" t="s">
        <v>601</v>
      </c>
      <c r="J3672" s="54" t="s">
        <v>288</v>
      </c>
      <c r="K3672" s="54" t="s">
        <v>621</v>
      </c>
      <c r="L3672" s="87">
        <v>41695</v>
      </c>
      <c r="M3672" s="54"/>
      <c r="N3672" s="54" t="s">
        <v>622</v>
      </c>
      <c r="O3672" s="88">
        <v>1.3640472900000001E-2</v>
      </c>
      <c r="P3672" s="54">
        <v>7</v>
      </c>
    </row>
    <row r="3673" spans="1:16" ht="28">
      <c r="A3673" s="54" t="s">
        <v>228</v>
      </c>
      <c r="B3673" s="54" t="s">
        <v>185</v>
      </c>
      <c r="C3673" s="54" t="s">
        <v>1129</v>
      </c>
      <c r="D3673" s="54" t="s">
        <v>152</v>
      </c>
      <c r="E3673" s="54" t="s">
        <v>1129</v>
      </c>
      <c r="F3673" s="54" t="s">
        <v>272</v>
      </c>
      <c r="G3673" s="54" t="s">
        <v>196</v>
      </c>
      <c r="H3673" s="54" t="s">
        <v>197</v>
      </c>
      <c r="I3673" s="54" t="s">
        <v>678</v>
      </c>
      <c r="J3673" s="54" t="s">
        <v>196</v>
      </c>
      <c r="K3673" s="54" t="s">
        <v>679</v>
      </c>
      <c r="L3673" s="87">
        <v>41814</v>
      </c>
      <c r="M3673" s="54"/>
      <c r="N3673" s="54" t="s">
        <v>680</v>
      </c>
      <c r="O3673" s="88">
        <v>7.7945559400000003E-2</v>
      </c>
      <c r="P3673" s="54">
        <v>40</v>
      </c>
    </row>
    <row r="3674" spans="1:16" ht="28">
      <c r="A3674" s="54" t="s">
        <v>228</v>
      </c>
      <c r="B3674" s="54" t="s">
        <v>185</v>
      </c>
      <c r="C3674" s="54" t="s">
        <v>1129</v>
      </c>
      <c r="D3674" s="54" t="s">
        <v>152</v>
      </c>
      <c r="E3674" s="54" t="s">
        <v>1129</v>
      </c>
      <c r="F3674" s="54" t="s">
        <v>272</v>
      </c>
      <c r="G3674" s="54" t="s">
        <v>196</v>
      </c>
      <c r="H3674" s="54" t="s">
        <v>197</v>
      </c>
      <c r="I3674" s="54" t="s">
        <v>678</v>
      </c>
      <c r="J3674" s="54" t="s">
        <v>196</v>
      </c>
      <c r="K3674" s="54" t="s">
        <v>197</v>
      </c>
      <c r="L3674" s="87">
        <v>41814</v>
      </c>
      <c r="M3674" s="54"/>
      <c r="N3674" s="54" t="s">
        <v>681</v>
      </c>
      <c r="O3674" s="88">
        <v>3.8972779700000001E-2</v>
      </c>
      <c r="P3674" s="54">
        <v>20</v>
      </c>
    </row>
    <row r="3675" spans="1:16" ht="28">
      <c r="A3675" s="54" t="s">
        <v>228</v>
      </c>
      <c r="B3675" s="54" t="s">
        <v>185</v>
      </c>
      <c r="C3675" s="54" t="s">
        <v>1129</v>
      </c>
      <c r="D3675" s="54" t="s">
        <v>152</v>
      </c>
      <c r="E3675" s="54" t="s">
        <v>1129</v>
      </c>
      <c r="F3675" s="54" t="s">
        <v>272</v>
      </c>
      <c r="G3675" s="54" t="s">
        <v>196</v>
      </c>
      <c r="H3675" s="54" t="s">
        <v>197</v>
      </c>
      <c r="I3675" s="54" t="s">
        <v>678</v>
      </c>
      <c r="J3675" s="54" t="s">
        <v>196</v>
      </c>
      <c r="K3675" s="54" t="s">
        <v>682</v>
      </c>
      <c r="L3675" s="87">
        <v>41814</v>
      </c>
      <c r="M3675" s="54"/>
      <c r="N3675" s="54" t="s">
        <v>683</v>
      </c>
      <c r="O3675" s="88">
        <v>1.7537750899999999E-2</v>
      </c>
      <c r="P3675" s="54">
        <v>9</v>
      </c>
    </row>
    <row r="3676" spans="1:16" ht="28">
      <c r="A3676" s="54" t="s">
        <v>228</v>
      </c>
      <c r="B3676" s="54" t="s">
        <v>185</v>
      </c>
      <c r="C3676" s="54" t="s">
        <v>1129</v>
      </c>
      <c r="D3676" s="54" t="s">
        <v>152</v>
      </c>
      <c r="E3676" s="54" t="s">
        <v>1129</v>
      </c>
      <c r="F3676" s="54" t="s">
        <v>272</v>
      </c>
      <c r="G3676" s="54" t="s">
        <v>196</v>
      </c>
      <c r="H3676" s="54" t="s">
        <v>197</v>
      </c>
      <c r="I3676" s="54" t="s">
        <v>678</v>
      </c>
      <c r="J3676" s="54" t="s">
        <v>196</v>
      </c>
      <c r="K3676" s="54" t="s">
        <v>684</v>
      </c>
      <c r="L3676" s="87">
        <v>41814</v>
      </c>
      <c r="M3676" s="54"/>
      <c r="N3676" s="54" t="s">
        <v>685</v>
      </c>
      <c r="O3676" s="88">
        <v>4.6767335600000008E-2</v>
      </c>
      <c r="P3676" s="54">
        <v>24</v>
      </c>
    </row>
    <row r="3677" spans="1:16" ht="28">
      <c r="A3677" s="54" t="s">
        <v>228</v>
      </c>
      <c r="B3677" s="54" t="s">
        <v>185</v>
      </c>
      <c r="C3677" s="54" t="s">
        <v>1129</v>
      </c>
      <c r="D3677" s="54" t="s">
        <v>152</v>
      </c>
      <c r="E3677" s="54" t="s">
        <v>1129</v>
      </c>
      <c r="F3677" s="54" t="s">
        <v>272</v>
      </c>
      <c r="G3677" s="54" t="s">
        <v>196</v>
      </c>
      <c r="H3677" s="54" t="s">
        <v>197</v>
      </c>
      <c r="I3677" s="54" t="s">
        <v>678</v>
      </c>
      <c r="J3677" s="54" t="s">
        <v>196</v>
      </c>
      <c r="K3677" s="54" t="s">
        <v>686</v>
      </c>
      <c r="L3677" s="87">
        <v>41814</v>
      </c>
      <c r="M3677" s="54"/>
      <c r="N3677" s="54" t="s">
        <v>687</v>
      </c>
      <c r="O3677" s="88">
        <v>2.3383667800000001E-2</v>
      </c>
      <c r="P3677" s="54">
        <v>12</v>
      </c>
    </row>
    <row r="3678" spans="1:16" ht="28">
      <c r="A3678" s="54" t="s">
        <v>228</v>
      </c>
      <c r="B3678" s="54" t="s">
        <v>185</v>
      </c>
      <c r="C3678" s="54" t="s">
        <v>1129</v>
      </c>
      <c r="D3678" s="54" t="s">
        <v>152</v>
      </c>
      <c r="E3678" s="54" t="s">
        <v>1129</v>
      </c>
      <c r="F3678" s="54" t="s">
        <v>272</v>
      </c>
      <c r="G3678" s="54" t="s">
        <v>196</v>
      </c>
      <c r="H3678" s="54" t="s">
        <v>197</v>
      </c>
      <c r="I3678" s="54" t="s">
        <v>678</v>
      </c>
      <c r="J3678" s="54" t="s">
        <v>196</v>
      </c>
      <c r="K3678" s="54" t="s">
        <v>688</v>
      </c>
      <c r="L3678" s="87">
        <v>41814</v>
      </c>
      <c r="M3678" s="54"/>
      <c r="N3678" s="54" t="s">
        <v>689</v>
      </c>
      <c r="O3678" s="88">
        <v>7.7945558999999998E-3</v>
      </c>
      <c r="P3678" s="54">
        <v>4</v>
      </c>
    </row>
    <row r="3679" spans="1:16" ht="28">
      <c r="A3679" s="54" t="s">
        <v>228</v>
      </c>
      <c r="B3679" s="54" t="s">
        <v>185</v>
      </c>
      <c r="C3679" s="54" t="s">
        <v>1129</v>
      </c>
      <c r="D3679" s="54" t="s">
        <v>152</v>
      </c>
      <c r="E3679" s="54" t="s">
        <v>1129</v>
      </c>
      <c r="F3679" s="54" t="s">
        <v>272</v>
      </c>
      <c r="G3679" s="54" t="s">
        <v>196</v>
      </c>
      <c r="H3679" s="54" t="s">
        <v>197</v>
      </c>
      <c r="I3679" s="54" t="s">
        <v>678</v>
      </c>
      <c r="J3679" s="54" t="s">
        <v>196</v>
      </c>
      <c r="K3679" s="54" t="s">
        <v>690</v>
      </c>
      <c r="L3679" s="87">
        <v>41814</v>
      </c>
      <c r="M3679" s="54"/>
      <c r="N3679" s="54" t="s">
        <v>691</v>
      </c>
      <c r="O3679" s="88">
        <v>2.1435028799999999E-2</v>
      </c>
      <c r="P3679" s="54">
        <v>11</v>
      </c>
    </row>
    <row r="3680" spans="1:16" ht="28">
      <c r="A3680" s="54" t="s">
        <v>228</v>
      </c>
      <c r="B3680" s="54" t="s">
        <v>185</v>
      </c>
      <c r="C3680" s="54" t="s">
        <v>1129</v>
      </c>
      <c r="D3680" s="54" t="s">
        <v>152</v>
      </c>
      <c r="E3680" s="54" t="s">
        <v>1129</v>
      </c>
      <c r="F3680" s="54" t="s">
        <v>272</v>
      </c>
      <c r="G3680" s="54" t="s">
        <v>196</v>
      </c>
      <c r="H3680" s="54" t="s">
        <v>197</v>
      </c>
      <c r="I3680" s="54" t="s">
        <v>678</v>
      </c>
      <c r="J3680" s="54" t="s">
        <v>196</v>
      </c>
      <c r="K3680" s="54" t="s">
        <v>692</v>
      </c>
      <c r="L3680" s="87">
        <v>41814</v>
      </c>
      <c r="M3680" s="54"/>
      <c r="N3680" s="54" t="s">
        <v>693</v>
      </c>
      <c r="O3680" s="88">
        <v>1.7537750899999999E-2</v>
      </c>
      <c r="P3680" s="54">
        <v>9</v>
      </c>
    </row>
    <row r="3681" spans="1:16" ht="28">
      <c r="A3681" s="54" t="s">
        <v>228</v>
      </c>
      <c r="B3681" s="54" t="s">
        <v>185</v>
      </c>
      <c r="C3681" s="54" t="s">
        <v>1129</v>
      </c>
      <c r="D3681" s="54" t="s">
        <v>152</v>
      </c>
      <c r="E3681" s="54" t="s">
        <v>1129</v>
      </c>
      <c r="F3681" s="54" t="s">
        <v>272</v>
      </c>
      <c r="G3681" s="54" t="s">
        <v>196</v>
      </c>
      <c r="H3681" s="54" t="s">
        <v>197</v>
      </c>
      <c r="I3681" s="54" t="s">
        <v>678</v>
      </c>
      <c r="J3681" s="54" t="s">
        <v>196</v>
      </c>
      <c r="K3681" s="54" t="s">
        <v>694</v>
      </c>
      <c r="L3681" s="87">
        <v>41814</v>
      </c>
      <c r="M3681" s="54"/>
      <c r="N3681" s="54" t="s">
        <v>695</v>
      </c>
      <c r="O3681" s="88">
        <v>2.5332306799999999E-2</v>
      </c>
      <c r="P3681" s="54">
        <v>13</v>
      </c>
    </row>
    <row r="3682" spans="1:16" ht="28">
      <c r="A3682" s="54" t="s">
        <v>228</v>
      </c>
      <c r="B3682" s="54" t="s">
        <v>185</v>
      </c>
      <c r="C3682" s="54" t="s">
        <v>1129</v>
      </c>
      <c r="D3682" s="54" t="s">
        <v>152</v>
      </c>
      <c r="E3682" s="54" t="s">
        <v>1129</v>
      </c>
      <c r="F3682" s="54" t="s">
        <v>272</v>
      </c>
      <c r="G3682" s="54" t="s">
        <v>196</v>
      </c>
      <c r="H3682" s="54" t="s">
        <v>197</v>
      </c>
      <c r="I3682" s="54" t="s">
        <v>678</v>
      </c>
      <c r="J3682" s="54" t="s">
        <v>196</v>
      </c>
      <c r="K3682" s="54" t="s">
        <v>696</v>
      </c>
      <c r="L3682" s="87">
        <v>41814</v>
      </c>
      <c r="M3682" s="54"/>
      <c r="N3682" s="54" t="s">
        <v>697</v>
      </c>
      <c r="O3682" s="88">
        <v>2.5332306799999999E-2</v>
      </c>
      <c r="P3682" s="54">
        <v>13</v>
      </c>
    </row>
    <row r="3683" spans="1:16" ht="28">
      <c r="A3683" s="54" t="s">
        <v>228</v>
      </c>
      <c r="B3683" s="54" t="s">
        <v>185</v>
      </c>
      <c r="C3683" s="54" t="s">
        <v>1129</v>
      </c>
      <c r="D3683" s="54" t="s">
        <v>152</v>
      </c>
      <c r="E3683" s="54" t="s">
        <v>1129</v>
      </c>
      <c r="F3683" s="54" t="s">
        <v>272</v>
      </c>
      <c r="G3683" s="54" t="s">
        <v>196</v>
      </c>
      <c r="H3683" s="54" t="s">
        <v>197</v>
      </c>
      <c r="I3683" s="54" t="s">
        <v>678</v>
      </c>
      <c r="J3683" s="54" t="s">
        <v>196</v>
      </c>
      <c r="K3683" s="54" t="s">
        <v>698</v>
      </c>
      <c r="L3683" s="87">
        <v>41814</v>
      </c>
      <c r="M3683" s="54"/>
      <c r="N3683" s="54" t="s">
        <v>699</v>
      </c>
      <c r="O3683" s="88">
        <v>1.3640472900000001E-2</v>
      </c>
      <c r="P3683" s="54">
        <v>7</v>
      </c>
    </row>
    <row r="3684" spans="1:16" ht="28">
      <c r="A3684" s="54" t="s">
        <v>228</v>
      </c>
      <c r="B3684" s="54" t="s">
        <v>185</v>
      </c>
      <c r="C3684" s="54" t="s">
        <v>1129</v>
      </c>
      <c r="D3684" s="54" t="s">
        <v>152</v>
      </c>
      <c r="E3684" s="54" t="s">
        <v>1129</v>
      </c>
      <c r="F3684" s="54" t="s">
        <v>272</v>
      </c>
      <c r="G3684" s="54" t="s">
        <v>307</v>
      </c>
      <c r="H3684" s="54" t="s">
        <v>308</v>
      </c>
      <c r="I3684" s="54" t="s">
        <v>309</v>
      </c>
      <c r="J3684" s="54" t="s">
        <v>307</v>
      </c>
      <c r="K3684" s="54" t="s">
        <v>806</v>
      </c>
      <c r="L3684" s="87">
        <v>41695</v>
      </c>
      <c r="M3684" s="54"/>
      <c r="N3684" s="54" t="s">
        <v>807</v>
      </c>
      <c r="O3684" s="88">
        <v>0.29229584759999999</v>
      </c>
      <c r="P3684" s="54">
        <v>150</v>
      </c>
    </row>
    <row r="3685" spans="1:16" ht="28">
      <c r="A3685" s="54" t="s">
        <v>228</v>
      </c>
      <c r="B3685" s="54" t="s">
        <v>185</v>
      </c>
      <c r="C3685" s="54" t="s">
        <v>1129</v>
      </c>
      <c r="D3685" s="54" t="s">
        <v>152</v>
      </c>
      <c r="E3685" s="54" t="s">
        <v>1129</v>
      </c>
      <c r="F3685" s="54" t="s">
        <v>272</v>
      </c>
      <c r="G3685" s="54" t="s">
        <v>307</v>
      </c>
      <c r="H3685" s="54" t="s">
        <v>308</v>
      </c>
      <c r="I3685" s="54" t="s">
        <v>309</v>
      </c>
      <c r="J3685" s="54" t="s">
        <v>307</v>
      </c>
      <c r="K3685" s="54" t="s">
        <v>808</v>
      </c>
      <c r="L3685" s="87">
        <v>41695</v>
      </c>
      <c r="M3685" s="54"/>
      <c r="N3685" s="54" t="s">
        <v>809</v>
      </c>
      <c r="O3685" s="88">
        <v>1.3640472900000001E-2</v>
      </c>
      <c r="P3685" s="54">
        <v>7</v>
      </c>
    </row>
    <row r="3686" spans="1:16" ht="28">
      <c r="A3686" s="54" t="s">
        <v>228</v>
      </c>
      <c r="B3686" s="54" t="s">
        <v>185</v>
      </c>
      <c r="C3686" s="54" t="s">
        <v>1129</v>
      </c>
      <c r="D3686" s="54" t="s">
        <v>152</v>
      </c>
      <c r="E3686" s="54" t="s">
        <v>1129</v>
      </c>
      <c r="F3686" s="54" t="s">
        <v>272</v>
      </c>
      <c r="G3686" s="54" t="s">
        <v>307</v>
      </c>
      <c r="H3686" s="54" t="s">
        <v>308</v>
      </c>
      <c r="I3686" s="54" t="s">
        <v>309</v>
      </c>
      <c r="J3686" s="54" t="s">
        <v>307</v>
      </c>
      <c r="K3686" s="54" t="s">
        <v>308</v>
      </c>
      <c r="L3686" s="87">
        <v>41695</v>
      </c>
      <c r="M3686" s="54"/>
      <c r="N3686" s="54" t="s">
        <v>810</v>
      </c>
      <c r="O3686" s="88">
        <v>1.94863898E-2</v>
      </c>
      <c r="P3686" s="54">
        <v>10</v>
      </c>
    </row>
    <row r="3687" spans="1:16" ht="28">
      <c r="A3687" s="54" t="s">
        <v>228</v>
      </c>
      <c r="B3687" s="54" t="s">
        <v>185</v>
      </c>
      <c r="C3687" s="54" t="s">
        <v>1129</v>
      </c>
      <c r="D3687" s="54" t="s">
        <v>152</v>
      </c>
      <c r="E3687" s="54" t="s">
        <v>1129</v>
      </c>
      <c r="F3687" s="54" t="s">
        <v>272</v>
      </c>
      <c r="G3687" s="54" t="s">
        <v>307</v>
      </c>
      <c r="H3687" s="54" t="s">
        <v>308</v>
      </c>
      <c r="I3687" s="54" t="s">
        <v>309</v>
      </c>
      <c r="J3687" s="54" t="s">
        <v>307</v>
      </c>
      <c r="K3687" s="54" t="s">
        <v>308</v>
      </c>
      <c r="L3687" s="87">
        <v>41695</v>
      </c>
      <c r="M3687" s="54"/>
      <c r="N3687" s="54" t="s">
        <v>310</v>
      </c>
      <c r="O3687" s="88">
        <v>5.8459169499999998E-2</v>
      </c>
      <c r="P3687" s="54">
        <v>30</v>
      </c>
    </row>
    <row r="3688" spans="1:16" ht="28">
      <c r="A3688" s="54" t="s">
        <v>228</v>
      </c>
      <c r="B3688" s="54" t="s">
        <v>185</v>
      </c>
      <c r="C3688" s="54" t="s">
        <v>1129</v>
      </c>
      <c r="D3688" s="54" t="s">
        <v>152</v>
      </c>
      <c r="E3688" s="54" t="s">
        <v>1129</v>
      </c>
      <c r="F3688" s="54" t="s">
        <v>272</v>
      </c>
      <c r="G3688" s="54" t="s">
        <v>307</v>
      </c>
      <c r="H3688" s="54" t="s">
        <v>308</v>
      </c>
      <c r="I3688" s="54" t="s">
        <v>309</v>
      </c>
      <c r="J3688" s="54" t="s">
        <v>307</v>
      </c>
      <c r="K3688" s="54" t="s">
        <v>311</v>
      </c>
      <c r="L3688" s="87">
        <v>41695</v>
      </c>
      <c r="M3688" s="54"/>
      <c r="N3688" s="54" t="s">
        <v>312</v>
      </c>
      <c r="O3688" s="88">
        <v>6.8202364400000007E-2</v>
      </c>
      <c r="P3688" s="54">
        <v>35</v>
      </c>
    </row>
    <row r="3689" spans="1:16" ht="28">
      <c r="A3689" s="54" t="s">
        <v>228</v>
      </c>
      <c r="B3689" s="54" t="s">
        <v>185</v>
      </c>
      <c r="C3689" s="54" t="s">
        <v>1129</v>
      </c>
      <c r="D3689" s="54" t="s">
        <v>152</v>
      </c>
      <c r="E3689" s="54" t="s">
        <v>1129</v>
      </c>
      <c r="F3689" s="54" t="s">
        <v>272</v>
      </c>
      <c r="G3689" s="54" t="s">
        <v>307</v>
      </c>
      <c r="H3689" s="54" t="s">
        <v>308</v>
      </c>
      <c r="I3689" s="54" t="s">
        <v>309</v>
      </c>
      <c r="J3689" s="54" t="s">
        <v>307</v>
      </c>
      <c r="K3689" s="54" t="s">
        <v>313</v>
      </c>
      <c r="L3689" s="87">
        <v>41695</v>
      </c>
      <c r="M3689" s="54"/>
      <c r="N3689" s="54" t="s">
        <v>314</v>
      </c>
      <c r="O3689" s="88">
        <v>2.1551947161</v>
      </c>
      <c r="P3689" s="54">
        <v>1106</v>
      </c>
    </row>
    <row r="3690" spans="1:16" ht="28">
      <c r="A3690" s="54" t="s">
        <v>228</v>
      </c>
      <c r="B3690" s="54" t="s">
        <v>185</v>
      </c>
      <c r="C3690" s="54" t="s">
        <v>1129</v>
      </c>
      <c r="D3690" s="54" t="s">
        <v>152</v>
      </c>
      <c r="E3690" s="54" t="s">
        <v>1129</v>
      </c>
      <c r="F3690" s="54" t="s">
        <v>272</v>
      </c>
      <c r="G3690" s="54" t="s">
        <v>307</v>
      </c>
      <c r="H3690" s="54" t="s">
        <v>308</v>
      </c>
      <c r="I3690" s="54" t="s">
        <v>309</v>
      </c>
      <c r="J3690" s="54" t="s">
        <v>307</v>
      </c>
      <c r="K3690" s="54" t="s">
        <v>811</v>
      </c>
      <c r="L3690" s="87">
        <v>41695</v>
      </c>
      <c r="M3690" s="54"/>
      <c r="N3690" s="54" t="s">
        <v>812</v>
      </c>
      <c r="O3690" s="88">
        <v>1.94863898E-2</v>
      </c>
      <c r="P3690" s="54">
        <v>10</v>
      </c>
    </row>
    <row r="3691" spans="1:16" ht="28">
      <c r="A3691" s="54" t="s">
        <v>228</v>
      </c>
      <c r="B3691" s="54" t="s">
        <v>185</v>
      </c>
      <c r="C3691" s="54" t="s">
        <v>1129</v>
      </c>
      <c r="D3691" s="54" t="s">
        <v>152</v>
      </c>
      <c r="E3691" s="54" t="s">
        <v>1129</v>
      </c>
      <c r="F3691" s="54" t="s">
        <v>272</v>
      </c>
      <c r="G3691" s="54" t="s">
        <v>307</v>
      </c>
      <c r="H3691" s="54" t="s">
        <v>308</v>
      </c>
      <c r="I3691" s="54" t="s">
        <v>309</v>
      </c>
      <c r="J3691" s="54" t="s">
        <v>307</v>
      </c>
      <c r="K3691" s="54" t="s">
        <v>813</v>
      </c>
      <c r="L3691" s="87">
        <v>41695</v>
      </c>
      <c r="M3691" s="54"/>
      <c r="N3691" s="54" t="s">
        <v>814</v>
      </c>
      <c r="O3691" s="88">
        <v>0.1675829526</v>
      </c>
      <c r="P3691" s="54">
        <v>86</v>
      </c>
    </row>
    <row r="3692" spans="1:16" ht="28">
      <c r="A3692" s="54" t="s">
        <v>228</v>
      </c>
      <c r="B3692" s="54" t="s">
        <v>185</v>
      </c>
      <c r="C3692" s="54" t="s">
        <v>1129</v>
      </c>
      <c r="D3692" s="54" t="s">
        <v>152</v>
      </c>
      <c r="E3692" s="54" t="s">
        <v>1129</v>
      </c>
      <c r="F3692" s="54" t="s">
        <v>272</v>
      </c>
      <c r="G3692" s="54" t="s">
        <v>307</v>
      </c>
      <c r="H3692" s="54" t="s">
        <v>308</v>
      </c>
      <c r="I3692" s="54" t="s">
        <v>309</v>
      </c>
      <c r="J3692" s="54" t="s">
        <v>307</v>
      </c>
      <c r="K3692" s="54" t="s">
        <v>815</v>
      </c>
      <c r="L3692" s="87">
        <v>41695</v>
      </c>
      <c r="M3692" s="54"/>
      <c r="N3692" s="54" t="s">
        <v>816</v>
      </c>
      <c r="O3692" s="88">
        <v>2.92295848E-2</v>
      </c>
      <c r="P3692" s="54">
        <v>15</v>
      </c>
    </row>
    <row r="3693" spans="1:16" ht="28">
      <c r="A3693" s="54" t="s">
        <v>228</v>
      </c>
      <c r="B3693" s="54" t="s">
        <v>185</v>
      </c>
      <c r="C3693" s="54" t="s">
        <v>1129</v>
      </c>
      <c r="D3693" s="54" t="s">
        <v>152</v>
      </c>
      <c r="E3693" s="54" t="s">
        <v>1129</v>
      </c>
      <c r="F3693" s="54" t="s">
        <v>272</v>
      </c>
      <c r="G3693" s="54" t="s">
        <v>307</v>
      </c>
      <c r="H3693" s="54" t="s">
        <v>308</v>
      </c>
      <c r="I3693" s="54" t="s">
        <v>309</v>
      </c>
      <c r="J3693" s="54" t="s">
        <v>307</v>
      </c>
      <c r="K3693" s="54" t="s">
        <v>817</v>
      </c>
      <c r="L3693" s="87">
        <v>41695</v>
      </c>
      <c r="M3693" s="54"/>
      <c r="N3693" s="54" t="s">
        <v>818</v>
      </c>
      <c r="O3693" s="88">
        <v>0.20265845430000001</v>
      </c>
      <c r="P3693" s="54">
        <v>104</v>
      </c>
    </row>
    <row r="3694" spans="1:16" ht="28">
      <c r="A3694" s="54" t="s">
        <v>228</v>
      </c>
      <c r="B3694" s="54" t="s">
        <v>185</v>
      </c>
      <c r="C3694" s="54" t="s">
        <v>1129</v>
      </c>
      <c r="D3694" s="54" t="s">
        <v>152</v>
      </c>
      <c r="E3694" s="54" t="s">
        <v>1129</v>
      </c>
      <c r="F3694" s="54" t="s">
        <v>272</v>
      </c>
      <c r="G3694" s="54" t="s">
        <v>307</v>
      </c>
      <c r="H3694" s="54" t="s">
        <v>308</v>
      </c>
      <c r="I3694" s="54" t="s">
        <v>309</v>
      </c>
      <c r="J3694" s="54" t="s">
        <v>307</v>
      </c>
      <c r="K3694" s="54" t="s">
        <v>819</v>
      </c>
      <c r="L3694" s="87">
        <v>41695</v>
      </c>
      <c r="M3694" s="54"/>
      <c r="N3694" s="54" t="s">
        <v>820</v>
      </c>
      <c r="O3694" s="88">
        <v>3.11782237E-2</v>
      </c>
      <c r="P3694" s="54">
        <v>16</v>
      </c>
    </row>
    <row r="3695" spans="1:16" ht="28">
      <c r="A3695" s="54" t="s">
        <v>228</v>
      </c>
      <c r="B3695" s="54" t="s">
        <v>185</v>
      </c>
      <c r="C3695" s="54" t="s">
        <v>1129</v>
      </c>
      <c r="D3695" s="54" t="s">
        <v>152</v>
      </c>
      <c r="E3695" s="54" t="s">
        <v>1129</v>
      </c>
      <c r="F3695" s="54" t="s">
        <v>272</v>
      </c>
      <c r="G3695" s="54" t="s">
        <v>307</v>
      </c>
      <c r="H3695" s="54" t="s">
        <v>308</v>
      </c>
      <c r="I3695" s="54" t="s">
        <v>309</v>
      </c>
      <c r="J3695" s="54" t="s">
        <v>307</v>
      </c>
      <c r="K3695" s="54" t="s">
        <v>821</v>
      </c>
      <c r="L3695" s="87">
        <v>41695</v>
      </c>
      <c r="M3695" s="54"/>
      <c r="N3695" s="54" t="s">
        <v>822</v>
      </c>
      <c r="O3695" s="88">
        <v>3.11782237E-2</v>
      </c>
      <c r="P3695" s="54">
        <v>16</v>
      </c>
    </row>
    <row r="3696" spans="1:16" ht="28">
      <c r="A3696" s="54" t="s">
        <v>228</v>
      </c>
      <c r="B3696" s="54" t="s">
        <v>185</v>
      </c>
      <c r="C3696" s="54" t="s">
        <v>1129</v>
      </c>
      <c r="D3696" s="54" t="s">
        <v>152</v>
      </c>
      <c r="E3696" s="54" t="s">
        <v>1129</v>
      </c>
      <c r="F3696" s="54" t="s">
        <v>272</v>
      </c>
      <c r="G3696" s="54" t="s">
        <v>307</v>
      </c>
      <c r="H3696" s="54" t="s">
        <v>308</v>
      </c>
      <c r="I3696" s="54" t="s">
        <v>309</v>
      </c>
      <c r="J3696" s="54" t="s">
        <v>307</v>
      </c>
      <c r="K3696" s="54" t="s">
        <v>823</v>
      </c>
      <c r="L3696" s="87">
        <v>41695</v>
      </c>
      <c r="M3696" s="54"/>
      <c r="N3696" s="54" t="s">
        <v>824</v>
      </c>
      <c r="O3696" s="88">
        <v>9.15860322E-2</v>
      </c>
      <c r="P3696" s="54">
        <v>47</v>
      </c>
    </row>
    <row r="3697" spans="1:16" ht="28">
      <c r="A3697" s="54" t="s">
        <v>228</v>
      </c>
      <c r="B3697" s="54" t="s">
        <v>185</v>
      </c>
      <c r="C3697" s="54" t="s">
        <v>1129</v>
      </c>
      <c r="D3697" s="54" t="s">
        <v>152</v>
      </c>
      <c r="E3697" s="54" t="s">
        <v>1129</v>
      </c>
      <c r="F3697" s="54" t="s">
        <v>272</v>
      </c>
      <c r="G3697" s="54" t="s">
        <v>201</v>
      </c>
      <c r="H3697" s="54" t="s">
        <v>1135</v>
      </c>
      <c r="I3697" s="54" t="s">
        <v>1136</v>
      </c>
      <c r="J3697" s="54" t="s">
        <v>201</v>
      </c>
      <c r="K3697" s="54" t="s">
        <v>316</v>
      </c>
      <c r="L3697" s="87">
        <v>41778</v>
      </c>
      <c r="M3697" s="54"/>
      <c r="N3697" s="54" t="s">
        <v>1137</v>
      </c>
      <c r="O3697" s="88">
        <v>7.4048281399999985E-2</v>
      </c>
      <c r="P3697" s="54">
        <v>38</v>
      </c>
    </row>
    <row r="3698" spans="1:16" ht="28">
      <c r="A3698" s="54" t="s">
        <v>228</v>
      </c>
      <c r="B3698" s="54" t="s">
        <v>185</v>
      </c>
      <c r="C3698" s="54" t="s">
        <v>1129</v>
      </c>
      <c r="D3698" s="54" t="s">
        <v>152</v>
      </c>
      <c r="E3698" s="54" t="s">
        <v>1129</v>
      </c>
      <c r="F3698" s="54" t="s">
        <v>272</v>
      </c>
      <c r="G3698" s="54" t="s">
        <v>201</v>
      </c>
      <c r="H3698" s="54" t="s">
        <v>1135</v>
      </c>
      <c r="I3698" s="54" t="s">
        <v>1136</v>
      </c>
      <c r="J3698" s="54" t="s">
        <v>201</v>
      </c>
      <c r="K3698" s="54" t="s">
        <v>967</v>
      </c>
      <c r="L3698" s="87">
        <v>41778</v>
      </c>
      <c r="M3698" s="54"/>
      <c r="N3698" s="54" t="s">
        <v>1138</v>
      </c>
      <c r="O3698" s="88">
        <v>3.3126862700000002E-2</v>
      </c>
      <c r="P3698" s="54">
        <v>17</v>
      </c>
    </row>
    <row r="3699" spans="1:16" ht="28">
      <c r="A3699" s="54" t="s">
        <v>228</v>
      </c>
      <c r="B3699" s="54" t="s">
        <v>185</v>
      </c>
      <c r="C3699" s="54" t="s">
        <v>1129</v>
      </c>
      <c r="D3699" s="54" t="s">
        <v>152</v>
      </c>
      <c r="E3699" s="54" t="s">
        <v>1129</v>
      </c>
      <c r="F3699" s="54" t="s">
        <v>272</v>
      </c>
      <c r="G3699" s="54" t="s">
        <v>201</v>
      </c>
      <c r="H3699" s="54" t="s">
        <v>1135</v>
      </c>
      <c r="I3699" s="54" t="s">
        <v>1136</v>
      </c>
      <c r="J3699" s="54" t="s">
        <v>201</v>
      </c>
      <c r="K3699" s="54" t="s">
        <v>973</v>
      </c>
      <c r="L3699" s="87">
        <v>41778</v>
      </c>
      <c r="M3699" s="54"/>
      <c r="N3699" s="54" t="s">
        <v>1139</v>
      </c>
      <c r="O3699" s="88">
        <v>3.5075501699999997E-2</v>
      </c>
      <c r="P3699" s="54">
        <v>18</v>
      </c>
    </row>
    <row r="3700" spans="1:16" ht="28">
      <c r="A3700" s="54" t="s">
        <v>228</v>
      </c>
      <c r="B3700" s="54" t="s">
        <v>185</v>
      </c>
      <c r="C3700" s="54" t="s">
        <v>1129</v>
      </c>
      <c r="D3700" s="54" t="s">
        <v>152</v>
      </c>
      <c r="E3700" s="54" t="s">
        <v>1129</v>
      </c>
      <c r="F3700" s="54" t="s">
        <v>272</v>
      </c>
      <c r="G3700" s="54" t="s">
        <v>201</v>
      </c>
      <c r="H3700" s="54" t="s">
        <v>1135</v>
      </c>
      <c r="I3700" s="54" t="s">
        <v>1136</v>
      </c>
      <c r="J3700" s="54" t="s">
        <v>201</v>
      </c>
      <c r="K3700" s="54" t="s">
        <v>992</v>
      </c>
      <c r="L3700" s="87">
        <v>41778</v>
      </c>
      <c r="M3700" s="54"/>
      <c r="N3700" s="54" t="s">
        <v>1140</v>
      </c>
      <c r="O3700" s="88">
        <v>3.5075501699999997E-2</v>
      </c>
      <c r="P3700" s="54">
        <v>18</v>
      </c>
    </row>
    <row r="3701" spans="1:16" ht="28">
      <c r="A3701" s="54" t="s">
        <v>228</v>
      </c>
      <c r="B3701" s="54" t="s">
        <v>185</v>
      </c>
      <c r="C3701" s="54" t="s">
        <v>1129</v>
      </c>
      <c r="D3701" s="54" t="s">
        <v>152</v>
      </c>
      <c r="E3701" s="54" t="s">
        <v>1129</v>
      </c>
      <c r="F3701" s="54" t="s">
        <v>272</v>
      </c>
      <c r="G3701" s="54" t="s">
        <v>201</v>
      </c>
      <c r="H3701" s="54" t="s">
        <v>1135</v>
      </c>
      <c r="I3701" s="54" t="s">
        <v>1136</v>
      </c>
      <c r="J3701" s="54" t="s">
        <v>201</v>
      </c>
      <c r="K3701" s="54" t="s">
        <v>204</v>
      </c>
      <c r="L3701" s="87">
        <v>41778</v>
      </c>
      <c r="M3701" s="54"/>
      <c r="N3701" s="54" t="s">
        <v>1141</v>
      </c>
      <c r="O3701" s="88">
        <v>9.5483310200000004E-2</v>
      </c>
      <c r="P3701" s="54">
        <v>49</v>
      </c>
    </row>
    <row r="3702" spans="1:16" ht="28">
      <c r="A3702" s="54" t="s">
        <v>228</v>
      </c>
      <c r="B3702" s="54" t="s">
        <v>185</v>
      </c>
      <c r="C3702" s="54" t="s">
        <v>1129</v>
      </c>
      <c r="D3702" s="54" t="s">
        <v>152</v>
      </c>
      <c r="E3702" s="54" t="s">
        <v>1129</v>
      </c>
      <c r="F3702" s="54" t="s">
        <v>272</v>
      </c>
      <c r="G3702" s="54" t="s">
        <v>201</v>
      </c>
      <c r="H3702" s="54" t="s">
        <v>1135</v>
      </c>
      <c r="I3702" s="54" t="s">
        <v>1136</v>
      </c>
      <c r="J3702" s="54" t="s">
        <v>201</v>
      </c>
      <c r="K3702" s="54" t="s">
        <v>320</v>
      </c>
      <c r="L3702" s="87">
        <v>41778</v>
      </c>
      <c r="M3702" s="54"/>
      <c r="N3702" s="54" t="s">
        <v>1142</v>
      </c>
      <c r="O3702" s="88">
        <v>5.26132526E-2</v>
      </c>
      <c r="P3702" s="54">
        <v>27</v>
      </c>
    </row>
    <row r="3703" spans="1:16" ht="28">
      <c r="A3703" s="54" t="s">
        <v>228</v>
      </c>
      <c r="B3703" s="54" t="s">
        <v>185</v>
      </c>
      <c r="C3703" s="54" t="s">
        <v>1129</v>
      </c>
      <c r="D3703" s="54" t="s">
        <v>152</v>
      </c>
      <c r="E3703" s="54" t="s">
        <v>1129</v>
      </c>
      <c r="F3703" s="54" t="s">
        <v>272</v>
      </c>
      <c r="G3703" s="54" t="s">
        <v>201</v>
      </c>
      <c r="H3703" s="54" t="s">
        <v>976</v>
      </c>
      <c r="I3703" s="54" t="s">
        <v>977</v>
      </c>
      <c r="J3703" s="54" t="s">
        <v>201</v>
      </c>
      <c r="K3703" s="54" t="s">
        <v>978</v>
      </c>
      <c r="L3703" s="87">
        <v>41695</v>
      </c>
      <c r="M3703" s="54"/>
      <c r="N3703" s="54" t="s">
        <v>979</v>
      </c>
      <c r="O3703" s="88">
        <v>7.2099642399999997E-2</v>
      </c>
      <c r="P3703" s="54">
        <v>37</v>
      </c>
    </row>
    <row r="3704" spans="1:16" ht="28">
      <c r="A3704" s="54" t="s">
        <v>228</v>
      </c>
      <c r="B3704" s="54" t="s">
        <v>185</v>
      </c>
      <c r="C3704" s="54" t="s">
        <v>1129</v>
      </c>
      <c r="D3704" s="54" t="s">
        <v>152</v>
      </c>
      <c r="E3704" s="54" t="s">
        <v>1129</v>
      </c>
      <c r="F3704" s="54" t="s">
        <v>272</v>
      </c>
      <c r="G3704" s="54" t="s">
        <v>201</v>
      </c>
      <c r="H3704" s="54" t="s">
        <v>976</v>
      </c>
      <c r="I3704" s="54" t="s">
        <v>977</v>
      </c>
      <c r="J3704" s="54" t="s">
        <v>201</v>
      </c>
      <c r="K3704" s="54" t="s">
        <v>980</v>
      </c>
      <c r="L3704" s="87">
        <v>41695</v>
      </c>
      <c r="M3704" s="54"/>
      <c r="N3704" s="54" t="s">
        <v>981</v>
      </c>
      <c r="O3704" s="88">
        <v>0.51833796970000001</v>
      </c>
      <c r="P3704" s="54">
        <v>266</v>
      </c>
    </row>
    <row r="3705" spans="1:16" ht="28">
      <c r="A3705" s="54" t="s">
        <v>228</v>
      </c>
      <c r="B3705" s="54" t="s">
        <v>185</v>
      </c>
      <c r="C3705" s="54" t="s">
        <v>1129</v>
      </c>
      <c r="D3705" s="54" t="s">
        <v>152</v>
      </c>
      <c r="E3705" s="54" t="s">
        <v>1129</v>
      </c>
      <c r="F3705" s="54" t="s">
        <v>272</v>
      </c>
      <c r="G3705" s="54" t="s">
        <v>201</v>
      </c>
      <c r="H3705" s="54" t="s">
        <v>976</v>
      </c>
      <c r="I3705" s="54" t="s">
        <v>977</v>
      </c>
      <c r="J3705" s="54" t="s">
        <v>201</v>
      </c>
      <c r="K3705" s="54" t="s">
        <v>982</v>
      </c>
      <c r="L3705" s="87">
        <v>41695</v>
      </c>
      <c r="M3705" s="54"/>
      <c r="N3705" s="54" t="s">
        <v>983</v>
      </c>
      <c r="O3705" s="88">
        <v>7.2099642399999997E-2</v>
      </c>
      <c r="P3705" s="54">
        <v>37</v>
      </c>
    </row>
    <row r="3706" spans="1:16" ht="28">
      <c r="A3706" s="54" t="s">
        <v>228</v>
      </c>
      <c r="B3706" s="54" t="s">
        <v>185</v>
      </c>
      <c r="C3706" s="54" t="s">
        <v>1129</v>
      </c>
      <c r="D3706" s="54" t="s">
        <v>152</v>
      </c>
      <c r="E3706" s="54" t="s">
        <v>1129</v>
      </c>
      <c r="F3706" s="54" t="s">
        <v>272</v>
      </c>
      <c r="G3706" s="54" t="s">
        <v>201</v>
      </c>
      <c r="H3706" s="54" t="s">
        <v>976</v>
      </c>
      <c r="I3706" s="54" t="s">
        <v>977</v>
      </c>
      <c r="J3706" s="54" t="s">
        <v>201</v>
      </c>
      <c r="K3706" s="54" t="s">
        <v>984</v>
      </c>
      <c r="L3706" s="87">
        <v>41695</v>
      </c>
      <c r="M3706" s="54"/>
      <c r="N3706" s="54" t="s">
        <v>985</v>
      </c>
      <c r="O3706" s="88">
        <v>0.14030200679999999</v>
      </c>
      <c r="P3706" s="54">
        <v>72</v>
      </c>
    </row>
    <row r="3707" spans="1:16" ht="28">
      <c r="A3707" s="54" t="s">
        <v>228</v>
      </c>
      <c r="B3707" s="54" t="s">
        <v>185</v>
      </c>
      <c r="C3707" s="54" t="s">
        <v>1129</v>
      </c>
      <c r="D3707" s="54" t="s">
        <v>152</v>
      </c>
      <c r="E3707" s="54" t="s">
        <v>1129</v>
      </c>
      <c r="F3707" s="54" t="s">
        <v>272</v>
      </c>
      <c r="G3707" s="54" t="s">
        <v>201</v>
      </c>
      <c r="H3707" s="54" t="s">
        <v>976</v>
      </c>
      <c r="I3707" s="54" t="s">
        <v>977</v>
      </c>
      <c r="J3707" s="54" t="s">
        <v>201</v>
      </c>
      <c r="K3707" s="54" t="s">
        <v>986</v>
      </c>
      <c r="L3707" s="87">
        <v>41695</v>
      </c>
      <c r="M3707" s="54"/>
      <c r="N3707" s="54" t="s">
        <v>987</v>
      </c>
      <c r="O3707" s="88">
        <v>0.14419928479999999</v>
      </c>
      <c r="P3707" s="54">
        <v>74</v>
      </c>
    </row>
    <row r="3708" spans="1:16" ht="28">
      <c r="A3708" s="54" t="s">
        <v>228</v>
      </c>
      <c r="B3708" s="54" t="s">
        <v>185</v>
      </c>
      <c r="C3708" s="54" t="s">
        <v>1129</v>
      </c>
      <c r="D3708" s="54" t="s">
        <v>152</v>
      </c>
      <c r="E3708" s="54" t="s">
        <v>1129</v>
      </c>
      <c r="F3708" s="54" t="s">
        <v>272</v>
      </c>
      <c r="G3708" s="54" t="s">
        <v>201</v>
      </c>
      <c r="H3708" s="54" t="s">
        <v>976</v>
      </c>
      <c r="I3708" s="54" t="s">
        <v>977</v>
      </c>
      <c r="J3708" s="54" t="s">
        <v>201</v>
      </c>
      <c r="K3708" s="54" t="s">
        <v>988</v>
      </c>
      <c r="L3708" s="87">
        <v>41695</v>
      </c>
      <c r="M3708" s="54"/>
      <c r="N3708" s="54" t="s">
        <v>989</v>
      </c>
      <c r="O3708" s="88">
        <v>1.0659055242</v>
      </c>
      <c r="P3708" s="54">
        <v>547</v>
      </c>
    </row>
    <row r="3709" spans="1:16" ht="28">
      <c r="A3709" s="54" t="s">
        <v>228</v>
      </c>
      <c r="B3709" s="54" t="s">
        <v>185</v>
      </c>
      <c r="C3709" s="54" t="s">
        <v>1129</v>
      </c>
      <c r="D3709" s="54" t="s">
        <v>152</v>
      </c>
      <c r="E3709" s="54" t="s">
        <v>1129</v>
      </c>
      <c r="F3709" s="54" t="s">
        <v>272</v>
      </c>
      <c r="G3709" s="54" t="s">
        <v>201</v>
      </c>
      <c r="H3709" s="54" t="s">
        <v>976</v>
      </c>
      <c r="I3709" s="54" t="s">
        <v>977</v>
      </c>
      <c r="J3709" s="54" t="s">
        <v>201</v>
      </c>
      <c r="K3709" s="54" t="s">
        <v>990</v>
      </c>
      <c r="L3709" s="87">
        <v>41695</v>
      </c>
      <c r="M3709" s="54"/>
      <c r="N3709" s="54" t="s">
        <v>991</v>
      </c>
      <c r="O3709" s="88">
        <v>4.6767335600000008E-2</v>
      </c>
      <c r="P3709" s="54">
        <v>24</v>
      </c>
    </row>
    <row r="3710" spans="1:16" ht="28">
      <c r="A3710" s="54" t="s">
        <v>228</v>
      </c>
      <c r="B3710" s="54" t="s">
        <v>185</v>
      </c>
      <c r="C3710" s="54" t="s">
        <v>1129</v>
      </c>
      <c r="D3710" s="54" t="s">
        <v>152</v>
      </c>
      <c r="E3710" s="54" t="s">
        <v>1129</v>
      </c>
      <c r="F3710" s="54" t="s">
        <v>272</v>
      </c>
      <c r="G3710" s="54" t="s">
        <v>201</v>
      </c>
      <c r="H3710" s="54" t="s">
        <v>976</v>
      </c>
      <c r="I3710" s="54" t="s">
        <v>977</v>
      </c>
      <c r="J3710" s="54" t="s">
        <v>201</v>
      </c>
      <c r="K3710" s="54" t="s">
        <v>992</v>
      </c>
      <c r="L3710" s="87">
        <v>41695</v>
      </c>
      <c r="M3710" s="54"/>
      <c r="N3710" s="54" t="s">
        <v>993</v>
      </c>
      <c r="O3710" s="88">
        <v>0.6313590308</v>
      </c>
      <c r="P3710" s="54">
        <v>324</v>
      </c>
    </row>
    <row r="3711" spans="1:16" ht="28">
      <c r="A3711" s="54" t="s">
        <v>228</v>
      </c>
      <c r="B3711" s="54" t="s">
        <v>185</v>
      </c>
      <c r="C3711" s="54" t="s">
        <v>1129</v>
      </c>
      <c r="D3711" s="54" t="s">
        <v>152</v>
      </c>
      <c r="E3711" s="54" t="s">
        <v>1129</v>
      </c>
      <c r="F3711" s="54" t="s">
        <v>272</v>
      </c>
      <c r="G3711" s="54" t="s">
        <v>201</v>
      </c>
      <c r="H3711" s="54" t="s">
        <v>976</v>
      </c>
      <c r="I3711" s="54" t="s">
        <v>977</v>
      </c>
      <c r="J3711" s="54" t="s">
        <v>201</v>
      </c>
      <c r="K3711" s="54" t="s">
        <v>994</v>
      </c>
      <c r="L3711" s="87">
        <v>41695</v>
      </c>
      <c r="M3711" s="54"/>
      <c r="N3711" s="54" t="s">
        <v>995</v>
      </c>
      <c r="O3711" s="88">
        <v>5.26132526E-2</v>
      </c>
      <c r="P3711" s="54">
        <v>27</v>
      </c>
    </row>
    <row r="3712" spans="1:16" ht="28">
      <c r="A3712" s="54" t="s">
        <v>228</v>
      </c>
      <c r="B3712" s="54" t="s">
        <v>185</v>
      </c>
      <c r="C3712" s="54" t="s">
        <v>1129</v>
      </c>
      <c r="D3712" s="54" t="s">
        <v>152</v>
      </c>
      <c r="E3712" s="54" t="s">
        <v>1129</v>
      </c>
      <c r="F3712" s="54" t="s">
        <v>272</v>
      </c>
      <c r="G3712" s="54" t="s">
        <v>201</v>
      </c>
      <c r="H3712" s="54" t="s">
        <v>976</v>
      </c>
      <c r="I3712" s="54" t="s">
        <v>977</v>
      </c>
      <c r="J3712" s="54" t="s">
        <v>201</v>
      </c>
      <c r="K3712" s="54" t="s">
        <v>996</v>
      </c>
      <c r="L3712" s="87">
        <v>41695</v>
      </c>
      <c r="M3712" s="54"/>
      <c r="N3712" s="54" t="s">
        <v>997</v>
      </c>
      <c r="O3712" s="88">
        <v>0.1032778661</v>
      </c>
      <c r="P3712" s="54">
        <v>53</v>
      </c>
    </row>
    <row r="3713" spans="1:16" ht="28">
      <c r="A3713" s="54" t="s">
        <v>228</v>
      </c>
      <c r="B3713" s="54" t="s">
        <v>185</v>
      </c>
      <c r="C3713" s="54" t="s">
        <v>1143</v>
      </c>
      <c r="D3713" s="54" t="s">
        <v>1790</v>
      </c>
      <c r="E3713" s="54" t="s">
        <v>1144</v>
      </c>
      <c r="F3713" s="54" t="s">
        <v>272</v>
      </c>
      <c r="G3713" s="54" t="s">
        <v>354</v>
      </c>
      <c r="H3713" s="54" t="s">
        <v>355</v>
      </c>
      <c r="I3713" s="54" t="s">
        <v>356</v>
      </c>
      <c r="J3713" s="54" t="s">
        <v>354</v>
      </c>
      <c r="K3713" s="54" t="s">
        <v>355</v>
      </c>
      <c r="L3713" s="87">
        <v>42461</v>
      </c>
      <c r="M3713" s="54"/>
      <c r="N3713" s="54" t="s">
        <v>357</v>
      </c>
      <c r="O3713" s="88">
        <v>0.03</v>
      </c>
      <c r="P3713" s="54">
        <v>3</v>
      </c>
    </row>
    <row r="3714" spans="1:16" ht="28">
      <c r="A3714" s="54" t="s">
        <v>228</v>
      </c>
      <c r="B3714" s="54" t="s">
        <v>185</v>
      </c>
      <c r="C3714" s="54" t="s">
        <v>1143</v>
      </c>
      <c r="D3714" s="54" t="s">
        <v>1790</v>
      </c>
      <c r="E3714" s="54" t="s">
        <v>1144</v>
      </c>
      <c r="F3714" s="54" t="s">
        <v>272</v>
      </c>
      <c r="G3714" s="54" t="s">
        <v>210</v>
      </c>
      <c r="H3714" s="54" t="s">
        <v>345</v>
      </c>
      <c r="I3714" s="54" t="s">
        <v>346</v>
      </c>
      <c r="J3714" s="54" t="s">
        <v>210</v>
      </c>
      <c r="K3714" s="54" t="s">
        <v>345</v>
      </c>
      <c r="L3714" s="87">
        <v>41761</v>
      </c>
      <c r="M3714" s="54"/>
      <c r="N3714" s="54" t="s">
        <v>347</v>
      </c>
      <c r="O3714" s="88">
        <v>0.09</v>
      </c>
      <c r="P3714" s="54">
        <v>9</v>
      </c>
    </row>
    <row r="3715" spans="1:16" ht="28">
      <c r="A3715" s="54" t="s">
        <v>228</v>
      </c>
      <c r="B3715" s="54" t="s">
        <v>185</v>
      </c>
      <c r="C3715" s="54" t="s">
        <v>1131</v>
      </c>
      <c r="D3715" s="54" t="s">
        <v>110</v>
      </c>
      <c r="E3715" s="54" t="s">
        <v>370</v>
      </c>
      <c r="F3715" s="54" t="s">
        <v>272</v>
      </c>
      <c r="G3715" s="54" t="s">
        <v>186</v>
      </c>
      <c r="H3715" s="54" t="s">
        <v>187</v>
      </c>
      <c r="I3715" s="54" t="s">
        <v>390</v>
      </c>
      <c r="J3715" s="54" t="s">
        <v>186</v>
      </c>
      <c r="K3715" s="54" t="s">
        <v>187</v>
      </c>
      <c r="L3715" s="87">
        <v>42482</v>
      </c>
      <c r="M3715" s="54"/>
      <c r="N3715" s="54" t="s">
        <v>391</v>
      </c>
      <c r="O3715" s="88">
        <v>0.03</v>
      </c>
      <c r="P3715" s="54">
        <v>2</v>
      </c>
    </row>
    <row r="3716" spans="1:16" ht="28">
      <c r="A3716" s="54" t="s">
        <v>228</v>
      </c>
      <c r="B3716" s="54" t="s">
        <v>185</v>
      </c>
      <c r="C3716" s="54" t="s">
        <v>1131</v>
      </c>
      <c r="D3716" s="54" t="s">
        <v>110</v>
      </c>
      <c r="E3716" s="54" t="s">
        <v>370</v>
      </c>
      <c r="F3716" s="54" t="s">
        <v>272</v>
      </c>
      <c r="G3716" s="54" t="s">
        <v>186</v>
      </c>
      <c r="H3716" s="54" t="s">
        <v>187</v>
      </c>
      <c r="I3716" s="54" t="s">
        <v>275</v>
      </c>
      <c r="J3716" s="54" t="s">
        <v>186</v>
      </c>
      <c r="K3716" s="54" t="s">
        <v>276</v>
      </c>
      <c r="L3716" s="87">
        <v>42251</v>
      </c>
      <c r="M3716" s="54"/>
      <c r="N3716" s="54" t="s">
        <v>277</v>
      </c>
      <c r="O3716" s="88">
        <v>0.03</v>
      </c>
      <c r="P3716" s="54">
        <v>2</v>
      </c>
    </row>
    <row r="3717" spans="1:16" ht="28">
      <c r="A3717" s="54" t="s">
        <v>228</v>
      </c>
      <c r="B3717" s="54" t="s">
        <v>185</v>
      </c>
      <c r="C3717" s="54" t="s">
        <v>1131</v>
      </c>
      <c r="D3717" s="54" t="s">
        <v>110</v>
      </c>
      <c r="E3717" s="54" t="s">
        <v>370</v>
      </c>
      <c r="F3717" s="54" t="s">
        <v>272</v>
      </c>
      <c r="G3717" s="54" t="s">
        <v>500</v>
      </c>
      <c r="H3717" s="54" t="s">
        <v>501</v>
      </c>
      <c r="I3717" s="54" t="s">
        <v>502</v>
      </c>
      <c r="J3717" s="54" t="s">
        <v>500</v>
      </c>
      <c r="K3717" s="54" t="s">
        <v>511</v>
      </c>
      <c r="L3717" s="87">
        <v>41688</v>
      </c>
      <c r="M3717" s="54"/>
      <c r="N3717" s="54" t="s">
        <v>512</v>
      </c>
      <c r="O3717" s="88">
        <v>7.4999999999999997E-2</v>
      </c>
      <c r="P3717" s="54">
        <v>5</v>
      </c>
    </row>
    <row r="3718" spans="1:16" ht="28">
      <c r="A3718" s="54" t="s">
        <v>228</v>
      </c>
      <c r="B3718" s="54" t="s">
        <v>185</v>
      </c>
      <c r="C3718" s="54" t="s">
        <v>1131</v>
      </c>
      <c r="D3718" s="54" t="s">
        <v>110</v>
      </c>
      <c r="E3718" s="54" t="s">
        <v>370</v>
      </c>
      <c r="F3718" s="54" t="s">
        <v>272</v>
      </c>
      <c r="G3718" s="54" t="s">
        <v>288</v>
      </c>
      <c r="H3718" s="54" t="s">
        <v>288</v>
      </c>
      <c r="I3718" s="54" t="s">
        <v>293</v>
      </c>
      <c r="J3718" s="54" t="s">
        <v>288</v>
      </c>
      <c r="K3718" s="54" t="s">
        <v>554</v>
      </c>
      <c r="L3718" s="87">
        <v>41653</v>
      </c>
      <c r="M3718" s="54"/>
      <c r="N3718" s="54" t="s">
        <v>555</v>
      </c>
      <c r="O3718" s="88">
        <v>4.4999999999999998E-2</v>
      </c>
      <c r="P3718" s="54">
        <v>3</v>
      </c>
    </row>
    <row r="3719" spans="1:16" ht="28">
      <c r="A3719" s="54" t="s">
        <v>228</v>
      </c>
      <c r="B3719" s="54" t="s">
        <v>185</v>
      </c>
      <c r="C3719" s="54" t="s">
        <v>1131</v>
      </c>
      <c r="D3719" s="54" t="s">
        <v>110</v>
      </c>
      <c r="E3719" s="54" t="s">
        <v>370</v>
      </c>
      <c r="F3719" s="54" t="s">
        <v>272</v>
      </c>
      <c r="G3719" s="54" t="s">
        <v>288</v>
      </c>
      <c r="H3719" s="54" t="s">
        <v>300</v>
      </c>
      <c r="I3719" s="54" t="s">
        <v>301</v>
      </c>
      <c r="J3719" s="54" t="s">
        <v>288</v>
      </c>
      <c r="K3719" s="54" t="s">
        <v>300</v>
      </c>
      <c r="L3719" s="87">
        <v>42391</v>
      </c>
      <c r="M3719" s="54"/>
      <c r="N3719" s="54" t="s">
        <v>302</v>
      </c>
      <c r="O3719" s="88">
        <v>0.15</v>
      </c>
      <c r="P3719" s="54">
        <v>10</v>
      </c>
    </row>
    <row r="3720" spans="1:16" ht="28">
      <c r="A3720" s="54" t="s">
        <v>228</v>
      </c>
      <c r="B3720" s="54" t="s">
        <v>185</v>
      </c>
      <c r="C3720" s="54" t="s">
        <v>1131</v>
      </c>
      <c r="D3720" s="54" t="s">
        <v>110</v>
      </c>
      <c r="E3720" s="54" t="s">
        <v>370</v>
      </c>
      <c r="F3720" s="54" t="s">
        <v>272</v>
      </c>
      <c r="G3720" s="54" t="s">
        <v>859</v>
      </c>
      <c r="H3720" s="54" t="s">
        <v>881</v>
      </c>
      <c r="I3720" s="54" t="s">
        <v>882</v>
      </c>
      <c r="J3720" s="54" t="s">
        <v>859</v>
      </c>
      <c r="K3720" s="54" t="s">
        <v>877</v>
      </c>
      <c r="L3720" s="87">
        <v>41695</v>
      </c>
      <c r="M3720" s="54"/>
      <c r="N3720" s="54" t="s">
        <v>887</v>
      </c>
      <c r="O3720" s="88">
        <v>0.15</v>
      </c>
      <c r="P3720" s="54">
        <v>10</v>
      </c>
    </row>
    <row r="3721" spans="1:16" ht="28">
      <c r="A3721" s="54" t="s">
        <v>228</v>
      </c>
      <c r="B3721" s="54" t="s">
        <v>185</v>
      </c>
      <c r="C3721" s="54" t="s">
        <v>1131</v>
      </c>
      <c r="D3721" s="54" t="s">
        <v>110</v>
      </c>
      <c r="E3721" s="54" t="s">
        <v>370</v>
      </c>
      <c r="F3721" s="54" t="s">
        <v>272</v>
      </c>
      <c r="G3721" s="54" t="s">
        <v>358</v>
      </c>
      <c r="H3721" s="54" t="s">
        <v>928</v>
      </c>
      <c r="I3721" s="54" t="s">
        <v>929</v>
      </c>
      <c r="J3721" s="54" t="s">
        <v>358</v>
      </c>
      <c r="K3721" s="54" t="s">
        <v>359</v>
      </c>
      <c r="L3721" s="87">
        <v>42622</v>
      </c>
      <c r="M3721" s="54"/>
      <c r="N3721" s="54" t="s">
        <v>932</v>
      </c>
      <c r="O3721" s="88">
        <v>1.4999999999999999E-2</v>
      </c>
      <c r="P3721" s="54">
        <v>1</v>
      </c>
    </row>
    <row r="3722" spans="1:16" ht="28">
      <c r="A3722" s="54" t="s">
        <v>228</v>
      </c>
      <c r="B3722" s="54" t="s">
        <v>185</v>
      </c>
      <c r="C3722" s="54" t="s">
        <v>1131</v>
      </c>
      <c r="D3722" s="54" t="s">
        <v>110</v>
      </c>
      <c r="E3722" s="54" t="s">
        <v>370</v>
      </c>
      <c r="F3722" s="54" t="s">
        <v>272</v>
      </c>
      <c r="G3722" s="54" t="s">
        <v>201</v>
      </c>
      <c r="H3722" s="54" t="s">
        <v>204</v>
      </c>
      <c r="I3722" s="54" t="s">
        <v>315</v>
      </c>
      <c r="J3722" s="54" t="s">
        <v>201</v>
      </c>
      <c r="K3722" s="54" t="s">
        <v>316</v>
      </c>
      <c r="L3722" s="87">
        <v>41688</v>
      </c>
      <c r="M3722" s="54"/>
      <c r="N3722" s="54" t="s">
        <v>317</v>
      </c>
      <c r="O3722" s="88">
        <v>7.4999999999999997E-2</v>
      </c>
      <c r="P3722" s="54">
        <v>5</v>
      </c>
    </row>
    <row r="3723" spans="1:16" ht="28">
      <c r="A3723" s="54" t="s">
        <v>228</v>
      </c>
      <c r="B3723" s="54" t="s">
        <v>185</v>
      </c>
      <c r="C3723" s="54" t="s">
        <v>1131</v>
      </c>
      <c r="D3723" s="54" t="s">
        <v>110</v>
      </c>
      <c r="E3723" s="54" t="s">
        <v>370</v>
      </c>
      <c r="F3723" s="54" t="s">
        <v>272</v>
      </c>
      <c r="G3723" s="54" t="s">
        <v>201</v>
      </c>
      <c r="H3723" s="54" t="s">
        <v>204</v>
      </c>
      <c r="I3723" s="54" t="s">
        <v>315</v>
      </c>
      <c r="J3723" s="54" t="s">
        <v>201</v>
      </c>
      <c r="K3723" s="54" t="s">
        <v>967</v>
      </c>
      <c r="L3723" s="87">
        <v>41688</v>
      </c>
      <c r="M3723" s="54"/>
      <c r="N3723" s="54" t="s">
        <v>968</v>
      </c>
      <c r="O3723" s="88">
        <v>1.4999999999999999E-2</v>
      </c>
      <c r="P3723" s="54">
        <v>1</v>
      </c>
    </row>
    <row r="3724" spans="1:16" ht="28">
      <c r="A3724" s="54" t="s">
        <v>228</v>
      </c>
      <c r="B3724" s="54" t="s">
        <v>185</v>
      </c>
      <c r="C3724" s="54" t="s">
        <v>1131</v>
      </c>
      <c r="D3724" s="54" t="s">
        <v>110</v>
      </c>
      <c r="E3724" s="54" t="s">
        <v>370</v>
      </c>
      <c r="F3724" s="54" t="s">
        <v>272</v>
      </c>
      <c r="G3724" s="54" t="s">
        <v>201</v>
      </c>
      <c r="H3724" s="54" t="s">
        <v>204</v>
      </c>
      <c r="I3724" s="54" t="s">
        <v>315</v>
      </c>
      <c r="J3724" s="54" t="s">
        <v>201</v>
      </c>
      <c r="K3724" s="54" t="s">
        <v>973</v>
      </c>
      <c r="L3724" s="87">
        <v>41688</v>
      </c>
      <c r="M3724" s="54"/>
      <c r="N3724" s="54" t="s">
        <v>974</v>
      </c>
      <c r="O3724" s="88">
        <v>0.21</v>
      </c>
      <c r="P3724" s="54">
        <v>14</v>
      </c>
    </row>
    <row r="3725" spans="1:16" ht="28">
      <c r="A3725" s="54" t="s">
        <v>228</v>
      </c>
      <c r="B3725" s="54" t="s">
        <v>185</v>
      </c>
      <c r="C3725" s="54" t="s">
        <v>1131</v>
      </c>
      <c r="D3725" s="54" t="s">
        <v>110</v>
      </c>
      <c r="E3725" s="54" t="s">
        <v>370</v>
      </c>
      <c r="F3725" s="54" t="s">
        <v>272</v>
      </c>
      <c r="G3725" s="54" t="s">
        <v>201</v>
      </c>
      <c r="H3725" s="54" t="s">
        <v>204</v>
      </c>
      <c r="I3725" s="54" t="s">
        <v>315</v>
      </c>
      <c r="J3725" s="54" t="s">
        <v>201</v>
      </c>
      <c r="K3725" s="54" t="s">
        <v>204</v>
      </c>
      <c r="L3725" s="87">
        <v>41688</v>
      </c>
      <c r="M3725" s="54"/>
      <c r="N3725" s="54" t="s">
        <v>975</v>
      </c>
      <c r="O3725" s="88">
        <v>1.4999999999999999E-2</v>
      </c>
      <c r="P3725" s="54">
        <v>1</v>
      </c>
    </row>
    <row r="3726" spans="1:16" ht="28">
      <c r="A3726" s="54" t="s">
        <v>228</v>
      </c>
      <c r="B3726" s="54" t="s">
        <v>185</v>
      </c>
      <c r="C3726" s="54" t="s">
        <v>1131</v>
      </c>
      <c r="D3726" s="54" t="s">
        <v>110</v>
      </c>
      <c r="E3726" s="54" t="s">
        <v>370</v>
      </c>
      <c r="F3726" s="54" t="s">
        <v>272</v>
      </c>
      <c r="G3726" s="54" t="s">
        <v>201</v>
      </c>
      <c r="H3726" s="54" t="s">
        <v>204</v>
      </c>
      <c r="I3726" s="54" t="s">
        <v>315</v>
      </c>
      <c r="J3726" s="54" t="s">
        <v>201</v>
      </c>
      <c r="K3726" s="54" t="s">
        <v>320</v>
      </c>
      <c r="L3726" s="87">
        <v>41688</v>
      </c>
      <c r="M3726" s="54"/>
      <c r="N3726" s="54" t="s">
        <v>321</v>
      </c>
      <c r="O3726" s="88">
        <v>0.03</v>
      </c>
      <c r="P3726" s="54">
        <v>2</v>
      </c>
    </row>
    <row r="3727" spans="1:16" ht="28">
      <c r="A3727" s="54" t="s">
        <v>228</v>
      </c>
      <c r="B3727" s="54" t="s">
        <v>185</v>
      </c>
      <c r="C3727" s="54" t="s">
        <v>1131</v>
      </c>
      <c r="D3727" s="54" t="s">
        <v>110</v>
      </c>
      <c r="E3727" s="54" t="s">
        <v>370</v>
      </c>
      <c r="F3727" s="54" t="s">
        <v>272</v>
      </c>
      <c r="G3727" s="54" t="s">
        <v>1023</v>
      </c>
      <c r="H3727" s="54" t="s">
        <v>1024</v>
      </c>
      <c r="I3727" s="54" t="s">
        <v>1025</v>
      </c>
      <c r="J3727" s="54" t="s">
        <v>1023</v>
      </c>
      <c r="K3727" s="54" t="s">
        <v>1028</v>
      </c>
      <c r="L3727" s="87">
        <v>41688</v>
      </c>
      <c r="M3727" s="54"/>
      <c r="N3727" s="54" t="s">
        <v>1029</v>
      </c>
      <c r="O3727" s="88">
        <v>0.03</v>
      </c>
      <c r="P3727" s="54">
        <v>2</v>
      </c>
    </row>
    <row r="3728" spans="1:16" ht="28">
      <c r="A3728" s="54" t="s">
        <v>228</v>
      </c>
      <c r="B3728" s="54" t="s">
        <v>185</v>
      </c>
      <c r="C3728" s="54" t="s">
        <v>1131</v>
      </c>
      <c r="D3728" s="54" t="s">
        <v>110</v>
      </c>
      <c r="E3728" s="54" t="s">
        <v>370</v>
      </c>
      <c r="F3728" s="54" t="s">
        <v>272</v>
      </c>
      <c r="G3728" s="54" t="s">
        <v>1023</v>
      </c>
      <c r="H3728" s="54" t="s">
        <v>1024</v>
      </c>
      <c r="I3728" s="54" t="s">
        <v>1025</v>
      </c>
      <c r="J3728" s="54" t="s">
        <v>1023</v>
      </c>
      <c r="K3728" s="54" t="s">
        <v>1036</v>
      </c>
      <c r="L3728" s="87">
        <v>41688</v>
      </c>
      <c r="M3728" s="54"/>
      <c r="N3728" s="54" t="s">
        <v>1037</v>
      </c>
      <c r="O3728" s="88">
        <v>7.0400000000000011E-3</v>
      </c>
      <c r="P3728" s="54">
        <v>20</v>
      </c>
    </row>
    <row r="3729" spans="1:16" ht="28">
      <c r="A3729" s="54" t="s">
        <v>228</v>
      </c>
      <c r="B3729" s="54" t="s">
        <v>185</v>
      </c>
      <c r="C3729" s="54" t="s">
        <v>1131</v>
      </c>
      <c r="D3729" s="54" t="s">
        <v>110</v>
      </c>
      <c r="E3729" s="54" t="s">
        <v>370</v>
      </c>
      <c r="F3729" s="54" t="s">
        <v>272</v>
      </c>
      <c r="G3729" s="54" t="s">
        <v>1023</v>
      </c>
      <c r="H3729" s="54" t="s">
        <v>1024</v>
      </c>
      <c r="I3729" s="54" t="s">
        <v>1025</v>
      </c>
      <c r="J3729" s="54" t="s">
        <v>1023</v>
      </c>
      <c r="K3729" s="54" t="s">
        <v>1042</v>
      </c>
      <c r="L3729" s="87">
        <v>41688</v>
      </c>
      <c r="M3729" s="54"/>
      <c r="N3729" s="54" t="s">
        <v>1043</v>
      </c>
      <c r="O3729" s="88">
        <v>2.1120000000000002E-3</v>
      </c>
      <c r="P3729" s="54">
        <v>6</v>
      </c>
    </row>
    <row r="3730" spans="1:16" ht="28">
      <c r="A3730" s="54" t="s">
        <v>228</v>
      </c>
      <c r="B3730" s="54" t="s">
        <v>185</v>
      </c>
      <c r="C3730" s="54" t="s">
        <v>1131</v>
      </c>
      <c r="D3730" s="54" t="s">
        <v>110</v>
      </c>
      <c r="E3730" s="54" t="s">
        <v>370</v>
      </c>
      <c r="F3730" s="54" t="s">
        <v>272</v>
      </c>
      <c r="G3730" s="54" t="s">
        <v>207</v>
      </c>
      <c r="H3730" s="54" t="s">
        <v>336</v>
      </c>
      <c r="I3730" s="54" t="s">
        <v>337</v>
      </c>
      <c r="J3730" s="54" t="s">
        <v>207</v>
      </c>
      <c r="K3730" s="54" t="s">
        <v>336</v>
      </c>
      <c r="L3730" s="87">
        <v>42101</v>
      </c>
      <c r="M3730" s="54"/>
      <c r="N3730" s="54" t="s">
        <v>338</v>
      </c>
      <c r="O3730" s="88">
        <v>0.06</v>
      </c>
      <c r="P3730" s="54">
        <v>4</v>
      </c>
    </row>
    <row r="3731" spans="1:16" ht="28">
      <c r="A3731" s="54" t="s">
        <v>228</v>
      </c>
      <c r="B3731" s="54" t="s">
        <v>185</v>
      </c>
      <c r="C3731" s="54" t="s">
        <v>1131</v>
      </c>
      <c r="D3731" s="54" t="s">
        <v>110</v>
      </c>
      <c r="E3731" s="54" t="s">
        <v>370</v>
      </c>
      <c r="F3731" s="54" t="s">
        <v>272</v>
      </c>
      <c r="G3731" s="54" t="s">
        <v>207</v>
      </c>
      <c r="H3731" s="54" t="s">
        <v>209</v>
      </c>
      <c r="I3731" s="54" t="s">
        <v>1074</v>
      </c>
      <c r="J3731" s="54" t="s">
        <v>207</v>
      </c>
      <c r="K3731" s="54" t="s">
        <v>1075</v>
      </c>
      <c r="L3731" s="87">
        <v>41688</v>
      </c>
      <c r="M3731" s="54"/>
      <c r="N3731" s="54" t="s">
        <v>1076</v>
      </c>
      <c r="O3731" s="88">
        <v>0.09</v>
      </c>
      <c r="P3731" s="54">
        <v>6</v>
      </c>
    </row>
    <row r="3732" spans="1:16" ht="28">
      <c r="A3732" s="54" t="s">
        <v>228</v>
      </c>
      <c r="B3732" s="54" t="s">
        <v>185</v>
      </c>
      <c r="C3732" s="54" t="s">
        <v>1131</v>
      </c>
      <c r="D3732" s="54" t="s">
        <v>110</v>
      </c>
      <c r="E3732" s="54" t="s">
        <v>370</v>
      </c>
      <c r="F3732" s="54" t="s">
        <v>272</v>
      </c>
      <c r="G3732" s="54" t="s">
        <v>207</v>
      </c>
      <c r="H3732" s="54" t="s">
        <v>209</v>
      </c>
      <c r="I3732" s="54" t="s">
        <v>1074</v>
      </c>
      <c r="J3732" s="54" t="s">
        <v>207</v>
      </c>
      <c r="K3732" s="54" t="s">
        <v>1079</v>
      </c>
      <c r="L3732" s="87">
        <v>41688</v>
      </c>
      <c r="M3732" s="54"/>
      <c r="N3732" s="54" t="s">
        <v>1080</v>
      </c>
      <c r="O3732" s="88">
        <v>0.03</v>
      </c>
      <c r="P3732" s="54">
        <v>2</v>
      </c>
    </row>
    <row r="3733" spans="1:16" ht="28">
      <c r="A3733" s="54" t="s">
        <v>228</v>
      </c>
      <c r="B3733" s="54" t="s">
        <v>185</v>
      </c>
      <c r="C3733" s="54" t="s">
        <v>1131</v>
      </c>
      <c r="D3733" s="54" t="s">
        <v>110</v>
      </c>
      <c r="E3733" s="54" t="s">
        <v>370</v>
      </c>
      <c r="F3733" s="54" t="s">
        <v>272</v>
      </c>
      <c r="G3733" s="54" t="s">
        <v>207</v>
      </c>
      <c r="H3733" s="54" t="s">
        <v>209</v>
      </c>
      <c r="I3733" s="54" t="s">
        <v>1074</v>
      </c>
      <c r="J3733" s="54" t="s">
        <v>207</v>
      </c>
      <c r="K3733" s="54" t="s">
        <v>1081</v>
      </c>
      <c r="L3733" s="87">
        <v>41688</v>
      </c>
      <c r="M3733" s="54"/>
      <c r="N3733" s="54" t="s">
        <v>1082</v>
      </c>
      <c r="O3733" s="88">
        <v>1.4999999999999999E-2</v>
      </c>
      <c r="P3733" s="54">
        <v>1</v>
      </c>
    </row>
    <row r="3734" spans="1:16" ht="28">
      <c r="A3734" s="54" t="s">
        <v>228</v>
      </c>
      <c r="B3734" s="54" t="s">
        <v>185</v>
      </c>
      <c r="C3734" s="54" t="s">
        <v>1131</v>
      </c>
      <c r="D3734" s="54" t="s">
        <v>110</v>
      </c>
      <c r="E3734" s="54" t="s">
        <v>370</v>
      </c>
      <c r="F3734" s="54" t="s">
        <v>272</v>
      </c>
      <c r="G3734" s="54" t="s">
        <v>207</v>
      </c>
      <c r="H3734" s="54" t="s">
        <v>209</v>
      </c>
      <c r="I3734" s="54" t="s">
        <v>1074</v>
      </c>
      <c r="J3734" s="54" t="s">
        <v>207</v>
      </c>
      <c r="K3734" s="54" t="s">
        <v>1087</v>
      </c>
      <c r="L3734" s="87">
        <v>41688</v>
      </c>
      <c r="M3734" s="54"/>
      <c r="N3734" s="54" t="s">
        <v>1088</v>
      </c>
      <c r="O3734" s="88">
        <v>0.03</v>
      </c>
      <c r="P3734" s="54">
        <v>2</v>
      </c>
    </row>
    <row r="3735" spans="1:16" ht="28">
      <c r="A3735" s="54" t="s">
        <v>228</v>
      </c>
      <c r="B3735" s="54" t="s">
        <v>185</v>
      </c>
      <c r="C3735" s="54" t="s">
        <v>1131</v>
      </c>
      <c r="D3735" s="54" t="s">
        <v>110</v>
      </c>
      <c r="E3735" s="54" t="s">
        <v>370</v>
      </c>
      <c r="F3735" s="54" t="s">
        <v>272</v>
      </c>
      <c r="G3735" s="54" t="s">
        <v>207</v>
      </c>
      <c r="H3735" s="54" t="s">
        <v>209</v>
      </c>
      <c r="I3735" s="54" t="s">
        <v>1074</v>
      </c>
      <c r="J3735" s="54" t="s">
        <v>207</v>
      </c>
      <c r="K3735" s="54" t="s">
        <v>1089</v>
      </c>
      <c r="L3735" s="87">
        <v>41688</v>
      </c>
      <c r="M3735" s="54"/>
      <c r="N3735" s="54" t="s">
        <v>1090</v>
      </c>
      <c r="O3735" s="88">
        <v>0.03</v>
      </c>
      <c r="P3735" s="54">
        <v>2</v>
      </c>
    </row>
    <row r="3736" spans="1:16" ht="28">
      <c r="A3736" s="54" t="s">
        <v>228</v>
      </c>
      <c r="B3736" s="54" t="s">
        <v>185</v>
      </c>
      <c r="C3736" s="54" t="s">
        <v>1131</v>
      </c>
      <c r="D3736" s="54" t="s">
        <v>110</v>
      </c>
      <c r="E3736" s="54" t="s">
        <v>370</v>
      </c>
      <c r="F3736" s="54" t="s">
        <v>272</v>
      </c>
      <c r="G3736" s="54" t="s">
        <v>207</v>
      </c>
      <c r="H3736" s="54" t="s">
        <v>209</v>
      </c>
      <c r="I3736" s="54" t="s">
        <v>1074</v>
      </c>
      <c r="J3736" s="54" t="s">
        <v>207</v>
      </c>
      <c r="K3736" s="54" t="s">
        <v>1091</v>
      </c>
      <c r="L3736" s="87">
        <v>41688</v>
      </c>
      <c r="M3736" s="54"/>
      <c r="N3736" s="54" t="s">
        <v>1092</v>
      </c>
      <c r="O3736" s="88">
        <v>1.4999999999999999E-2</v>
      </c>
      <c r="P3736" s="54">
        <v>1</v>
      </c>
    </row>
    <row r="3737" spans="1:16" ht="28">
      <c r="A3737" s="54" t="s">
        <v>228</v>
      </c>
      <c r="B3737" s="54" t="s">
        <v>185</v>
      </c>
      <c r="C3737" s="54" t="s">
        <v>1131</v>
      </c>
      <c r="D3737" s="54" t="s">
        <v>110</v>
      </c>
      <c r="E3737" s="54" t="s">
        <v>370</v>
      </c>
      <c r="F3737" s="54" t="s">
        <v>272</v>
      </c>
      <c r="G3737" s="54" t="s">
        <v>207</v>
      </c>
      <c r="H3737" s="54" t="s">
        <v>209</v>
      </c>
      <c r="I3737" s="54" t="s">
        <v>1074</v>
      </c>
      <c r="J3737" s="54" t="s">
        <v>207</v>
      </c>
      <c r="K3737" s="54" t="s">
        <v>1093</v>
      </c>
      <c r="L3737" s="87">
        <v>41688</v>
      </c>
      <c r="M3737" s="54"/>
      <c r="N3737" s="54" t="s">
        <v>1094</v>
      </c>
      <c r="O3737" s="88">
        <v>0.09</v>
      </c>
      <c r="P3737" s="54">
        <v>6</v>
      </c>
    </row>
    <row r="3738" spans="1:16" ht="28">
      <c r="A3738" s="54" t="s">
        <v>228</v>
      </c>
      <c r="B3738" s="54" t="s">
        <v>185</v>
      </c>
      <c r="C3738" s="54" t="s">
        <v>1129</v>
      </c>
      <c r="D3738" s="54" t="s">
        <v>110</v>
      </c>
      <c r="E3738" s="54" t="s">
        <v>1129</v>
      </c>
      <c r="F3738" s="54" t="s">
        <v>272</v>
      </c>
      <c r="G3738" s="54" t="s">
        <v>186</v>
      </c>
      <c r="H3738" s="54" t="s">
        <v>187</v>
      </c>
      <c r="I3738" s="54" t="s">
        <v>390</v>
      </c>
      <c r="J3738" s="54" t="s">
        <v>186</v>
      </c>
      <c r="K3738" s="54" t="s">
        <v>187</v>
      </c>
      <c r="L3738" s="87">
        <v>42482</v>
      </c>
      <c r="M3738" s="54"/>
      <c r="N3738" s="54" t="s">
        <v>391</v>
      </c>
      <c r="O3738" s="88">
        <v>1.168E-3</v>
      </c>
      <c r="P3738" s="54">
        <v>2</v>
      </c>
    </row>
    <row r="3739" spans="1:16" ht="28">
      <c r="A3739" s="54" t="s">
        <v>228</v>
      </c>
      <c r="B3739" s="54" t="s">
        <v>185</v>
      </c>
      <c r="C3739" s="54" t="s">
        <v>1129</v>
      </c>
      <c r="D3739" s="54" t="s">
        <v>110</v>
      </c>
      <c r="E3739" s="54" t="s">
        <v>1129</v>
      </c>
      <c r="F3739" s="54" t="s">
        <v>272</v>
      </c>
      <c r="G3739" s="54" t="s">
        <v>186</v>
      </c>
      <c r="H3739" s="54" t="s">
        <v>187</v>
      </c>
      <c r="I3739" s="54" t="s">
        <v>275</v>
      </c>
      <c r="J3739" s="54" t="s">
        <v>186</v>
      </c>
      <c r="K3739" s="54" t="s">
        <v>276</v>
      </c>
      <c r="L3739" s="87">
        <v>42251</v>
      </c>
      <c r="M3739" s="54"/>
      <c r="N3739" s="54" t="s">
        <v>277</v>
      </c>
      <c r="O3739" s="88">
        <v>1.168E-3</v>
      </c>
      <c r="P3739" s="54">
        <v>2</v>
      </c>
    </row>
    <row r="3740" spans="1:16" ht="28">
      <c r="A3740" s="54" t="s">
        <v>228</v>
      </c>
      <c r="B3740" s="54" t="s">
        <v>185</v>
      </c>
      <c r="C3740" s="54" t="s">
        <v>1129</v>
      </c>
      <c r="D3740" s="54" t="s">
        <v>110</v>
      </c>
      <c r="E3740" s="54" t="s">
        <v>1129</v>
      </c>
      <c r="F3740" s="54" t="s">
        <v>272</v>
      </c>
      <c r="G3740" s="54" t="s">
        <v>500</v>
      </c>
      <c r="H3740" s="54" t="s">
        <v>501</v>
      </c>
      <c r="I3740" s="54" t="s">
        <v>502</v>
      </c>
      <c r="J3740" s="54" t="s">
        <v>500</v>
      </c>
      <c r="K3740" s="54" t="s">
        <v>511</v>
      </c>
      <c r="L3740" s="87">
        <v>41688</v>
      </c>
      <c r="M3740" s="54"/>
      <c r="N3740" s="54" t="s">
        <v>512</v>
      </c>
      <c r="O3740" s="88">
        <v>2.9199999999999999E-3</v>
      </c>
      <c r="P3740" s="54">
        <v>5</v>
      </c>
    </row>
    <row r="3741" spans="1:16" ht="28">
      <c r="A3741" s="54" t="s">
        <v>228</v>
      </c>
      <c r="B3741" s="54" t="s">
        <v>185</v>
      </c>
      <c r="C3741" s="54" t="s">
        <v>1129</v>
      </c>
      <c r="D3741" s="54" t="s">
        <v>110</v>
      </c>
      <c r="E3741" s="54" t="s">
        <v>1129</v>
      </c>
      <c r="F3741" s="54" t="s">
        <v>272</v>
      </c>
      <c r="G3741" s="54" t="s">
        <v>288</v>
      </c>
      <c r="H3741" s="54" t="s">
        <v>288</v>
      </c>
      <c r="I3741" s="54" t="s">
        <v>293</v>
      </c>
      <c r="J3741" s="54" t="s">
        <v>288</v>
      </c>
      <c r="K3741" s="54" t="s">
        <v>554</v>
      </c>
      <c r="L3741" s="87">
        <v>41653</v>
      </c>
      <c r="M3741" s="54"/>
      <c r="N3741" s="54" t="s">
        <v>555</v>
      </c>
      <c r="O3741" s="88">
        <v>1.7520000000000001E-3</v>
      </c>
      <c r="P3741" s="54">
        <v>3</v>
      </c>
    </row>
    <row r="3742" spans="1:16" ht="28">
      <c r="A3742" s="54" t="s">
        <v>228</v>
      </c>
      <c r="B3742" s="54" t="s">
        <v>185</v>
      </c>
      <c r="C3742" s="54" t="s">
        <v>1129</v>
      </c>
      <c r="D3742" s="54" t="s">
        <v>110</v>
      </c>
      <c r="E3742" s="54" t="s">
        <v>1129</v>
      </c>
      <c r="F3742" s="54" t="s">
        <v>272</v>
      </c>
      <c r="G3742" s="54" t="s">
        <v>288</v>
      </c>
      <c r="H3742" s="54" t="s">
        <v>300</v>
      </c>
      <c r="I3742" s="54" t="s">
        <v>301</v>
      </c>
      <c r="J3742" s="54" t="s">
        <v>288</v>
      </c>
      <c r="K3742" s="54" t="s">
        <v>300</v>
      </c>
      <c r="L3742" s="87">
        <v>42391</v>
      </c>
      <c r="M3742" s="54"/>
      <c r="N3742" s="54" t="s">
        <v>302</v>
      </c>
      <c r="O3742" s="88">
        <v>5.8399999999999997E-3</v>
      </c>
      <c r="P3742" s="54">
        <v>10</v>
      </c>
    </row>
    <row r="3743" spans="1:16" ht="28">
      <c r="A3743" s="54" t="s">
        <v>228</v>
      </c>
      <c r="B3743" s="54" t="s">
        <v>185</v>
      </c>
      <c r="C3743" s="54" t="s">
        <v>1129</v>
      </c>
      <c r="D3743" s="54" t="s">
        <v>110</v>
      </c>
      <c r="E3743" s="54" t="s">
        <v>1129</v>
      </c>
      <c r="F3743" s="54" t="s">
        <v>272</v>
      </c>
      <c r="G3743" s="54" t="s">
        <v>859</v>
      </c>
      <c r="H3743" s="54" t="s">
        <v>881</v>
      </c>
      <c r="I3743" s="54" t="s">
        <v>882</v>
      </c>
      <c r="J3743" s="54" t="s">
        <v>859</v>
      </c>
      <c r="K3743" s="54" t="s">
        <v>877</v>
      </c>
      <c r="L3743" s="87">
        <v>41695</v>
      </c>
      <c r="M3743" s="54"/>
      <c r="N3743" s="54" t="s">
        <v>887</v>
      </c>
      <c r="O3743" s="88">
        <v>5.8399999999999997E-3</v>
      </c>
      <c r="P3743" s="54">
        <v>10</v>
      </c>
    </row>
    <row r="3744" spans="1:16" ht="28">
      <c r="A3744" s="54" t="s">
        <v>228</v>
      </c>
      <c r="B3744" s="54" t="s">
        <v>185</v>
      </c>
      <c r="C3744" s="54" t="s">
        <v>1129</v>
      </c>
      <c r="D3744" s="54" t="s">
        <v>110</v>
      </c>
      <c r="E3744" s="54" t="s">
        <v>1129</v>
      </c>
      <c r="F3744" s="54" t="s">
        <v>272</v>
      </c>
      <c r="G3744" s="54" t="s">
        <v>358</v>
      </c>
      <c r="H3744" s="54" t="s">
        <v>928</v>
      </c>
      <c r="I3744" s="54" t="s">
        <v>929</v>
      </c>
      <c r="J3744" s="54" t="s">
        <v>358</v>
      </c>
      <c r="K3744" s="54" t="s">
        <v>359</v>
      </c>
      <c r="L3744" s="87">
        <v>42622</v>
      </c>
      <c r="M3744" s="54"/>
      <c r="N3744" s="54" t="s">
        <v>932</v>
      </c>
      <c r="O3744" s="88">
        <v>5.8399999999999999E-4</v>
      </c>
      <c r="P3744" s="54">
        <v>1</v>
      </c>
    </row>
    <row r="3745" spans="1:16" ht="28">
      <c r="A3745" s="54" t="s">
        <v>228</v>
      </c>
      <c r="B3745" s="54" t="s">
        <v>185</v>
      </c>
      <c r="C3745" s="54" t="s">
        <v>1129</v>
      </c>
      <c r="D3745" s="54" t="s">
        <v>110</v>
      </c>
      <c r="E3745" s="54" t="s">
        <v>1129</v>
      </c>
      <c r="F3745" s="54" t="s">
        <v>272</v>
      </c>
      <c r="G3745" s="54" t="s">
        <v>201</v>
      </c>
      <c r="H3745" s="54" t="s">
        <v>204</v>
      </c>
      <c r="I3745" s="54" t="s">
        <v>315</v>
      </c>
      <c r="J3745" s="54" t="s">
        <v>201</v>
      </c>
      <c r="K3745" s="54" t="s">
        <v>316</v>
      </c>
      <c r="L3745" s="87">
        <v>41688</v>
      </c>
      <c r="M3745" s="54"/>
      <c r="N3745" s="54" t="s">
        <v>317</v>
      </c>
      <c r="O3745" s="88">
        <v>2.9199999999999999E-3</v>
      </c>
      <c r="P3745" s="54">
        <v>5</v>
      </c>
    </row>
    <row r="3746" spans="1:16" ht="28">
      <c r="A3746" s="54" t="s">
        <v>228</v>
      </c>
      <c r="B3746" s="54" t="s">
        <v>185</v>
      </c>
      <c r="C3746" s="54" t="s">
        <v>1129</v>
      </c>
      <c r="D3746" s="54" t="s">
        <v>110</v>
      </c>
      <c r="E3746" s="54" t="s">
        <v>1129</v>
      </c>
      <c r="F3746" s="54" t="s">
        <v>272</v>
      </c>
      <c r="G3746" s="54" t="s">
        <v>201</v>
      </c>
      <c r="H3746" s="54" t="s">
        <v>204</v>
      </c>
      <c r="I3746" s="54" t="s">
        <v>315</v>
      </c>
      <c r="J3746" s="54" t="s">
        <v>201</v>
      </c>
      <c r="K3746" s="54" t="s">
        <v>967</v>
      </c>
      <c r="L3746" s="87">
        <v>41688</v>
      </c>
      <c r="M3746" s="54"/>
      <c r="N3746" s="54" t="s">
        <v>968</v>
      </c>
      <c r="O3746" s="88">
        <v>5.8399999999999999E-4</v>
      </c>
      <c r="P3746" s="54">
        <v>1</v>
      </c>
    </row>
    <row r="3747" spans="1:16" ht="28">
      <c r="A3747" s="54" t="s">
        <v>228</v>
      </c>
      <c r="B3747" s="54" t="s">
        <v>185</v>
      </c>
      <c r="C3747" s="54" t="s">
        <v>1129</v>
      </c>
      <c r="D3747" s="54" t="s">
        <v>110</v>
      </c>
      <c r="E3747" s="54" t="s">
        <v>1129</v>
      </c>
      <c r="F3747" s="54" t="s">
        <v>272</v>
      </c>
      <c r="G3747" s="54" t="s">
        <v>201</v>
      </c>
      <c r="H3747" s="54" t="s">
        <v>204</v>
      </c>
      <c r="I3747" s="54" t="s">
        <v>315</v>
      </c>
      <c r="J3747" s="54" t="s">
        <v>201</v>
      </c>
      <c r="K3747" s="54" t="s">
        <v>973</v>
      </c>
      <c r="L3747" s="87">
        <v>41688</v>
      </c>
      <c r="M3747" s="54"/>
      <c r="N3747" s="54" t="s">
        <v>974</v>
      </c>
      <c r="O3747" s="88">
        <v>8.1759999999999992E-3</v>
      </c>
      <c r="P3747" s="54">
        <v>14</v>
      </c>
    </row>
    <row r="3748" spans="1:16" ht="28">
      <c r="A3748" s="54" t="s">
        <v>228</v>
      </c>
      <c r="B3748" s="54" t="s">
        <v>185</v>
      </c>
      <c r="C3748" s="54" t="s">
        <v>1129</v>
      </c>
      <c r="D3748" s="54" t="s">
        <v>110</v>
      </c>
      <c r="E3748" s="54" t="s">
        <v>1129</v>
      </c>
      <c r="F3748" s="54" t="s">
        <v>272</v>
      </c>
      <c r="G3748" s="54" t="s">
        <v>201</v>
      </c>
      <c r="H3748" s="54" t="s">
        <v>204</v>
      </c>
      <c r="I3748" s="54" t="s">
        <v>315</v>
      </c>
      <c r="J3748" s="54" t="s">
        <v>201</v>
      </c>
      <c r="K3748" s="54" t="s">
        <v>204</v>
      </c>
      <c r="L3748" s="87">
        <v>41688</v>
      </c>
      <c r="M3748" s="54"/>
      <c r="N3748" s="54" t="s">
        <v>975</v>
      </c>
      <c r="O3748" s="88">
        <v>5.8399999999999999E-4</v>
      </c>
      <c r="P3748" s="54">
        <v>1</v>
      </c>
    </row>
    <row r="3749" spans="1:16" ht="28">
      <c r="A3749" s="54" t="s">
        <v>228</v>
      </c>
      <c r="B3749" s="54" t="s">
        <v>185</v>
      </c>
      <c r="C3749" s="54" t="s">
        <v>1129</v>
      </c>
      <c r="D3749" s="54" t="s">
        <v>110</v>
      </c>
      <c r="E3749" s="54" t="s">
        <v>1129</v>
      </c>
      <c r="F3749" s="54" t="s">
        <v>272</v>
      </c>
      <c r="G3749" s="54" t="s">
        <v>201</v>
      </c>
      <c r="H3749" s="54" t="s">
        <v>204</v>
      </c>
      <c r="I3749" s="54" t="s">
        <v>315</v>
      </c>
      <c r="J3749" s="54" t="s">
        <v>201</v>
      </c>
      <c r="K3749" s="54" t="s">
        <v>320</v>
      </c>
      <c r="L3749" s="87">
        <v>41688</v>
      </c>
      <c r="M3749" s="54"/>
      <c r="N3749" s="54" t="s">
        <v>321</v>
      </c>
      <c r="O3749" s="88">
        <v>1.168E-3</v>
      </c>
      <c r="P3749" s="54">
        <v>2</v>
      </c>
    </row>
    <row r="3750" spans="1:16" ht="28">
      <c r="A3750" s="54" t="s">
        <v>228</v>
      </c>
      <c r="B3750" s="54" t="s">
        <v>185</v>
      </c>
      <c r="C3750" s="54" t="s">
        <v>1129</v>
      </c>
      <c r="D3750" s="54" t="s">
        <v>110</v>
      </c>
      <c r="E3750" s="54" t="s">
        <v>1129</v>
      </c>
      <c r="F3750" s="54" t="s">
        <v>272</v>
      </c>
      <c r="G3750" s="54" t="s">
        <v>1023</v>
      </c>
      <c r="H3750" s="54" t="s">
        <v>1024</v>
      </c>
      <c r="I3750" s="54" t="s">
        <v>1025</v>
      </c>
      <c r="J3750" s="54" t="s">
        <v>1023</v>
      </c>
      <c r="K3750" s="54" t="s">
        <v>1028</v>
      </c>
      <c r="L3750" s="87">
        <v>41688</v>
      </c>
      <c r="M3750" s="54"/>
      <c r="N3750" s="54" t="s">
        <v>1029</v>
      </c>
      <c r="O3750" s="88">
        <v>1.168E-3</v>
      </c>
      <c r="P3750" s="54">
        <v>2</v>
      </c>
    </row>
    <row r="3751" spans="1:16" ht="28">
      <c r="A3751" s="54" t="s">
        <v>228</v>
      </c>
      <c r="B3751" s="54" t="s">
        <v>185</v>
      </c>
      <c r="C3751" s="54" t="s">
        <v>1129</v>
      </c>
      <c r="D3751" s="54" t="s">
        <v>110</v>
      </c>
      <c r="E3751" s="54" t="s">
        <v>1129</v>
      </c>
      <c r="F3751" s="54" t="s">
        <v>272</v>
      </c>
      <c r="G3751" s="54" t="s">
        <v>207</v>
      </c>
      <c r="H3751" s="54" t="s">
        <v>336</v>
      </c>
      <c r="I3751" s="54" t="s">
        <v>337</v>
      </c>
      <c r="J3751" s="54" t="s">
        <v>207</v>
      </c>
      <c r="K3751" s="54" t="s">
        <v>336</v>
      </c>
      <c r="L3751" s="87">
        <v>42101</v>
      </c>
      <c r="M3751" s="54"/>
      <c r="N3751" s="54" t="s">
        <v>338</v>
      </c>
      <c r="O3751" s="88">
        <v>2.336E-3</v>
      </c>
      <c r="P3751" s="54">
        <v>4</v>
      </c>
    </row>
    <row r="3752" spans="1:16" ht="28">
      <c r="A3752" s="54" t="s">
        <v>228</v>
      </c>
      <c r="B3752" s="54" t="s">
        <v>185</v>
      </c>
      <c r="C3752" s="54" t="s">
        <v>1129</v>
      </c>
      <c r="D3752" s="54" t="s">
        <v>110</v>
      </c>
      <c r="E3752" s="54" t="s">
        <v>1129</v>
      </c>
      <c r="F3752" s="54" t="s">
        <v>272</v>
      </c>
      <c r="G3752" s="54" t="s">
        <v>207</v>
      </c>
      <c r="H3752" s="54" t="s">
        <v>209</v>
      </c>
      <c r="I3752" s="54" t="s">
        <v>1074</v>
      </c>
      <c r="J3752" s="54" t="s">
        <v>207</v>
      </c>
      <c r="K3752" s="54" t="s">
        <v>1075</v>
      </c>
      <c r="L3752" s="87">
        <v>41688</v>
      </c>
      <c r="M3752" s="54"/>
      <c r="N3752" s="54" t="s">
        <v>1076</v>
      </c>
      <c r="O3752" s="88">
        <v>3.5040000000000002E-3</v>
      </c>
      <c r="P3752" s="54">
        <v>6</v>
      </c>
    </row>
    <row r="3753" spans="1:16" ht="28">
      <c r="A3753" s="54" t="s">
        <v>228</v>
      </c>
      <c r="B3753" s="54" t="s">
        <v>185</v>
      </c>
      <c r="C3753" s="54" t="s">
        <v>1129</v>
      </c>
      <c r="D3753" s="54" t="s">
        <v>110</v>
      </c>
      <c r="E3753" s="54" t="s">
        <v>1129</v>
      </c>
      <c r="F3753" s="54" t="s">
        <v>272</v>
      </c>
      <c r="G3753" s="54" t="s">
        <v>207</v>
      </c>
      <c r="H3753" s="54" t="s">
        <v>209</v>
      </c>
      <c r="I3753" s="54" t="s">
        <v>1074</v>
      </c>
      <c r="J3753" s="54" t="s">
        <v>207</v>
      </c>
      <c r="K3753" s="54" t="s">
        <v>1079</v>
      </c>
      <c r="L3753" s="87">
        <v>41688</v>
      </c>
      <c r="M3753" s="54"/>
      <c r="N3753" s="54" t="s">
        <v>1080</v>
      </c>
      <c r="O3753" s="88">
        <v>1.168E-3</v>
      </c>
      <c r="P3753" s="54">
        <v>2</v>
      </c>
    </row>
    <row r="3754" spans="1:16" ht="28">
      <c r="A3754" s="54" t="s">
        <v>228</v>
      </c>
      <c r="B3754" s="54" t="s">
        <v>185</v>
      </c>
      <c r="C3754" s="54" t="s">
        <v>1129</v>
      </c>
      <c r="D3754" s="54" t="s">
        <v>110</v>
      </c>
      <c r="E3754" s="54" t="s">
        <v>1129</v>
      </c>
      <c r="F3754" s="54" t="s">
        <v>272</v>
      </c>
      <c r="G3754" s="54" t="s">
        <v>207</v>
      </c>
      <c r="H3754" s="54" t="s">
        <v>209</v>
      </c>
      <c r="I3754" s="54" t="s">
        <v>1074</v>
      </c>
      <c r="J3754" s="54" t="s">
        <v>207</v>
      </c>
      <c r="K3754" s="54" t="s">
        <v>1081</v>
      </c>
      <c r="L3754" s="87">
        <v>41688</v>
      </c>
      <c r="M3754" s="54"/>
      <c r="N3754" s="54" t="s">
        <v>1082</v>
      </c>
      <c r="O3754" s="88">
        <v>5.8399999999999999E-4</v>
      </c>
      <c r="P3754" s="54">
        <v>1</v>
      </c>
    </row>
    <row r="3755" spans="1:16" ht="28">
      <c r="A3755" s="54" t="s">
        <v>228</v>
      </c>
      <c r="B3755" s="54" t="s">
        <v>185</v>
      </c>
      <c r="C3755" s="54" t="s">
        <v>1129</v>
      </c>
      <c r="D3755" s="54" t="s">
        <v>110</v>
      </c>
      <c r="E3755" s="54" t="s">
        <v>1129</v>
      </c>
      <c r="F3755" s="54" t="s">
        <v>272</v>
      </c>
      <c r="G3755" s="54" t="s">
        <v>207</v>
      </c>
      <c r="H3755" s="54" t="s">
        <v>209</v>
      </c>
      <c r="I3755" s="54" t="s">
        <v>1074</v>
      </c>
      <c r="J3755" s="54" t="s">
        <v>207</v>
      </c>
      <c r="K3755" s="54" t="s">
        <v>1087</v>
      </c>
      <c r="L3755" s="87">
        <v>41688</v>
      </c>
      <c r="M3755" s="54"/>
      <c r="N3755" s="54" t="s">
        <v>1088</v>
      </c>
      <c r="O3755" s="88">
        <v>1.168E-3</v>
      </c>
      <c r="P3755" s="54">
        <v>2</v>
      </c>
    </row>
    <row r="3756" spans="1:16" ht="28">
      <c r="A3756" s="54" t="s">
        <v>228</v>
      </c>
      <c r="B3756" s="54" t="s">
        <v>185</v>
      </c>
      <c r="C3756" s="54" t="s">
        <v>1129</v>
      </c>
      <c r="D3756" s="54" t="s">
        <v>110</v>
      </c>
      <c r="E3756" s="54" t="s">
        <v>1129</v>
      </c>
      <c r="F3756" s="54" t="s">
        <v>272</v>
      </c>
      <c r="G3756" s="54" t="s">
        <v>207</v>
      </c>
      <c r="H3756" s="54" t="s">
        <v>209</v>
      </c>
      <c r="I3756" s="54" t="s">
        <v>1074</v>
      </c>
      <c r="J3756" s="54" t="s">
        <v>207</v>
      </c>
      <c r="K3756" s="54" t="s">
        <v>1089</v>
      </c>
      <c r="L3756" s="87">
        <v>41688</v>
      </c>
      <c r="M3756" s="54"/>
      <c r="N3756" s="54" t="s">
        <v>1090</v>
      </c>
      <c r="O3756" s="88">
        <v>1.168E-3</v>
      </c>
      <c r="P3756" s="54">
        <v>2</v>
      </c>
    </row>
    <row r="3757" spans="1:16" ht="28">
      <c r="A3757" s="54" t="s">
        <v>228</v>
      </c>
      <c r="B3757" s="54" t="s">
        <v>185</v>
      </c>
      <c r="C3757" s="54" t="s">
        <v>1129</v>
      </c>
      <c r="D3757" s="54" t="s">
        <v>110</v>
      </c>
      <c r="E3757" s="54" t="s">
        <v>1129</v>
      </c>
      <c r="F3757" s="54" t="s">
        <v>272</v>
      </c>
      <c r="G3757" s="54" t="s">
        <v>207</v>
      </c>
      <c r="H3757" s="54" t="s">
        <v>209</v>
      </c>
      <c r="I3757" s="54" t="s">
        <v>1074</v>
      </c>
      <c r="J3757" s="54" t="s">
        <v>207</v>
      </c>
      <c r="K3757" s="54" t="s">
        <v>1091</v>
      </c>
      <c r="L3757" s="87">
        <v>41688</v>
      </c>
      <c r="M3757" s="54"/>
      <c r="N3757" s="54" t="s">
        <v>1092</v>
      </c>
      <c r="O3757" s="88">
        <v>5.8399999999999999E-4</v>
      </c>
      <c r="P3757" s="54">
        <v>1</v>
      </c>
    </row>
    <row r="3758" spans="1:16" ht="28">
      <c r="A3758" s="54" t="s">
        <v>228</v>
      </c>
      <c r="B3758" s="54" t="s">
        <v>185</v>
      </c>
      <c r="C3758" s="54" t="s">
        <v>1129</v>
      </c>
      <c r="D3758" s="54" t="s">
        <v>110</v>
      </c>
      <c r="E3758" s="54" t="s">
        <v>1129</v>
      </c>
      <c r="F3758" s="54" t="s">
        <v>272</v>
      </c>
      <c r="G3758" s="54" t="s">
        <v>207</v>
      </c>
      <c r="H3758" s="54" t="s">
        <v>209</v>
      </c>
      <c r="I3758" s="54" t="s">
        <v>1074</v>
      </c>
      <c r="J3758" s="54" t="s">
        <v>207</v>
      </c>
      <c r="K3758" s="54" t="s">
        <v>1093</v>
      </c>
      <c r="L3758" s="87">
        <v>41688</v>
      </c>
      <c r="M3758" s="54"/>
      <c r="N3758" s="54" t="s">
        <v>1094</v>
      </c>
      <c r="O3758" s="88">
        <v>3.5040000000000002E-3</v>
      </c>
      <c r="P3758" s="54">
        <v>6</v>
      </c>
    </row>
    <row r="3759" spans="1:16" ht="28">
      <c r="A3759" s="54" t="s">
        <v>228</v>
      </c>
      <c r="B3759" s="54" t="s">
        <v>185</v>
      </c>
      <c r="C3759" s="54" t="s">
        <v>1143</v>
      </c>
      <c r="D3759" s="54" t="s">
        <v>1592</v>
      </c>
      <c r="E3759" s="54" t="s">
        <v>1144</v>
      </c>
      <c r="F3759" s="54" t="s">
        <v>272</v>
      </c>
      <c r="G3759" s="54" t="s">
        <v>192</v>
      </c>
      <c r="H3759" s="54" t="s">
        <v>452</v>
      </c>
      <c r="I3759" s="54" t="s">
        <v>1147</v>
      </c>
      <c r="J3759" s="54" t="s">
        <v>192</v>
      </c>
      <c r="K3759" s="54" t="s">
        <v>452</v>
      </c>
      <c r="L3759" s="87">
        <v>41922</v>
      </c>
      <c r="M3759" s="54"/>
      <c r="N3759" s="54" t="s">
        <v>1148</v>
      </c>
      <c r="O3759" s="88">
        <v>0.26919999999999999</v>
      </c>
      <c r="P3759" s="54">
        <v>72</v>
      </c>
    </row>
    <row r="3760" spans="1:16" ht="28">
      <c r="A3760" s="54" t="s">
        <v>228</v>
      </c>
      <c r="B3760" s="54" t="s">
        <v>185</v>
      </c>
      <c r="C3760" s="54" t="s">
        <v>1143</v>
      </c>
      <c r="D3760" s="54" t="s">
        <v>1592</v>
      </c>
      <c r="E3760" s="54" t="s">
        <v>1144</v>
      </c>
      <c r="F3760" s="54" t="s">
        <v>272</v>
      </c>
      <c r="G3760" s="54" t="s">
        <v>261</v>
      </c>
      <c r="H3760" s="54" t="s">
        <v>305</v>
      </c>
      <c r="I3760" s="54" t="s">
        <v>1153</v>
      </c>
      <c r="J3760" s="54" t="s">
        <v>261</v>
      </c>
      <c r="K3760" s="54" t="s">
        <v>305</v>
      </c>
      <c r="L3760" s="87">
        <v>42604</v>
      </c>
      <c r="M3760" s="54"/>
      <c r="N3760" s="54" t="s">
        <v>1154</v>
      </c>
      <c r="O3760" s="88">
        <v>3.700000000000001E-3</v>
      </c>
      <c r="P3760" s="54">
        <v>1</v>
      </c>
    </row>
    <row r="3761" spans="1:16" ht="28">
      <c r="A3761" s="54" t="s">
        <v>228</v>
      </c>
      <c r="B3761" s="54" t="s">
        <v>185</v>
      </c>
      <c r="C3761" s="54" t="s">
        <v>1143</v>
      </c>
      <c r="D3761" s="54" t="s">
        <v>1592</v>
      </c>
      <c r="E3761" s="54" t="s">
        <v>1144</v>
      </c>
      <c r="F3761" s="54" t="s">
        <v>272</v>
      </c>
      <c r="G3761" s="54" t="s">
        <v>261</v>
      </c>
      <c r="H3761" s="54" t="s">
        <v>803</v>
      </c>
      <c r="I3761" s="54" t="s">
        <v>1165</v>
      </c>
      <c r="J3761" s="54" t="s">
        <v>261</v>
      </c>
      <c r="K3761" s="54" t="s">
        <v>803</v>
      </c>
      <c r="L3761" s="87">
        <v>42965</v>
      </c>
      <c r="M3761" s="54"/>
      <c r="N3761" s="54" t="s">
        <v>1166</v>
      </c>
      <c r="O3761" s="88">
        <v>7.4999999999999997E-3</v>
      </c>
      <c r="P3761" s="54">
        <v>2</v>
      </c>
    </row>
    <row r="3762" spans="1:16" ht="28">
      <c r="A3762" s="54" t="s">
        <v>228</v>
      </c>
      <c r="B3762" s="54" t="s">
        <v>185</v>
      </c>
      <c r="C3762" s="54" t="s">
        <v>1143</v>
      </c>
      <c r="D3762" s="54" t="s">
        <v>1592</v>
      </c>
      <c r="E3762" s="54" t="s">
        <v>1144</v>
      </c>
      <c r="F3762" s="54" t="s">
        <v>272</v>
      </c>
      <c r="G3762" s="54" t="s">
        <v>358</v>
      </c>
      <c r="H3762" s="54" t="s">
        <v>359</v>
      </c>
      <c r="I3762" s="54" t="s">
        <v>360</v>
      </c>
      <c r="J3762" s="54" t="s">
        <v>358</v>
      </c>
      <c r="K3762" s="54" t="s">
        <v>359</v>
      </c>
      <c r="L3762" s="87">
        <v>42817</v>
      </c>
      <c r="M3762" s="54"/>
      <c r="N3762" s="54" t="s">
        <v>361</v>
      </c>
      <c r="O3762" s="88">
        <v>7.4999999999999997E-3</v>
      </c>
      <c r="P3762" s="54">
        <v>2</v>
      </c>
    </row>
    <row r="3763" spans="1:16" ht="28">
      <c r="A3763" s="54" t="s">
        <v>228</v>
      </c>
      <c r="B3763" s="54" t="s">
        <v>185</v>
      </c>
      <c r="C3763" s="54" t="s">
        <v>1143</v>
      </c>
      <c r="D3763" s="54" t="s">
        <v>1592</v>
      </c>
      <c r="E3763" s="54" t="s">
        <v>1144</v>
      </c>
      <c r="F3763" s="54" t="s">
        <v>272</v>
      </c>
      <c r="G3763" s="54" t="s">
        <v>358</v>
      </c>
      <c r="H3763" s="54" t="s">
        <v>362</v>
      </c>
      <c r="I3763" s="54" t="s">
        <v>363</v>
      </c>
      <c r="J3763" s="54" t="s">
        <v>358</v>
      </c>
      <c r="K3763" s="54" t="s">
        <v>362</v>
      </c>
      <c r="L3763" s="87">
        <v>42642</v>
      </c>
      <c r="M3763" s="54"/>
      <c r="N3763" s="54" t="s">
        <v>364</v>
      </c>
      <c r="O3763" s="88">
        <v>3.700000000000001E-3</v>
      </c>
      <c r="P3763" s="54">
        <v>1</v>
      </c>
    </row>
    <row r="3764" spans="1:16" ht="28">
      <c r="A3764" s="54" t="s">
        <v>228</v>
      </c>
      <c r="B3764" s="54" t="s">
        <v>185</v>
      </c>
      <c r="C3764" s="54" t="s">
        <v>1591</v>
      </c>
      <c r="D3764" s="54" t="s">
        <v>1592</v>
      </c>
      <c r="E3764" s="54" t="s">
        <v>1591</v>
      </c>
      <c r="F3764" s="54" t="s">
        <v>272</v>
      </c>
      <c r="G3764" s="54" t="s">
        <v>186</v>
      </c>
      <c r="H3764" s="54" t="s">
        <v>187</v>
      </c>
      <c r="I3764" s="54" t="s">
        <v>1145</v>
      </c>
      <c r="J3764" s="54" t="s">
        <v>186</v>
      </c>
      <c r="K3764" s="54" t="s">
        <v>187</v>
      </c>
      <c r="L3764" s="87">
        <v>42230</v>
      </c>
      <c r="M3764" s="54"/>
      <c r="N3764" s="54" t="s">
        <v>1146</v>
      </c>
      <c r="O3764" s="88">
        <v>0.44119999999999998</v>
      </c>
      <c r="P3764" s="54">
        <v>118</v>
      </c>
    </row>
    <row r="3765" spans="1:16" ht="28">
      <c r="A3765" s="54" t="s">
        <v>228</v>
      </c>
      <c r="B3765" s="54" t="s">
        <v>185</v>
      </c>
      <c r="C3765" s="54" t="s">
        <v>1591</v>
      </c>
      <c r="D3765" s="54" t="s">
        <v>1592</v>
      </c>
      <c r="E3765" s="54" t="s">
        <v>1591</v>
      </c>
      <c r="F3765" s="54" t="s">
        <v>272</v>
      </c>
      <c r="G3765" s="54" t="s">
        <v>192</v>
      </c>
      <c r="H3765" s="54" t="s">
        <v>452</v>
      </c>
      <c r="I3765" s="54" t="s">
        <v>1147</v>
      </c>
      <c r="J3765" s="54" t="s">
        <v>192</v>
      </c>
      <c r="K3765" s="54" t="s">
        <v>452</v>
      </c>
      <c r="L3765" s="87">
        <v>41922</v>
      </c>
      <c r="M3765" s="54"/>
      <c r="N3765" s="54" t="s">
        <v>1148</v>
      </c>
      <c r="O3765" s="88">
        <v>0.24299999999999999</v>
      </c>
      <c r="P3765" s="54">
        <v>65</v>
      </c>
    </row>
    <row r="3766" spans="1:16" ht="28">
      <c r="A3766" s="54" t="s">
        <v>228</v>
      </c>
      <c r="B3766" s="54" t="s">
        <v>185</v>
      </c>
      <c r="C3766" s="54" t="s">
        <v>1591</v>
      </c>
      <c r="D3766" s="54" t="s">
        <v>1592</v>
      </c>
      <c r="E3766" s="54" t="s">
        <v>1591</v>
      </c>
      <c r="F3766" s="54" t="s">
        <v>272</v>
      </c>
      <c r="G3766" s="54" t="s">
        <v>288</v>
      </c>
      <c r="H3766" s="54" t="s">
        <v>579</v>
      </c>
      <c r="I3766" s="54" t="s">
        <v>1594</v>
      </c>
      <c r="J3766" s="54" t="s">
        <v>288</v>
      </c>
      <c r="K3766" s="54" t="s">
        <v>579</v>
      </c>
      <c r="L3766" s="87">
        <v>42674</v>
      </c>
      <c r="M3766" s="54"/>
      <c r="N3766" s="54" t="s">
        <v>1595</v>
      </c>
      <c r="O3766" s="88">
        <v>4.859999999999999E-2</v>
      </c>
      <c r="P3766" s="54">
        <v>13</v>
      </c>
    </row>
    <row r="3767" spans="1:16" ht="28">
      <c r="A3767" s="54" t="s">
        <v>228</v>
      </c>
      <c r="B3767" s="54" t="s">
        <v>185</v>
      </c>
      <c r="C3767" s="54" t="s">
        <v>1591</v>
      </c>
      <c r="D3767" s="54" t="s">
        <v>1592</v>
      </c>
      <c r="E3767" s="54" t="s">
        <v>1591</v>
      </c>
      <c r="F3767" s="54" t="s">
        <v>272</v>
      </c>
      <c r="G3767" s="54" t="s">
        <v>288</v>
      </c>
      <c r="H3767" s="54" t="s">
        <v>597</v>
      </c>
      <c r="I3767" s="54" t="s">
        <v>1149</v>
      </c>
      <c r="J3767" s="54" t="s">
        <v>288</v>
      </c>
      <c r="K3767" s="54" t="s">
        <v>597</v>
      </c>
      <c r="L3767" s="87">
        <v>42538</v>
      </c>
      <c r="M3767" s="54"/>
      <c r="N3767" s="54" t="s">
        <v>1150</v>
      </c>
      <c r="O3767" s="88">
        <v>0.26550000000000001</v>
      </c>
      <c r="P3767" s="54">
        <v>71</v>
      </c>
    </row>
    <row r="3768" spans="1:16" ht="28">
      <c r="A3768" s="54" t="s">
        <v>228</v>
      </c>
      <c r="B3768" s="54" t="s">
        <v>185</v>
      </c>
      <c r="C3768" s="54" t="s">
        <v>1591</v>
      </c>
      <c r="D3768" s="54" t="s">
        <v>1592</v>
      </c>
      <c r="E3768" s="54" t="s">
        <v>1591</v>
      </c>
      <c r="F3768" s="54" t="s">
        <v>272</v>
      </c>
      <c r="G3768" s="54" t="s">
        <v>196</v>
      </c>
      <c r="H3768" s="54" t="s">
        <v>720</v>
      </c>
      <c r="I3768" s="54" t="s">
        <v>1151</v>
      </c>
      <c r="J3768" s="54" t="s">
        <v>196</v>
      </c>
      <c r="K3768" s="54" t="s">
        <v>720</v>
      </c>
      <c r="L3768" s="87">
        <v>42888</v>
      </c>
      <c r="M3768" s="54"/>
      <c r="N3768" s="54" t="s">
        <v>1152</v>
      </c>
      <c r="O3768" s="88">
        <v>4.1099999999999991E-2</v>
      </c>
      <c r="P3768" s="54">
        <v>11</v>
      </c>
    </row>
    <row r="3769" spans="1:16" ht="28">
      <c r="A3769" s="54" t="s">
        <v>228</v>
      </c>
      <c r="B3769" s="54" t="s">
        <v>185</v>
      </c>
      <c r="C3769" s="54" t="s">
        <v>1591</v>
      </c>
      <c r="D3769" s="54" t="s">
        <v>1592</v>
      </c>
      <c r="E3769" s="54" t="s">
        <v>1591</v>
      </c>
      <c r="F3769" s="54" t="s">
        <v>272</v>
      </c>
      <c r="G3769" s="54" t="s">
        <v>261</v>
      </c>
      <c r="H3769" s="54" t="s">
        <v>305</v>
      </c>
      <c r="I3769" s="54" t="s">
        <v>1153</v>
      </c>
      <c r="J3769" s="54" t="s">
        <v>261</v>
      </c>
      <c r="K3769" s="54" t="s">
        <v>305</v>
      </c>
      <c r="L3769" s="87">
        <v>42604</v>
      </c>
      <c r="M3769" s="54"/>
      <c r="N3769" s="54" t="s">
        <v>1154</v>
      </c>
      <c r="O3769" s="88">
        <v>0.69540000000000002</v>
      </c>
      <c r="P3769" s="54">
        <v>186</v>
      </c>
    </row>
    <row r="3770" spans="1:16" ht="28">
      <c r="A3770" s="54" t="s">
        <v>228</v>
      </c>
      <c r="B3770" s="54" t="s">
        <v>185</v>
      </c>
      <c r="C3770" s="54" t="s">
        <v>1591</v>
      </c>
      <c r="D3770" s="54" t="s">
        <v>1592</v>
      </c>
      <c r="E3770" s="54" t="s">
        <v>1591</v>
      </c>
      <c r="F3770" s="54" t="s">
        <v>272</v>
      </c>
      <c r="G3770" s="54" t="s">
        <v>261</v>
      </c>
      <c r="H3770" s="54" t="s">
        <v>303</v>
      </c>
      <c r="I3770" s="54" t="s">
        <v>1155</v>
      </c>
      <c r="J3770" s="54" t="s">
        <v>261</v>
      </c>
      <c r="K3770" s="54" t="s">
        <v>1156</v>
      </c>
      <c r="L3770" s="87">
        <v>42562</v>
      </c>
      <c r="M3770" s="54"/>
      <c r="N3770" s="54" t="s">
        <v>1157</v>
      </c>
      <c r="O3770" s="88">
        <v>0.9123</v>
      </c>
      <c r="P3770" s="54">
        <v>244</v>
      </c>
    </row>
    <row r="3771" spans="1:16" ht="28">
      <c r="A3771" s="54" t="s">
        <v>228</v>
      </c>
      <c r="B3771" s="54" t="s">
        <v>185</v>
      </c>
      <c r="C3771" s="54" t="s">
        <v>1591</v>
      </c>
      <c r="D3771" s="54" t="s">
        <v>1592</v>
      </c>
      <c r="E3771" s="54" t="s">
        <v>1591</v>
      </c>
      <c r="F3771" s="54" t="s">
        <v>272</v>
      </c>
      <c r="G3771" s="54" t="s">
        <v>261</v>
      </c>
      <c r="H3771" s="54" t="s">
        <v>803</v>
      </c>
      <c r="I3771" s="54" t="s">
        <v>1165</v>
      </c>
      <c r="J3771" s="54" t="s">
        <v>261</v>
      </c>
      <c r="K3771" s="54" t="s">
        <v>803</v>
      </c>
      <c r="L3771" s="87">
        <v>42965</v>
      </c>
      <c r="M3771" s="54"/>
      <c r="N3771" s="54" t="s">
        <v>1166</v>
      </c>
      <c r="O3771" s="88">
        <v>0.25800000000000001</v>
      </c>
      <c r="P3771" s="54">
        <v>69</v>
      </c>
    </row>
    <row r="3772" spans="1:16" ht="28">
      <c r="A3772" s="54" t="s">
        <v>228</v>
      </c>
      <c r="B3772" s="54" t="s">
        <v>185</v>
      </c>
      <c r="C3772" s="54" t="s">
        <v>1591</v>
      </c>
      <c r="D3772" s="54" t="s">
        <v>1592</v>
      </c>
      <c r="E3772" s="54" t="s">
        <v>1591</v>
      </c>
      <c r="F3772" s="54" t="s">
        <v>272</v>
      </c>
      <c r="G3772" s="54" t="s">
        <v>354</v>
      </c>
      <c r="H3772" s="54" t="s">
        <v>355</v>
      </c>
      <c r="I3772" s="54" t="s">
        <v>356</v>
      </c>
      <c r="J3772" s="54" t="s">
        <v>354</v>
      </c>
      <c r="K3772" s="54" t="s">
        <v>355</v>
      </c>
      <c r="L3772" s="87">
        <v>42461</v>
      </c>
      <c r="M3772" s="54"/>
      <c r="N3772" s="54" t="s">
        <v>357</v>
      </c>
      <c r="O3772" s="88">
        <v>0.16450000000000001</v>
      </c>
      <c r="P3772" s="54">
        <v>44</v>
      </c>
    </row>
    <row r="3773" spans="1:16" ht="28">
      <c r="A3773" s="54" t="s">
        <v>228</v>
      </c>
      <c r="B3773" s="54" t="s">
        <v>185</v>
      </c>
      <c r="C3773" s="54" t="s">
        <v>1591</v>
      </c>
      <c r="D3773" s="54" t="s">
        <v>1592</v>
      </c>
      <c r="E3773" s="54" t="s">
        <v>1591</v>
      </c>
      <c r="F3773" s="54" t="s">
        <v>272</v>
      </c>
      <c r="G3773" s="54" t="s">
        <v>358</v>
      </c>
      <c r="H3773" s="54" t="s">
        <v>359</v>
      </c>
      <c r="I3773" s="54" t="s">
        <v>360</v>
      </c>
      <c r="J3773" s="54" t="s">
        <v>358</v>
      </c>
      <c r="K3773" s="54" t="s">
        <v>359</v>
      </c>
      <c r="L3773" s="87">
        <v>42817</v>
      </c>
      <c r="M3773" s="54"/>
      <c r="N3773" s="54" t="s">
        <v>361</v>
      </c>
      <c r="O3773" s="88">
        <v>0.43</v>
      </c>
      <c r="P3773" s="54">
        <v>115</v>
      </c>
    </row>
    <row r="3774" spans="1:16" ht="28">
      <c r="A3774" s="54" t="s">
        <v>228</v>
      </c>
      <c r="B3774" s="54" t="s">
        <v>185</v>
      </c>
      <c r="C3774" s="54" t="s">
        <v>1591</v>
      </c>
      <c r="D3774" s="54" t="s">
        <v>1592</v>
      </c>
      <c r="E3774" s="54" t="s">
        <v>1591</v>
      </c>
      <c r="F3774" s="54" t="s">
        <v>272</v>
      </c>
      <c r="G3774" s="54" t="s">
        <v>358</v>
      </c>
      <c r="H3774" s="54" t="s">
        <v>362</v>
      </c>
      <c r="I3774" s="54" t="s">
        <v>363</v>
      </c>
      <c r="J3774" s="54" t="s">
        <v>358</v>
      </c>
      <c r="K3774" s="54" t="s">
        <v>362</v>
      </c>
      <c r="L3774" s="87">
        <v>42642</v>
      </c>
      <c r="M3774" s="54"/>
      <c r="N3774" s="54" t="s">
        <v>364</v>
      </c>
      <c r="O3774" s="88">
        <v>0.84119999999999995</v>
      </c>
      <c r="P3774" s="54">
        <v>225</v>
      </c>
    </row>
    <row r="3775" spans="1:16" ht="28">
      <c r="A3775" s="54" t="s">
        <v>228</v>
      </c>
      <c r="B3775" s="54" t="s">
        <v>185</v>
      </c>
      <c r="C3775" s="54" t="s">
        <v>1591</v>
      </c>
      <c r="D3775" s="54" t="s">
        <v>1592</v>
      </c>
      <c r="E3775" s="54" t="s">
        <v>1591</v>
      </c>
      <c r="F3775" s="54" t="s">
        <v>272</v>
      </c>
      <c r="G3775" s="54" t="s">
        <v>210</v>
      </c>
      <c r="H3775" s="54" t="s">
        <v>325</v>
      </c>
      <c r="I3775" s="54" t="s">
        <v>1158</v>
      </c>
      <c r="J3775" s="54" t="s">
        <v>210</v>
      </c>
      <c r="K3775" s="54" t="s">
        <v>325</v>
      </c>
      <c r="L3775" s="87">
        <v>41648</v>
      </c>
      <c r="M3775" s="54"/>
      <c r="N3775" s="54" t="s">
        <v>1159</v>
      </c>
      <c r="O3775" s="88">
        <v>0.83750000000000002</v>
      </c>
      <c r="P3775" s="54">
        <v>224</v>
      </c>
    </row>
    <row r="3776" spans="1:16" ht="28">
      <c r="A3776" s="54" t="s">
        <v>228</v>
      </c>
      <c r="B3776" s="54" t="s">
        <v>185</v>
      </c>
      <c r="C3776" s="54" t="s">
        <v>1591</v>
      </c>
      <c r="D3776" s="54" t="s">
        <v>1592</v>
      </c>
      <c r="E3776" s="54" t="s">
        <v>1591</v>
      </c>
      <c r="F3776" s="54" t="s">
        <v>272</v>
      </c>
      <c r="G3776" s="54" t="s">
        <v>365</v>
      </c>
      <c r="H3776" s="54" t="s">
        <v>366</v>
      </c>
      <c r="I3776" s="54" t="s">
        <v>367</v>
      </c>
      <c r="J3776" s="54" t="s">
        <v>365</v>
      </c>
      <c r="K3776" s="54" t="s">
        <v>366</v>
      </c>
      <c r="L3776" s="87">
        <v>42671</v>
      </c>
      <c r="M3776" s="54"/>
      <c r="N3776" s="54" t="s">
        <v>368</v>
      </c>
      <c r="O3776" s="88">
        <v>0.13830000000000001</v>
      </c>
      <c r="P3776" s="54">
        <v>37</v>
      </c>
    </row>
    <row r="3777" spans="1:16" ht="28">
      <c r="A3777" s="54" t="s">
        <v>228</v>
      </c>
      <c r="B3777" s="54" t="s">
        <v>185</v>
      </c>
      <c r="C3777" s="54" t="s">
        <v>1143</v>
      </c>
      <c r="D3777" s="54" t="s">
        <v>1592</v>
      </c>
      <c r="E3777" s="54" t="s">
        <v>1144</v>
      </c>
      <c r="F3777" s="54" t="s">
        <v>272</v>
      </c>
      <c r="G3777" s="54" t="s">
        <v>210</v>
      </c>
      <c r="H3777" s="54" t="s">
        <v>345</v>
      </c>
      <c r="I3777" s="54" t="s">
        <v>346</v>
      </c>
      <c r="J3777" s="54" t="s">
        <v>210</v>
      </c>
      <c r="K3777" s="54" t="s">
        <v>345</v>
      </c>
      <c r="L3777" s="87">
        <v>41761</v>
      </c>
      <c r="M3777" s="54"/>
      <c r="N3777" s="54" t="s">
        <v>347</v>
      </c>
      <c r="O3777" s="88">
        <v>3.700000000000001E-3</v>
      </c>
      <c r="P3777" s="54">
        <v>1</v>
      </c>
    </row>
    <row r="3778" spans="1:16" ht="28">
      <c r="A3778" s="54" t="s">
        <v>228</v>
      </c>
      <c r="B3778" s="54" t="s">
        <v>185</v>
      </c>
      <c r="C3778" s="54" t="s">
        <v>1591</v>
      </c>
      <c r="D3778" s="54" t="s">
        <v>1592</v>
      </c>
      <c r="E3778" s="54" t="s">
        <v>1591</v>
      </c>
      <c r="F3778" s="54" t="s">
        <v>272</v>
      </c>
      <c r="G3778" s="54" t="s">
        <v>416</v>
      </c>
      <c r="H3778" s="54" t="s">
        <v>426</v>
      </c>
      <c r="I3778" s="54" t="s">
        <v>1496</v>
      </c>
      <c r="J3778" s="54" t="s">
        <v>416</v>
      </c>
      <c r="K3778" s="54" t="s">
        <v>426</v>
      </c>
      <c r="L3778" s="87">
        <v>41863</v>
      </c>
      <c r="M3778" s="54"/>
      <c r="N3778" s="54" t="s">
        <v>1497</v>
      </c>
      <c r="O3778" s="88">
        <v>7.4999999999999997E-3</v>
      </c>
      <c r="P3778" s="54">
        <v>2</v>
      </c>
    </row>
    <row r="3779" spans="1:16" ht="28">
      <c r="A3779" s="54" t="s">
        <v>228</v>
      </c>
      <c r="B3779" s="54" t="s">
        <v>185</v>
      </c>
      <c r="C3779" s="54" t="s">
        <v>1591</v>
      </c>
      <c r="D3779" s="54" t="s">
        <v>1592</v>
      </c>
      <c r="E3779" s="54" t="s">
        <v>1591</v>
      </c>
      <c r="F3779" s="54" t="s">
        <v>272</v>
      </c>
      <c r="G3779" s="54" t="s">
        <v>196</v>
      </c>
      <c r="H3779" s="54" t="s">
        <v>351</v>
      </c>
      <c r="I3779" s="54" t="s">
        <v>352</v>
      </c>
      <c r="J3779" s="54" t="s">
        <v>196</v>
      </c>
      <c r="K3779" s="54" t="s">
        <v>351</v>
      </c>
      <c r="L3779" s="87">
        <v>41767</v>
      </c>
      <c r="M3779" s="54"/>
      <c r="N3779" s="54" t="s">
        <v>353</v>
      </c>
      <c r="O3779" s="88">
        <v>0.33650000000000002</v>
      </c>
      <c r="P3779" s="54">
        <v>90</v>
      </c>
    </row>
    <row r="3780" spans="1:16" ht="28">
      <c r="A3780" s="54" t="s">
        <v>228</v>
      </c>
      <c r="B3780" s="54" t="s">
        <v>185</v>
      </c>
      <c r="C3780" s="54" t="s">
        <v>1591</v>
      </c>
      <c r="D3780" s="54" t="s">
        <v>1592</v>
      </c>
      <c r="E3780" s="54" t="s">
        <v>1591</v>
      </c>
      <c r="F3780" s="54" t="s">
        <v>272</v>
      </c>
      <c r="G3780" s="54" t="s">
        <v>210</v>
      </c>
      <c r="H3780" s="54" t="s">
        <v>342</v>
      </c>
      <c r="I3780" s="54" t="s">
        <v>343</v>
      </c>
      <c r="J3780" s="54" t="s">
        <v>210</v>
      </c>
      <c r="K3780" s="54" t="s">
        <v>342</v>
      </c>
      <c r="L3780" s="87">
        <v>41870</v>
      </c>
      <c r="M3780" s="54"/>
      <c r="N3780" s="54" t="s">
        <v>344</v>
      </c>
      <c r="O3780" s="88">
        <v>1.1366000000000001</v>
      </c>
      <c r="P3780" s="54">
        <v>304</v>
      </c>
    </row>
    <row r="3781" spans="1:16" ht="28">
      <c r="A3781" s="54" t="s">
        <v>228</v>
      </c>
      <c r="B3781" s="54" t="s">
        <v>185</v>
      </c>
      <c r="C3781" s="54" t="s">
        <v>1591</v>
      </c>
      <c r="D3781" s="54" t="s">
        <v>1592</v>
      </c>
      <c r="E3781" s="54" t="s">
        <v>1591</v>
      </c>
      <c r="F3781" s="54" t="s">
        <v>272</v>
      </c>
      <c r="G3781" s="54" t="s">
        <v>210</v>
      </c>
      <c r="H3781" s="54" t="s">
        <v>345</v>
      </c>
      <c r="I3781" s="54" t="s">
        <v>346</v>
      </c>
      <c r="J3781" s="54" t="s">
        <v>210</v>
      </c>
      <c r="K3781" s="54" t="s">
        <v>345</v>
      </c>
      <c r="L3781" s="87">
        <v>41761</v>
      </c>
      <c r="M3781" s="54"/>
      <c r="N3781" s="54" t="s">
        <v>347</v>
      </c>
      <c r="O3781" s="88">
        <v>0.21310000000000001</v>
      </c>
      <c r="P3781" s="54">
        <v>57</v>
      </c>
    </row>
    <row r="3782" spans="1:16" ht="28">
      <c r="A3782" s="54" t="s">
        <v>228</v>
      </c>
      <c r="B3782" s="54" t="s">
        <v>185</v>
      </c>
      <c r="C3782" s="54" t="s">
        <v>1160</v>
      </c>
      <c r="D3782" s="54" t="s">
        <v>111</v>
      </c>
      <c r="E3782" s="54" t="s">
        <v>1161</v>
      </c>
      <c r="F3782" s="54" t="s">
        <v>272</v>
      </c>
      <c r="G3782" s="54" t="s">
        <v>186</v>
      </c>
      <c r="H3782" s="54" t="s">
        <v>387</v>
      </c>
      <c r="I3782" s="54" t="s">
        <v>388</v>
      </c>
      <c r="J3782" s="54" t="s">
        <v>186</v>
      </c>
      <c r="K3782" s="54" t="s">
        <v>387</v>
      </c>
      <c r="L3782" s="87">
        <v>42230</v>
      </c>
      <c r="M3782" s="54"/>
      <c r="N3782" s="54" t="s">
        <v>389</v>
      </c>
      <c r="O3782" s="88">
        <v>4.0000000000000002E-4</v>
      </c>
      <c r="P3782" s="54">
        <v>16</v>
      </c>
    </row>
    <row r="3783" spans="1:16" ht="28">
      <c r="A3783" s="54" t="s">
        <v>228</v>
      </c>
      <c r="B3783" s="54" t="s">
        <v>185</v>
      </c>
      <c r="C3783" s="54" t="s">
        <v>1160</v>
      </c>
      <c r="D3783" s="54" t="s">
        <v>111</v>
      </c>
      <c r="E3783" s="54" t="s">
        <v>1161</v>
      </c>
      <c r="F3783" s="54" t="s">
        <v>272</v>
      </c>
      <c r="G3783" s="54" t="s">
        <v>186</v>
      </c>
      <c r="H3783" s="54" t="s">
        <v>187</v>
      </c>
      <c r="I3783" s="54" t="s">
        <v>1786</v>
      </c>
      <c r="J3783" s="54" t="s">
        <v>186</v>
      </c>
      <c r="K3783" s="54" t="s">
        <v>187</v>
      </c>
      <c r="L3783" s="87">
        <v>42494</v>
      </c>
      <c r="M3783" s="54"/>
      <c r="N3783" s="54" t="s">
        <v>1787</v>
      </c>
      <c r="O3783" s="88">
        <v>0</v>
      </c>
      <c r="P3783" s="54">
        <v>1</v>
      </c>
    </row>
    <row r="3784" spans="1:16" ht="28">
      <c r="A3784" s="54" t="s">
        <v>228</v>
      </c>
      <c r="B3784" s="54" t="s">
        <v>185</v>
      </c>
      <c r="C3784" s="54" t="s">
        <v>1160</v>
      </c>
      <c r="D3784" s="54" t="s">
        <v>111</v>
      </c>
      <c r="E3784" s="54" t="s">
        <v>1161</v>
      </c>
      <c r="F3784" s="54" t="s">
        <v>272</v>
      </c>
      <c r="G3784" s="54" t="s">
        <v>186</v>
      </c>
      <c r="H3784" s="54" t="s">
        <v>187</v>
      </c>
      <c r="I3784" s="54" t="s">
        <v>390</v>
      </c>
      <c r="J3784" s="54" t="s">
        <v>186</v>
      </c>
      <c r="K3784" s="54" t="s">
        <v>187</v>
      </c>
      <c r="L3784" s="87">
        <v>42482</v>
      </c>
      <c r="M3784" s="54"/>
      <c r="N3784" s="54" t="s">
        <v>391</v>
      </c>
      <c r="O3784" s="88">
        <v>4.1869999999999989E-3</v>
      </c>
      <c r="P3784" s="54">
        <v>11</v>
      </c>
    </row>
    <row r="3785" spans="1:16" ht="28">
      <c r="A3785" s="54" t="s">
        <v>228</v>
      </c>
      <c r="B3785" s="54" t="s">
        <v>185</v>
      </c>
      <c r="C3785" s="54" t="s">
        <v>1160</v>
      </c>
      <c r="D3785" s="54" t="s">
        <v>111</v>
      </c>
      <c r="E3785" s="54" t="s">
        <v>1161</v>
      </c>
      <c r="F3785" s="54" t="s">
        <v>272</v>
      </c>
      <c r="G3785" s="54" t="s">
        <v>186</v>
      </c>
      <c r="H3785" s="54" t="s">
        <v>187</v>
      </c>
      <c r="I3785" s="54" t="s">
        <v>273</v>
      </c>
      <c r="J3785" s="54" t="s">
        <v>186</v>
      </c>
      <c r="K3785" s="54" t="s">
        <v>187</v>
      </c>
      <c r="L3785" s="87">
        <v>42094</v>
      </c>
      <c r="M3785" s="54"/>
      <c r="N3785" s="54" t="s">
        <v>274</v>
      </c>
      <c r="O3785" s="88">
        <v>0.228024</v>
      </c>
      <c r="P3785" s="54">
        <v>271</v>
      </c>
    </row>
    <row r="3786" spans="1:16" ht="28">
      <c r="A3786" s="54" t="s">
        <v>228</v>
      </c>
      <c r="B3786" s="54" t="s">
        <v>185</v>
      </c>
      <c r="C3786" s="54" t="s">
        <v>1160</v>
      </c>
      <c r="D3786" s="54" t="s">
        <v>111</v>
      </c>
      <c r="E3786" s="54" t="s">
        <v>1161</v>
      </c>
      <c r="F3786" s="54" t="s">
        <v>272</v>
      </c>
      <c r="G3786" s="54" t="s">
        <v>186</v>
      </c>
      <c r="H3786" s="54" t="s">
        <v>187</v>
      </c>
      <c r="I3786" s="54" t="s">
        <v>275</v>
      </c>
      <c r="J3786" s="54" t="s">
        <v>186</v>
      </c>
      <c r="K3786" s="54" t="s">
        <v>276</v>
      </c>
      <c r="L3786" s="87">
        <v>42251</v>
      </c>
      <c r="M3786" s="54"/>
      <c r="N3786" s="54" t="s">
        <v>277</v>
      </c>
      <c r="O3786" s="88">
        <v>0</v>
      </c>
      <c r="P3786" s="54">
        <v>69</v>
      </c>
    </row>
    <row r="3787" spans="1:16" ht="28">
      <c r="A3787" s="54" t="s">
        <v>228</v>
      </c>
      <c r="B3787" s="54" t="s">
        <v>185</v>
      </c>
      <c r="C3787" s="54" t="s">
        <v>1160</v>
      </c>
      <c r="D3787" s="54" t="s">
        <v>111</v>
      </c>
      <c r="E3787" s="54" t="s">
        <v>1161</v>
      </c>
      <c r="F3787" s="54" t="s">
        <v>272</v>
      </c>
      <c r="G3787" s="54" t="s">
        <v>186</v>
      </c>
      <c r="H3787" s="54" t="s">
        <v>187</v>
      </c>
      <c r="I3787" s="54" t="s">
        <v>275</v>
      </c>
      <c r="J3787" s="54" t="s">
        <v>186</v>
      </c>
      <c r="K3787" s="54" t="s">
        <v>278</v>
      </c>
      <c r="L3787" s="87">
        <v>42251</v>
      </c>
      <c r="M3787" s="54"/>
      <c r="N3787" s="54" t="s">
        <v>279</v>
      </c>
      <c r="O3787" s="88">
        <v>0</v>
      </c>
      <c r="P3787" s="54">
        <v>2</v>
      </c>
    </row>
    <row r="3788" spans="1:16" ht="28">
      <c r="A3788" s="54" t="s">
        <v>228</v>
      </c>
      <c r="B3788" s="54" t="s">
        <v>185</v>
      </c>
      <c r="C3788" s="54" t="s">
        <v>1160</v>
      </c>
      <c r="D3788" s="54" t="s">
        <v>111</v>
      </c>
      <c r="E3788" s="54" t="s">
        <v>1161</v>
      </c>
      <c r="F3788" s="54" t="s">
        <v>272</v>
      </c>
      <c r="G3788" s="54" t="s">
        <v>186</v>
      </c>
      <c r="H3788" s="54" t="s">
        <v>187</v>
      </c>
      <c r="I3788" s="54" t="s">
        <v>275</v>
      </c>
      <c r="J3788" s="54" t="s">
        <v>186</v>
      </c>
      <c r="K3788" s="54" t="s">
        <v>403</v>
      </c>
      <c r="L3788" s="87">
        <v>42251</v>
      </c>
      <c r="M3788" s="54"/>
      <c r="N3788" s="54" t="s">
        <v>404</v>
      </c>
      <c r="O3788" s="88">
        <v>0</v>
      </c>
      <c r="P3788" s="54">
        <v>3</v>
      </c>
    </row>
    <row r="3789" spans="1:16" ht="28">
      <c r="A3789" s="54" t="s">
        <v>228</v>
      </c>
      <c r="B3789" s="54" t="s">
        <v>185</v>
      </c>
      <c r="C3789" s="54" t="s">
        <v>1160</v>
      </c>
      <c r="D3789" s="54" t="s">
        <v>111</v>
      </c>
      <c r="E3789" s="54" t="s">
        <v>1161</v>
      </c>
      <c r="F3789" s="54" t="s">
        <v>272</v>
      </c>
      <c r="G3789" s="54" t="s">
        <v>186</v>
      </c>
      <c r="H3789" s="54" t="s">
        <v>276</v>
      </c>
      <c r="I3789" s="54" t="s">
        <v>407</v>
      </c>
      <c r="J3789" s="54" t="s">
        <v>186</v>
      </c>
      <c r="K3789" s="54" t="s">
        <v>276</v>
      </c>
      <c r="L3789" s="87">
        <v>42475</v>
      </c>
      <c r="M3789" s="54"/>
      <c r="N3789" s="54" t="s">
        <v>408</v>
      </c>
      <c r="O3789" s="88">
        <v>0</v>
      </c>
      <c r="P3789" s="54">
        <v>1</v>
      </c>
    </row>
    <row r="3790" spans="1:16" ht="28">
      <c r="A3790" s="54" t="s">
        <v>228</v>
      </c>
      <c r="B3790" s="54" t="s">
        <v>185</v>
      </c>
      <c r="C3790" s="54" t="s">
        <v>1160</v>
      </c>
      <c r="D3790" s="54" t="s">
        <v>111</v>
      </c>
      <c r="E3790" s="54" t="s">
        <v>1161</v>
      </c>
      <c r="F3790" s="54" t="s">
        <v>272</v>
      </c>
      <c r="G3790" s="54" t="s">
        <v>186</v>
      </c>
      <c r="H3790" s="54" t="s">
        <v>409</v>
      </c>
      <c r="I3790" s="54" t="s">
        <v>410</v>
      </c>
      <c r="J3790" s="54" t="s">
        <v>186</v>
      </c>
      <c r="K3790" s="54" t="s">
        <v>409</v>
      </c>
      <c r="L3790" s="87">
        <v>42059</v>
      </c>
      <c r="M3790" s="54"/>
      <c r="N3790" s="54" t="s">
        <v>411</v>
      </c>
      <c r="O3790" s="88">
        <v>4.9213269999999998</v>
      </c>
      <c r="P3790" s="54">
        <v>2475</v>
      </c>
    </row>
    <row r="3791" spans="1:16" ht="28">
      <c r="A3791" s="54" t="s">
        <v>228</v>
      </c>
      <c r="B3791" s="54" t="s">
        <v>185</v>
      </c>
      <c r="C3791" s="54" t="s">
        <v>1160</v>
      </c>
      <c r="D3791" s="54" t="s">
        <v>111</v>
      </c>
      <c r="E3791" s="54" t="s">
        <v>1161</v>
      </c>
      <c r="F3791" s="54" t="s">
        <v>272</v>
      </c>
      <c r="G3791" s="54" t="s">
        <v>186</v>
      </c>
      <c r="H3791" s="54" t="s">
        <v>409</v>
      </c>
      <c r="I3791" s="54" t="s">
        <v>414</v>
      </c>
      <c r="J3791" s="54" t="s">
        <v>186</v>
      </c>
      <c r="K3791" s="54" t="s">
        <v>409</v>
      </c>
      <c r="L3791" s="87">
        <v>42475</v>
      </c>
      <c r="M3791" s="54"/>
      <c r="N3791" s="54" t="s">
        <v>415</v>
      </c>
      <c r="O3791" s="88">
        <v>0</v>
      </c>
      <c r="P3791" s="54">
        <v>2</v>
      </c>
    </row>
    <row r="3792" spans="1:16" ht="28">
      <c r="A3792" s="54" t="s">
        <v>228</v>
      </c>
      <c r="B3792" s="54" t="s">
        <v>185</v>
      </c>
      <c r="C3792" s="54" t="s">
        <v>1160</v>
      </c>
      <c r="D3792" s="54" t="s">
        <v>111</v>
      </c>
      <c r="E3792" s="54" t="s">
        <v>1161</v>
      </c>
      <c r="F3792" s="54" t="s">
        <v>272</v>
      </c>
      <c r="G3792" s="54" t="s">
        <v>416</v>
      </c>
      <c r="H3792" s="54" t="s">
        <v>426</v>
      </c>
      <c r="I3792" s="54" t="s">
        <v>427</v>
      </c>
      <c r="J3792" s="54" t="s">
        <v>416</v>
      </c>
      <c r="K3792" s="54" t="s">
        <v>426</v>
      </c>
      <c r="L3792" s="87">
        <v>41828</v>
      </c>
      <c r="M3792" s="54"/>
      <c r="N3792" s="54" t="s">
        <v>428</v>
      </c>
      <c r="O3792" s="88">
        <v>0</v>
      </c>
      <c r="P3792" s="54">
        <v>5</v>
      </c>
    </row>
    <row r="3793" spans="1:16" ht="28">
      <c r="A3793" s="54" t="s">
        <v>228</v>
      </c>
      <c r="B3793" s="54" t="s">
        <v>185</v>
      </c>
      <c r="C3793" s="54" t="s">
        <v>1160</v>
      </c>
      <c r="D3793" s="54" t="s">
        <v>111</v>
      </c>
      <c r="E3793" s="54" t="s">
        <v>1161</v>
      </c>
      <c r="F3793" s="54" t="s">
        <v>272</v>
      </c>
      <c r="G3793" s="54" t="s">
        <v>416</v>
      </c>
      <c r="H3793" s="54" t="s">
        <v>429</v>
      </c>
      <c r="I3793" s="54" t="s">
        <v>430</v>
      </c>
      <c r="J3793" s="54" t="s">
        <v>416</v>
      </c>
      <c r="K3793" s="54" t="s">
        <v>429</v>
      </c>
      <c r="L3793" s="87">
        <v>41933</v>
      </c>
      <c r="M3793" s="54"/>
      <c r="N3793" s="54" t="s">
        <v>431</v>
      </c>
      <c r="O3793" s="88">
        <v>0</v>
      </c>
      <c r="P3793" s="54">
        <v>7</v>
      </c>
    </row>
    <row r="3794" spans="1:16" ht="28">
      <c r="A3794" s="54" t="s">
        <v>228</v>
      </c>
      <c r="B3794" s="54" t="s">
        <v>185</v>
      </c>
      <c r="C3794" s="54" t="s">
        <v>1160</v>
      </c>
      <c r="D3794" s="54" t="s">
        <v>111</v>
      </c>
      <c r="E3794" s="54" t="s">
        <v>1161</v>
      </c>
      <c r="F3794" s="54" t="s">
        <v>272</v>
      </c>
      <c r="G3794" s="54" t="s">
        <v>416</v>
      </c>
      <c r="H3794" s="54" t="s">
        <v>432</v>
      </c>
      <c r="I3794" s="54" t="s">
        <v>433</v>
      </c>
      <c r="J3794" s="54" t="s">
        <v>416</v>
      </c>
      <c r="K3794" s="54" t="s">
        <v>434</v>
      </c>
      <c r="L3794" s="87">
        <v>42066</v>
      </c>
      <c r="M3794" s="54"/>
      <c r="N3794" s="54" t="s">
        <v>435</v>
      </c>
      <c r="O3794" s="88">
        <v>0</v>
      </c>
      <c r="P3794" s="54">
        <v>5</v>
      </c>
    </row>
    <row r="3795" spans="1:16" ht="28">
      <c r="A3795" s="54" t="s">
        <v>228</v>
      </c>
      <c r="B3795" s="54" t="s">
        <v>185</v>
      </c>
      <c r="C3795" s="54" t="s">
        <v>1160</v>
      </c>
      <c r="D3795" s="54" t="s">
        <v>111</v>
      </c>
      <c r="E3795" s="54" t="s">
        <v>1161</v>
      </c>
      <c r="F3795" s="54" t="s">
        <v>272</v>
      </c>
      <c r="G3795" s="54" t="s">
        <v>416</v>
      </c>
      <c r="H3795" s="54" t="s">
        <v>432</v>
      </c>
      <c r="I3795" s="54" t="s">
        <v>433</v>
      </c>
      <c r="J3795" s="54" t="s">
        <v>416</v>
      </c>
      <c r="K3795" s="54" t="s">
        <v>436</v>
      </c>
      <c r="L3795" s="87">
        <v>42066</v>
      </c>
      <c r="M3795" s="54"/>
      <c r="N3795" s="54" t="s">
        <v>437</v>
      </c>
      <c r="O3795" s="88">
        <v>0</v>
      </c>
      <c r="P3795" s="54">
        <v>1</v>
      </c>
    </row>
    <row r="3796" spans="1:16" ht="28">
      <c r="A3796" s="54" t="s">
        <v>228</v>
      </c>
      <c r="B3796" s="54" t="s">
        <v>185</v>
      </c>
      <c r="C3796" s="54" t="s">
        <v>1160</v>
      </c>
      <c r="D3796" s="54" t="s">
        <v>111</v>
      </c>
      <c r="E3796" s="54" t="s">
        <v>1161</v>
      </c>
      <c r="F3796" s="54" t="s">
        <v>272</v>
      </c>
      <c r="G3796" s="54" t="s">
        <v>416</v>
      </c>
      <c r="H3796" s="54" t="s">
        <v>432</v>
      </c>
      <c r="I3796" s="54" t="s">
        <v>433</v>
      </c>
      <c r="J3796" s="54" t="s">
        <v>416</v>
      </c>
      <c r="K3796" s="54" t="s">
        <v>438</v>
      </c>
      <c r="L3796" s="87">
        <v>42066</v>
      </c>
      <c r="M3796" s="54"/>
      <c r="N3796" s="54" t="s">
        <v>439</v>
      </c>
      <c r="O3796" s="88">
        <v>0</v>
      </c>
      <c r="P3796" s="54">
        <v>10</v>
      </c>
    </row>
    <row r="3797" spans="1:16" ht="28">
      <c r="A3797" s="54" t="s">
        <v>228</v>
      </c>
      <c r="B3797" s="54" t="s">
        <v>185</v>
      </c>
      <c r="C3797" s="54" t="s">
        <v>1160</v>
      </c>
      <c r="D3797" s="54" t="s">
        <v>111</v>
      </c>
      <c r="E3797" s="54" t="s">
        <v>1161</v>
      </c>
      <c r="F3797" s="54" t="s">
        <v>272</v>
      </c>
      <c r="G3797" s="54" t="s">
        <v>416</v>
      </c>
      <c r="H3797" s="54" t="s">
        <v>432</v>
      </c>
      <c r="I3797" s="54" t="s">
        <v>433</v>
      </c>
      <c r="J3797" s="54" t="s">
        <v>416</v>
      </c>
      <c r="K3797" s="54" t="s">
        <v>442</v>
      </c>
      <c r="L3797" s="87">
        <v>42066</v>
      </c>
      <c r="M3797" s="54"/>
      <c r="N3797" s="54" t="s">
        <v>443</v>
      </c>
      <c r="O3797" s="88">
        <v>0</v>
      </c>
      <c r="P3797" s="54">
        <v>3</v>
      </c>
    </row>
    <row r="3798" spans="1:16" ht="28">
      <c r="A3798" s="54" t="s">
        <v>228</v>
      </c>
      <c r="B3798" s="54" t="s">
        <v>185</v>
      </c>
      <c r="C3798" s="54" t="s">
        <v>1160</v>
      </c>
      <c r="D3798" s="54" t="s">
        <v>111</v>
      </c>
      <c r="E3798" s="54" t="s">
        <v>1161</v>
      </c>
      <c r="F3798" s="54" t="s">
        <v>272</v>
      </c>
      <c r="G3798" s="54" t="s">
        <v>416</v>
      </c>
      <c r="H3798" s="54" t="s">
        <v>432</v>
      </c>
      <c r="I3798" s="54" t="s">
        <v>433</v>
      </c>
      <c r="J3798" s="54" t="s">
        <v>416</v>
      </c>
      <c r="K3798" s="54" t="s">
        <v>444</v>
      </c>
      <c r="L3798" s="87">
        <v>42066</v>
      </c>
      <c r="M3798" s="54"/>
      <c r="N3798" s="54" t="s">
        <v>445</v>
      </c>
      <c r="O3798" s="88">
        <v>0</v>
      </c>
      <c r="P3798" s="54">
        <v>3</v>
      </c>
    </row>
    <row r="3799" spans="1:16" ht="28">
      <c r="A3799" s="54" t="s">
        <v>228</v>
      </c>
      <c r="B3799" s="54" t="s">
        <v>185</v>
      </c>
      <c r="C3799" s="54" t="s">
        <v>1160</v>
      </c>
      <c r="D3799" s="54" t="s">
        <v>111</v>
      </c>
      <c r="E3799" s="54" t="s">
        <v>1161</v>
      </c>
      <c r="F3799" s="54" t="s">
        <v>272</v>
      </c>
      <c r="G3799" s="54" t="s">
        <v>192</v>
      </c>
      <c r="H3799" s="54" t="s">
        <v>452</v>
      </c>
      <c r="I3799" s="54" t="s">
        <v>455</v>
      </c>
      <c r="J3799" s="54" t="s">
        <v>192</v>
      </c>
      <c r="K3799" s="54" t="s">
        <v>452</v>
      </c>
      <c r="L3799" s="87">
        <v>41975</v>
      </c>
      <c r="M3799" s="54"/>
      <c r="N3799" s="54" t="s">
        <v>458</v>
      </c>
      <c r="O3799" s="88">
        <v>0</v>
      </c>
      <c r="P3799" s="54">
        <v>25</v>
      </c>
    </row>
    <row r="3800" spans="1:16" ht="28">
      <c r="A3800" s="54" t="s">
        <v>228</v>
      </c>
      <c r="B3800" s="54" t="s">
        <v>185</v>
      </c>
      <c r="C3800" s="54" t="s">
        <v>1160</v>
      </c>
      <c r="D3800" s="54" t="s">
        <v>111</v>
      </c>
      <c r="E3800" s="54" t="s">
        <v>1161</v>
      </c>
      <c r="F3800" s="54" t="s">
        <v>272</v>
      </c>
      <c r="G3800" s="54" t="s">
        <v>192</v>
      </c>
      <c r="H3800" s="54" t="s">
        <v>452</v>
      </c>
      <c r="I3800" s="54" t="s">
        <v>460</v>
      </c>
      <c r="J3800" s="54" t="s">
        <v>192</v>
      </c>
      <c r="K3800" s="54" t="s">
        <v>452</v>
      </c>
      <c r="L3800" s="87">
        <v>41842</v>
      </c>
      <c r="M3800" s="54"/>
      <c r="N3800" s="54" t="s">
        <v>461</v>
      </c>
      <c r="O3800" s="88">
        <v>5.3837999999999997E-2</v>
      </c>
      <c r="P3800" s="54">
        <v>21</v>
      </c>
    </row>
    <row r="3801" spans="1:16" ht="28">
      <c r="A3801" s="54" t="s">
        <v>228</v>
      </c>
      <c r="B3801" s="54" t="s">
        <v>185</v>
      </c>
      <c r="C3801" s="54" t="s">
        <v>1160</v>
      </c>
      <c r="D3801" s="54" t="s">
        <v>111</v>
      </c>
      <c r="E3801" s="54" t="s">
        <v>1161</v>
      </c>
      <c r="F3801" s="54" t="s">
        <v>272</v>
      </c>
      <c r="G3801" s="54" t="s">
        <v>192</v>
      </c>
      <c r="H3801" s="54" t="s">
        <v>462</v>
      </c>
      <c r="I3801" s="54" t="s">
        <v>463</v>
      </c>
      <c r="J3801" s="54" t="s">
        <v>192</v>
      </c>
      <c r="K3801" s="54" t="s">
        <v>462</v>
      </c>
      <c r="L3801" s="87">
        <v>41800</v>
      </c>
      <c r="M3801" s="54"/>
      <c r="N3801" s="54" t="s">
        <v>464</v>
      </c>
      <c r="O3801" s="88">
        <v>0</v>
      </c>
      <c r="P3801" s="54">
        <v>5</v>
      </c>
    </row>
    <row r="3802" spans="1:16" ht="28">
      <c r="A3802" s="54" t="s">
        <v>228</v>
      </c>
      <c r="B3802" s="54" t="s">
        <v>185</v>
      </c>
      <c r="C3802" s="54" t="s">
        <v>1160</v>
      </c>
      <c r="D3802" s="54" t="s">
        <v>111</v>
      </c>
      <c r="E3802" s="54" t="s">
        <v>1161</v>
      </c>
      <c r="F3802" s="54" t="s">
        <v>272</v>
      </c>
      <c r="G3802" s="54" t="s">
        <v>192</v>
      </c>
      <c r="H3802" s="54" t="s">
        <v>475</v>
      </c>
      <c r="I3802" s="54" t="s">
        <v>476</v>
      </c>
      <c r="J3802" s="54" t="s">
        <v>192</v>
      </c>
      <c r="K3802" s="54" t="s">
        <v>475</v>
      </c>
      <c r="L3802" s="87">
        <v>41814</v>
      </c>
      <c r="M3802" s="54"/>
      <c r="N3802" s="54" t="s">
        <v>477</v>
      </c>
      <c r="O3802" s="88">
        <v>0</v>
      </c>
      <c r="P3802" s="54">
        <v>3</v>
      </c>
    </row>
    <row r="3803" spans="1:16" ht="28">
      <c r="A3803" s="54" t="s">
        <v>228</v>
      </c>
      <c r="B3803" s="54" t="s">
        <v>185</v>
      </c>
      <c r="C3803" s="54" t="s">
        <v>1160</v>
      </c>
      <c r="D3803" s="54" t="s">
        <v>111</v>
      </c>
      <c r="E3803" s="54" t="s">
        <v>1161</v>
      </c>
      <c r="F3803" s="54" t="s">
        <v>272</v>
      </c>
      <c r="G3803" s="54" t="s">
        <v>500</v>
      </c>
      <c r="H3803" s="54" t="s">
        <v>501</v>
      </c>
      <c r="I3803" s="54" t="s">
        <v>502</v>
      </c>
      <c r="J3803" s="54" t="s">
        <v>500</v>
      </c>
      <c r="K3803" s="54" t="s">
        <v>503</v>
      </c>
      <c r="L3803" s="87">
        <v>41688</v>
      </c>
      <c r="M3803" s="54"/>
      <c r="N3803" s="54" t="s">
        <v>504</v>
      </c>
      <c r="O3803" s="88">
        <v>0</v>
      </c>
      <c r="P3803" s="54">
        <v>12</v>
      </c>
    </row>
    <row r="3804" spans="1:16" ht="28">
      <c r="A3804" s="54" t="s">
        <v>228</v>
      </c>
      <c r="B3804" s="54" t="s">
        <v>185</v>
      </c>
      <c r="C3804" s="54" t="s">
        <v>1160</v>
      </c>
      <c r="D3804" s="54" t="s">
        <v>111</v>
      </c>
      <c r="E3804" s="54" t="s">
        <v>1161</v>
      </c>
      <c r="F3804" s="54" t="s">
        <v>272</v>
      </c>
      <c r="G3804" s="54" t="s">
        <v>500</v>
      </c>
      <c r="H3804" s="54" t="s">
        <v>501</v>
      </c>
      <c r="I3804" s="54" t="s">
        <v>502</v>
      </c>
      <c r="J3804" s="54" t="s">
        <v>500</v>
      </c>
      <c r="K3804" s="54" t="s">
        <v>505</v>
      </c>
      <c r="L3804" s="87">
        <v>41688</v>
      </c>
      <c r="M3804" s="54"/>
      <c r="N3804" s="54" t="s">
        <v>506</v>
      </c>
      <c r="O3804" s="88">
        <v>0</v>
      </c>
      <c r="P3804" s="54">
        <v>38</v>
      </c>
    </row>
    <row r="3805" spans="1:16" ht="28">
      <c r="A3805" s="54" t="s">
        <v>228</v>
      </c>
      <c r="B3805" s="54" t="s">
        <v>185</v>
      </c>
      <c r="C3805" s="54" t="s">
        <v>1160</v>
      </c>
      <c r="D3805" s="54" t="s">
        <v>111</v>
      </c>
      <c r="E3805" s="54" t="s">
        <v>1161</v>
      </c>
      <c r="F3805" s="54" t="s">
        <v>272</v>
      </c>
      <c r="G3805" s="54" t="s">
        <v>500</v>
      </c>
      <c r="H3805" s="54" t="s">
        <v>501</v>
      </c>
      <c r="I3805" s="54" t="s">
        <v>502</v>
      </c>
      <c r="J3805" s="54" t="s">
        <v>500</v>
      </c>
      <c r="K3805" s="54" t="s">
        <v>507</v>
      </c>
      <c r="L3805" s="87">
        <v>41688</v>
      </c>
      <c r="M3805" s="54"/>
      <c r="N3805" s="54" t="s">
        <v>508</v>
      </c>
      <c r="O3805" s="88">
        <v>0</v>
      </c>
      <c r="P3805" s="54">
        <v>8</v>
      </c>
    </row>
    <row r="3806" spans="1:16" ht="28">
      <c r="A3806" s="54" t="s">
        <v>228</v>
      </c>
      <c r="B3806" s="54" t="s">
        <v>185</v>
      </c>
      <c r="C3806" s="54" t="s">
        <v>1160</v>
      </c>
      <c r="D3806" s="54" t="s">
        <v>111</v>
      </c>
      <c r="E3806" s="54" t="s">
        <v>1161</v>
      </c>
      <c r="F3806" s="54" t="s">
        <v>272</v>
      </c>
      <c r="G3806" s="54" t="s">
        <v>500</v>
      </c>
      <c r="H3806" s="54" t="s">
        <v>501</v>
      </c>
      <c r="I3806" s="54" t="s">
        <v>502</v>
      </c>
      <c r="J3806" s="54" t="s">
        <v>500</v>
      </c>
      <c r="K3806" s="54" t="s">
        <v>509</v>
      </c>
      <c r="L3806" s="87">
        <v>41688</v>
      </c>
      <c r="M3806" s="54"/>
      <c r="N3806" s="54" t="s">
        <v>510</v>
      </c>
      <c r="O3806" s="88">
        <v>0</v>
      </c>
      <c r="P3806" s="54">
        <v>1</v>
      </c>
    </row>
    <row r="3807" spans="1:16" ht="28">
      <c r="A3807" s="54" t="s">
        <v>228</v>
      </c>
      <c r="B3807" s="54" t="s">
        <v>185</v>
      </c>
      <c r="C3807" s="54" t="s">
        <v>1160</v>
      </c>
      <c r="D3807" s="54" t="s">
        <v>111</v>
      </c>
      <c r="E3807" s="54" t="s">
        <v>1161</v>
      </c>
      <c r="F3807" s="54" t="s">
        <v>272</v>
      </c>
      <c r="G3807" s="54" t="s">
        <v>500</v>
      </c>
      <c r="H3807" s="54" t="s">
        <v>501</v>
      </c>
      <c r="I3807" s="54" t="s">
        <v>502</v>
      </c>
      <c r="J3807" s="54" t="s">
        <v>500</v>
      </c>
      <c r="K3807" s="54" t="s">
        <v>511</v>
      </c>
      <c r="L3807" s="87">
        <v>41688</v>
      </c>
      <c r="M3807" s="54"/>
      <c r="N3807" s="54" t="s">
        <v>512</v>
      </c>
      <c r="O3807" s="88">
        <v>0</v>
      </c>
      <c r="P3807" s="54">
        <v>16</v>
      </c>
    </row>
    <row r="3808" spans="1:16" ht="28">
      <c r="A3808" s="54" t="s">
        <v>228</v>
      </c>
      <c r="B3808" s="54" t="s">
        <v>185</v>
      </c>
      <c r="C3808" s="54" t="s">
        <v>1160</v>
      </c>
      <c r="D3808" s="54" t="s">
        <v>111</v>
      </c>
      <c r="E3808" s="54" t="s">
        <v>1161</v>
      </c>
      <c r="F3808" s="54" t="s">
        <v>272</v>
      </c>
      <c r="G3808" s="54" t="s">
        <v>500</v>
      </c>
      <c r="H3808" s="54" t="s">
        <v>501</v>
      </c>
      <c r="I3808" s="54" t="s">
        <v>502</v>
      </c>
      <c r="J3808" s="54" t="s">
        <v>500</v>
      </c>
      <c r="K3808" s="54" t="s">
        <v>513</v>
      </c>
      <c r="L3808" s="87">
        <v>41688</v>
      </c>
      <c r="M3808" s="54"/>
      <c r="N3808" s="54" t="s">
        <v>514</v>
      </c>
      <c r="O3808" s="88">
        <v>0</v>
      </c>
      <c r="P3808" s="54">
        <v>9</v>
      </c>
    </row>
    <row r="3809" spans="1:16" ht="28">
      <c r="A3809" s="54" t="s">
        <v>228</v>
      </c>
      <c r="B3809" s="54" t="s">
        <v>185</v>
      </c>
      <c r="C3809" s="54" t="s">
        <v>1160</v>
      </c>
      <c r="D3809" s="54" t="s">
        <v>111</v>
      </c>
      <c r="E3809" s="54" t="s">
        <v>1161</v>
      </c>
      <c r="F3809" s="54" t="s">
        <v>272</v>
      </c>
      <c r="G3809" s="54" t="s">
        <v>500</v>
      </c>
      <c r="H3809" s="54" t="s">
        <v>501</v>
      </c>
      <c r="I3809" s="54" t="s">
        <v>502</v>
      </c>
      <c r="J3809" s="54" t="s">
        <v>500</v>
      </c>
      <c r="K3809" s="54" t="s">
        <v>515</v>
      </c>
      <c r="L3809" s="87">
        <v>41688</v>
      </c>
      <c r="M3809" s="54"/>
      <c r="N3809" s="54" t="s">
        <v>516</v>
      </c>
      <c r="O3809" s="88">
        <v>7.2220000000000001E-3</v>
      </c>
      <c r="P3809" s="54">
        <v>70</v>
      </c>
    </row>
    <row r="3810" spans="1:16" ht="28">
      <c r="A3810" s="54" t="s">
        <v>228</v>
      </c>
      <c r="B3810" s="54" t="s">
        <v>185</v>
      </c>
      <c r="C3810" s="54" t="s">
        <v>1160</v>
      </c>
      <c r="D3810" s="54" t="s">
        <v>111</v>
      </c>
      <c r="E3810" s="54" t="s">
        <v>1161</v>
      </c>
      <c r="F3810" s="54" t="s">
        <v>272</v>
      </c>
      <c r="G3810" s="54" t="s">
        <v>500</v>
      </c>
      <c r="H3810" s="54" t="s">
        <v>501</v>
      </c>
      <c r="I3810" s="54" t="s">
        <v>502</v>
      </c>
      <c r="J3810" s="54" t="s">
        <v>500</v>
      </c>
      <c r="K3810" s="54" t="s">
        <v>517</v>
      </c>
      <c r="L3810" s="87">
        <v>41688</v>
      </c>
      <c r="M3810" s="54"/>
      <c r="N3810" s="54" t="s">
        <v>518</v>
      </c>
      <c r="O3810" s="88">
        <v>0</v>
      </c>
      <c r="P3810" s="54">
        <v>34</v>
      </c>
    </row>
    <row r="3811" spans="1:16" ht="28">
      <c r="A3811" s="54" t="s">
        <v>228</v>
      </c>
      <c r="B3811" s="54" t="s">
        <v>185</v>
      </c>
      <c r="C3811" s="54" t="s">
        <v>1160</v>
      </c>
      <c r="D3811" s="54" t="s">
        <v>111</v>
      </c>
      <c r="E3811" s="54" t="s">
        <v>1161</v>
      </c>
      <c r="F3811" s="54" t="s">
        <v>272</v>
      </c>
      <c r="G3811" s="54" t="s">
        <v>500</v>
      </c>
      <c r="H3811" s="54" t="s">
        <v>501</v>
      </c>
      <c r="I3811" s="54" t="s">
        <v>502</v>
      </c>
      <c r="J3811" s="54" t="s">
        <v>500</v>
      </c>
      <c r="K3811" s="54" t="s">
        <v>519</v>
      </c>
      <c r="L3811" s="87">
        <v>41688</v>
      </c>
      <c r="M3811" s="54"/>
      <c r="N3811" s="54" t="s">
        <v>520</v>
      </c>
      <c r="O3811" s="88">
        <v>0.58844200000000002</v>
      </c>
      <c r="P3811" s="54">
        <v>1524</v>
      </c>
    </row>
    <row r="3812" spans="1:16" ht="28">
      <c r="A3812" s="54" t="s">
        <v>228</v>
      </c>
      <c r="B3812" s="54" t="s">
        <v>185</v>
      </c>
      <c r="C3812" s="54" t="s">
        <v>1160</v>
      </c>
      <c r="D3812" s="54" t="s">
        <v>111</v>
      </c>
      <c r="E3812" s="54" t="s">
        <v>1161</v>
      </c>
      <c r="F3812" s="54" t="s">
        <v>272</v>
      </c>
      <c r="G3812" s="54" t="s">
        <v>500</v>
      </c>
      <c r="H3812" s="54" t="s">
        <v>501</v>
      </c>
      <c r="I3812" s="54" t="s">
        <v>502</v>
      </c>
      <c r="J3812" s="54" t="s">
        <v>500</v>
      </c>
      <c r="K3812" s="54" t="s">
        <v>521</v>
      </c>
      <c r="L3812" s="87">
        <v>41688</v>
      </c>
      <c r="M3812" s="54"/>
      <c r="N3812" s="54" t="s">
        <v>522</v>
      </c>
      <c r="O3812" s="88">
        <v>4.7399999999999997E-4</v>
      </c>
      <c r="P3812" s="54">
        <v>35</v>
      </c>
    </row>
    <row r="3813" spans="1:16" ht="28">
      <c r="A3813" s="54" t="s">
        <v>228</v>
      </c>
      <c r="B3813" s="54" t="s">
        <v>185</v>
      </c>
      <c r="C3813" s="54" t="s">
        <v>1160</v>
      </c>
      <c r="D3813" s="54" t="s">
        <v>111</v>
      </c>
      <c r="E3813" s="54" t="s">
        <v>1161</v>
      </c>
      <c r="F3813" s="54" t="s">
        <v>272</v>
      </c>
      <c r="G3813" s="54" t="s">
        <v>500</v>
      </c>
      <c r="H3813" s="54" t="s">
        <v>501</v>
      </c>
      <c r="I3813" s="54" t="s">
        <v>502</v>
      </c>
      <c r="J3813" s="54" t="s">
        <v>500</v>
      </c>
      <c r="K3813" s="54" t="s">
        <v>523</v>
      </c>
      <c r="L3813" s="87">
        <v>41688</v>
      </c>
      <c r="M3813" s="54"/>
      <c r="N3813" s="54" t="s">
        <v>524</v>
      </c>
      <c r="O3813" s="88">
        <v>0</v>
      </c>
      <c r="P3813" s="54">
        <v>7</v>
      </c>
    </row>
    <row r="3814" spans="1:16" ht="28">
      <c r="A3814" s="54" t="s">
        <v>228</v>
      </c>
      <c r="B3814" s="54" t="s">
        <v>185</v>
      </c>
      <c r="C3814" s="54" t="s">
        <v>1160</v>
      </c>
      <c r="D3814" s="54" t="s">
        <v>111</v>
      </c>
      <c r="E3814" s="54" t="s">
        <v>1161</v>
      </c>
      <c r="F3814" s="54" t="s">
        <v>272</v>
      </c>
      <c r="G3814" s="54" t="s">
        <v>500</v>
      </c>
      <c r="H3814" s="54" t="s">
        <v>501</v>
      </c>
      <c r="I3814" s="54" t="s">
        <v>502</v>
      </c>
      <c r="J3814" s="54" t="s">
        <v>500</v>
      </c>
      <c r="K3814" s="54" t="s">
        <v>525</v>
      </c>
      <c r="L3814" s="87">
        <v>41688</v>
      </c>
      <c r="M3814" s="54"/>
      <c r="N3814" s="54" t="s">
        <v>526</v>
      </c>
      <c r="O3814" s="88">
        <v>0</v>
      </c>
      <c r="P3814" s="54">
        <v>27</v>
      </c>
    </row>
    <row r="3815" spans="1:16" ht="28">
      <c r="A3815" s="54" t="s">
        <v>228</v>
      </c>
      <c r="B3815" s="54" t="s">
        <v>185</v>
      </c>
      <c r="C3815" s="54" t="s">
        <v>1160</v>
      </c>
      <c r="D3815" s="54" t="s">
        <v>111</v>
      </c>
      <c r="E3815" s="54" t="s">
        <v>1161</v>
      </c>
      <c r="F3815" s="54" t="s">
        <v>272</v>
      </c>
      <c r="G3815" s="54" t="s">
        <v>288</v>
      </c>
      <c r="H3815" s="54" t="s">
        <v>289</v>
      </c>
      <c r="I3815" s="54" t="s">
        <v>290</v>
      </c>
      <c r="J3815" s="54" t="s">
        <v>288</v>
      </c>
      <c r="K3815" s="54" t="s">
        <v>532</v>
      </c>
      <c r="L3815" s="87">
        <v>41653</v>
      </c>
      <c r="M3815" s="54"/>
      <c r="N3815" s="54" t="s">
        <v>533</v>
      </c>
      <c r="O3815" s="88">
        <v>0</v>
      </c>
      <c r="P3815" s="54">
        <v>87</v>
      </c>
    </row>
    <row r="3816" spans="1:16" ht="28">
      <c r="A3816" s="54" t="s">
        <v>228</v>
      </c>
      <c r="B3816" s="54" t="s">
        <v>185</v>
      </c>
      <c r="C3816" s="54" t="s">
        <v>1160</v>
      </c>
      <c r="D3816" s="54" t="s">
        <v>111</v>
      </c>
      <c r="E3816" s="54" t="s">
        <v>1161</v>
      </c>
      <c r="F3816" s="54" t="s">
        <v>272</v>
      </c>
      <c r="G3816" s="54" t="s">
        <v>288</v>
      </c>
      <c r="H3816" s="54" t="s">
        <v>288</v>
      </c>
      <c r="I3816" s="54" t="s">
        <v>293</v>
      </c>
      <c r="J3816" s="54" t="s">
        <v>288</v>
      </c>
      <c r="K3816" s="54" t="s">
        <v>294</v>
      </c>
      <c r="L3816" s="87">
        <v>41653</v>
      </c>
      <c r="M3816" s="54"/>
      <c r="N3816" s="54" t="s">
        <v>295</v>
      </c>
      <c r="O3816" s="88">
        <v>0</v>
      </c>
      <c r="P3816" s="54">
        <v>18</v>
      </c>
    </row>
    <row r="3817" spans="1:16" ht="28">
      <c r="A3817" s="54" t="s">
        <v>228</v>
      </c>
      <c r="B3817" s="54" t="s">
        <v>185</v>
      </c>
      <c r="C3817" s="54" t="s">
        <v>1160</v>
      </c>
      <c r="D3817" s="54" t="s">
        <v>111</v>
      </c>
      <c r="E3817" s="54" t="s">
        <v>1161</v>
      </c>
      <c r="F3817" s="54" t="s">
        <v>272</v>
      </c>
      <c r="G3817" s="54" t="s">
        <v>288</v>
      </c>
      <c r="H3817" s="54" t="s">
        <v>288</v>
      </c>
      <c r="I3817" s="54" t="s">
        <v>293</v>
      </c>
      <c r="J3817" s="54" t="s">
        <v>288</v>
      </c>
      <c r="K3817" s="54" t="s">
        <v>296</v>
      </c>
      <c r="L3817" s="87">
        <v>41653</v>
      </c>
      <c r="M3817" s="54"/>
      <c r="N3817" s="54" t="s">
        <v>297</v>
      </c>
      <c r="O3817" s="88">
        <v>0</v>
      </c>
      <c r="P3817" s="54">
        <v>64</v>
      </c>
    </row>
    <row r="3818" spans="1:16" ht="28">
      <c r="A3818" s="54" t="s">
        <v>228</v>
      </c>
      <c r="B3818" s="54" t="s">
        <v>185</v>
      </c>
      <c r="C3818" s="54" t="s">
        <v>1160</v>
      </c>
      <c r="D3818" s="54" t="s">
        <v>111</v>
      </c>
      <c r="E3818" s="54" t="s">
        <v>1161</v>
      </c>
      <c r="F3818" s="54" t="s">
        <v>272</v>
      </c>
      <c r="G3818" s="54" t="s">
        <v>288</v>
      </c>
      <c r="H3818" s="54" t="s">
        <v>564</v>
      </c>
      <c r="I3818" s="54" t="s">
        <v>565</v>
      </c>
      <c r="J3818" s="54" t="s">
        <v>288</v>
      </c>
      <c r="K3818" s="54" t="s">
        <v>566</v>
      </c>
      <c r="L3818" s="87">
        <v>41653</v>
      </c>
      <c r="M3818" s="54"/>
      <c r="N3818" s="54" t="s">
        <v>567</v>
      </c>
      <c r="O3818" s="88">
        <v>2.3026999999999999E-2</v>
      </c>
      <c r="P3818" s="54">
        <v>16</v>
      </c>
    </row>
    <row r="3819" spans="1:16" ht="28">
      <c r="A3819" s="54" t="s">
        <v>228</v>
      </c>
      <c r="B3819" s="54" t="s">
        <v>185</v>
      </c>
      <c r="C3819" s="54" t="s">
        <v>1160</v>
      </c>
      <c r="D3819" s="54" t="s">
        <v>111</v>
      </c>
      <c r="E3819" s="54" t="s">
        <v>1161</v>
      </c>
      <c r="F3819" s="54" t="s">
        <v>272</v>
      </c>
      <c r="G3819" s="54" t="s">
        <v>288</v>
      </c>
      <c r="H3819" s="54" t="s">
        <v>564</v>
      </c>
      <c r="I3819" s="54" t="s">
        <v>565</v>
      </c>
      <c r="J3819" s="54" t="s">
        <v>288</v>
      </c>
      <c r="K3819" s="54" t="s">
        <v>574</v>
      </c>
      <c r="L3819" s="87">
        <v>41653</v>
      </c>
      <c r="M3819" s="54"/>
      <c r="N3819" s="54" t="s">
        <v>575</v>
      </c>
      <c r="O3819" s="88">
        <v>0</v>
      </c>
      <c r="P3819" s="54">
        <v>3</v>
      </c>
    </row>
    <row r="3820" spans="1:16" ht="28">
      <c r="A3820" s="54" t="s">
        <v>228</v>
      </c>
      <c r="B3820" s="54" t="s">
        <v>185</v>
      </c>
      <c r="C3820" s="54" t="s">
        <v>1160</v>
      </c>
      <c r="D3820" s="54" t="s">
        <v>111</v>
      </c>
      <c r="E3820" s="54" t="s">
        <v>1161</v>
      </c>
      <c r="F3820" s="54" t="s">
        <v>272</v>
      </c>
      <c r="G3820" s="54" t="s">
        <v>288</v>
      </c>
      <c r="H3820" s="54" t="s">
        <v>194</v>
      </c>
      <c r="I3820" s="54" t="s">
        <v>576</v>
      </c>
      <c r="J3820" s="54" t="s">
        <v>288</v>
      </c>
      <c r="K3820" s="54" t="s">
        <v>579</v>
      </c>
      <c r="L3820" s="87">
        <v>42510</v>
      </c>
      <c r="M3820" s="54"/>
      <c r="N3820" s="54" t="s">
        <v>580</v>
      </c>
      <c r="O3820" s="88">
        <v>0</v>
      </c>
      <c r="P3820" s="54">
        <v>1</v>
      </c>
    </row>
    <row r="3821" spans="1:16" ht="28">
      <c r="A3821" s="54" t="s">
        <v>228</v>
      </c>
      <c r="B3821" s="54" t="s">
        <v>185</v>
      </c>
      <c r="C3821" s="54" t="s">
        <v>1160</v>
      </c>
      <c r="D3821" s="54" t="s">
        <v>111</v>
      </c>
      <c r="E3821" s="54" t="s">
        <v>1161</v>
      </c>
      <c r="F3821" s="54" t="s">
        <v>272</v>
      </c>
      <c r="G3821" s="54" t="s">
        <v>288</v>
      </c>
      <c r="H3821" s="54" t="s">
        <v>194</v>
      </c>
      <c r="I3821" s="54" t="s">
        <v>576</v>
      </c>
      <c r="J3821" s="54" t="s">
        <v>288</v>
      </c>
      <c r="K3821" s="54" t="s">
        <v>587</v>
      </c>
      <c r="L3821" s="87">
        <v>42510</v>
      </c>
      <c r="M3821" s="54"/>
      <c r="N3821" s="54" t="s">
        <v>588</v>
      </c>
      <c r="O3821" s="88">
        <v>0</v>
      </c>
      <c r="P3821" s="54">
        <v>5</v>
      </c>
    </row>
    <row r="3822" spans="1:16" ht="28">
      <c r="A3822" s="54" t="s">
        <v>228</v>
      </c>
      <c r="B3822" s="54" t="s">
        <v>185</v>
      </c>
      <c r="C3822" s="54" t="s">
        <v>1160</v>
      </c>
      <c r="D3822" s="54" t="s">
        <v>111</v>
      </c>
      <c r="E3822" s="54" t="s">
        <v>1161</v>
      </c>
      <c r="F3822" s="54" t="s">
        <v>272</v>
      </c>
      <c r="G3822" s="54" t="s">
        <v>288</v>
      </c>
      <c r="H3822" s="54" t="s">
        <v>597</v>
      </c>
      <c r="I3822" s="54" t="s">
        <v>598</v>
      </c>
      <c r="J3822" s="54" t="s">
        <v>288</v>
      </c>
      <c r="K3822" s="54" t="s">
        <v>597</v>
      </c>
      <c r="L3822" s="87">
        <v>42440</v>
      </c>
      <c r="M3822" s="54"/>
      <c r="N3822" s="54" t="s">
        <v>599</v>
      </c>
      <c r="O3822" s="88">
        <v>0</v>
      </c>
      <c r="P3822" s="54">
        <v>1</v>
      </c>
    </row>
    <row r="3823" spans="1:16" ht="28">
      <c r="A3823" s="54" t="s">
        <v>228</v>
      </c>
      <c r="B3823" s="54" t="s">
        <v>185</v>
      </c>
      <c r="C3823" s="54" t="s">
        <v>1160</v>
      </c>
      <c r="D3823" s="54" t="s">
        <v>111</v>
      </c>
      <c r="E3823" s="54" t="s">
        <v>1161</v>
      </c>
      <c r="F3823" s="54" t="s">
        <v>272</v>
      </c>
      <c r="G3823" s="54" t="s">
        <v>288</v>
      </c>
      <c r="H3823" s="54" t="s">
        <v>300</v>
      </c>
      <c r="I3823" s="54" t="s">
        <v>301</v>
      </c>
      <c r="J3823" s="54" t="s">
        <v>288</v>
      </c>
      <c r="K3823" s="54" t="s">
        <v>300</v>
      </c>
      <c r="L3823" s="87">
        <v>42391</v>
      </c>
      <c r="M3823" s="54"/>
      <c r="N3823" s="54" t="s">
        <v>302</v>
      </c>
      <c r="O3823" s="88">
        <v>0</v>
      </c>
      <c r="P3823" s="54">
        <v>47</v>
      </c>
    </row>
    <row r="3824" spans="1:16" ht="28">
      <c r="A3824" s="54" t="s">
        <v>228</v>
      </c>
      <c r="B3824" s="54" t="s">
        <v>185</v>
      </c>
      <c r="C3824" s="54" t="s">
        <v>1160</v>
      </c>
      <c r="D3824" s="54" t="s">
        <v>111</v>
      </c>
      <c r="E3824" s="54" t="s">
        <v>1161</v>
      </c>
      <c r="F3824" s="54" t="s">
        <v>272</v>
      </c>
      <c r="G3824" s="54" t="s">
        <v>625</v>
      </c>
      <c r="H3824" s="54" t="s">
        <v>626</v>
      </c>
      <c r="I3824" s="54" t="s">
        <v>627</v>
      </c>
      <c r="J3824" s="54" t="s">
        <v>625</v>
      </c>
      <c r="K3824" s="54" t="s">
        <v>636</v>
      </c>
      <c r="L3824" s="87">
        <v>42874</v>
      </c>
      <c r="M3824" s="54"/>
      <c r="N3824" s="54" t="s">
        <v>637</v>
      </c>
      <c r="O3824" s="88">
        <v>0</v>
      </c>
      <c r="P3824" s="54">
        <v>7</v>
      </c>
    </row>
    <row r="3825" spans="1:16" ht="28">
      <c r="A3825" s="54" t="s">
        <v>228</v>
      </c>
      <c r="B3825" s="54" t="s">
        <v>185</v>
      </c>
      <c r="C3825" s="54" t="s">
        <v>1160</v>
      </c>
      <c r="D3825" s="54" t="s">
        <v>111</v>
      </c>
      <c r="E3825" s="54" t="s">
        <v>1161</v>
      </c>
      <c r="F3825" s="54" t="s">
        <v>272</v>
      </c>
      <c r="G3825" s="54" t="s">
        <v>647</v>
      </c>
      <c r="H3825" s="54" t="s">
        <v>648</v>
      </c>
      <c r="I3825" s="54" t="s">
        <v>649</v>
      </c>
      <c r="J3825" s="54" t="s">
        <v>647</v>
      </c>
      <c r="K3825" s="54" t="s">
        <v>650</v>
      </c>
      <c r="L3825" s="87">
        <v>42790</v>
      </c>
      <c r="M3825" s="54"/>
      <c r="N3825" s="54" t="s">
        <v>651</v>
      </c>
      <c r="O3825" s="88">
        <v>3.5851600000000001</v>
      </c>
      <c r="P3825" s="54">
        <v>8176</v>
      </c>
    </row>
    <row r="3826" spans="1:16" ht="28">
      <c r="A3826" s="54" t="s">
        <v>228</v>
      </c>
      <c r="B3826" s="54" t="s">
        <v>185</v>
      </c>
      <c r="C3826" s="54" t="s">
        <v>1160</v>
      </c>
      <c r="D3826" s="54" t="s">
        <v>111</v>
      </c>
      <c r="E3826" s="54" t="s">
        <v>1161</v>
      </c>
      <c r="F3826" s="54" t="s">
        <v>272</v>
      </c>
      <c r="G3826" s="54" t="s">
        <v>647</v>
      </c>
      <c r="H3826" s="54" t="s">
        <v>648</v>
      </c>
      <c r="I3826" s="54" t="s">
        <v>649</v>
      </c>
      <c r="J3826" s="54" t="s">
        <v>647</v>
      </c>
      <c r="K3826" s="54" t="s">
        <v>653</v>
      </c>
      <c r="L3826" s="87">
        <v>42790</v>
      </c>
      <c r="M3826" s="54"/>
      <c r="N3826" s="54" t="s">
        <v>654</v>
      </c>
      <c r="O3826" s="88">
        <v>0.26229599999999997</v>
      </c>
      <c r="P3826" s="54">
        <v>1721</v>
      </c>
    </row>
    <row r="3827" spans="1:16" ht="28">
      <c r="A3827" s="54" t="s">
        <v>228</v>
      </c>
      <c r="B3827" s="54" t="s">
        <v>185</v>
      </c>
      <c r="C3827" s="54" t="s">
        <v>1160</v>
      </c>
      <c r="D3827" s="54" t="s">
        <v>111</v>
      </c>
      <c r="E3827" s="54" t="s">
        <v>1161</v>
      </c>
      <c r="F3827" s="54" t="s">
        <v>272</v>
      </c>
      <c r="G3827" s="54" t="s">
        <v>647</v>
      </c>
      <c r="H3827" s="54" t="s">
        <v>648</v>
      </c>
      <c r="I3827" s="54" t="s">
        <v>649</v>
      </c>
      <c r="J3827" s="54" t="s">
        <v>647</v>
      </c>
      <c r="K3827" s="54" t="s">
        <v>655</v>
      </c>
      <c r="L3827" s="87">
        <v>42790</v>
      </c>
      <c r="M3827" s="54"/>
      <c r="N3827" s="54" t="s">
        <v>656</v>
      </c>
      <c r="O3827" s="88">
        <v>0.26229599999999997</v>
      </c>
      <c r="P3827" s="54">
        <v>1719</v>
      </c>
    </row>
    <row r="3828" spans="1:16" ht="28">
      <c r="A3828" s="54" t="s">
        <v>228</v>
      </c>
      <c r="B3828" s="54" t="s">
        <v>185</v>
      </c>
      <c r="C3828" s="54" t="s">
        <v>1160</v>
      </c>
      <c r="D3828" s="54" t="s">
        <v>111</v>
      </c>
      <c r="E3828" s="54" t="s">
        <v>1161</v>
      </c>
      <c r="F3828" s="54" t="s">
        <v>272</v>
      </c>
      <c r="G3828" s="54" t="s">
        <v>647</v>
      </c>
      <c r="H3828" s="54" t="s">
        <v>648</v>
      </c>
      <c r="I3828" s="54" t="s">
        <v>649</v>
      </c>
      <c r="J3828" s="54" t="s">
        <v>647</v>
      </c>
      <c r="K3828" s="54" t="s">
        <v>657</v>
      </c>
      <c r="L3828" s="87">
        <v>42790</v>
      </c>
      <c r="M3828" s="54"/>
      <c r="N3828" s="54" t="s">
        <v>658</v>
      </c>
      <c r="O3828" s="88">
        <v>0.26229599999999997</v>
      </c>
      <c r="P3828" s="54">
        <v>1719</v>
      </c>
    </row>
    <row r="3829" spans="1:16" ht="28">
      <c r="A3829" s="54" t="s">
        <v>228</v>
      </c>
      <c r="B3829" s="54" t="s">
        <v>185</v>
      </c>
      <c r="C3829" s="54" t="s">
        <v>1160</v>
      </c>
      <c r="D3829" s="54" t="s">
        <v>111</v>
      </c>
      <c r="E3829" s="54" t="s">
        <v>1161</v>
      </c>
      <c r="F3829" s="54" t="s">
        <v>272</v>
      </c>
      <c r="G3829" s="54" t="s">
        <v>647</v>
      </c>
      <c r="H3829" s="54" t="s">
        <v>648</v>
      </c>
      <c r="I3829" s="54" t="s">
        <v>649</v>
      </c>
      <c r="J3829" s="54" t="s">
        <v>647</v>
      </c>
      <c r="K3829" s="54" t="s">
        <v>659</v>
      </c>
      <c r="L3829" s="87">
        <v>42790</v>
      </c>
      <c r="M3829" s="54"/>
      <c r="N3829" s="54" t="s">
        <v>660</v>
      </c>
      <c r="O3829" s="88">
        <v>0.26229599999999997</v>
      </c>
      <c r="P3829" s="54">
        <v>1719</v>
      </c>
    </row>
    <row r="3830" spans="1:16" ht="28">
      <c r="A3830" s="54" t="s">
        <v>228</v>
      </c>
      <c r="B3830" s="54" t="s">
        <v>185</v>
      </c>
      <c r="C3830" s="54" t="s">
        <v>1160</v>
      </c>
      <c r="D3830" s="54" t="s">
        <v>111</v>
      </c>
      <c r="E3830" s="54" t="s">
        <v>1161</v>
      </c>
      <c r="F3830" s="54" t="s">
        <v>272</v>
      </c>
      <c r="G3830" s="54" t="s">
        <v>647</v>
      </c>
      <c r="H3830" s="54" t="s">
        <v>648</v>
      </c>
      <c r="I3830" s="54" t="s">
        <v>649</v>
      </c>
      <c r="J3830" s="54" t="s">
        <v>647</v>
      </c>
      <c r="K3830" s="54" t="s">
        <v>661</v>
      </c>
      <c r="L3830" s="87">
        <v>42790</v>
      </c>
      <c r="M3830" s="54"/>
      <c r="N3830" s="54" t="s">
        <v>663</v>
      </c>
      <c r="O3830" s="88">
        <v>0.26229599999999997</v>
      </c>
      <c r="P3830" s="54">
        <v>1719</v>
      </c>
    </row>
    <row r="3831" spans="1:16" ht="28">
      <c r="A3831" s="54" t="s">
        <v>228</v>
      </c>
      <c r="B3831" s="54" t="s">
        <v>185</v>
      </c>
      <c r="C3831" s="54" t="s">
        <v>1160</v>
      </c>
      <c r="D3831" s="54" t="s">
        <v>111</v>
      </c>
      <c r="E3831" s="54" t="s">
        <v>1161</v>
      </c>
      <c r="F3831" s="54" t="s">
        <v>272</v>
      </c>
      <c r="G3831" s="54" t="s">
        <v>647</v>
      </c>
      <c r="H3831" s="54" t="s">
        <v>648</v>
      </c>
      <c r="I3831" s="54" t="s">
        <v>649</v>
      </c>
      <c r="J3831" s="54" t="s">
        <v>647</v>
      </c>
      <c r="K3831" s="54" t="s">
        <v>664</v>
      </c>
      <c r="L3831" s="87">
        <v>42790</v>
      </c>
      <c r="M3831" s="54"/>
      <c r="N3831" s="54" t="s">
        <v>665</v>
      </c>
      <c r="O3831" s="88">
        <v>0.26229599999999997</v>
      </c>
      <c r="P3831" s="54">
        <v>1719</v>
      </c>
    </row>
    <row r="3832" spans="1:16" ht="28">
      <c r="A3832" s="54" t="s">
        <v>228</v>
      </c>
      <c r="B3832" s="54" t="s">
        <v>185</v>
      </c>
      <c r="C3832" s="54" t="s">
        <v>1160</v>
      </c>
      <c r="D3832" s="54" t="s">
        <v>111</v>
      </c>
      <c r="E3832" s="54" t="s">
        <v>1161</v>
      </c>
      <c r="F3832" s="54" t="s">
        <v>272</v>
      </c>
      <c r="G3832" s="54" t="s">
        <v>647</v>
      </c>
      <c r="H3832" s="54" t="s">
        <v>648</v>
      </c>
      <c r="I3832" s="54" t="s">
        <v>649</v>
      </c>
      <c r="J3832" s="54" t="s">
        <v>647</v>
      </c>
      <c r="K3832" s="54" t="s">
        <v>664</v>
      </c>
      <c r="L3832" s="87">
        <v>42790</v>
      </c>
      <c r="M3832" s="54"/>
      <c r="N3832" s="54" t="s">
        <v>666</v>
      </c>
      <c r="O3832" s="88">
        <v>3.775499999999999E-2</v>
      </c>
      <c r="P3832" s="54">
        <v>692</v>
      </c>
    </row>
    <row r="3833" spans="1:16" ht="28">
      <c r="A3833" s="54" t="s">
        <v>228</v>
      </c>
      <c r="B3833" s="54" t="s">
        <v>185</v>
      </c>
      <c r="C3833" s="54" t="s">
        <v>1160</v>
      </c>
      <c r="D3833" s="54" t="s">
        <v>111</v>
      </c>
      <c r="E3833" s="54" t="s">
        <v>1161</v>
      </c>
      <c r="F3833" s="54" t="s">
        <v>272</v>
      </c>
      <c r="G3833" s="54" t="s">
        <v>647</v>
      </c>
      <c r="H3833" s="54" t="s">
        <v>648</v>
      </c>
      <c r="I3833" s="54" t="s">
        <v>649</v>
      </c>
      <c r="J3833" s="54" t="s">
        <v>647</v>
      </c>
      <c r="K3833" s="54" t="s">
        <v>648</v>
      </c>
      <c r="L3833" s="87">
        <v>42790</v>
      </c>
      <c r="M3833" s="54"/>
      <c r="N3833" s="54" t="s">
        <v>668</v>
      </c>
      <c r="O3833" s="88">
        <v>0.26229599999999997</v>
      </c>
      <c r="P3833" s="54">
        <v>1719</v>
      </c>
    </row>
    <row r="3834" spans="1:16" ht="28">
      <c r="A3834" s="54" t="s">
        <v>228</v>
      </c>
      <c r="B3834" s="54" t="s">
        <v>185</v>
      </c>
      <c r="C3834" s="54" t="s">
        <v>1160</v>
      </c>
      <c r="D3834" s="54" t="s">
        <v>111</v>
      </c>
      <c r="E3834" s="54" t="s">
        <v>1161</v>
      </c>
      <c r="F3834" s="54" t="s">
        <v>272</v>
      </c>
      <c r="G3834" s="54" t="s">
        <v>647</v>
      </c>
      <c r="H3834" s="54" t="s">
        <v>648</v>
      </c>
      <c r="I3834" s="54" t="s">
        <v>649</v>
      </c>
      <c r="J3834" s="54" t="s">
        <v>647</v>
      </c>
      <c r="K3834" s="54" t="s">
        <v>669</v>
      </c>
      <c r="L3834" s="87">
        <v>42790</v>
      </c>
      <c r="M3834" s="54"/>
      <c r="N3834" s="54" t="s">
        <v>670</v>
      </c>
      <c r="O3834" s="88">
        <v>0.26229599999999997</v>
      </c>
      <c r="P3834" s="54">
        <v>1719</v>
      </c>
    </row>
    <row r="3835" spans="1:16" ht="28">
      <c r="A3835" s="54" t="s">
        <v>228</v>
      </c>
      <c r="B3835" s="54" t="s">
        <v>185</v>
      </c>
      <c r="C3835" s="54" t="s">
        <v>1160</v>
      </c>
      <c r="D3835" s="54" t="s">
        <v>111</v>
      </c>
      <c r="E3835" s="54" t="s">
        <v>1161</v>
      </c>
      <c r="F3835" s="54" t="s">
        <v>272</v>
      </c>
      <c r="G3835" s="54" t="s">
        <v>647</v>
      </c>
      <c r="H3835" s="54" t="s">
        <v>648</v>
      </c>
      <c r="I3835" s="54" t="s">
        <v>649</v>
      </c>
      <c r="J3835" s="54" t="s">
        <v>672</v>
      </c>
      <c r="K3835" s="54" t="s">
        <v>673</v>
      </c>
      <c r="L3835" s="87">
        <v>42790</v>
      </c>
      <c r="M3835" s="54"/>
      <c r="N3835" s="54" t="s">
        <v>674</v>
      </c>
      <c r="O3835" s="88">
        <v>0.26229599999999997</v>
      </c>
      <c r="P3835" s="54">
        <v>1719</v>
      </c>
    </row>
    <row r="3836" spans="1:16" ht="28">
      <c r="A3836" s="54" t="s">
        <v>228</v>
      </c>
      <c r="B3836" s="54" t="s">
        <v>185</v>
      </c>
      <c r="C3836" s="54" t="s">
        <v>1160</v>
      </c>
      <c r="D3836" s="54" t="s">
        <v>111</v>
      </c>
      <c r="E3836" s="54" t="s">
        <v>1161</v>
      </c>
      <c r="F3836" s="54" t="s">
        <v>272</v>
      </c>
      <c r="G3836" s="54" t="s">
        <v>647</v>
      </c>
      <c r="H3836" s="54" t="s">
        <v>648</v>
      </c>
      <c r="I3836" s="54" t="s">
        <v>649</v>
      </c>
      <c r="J3836" s="54" t="s">
        <v>675</v>
      </c>
      <c r="K3836" s="54" t="s">
        <v>676</v>
      </c>
      <c r="L3836" s="87">
        <v>42790</v>
      </c>
      <c r="M3836" s="54"/>
      <c r="N3836" s="54" t="s">
        <v>677</v>
      </c>
      <c r="O3836" s="88">
        <v>0.44972600000000001</v>
      </c>
      <c r="P3836" s="54">
        <v>1910</v>
      </c>
    </row>
    <row r="3837" spans="1:16" ht="28">
      <c r="A3837" s="54" t="s">
        <v>228</v>
      </c>
      <c r="B3837" s="54" t="s">
        <v>185</v>
      </c>
      <c r="C3837" s="54" t="s">
        <v>1160</v>
      </c>
      <c r="D3837" s="54" t="s">
        <v>111</v>
      </c>
      <c r="E3837" s="54" t="s">
        <v>1161</v>
      </c>
      <c r="F3837" s="54" t="s">
        <v>272</v>
      </c>
      <c r="G3837" s="54" t="s">
        <v>196</v>
      </c>
      <c r="H3837" s="54" t="s">
        <v>720</v>
      </c>
      <c r="I3837" s="54" t="s">
        <v>721</v>
      </c>
      <c r="J3837" s="54" t="s">
        <v>196</v>
      </c>
      <c r="K3837" s="54" t="s">
        <v>720</v>
      </c>
      <c r="L3837" s="87">
        <v>42627</v>
      </c>
      <c r="M3837" s="54"/>
      <c r="N3837" s="54" t="s">
        <v>722</v>
      </c>
      <c r="O3837" s="88">
        <v>2.1534000000000001E-2</v>
      </c>
      <c r="P3837" s="54">
        <v>42</v>
      </c>
    </row>
    <row r="3838" spans="1:16" ht="28">
      <c r="A3838" s="54" t="s">
        <v>228</v>
      </c>
      <c r="B3838" s="54" t="s">
        <v>185</v>
      </c>
      <c r="C3838" s="54" t="s">
        <v>1160</v>
      </c>
      <c r="D3838" s="54" t="s">
        <v>111</v>
      </c>
      <c r="E3838" s="54" t="s">
        <v>1161</v>
      </c>
      <c r="F3838" s="54" t="s">
        <v>272</v>
      </c>
      <c r="G3838" s="54" t="s">
        <v>196</v>
      </c>
      <c r="H3838" s="54" t="s">
        <v>351</v>
      </c>
      <c r="I3838" s="54" t="s">
        <v>728</v>
      </c>
      <c r="J3838" s="54" t="s">
        <v>196</v>
      </c>
      <c r="K3838" s="54" t="s">
        <v>351</v>
      </c>
      <c r="L3838" s="87">
        <v>41744</v>
      </c>
      <c r="M3838" s="54"/>
      <c r="N3838" s="54" t="s">
        <v>729</v>
      </c>
      <c r="O3838" s="88">
        <v>0</v>
      </c>
      <c r="P3838" s="54">
        <v>1</v>
      </c>
    </row>
    <row r="3839" spans="1:16" ht="28">
      <c r="A3839" s="54" t="s">
        <v>228</v>
      </c>
      <c r="B3839" s="54" t="s">
        <v>185</v>
      </c>
      <c r="C3839" s="54" t="s">
        <v>1160</v>
      </c>
      <c r="D3839" s="54" t="s">
        <v>111</v>
      </c>
      <c r="E3839" s="54" t="s">
        <v>1161</v>
      </c>
      <c r="F3839" s="54" t="s">
        <v>272</v>
      </c>
      <c r="G3839" s="54" t="s">
        <v>196</v>
      </c>
      <c r="H3839" s="54" t="s">
        <v>730</v>
      </c>
      <c r="I3839" s="54" t="s">
        <v>731</v>
      </c>
      <c r="J3839" s="54" t="s">
        <v>196</v>
      </c>
      <c r="K3839" s="54" t="s">
        <v>730</v>
      </c>
      <c r="L3839" s="87">
        <v>41660</v>
      </c>
      <c r="M3839" s="54"/>
      <c r="N3839" s="54" t="s">
        <v>732</v>
      </c>
      <c r="O3839" s="88">
        <v>0</v>
      </c>
      <c r="P3839" s="54">
        <v>53</v>
      </c>
    </row>
    <row r="3840" spans="1:16" ht="28">
      <c r="A3840" s="54" t="s">
        <v>228</v>
      </c>
      <c r="B3840" s="54" t="s">
        <v>185</v>
      </c>
      <c r="C3840" s="54" t="s">
        <v>1160</v>
      </c>
      <c r="D3840" s="54" t="s">
        <v>111</v>
      </c>
      <c r="E3840" s="54" t="s">
        <v>1161</v>
      </c>
      <c r="F3840" s="54" t="s">
        <v>272</v>
      </c>
      <c r="G3840" s="54" t="s">
        <v>200</v>
      </c>
      <c r="H3840" s="54" t="s">
        <v>757</v>
      </c>
      <c r="I3840" s="54" t="s">
        <v>758</v>
      </c>
      <c r="J3840" s="54" t="s">
        <v>200</v>
      </c>
      <c r="K3840" s="54" t="s">
        <v>757</v>
      </c>
      <c r="L3840" s="87">
        <v>42031</v>
      </c>
      <c r="M3840" s="54"/>
      <c r="N3840" s="54" t="s">
        <v>759</v>
      </c>
      <c r="O3840" s="88">
        <v>0</v>
      </c>
      <c r="P3840" s="54">
        <v>23</v>
      </c>
    </row>
    <row r="3841" spans="1:16" ht="28">
      <c r="A3841" s="54" t="s">
        <v>228</v>
      </c>
      <c r="B3841" s="54" t="s">
        <v>185</v>
      </c>
      <c r="C3841" s="54" t="s">
        <v>1160</v>
      </c>
      <c r="D3841" s="54" t="s">
        <v>111</v>
      </c>
      <c r="E3841" s="54" t="s">
        <v>1161</v>
      </c>
      <c r="F3841" s="54" t="s">
        <v>272</v>
      </c>
      <c r="G3841" s="54" t="s">
        <v>200</v>
      </c>
      <c r="H3841" s="54" t="s">
        <v>760</v>
      </c>
      <c r="I3841" s="54" t="s">
        <v>761</v>
      </c>
      <c r="J3841" s="54" t="s">
        <v>200</v>
      </c>
      <c r="K3841" s="54" t="s">
        <v>766</v>
      </c>
      <c r="L3841" s="87">
        <v>42101</v>
      </c>
      <c r="M3841" s="54"/>
      <c r="N3841" s="54" t="s">
        <v>767</v>
      </c>
      <c r="O3841" s="88">
        <v>2.1600999999999999E-2</v>
      </c>
      <c r="P3841" s="54">
        <v>6</v>
      </c>
    </row>
    <row r="3842" spans="1:16" ht="28">
      <c r="A3842" s="54" t="s">
        <v>228</v>
      </c>
      <c r="B3842" s="54" t="s">
        <v>185</v>
      </c>
      <c r="C3842" s="54" t="s">
        <v>1160</v>
      </c>
      <c r="D3842" s="54" t="s">
        <v>111</v>
      </c>
      <c r="E3842" s="54" t="s">
        <v>1161</v>
      </c>
      <c r="F3842" s="54" t="s">
        <v>272</v>
      </c>
      <c r="G3842" s="54" t="s">
        <v>200</v>
      </c>
      <c r="H3842" s="54" t="s">
        <v>760</v>
      </c>
      <c r="I3842" s="54" t="s">
        <v>761</v>
      </c>
      <c r="J3842" s="54" t="s">
        <v>200</v>
      </c>
      <c r="K3842" s="54" t="s">
        <v>772</v>
      </c>
      <c r="L3842" s="87">
        <v>42101</v>
      </c>
      <c r="M3842" s="54"/>
      <c r="N3842" s="54" t="s">
        <v>773</v>
      </c>
      <c r="O3842" s="88">
        <v>0</v>
      </c>
      <c r="P3842" s="54">
        <v>3</v>
      </c>
    </row>
    <row r="3843" spans="1:16" ht="28">
      <c r="A3843" s="54" t="s">
        <v>228</v>
      </c>
      <c r="B3843" s="54" t="s">
        <v>185</v>
      </c>
      <c r="C3843" s="54" t="s">
        <v>1160</v>
      </c>
      <c r="D3843" s="54" t="s">
        <v>111</v>
      </c>
      <c r="E3843" s="54" t="s">
        <v>1161</v>
      </c>
      <c r="F3843" s="54" t="s">
        <v>272</v>
      </c>
      <c r="G3843" s="54" t="s">
        <v>200</v>
      </c>
      <c r="H3843" s="54" t="s">
        <v>778</v>
      </c>
      <c r="I3843" s="54" t="s">
        <v>779</v>
      </c>
      <c r="J3843" s="54" t="s">
        <v>200</v>
      </c>
      <c r="K3843" s="54" t="s">
        <v>778</v>
      </c>
      <c r="L3843" s="87">
        <v>42578</v>
      </c>
      <c r="M3843" s="54"/>
      <c r="N3843" s="54" t="s">
        <v>780</v>
      </c>
      <c r="O3843" s="88">
        <v>0</v>
      </c>
      <c r="P3843" s="54">
        <v>3</v>
      </c>
    </row>
    <row r="3844" spans="1:16" ht="28">
      <c r="A3844" s="54" t="s">
        <v>228</v>
      </c>
      <c r="B3844" s="54" t="s">
        <v>185</v>
      </c>
      <c r="C3844" s="54" t="s">
        <v>1160</v>
      </c>
      <c r="D3844" s="54" t="s">
        <v>111</v>
      </c>
      <c r="E3844" s="54" t="s">
        <v>1161</v>
      </c>
      <c r="F3844" s="54" t="s">
        <v>272</v>
      </c>
      <c r="G3844" s="54" t="s">
        <v>200</v>
      </c>
      <c r="H3844" s="54" t="s">
        <v>781</v>
      </c>
      <c r="I3844" s="54" t="s">
        <v>782</v>
      </c>
      <c r="J3844" s="54" t="s">
        <v>200</v>
      </c>
      <c r="K3844" s="54" t="s">
        <v>781</v>
      </c>
      <c r="L3844" s="87">
        <v>41988</v>
      </c>
      <c r="M3844" s="54"/>
      <c r="N3844" s="54" t="s">
        <v>783</v>
      </c>
      <c r="O3844" s="88">
        <v>0</v>
      </c>
      <c r="P3844" s="54">
        <v>1</v>
      </c>
    </row>
    <row r="3845" spans="1:16" ht="28">
      <c r="A3845" s="54" t="s">
        <v>228</v>
      </c>
      <c r="B3845" s="54" t="s">
        <v>185</v>
      </c>
      <c r="C3845" s="54" t="s">
        <v>1160</v>
      </c>
      <c r="D3845" s="54" t="s">
        <v>111</v>
      </c>
      <c r="E3845" s="54" t="s">
        <v>1161</v>
      </c>
      <c r="F3845" s="54" t="s">
        <v>272</v>
      </c>
      <c r="G3845" s="54" t="s">
        <v>200</v>
      </c>
      <c r="H3845" s="54" t="s">
        <v>781</v>
      </c>
      <c r="I3845" s="54" t="s">
        <v>784</v>
      </c>
      <c r="J3845" s="54" t="s">
        <v>200</v>
      </c>
      <c r="K3845" s="54" t="s">
        <v>789</v>
      </c>
      <c r="L3845" s="87">
        <v>42307</v>
      </c>
      <c r="M3845" s="54"/>
      <c r="N3845" s="54" t="s">
        <v>790</v>
      </c>
      <c r="O3845" s="88">
        <v>0</v>
      </c>
      <c r="P3845" s="54">
        <v>5</v>
      </c>
    </row>
    <row r="3846" spans="1:16" ht="28">
      <c r="A3846" s="54" t="s">
        <v>228</v>
      </c>
      <c r="B3846" s="54" t="s">
        <v>185</v>
      </c>
      <c r="C3846" s="54" t="s">
        <v>1160</v>
      </c>
      <c r="D3846" s="54" t="s">
        <v>111</v>
      </c>
      <c r="E3846" s="54" t="s">
        <v>1161</v>
      </c>
      <c r="F3846" s="54" t="s">
        <v>272</v>
      </c>
      <c r="G3846" s="54" t="s">
        <v>261</v>
      </c>
      <c r="H3846" s="54" t="s">
        <v>793</v>
      </c>
      <c r="I3846" s="54" t="s">
        <v>794</v>
      </c>
      <c r="J3846" s="54" t="s">
        <v>261</v>
      </c>
      <c r="K3846" s="54" t="s">
        <v>793</v>
      </c>
      <c r="L3846" s="87">
        <v>1</v>
      </c>
      <c r="M3846" s="54"/>
      <c r="N3846" s="54" t="s">
        <v>795</v>
      </c>
      <c r="O3846" s="88">
        <v>0</v>
      </c>
      <c r="P3846" s="54">
        <v>13</v>
      </c>
    </row>
    <row r="3847" spans="1:16" ht="28">
      <c r="A3847" s="54" t="s">
        <v>228</v>
      </c>
      <c r="B3847" s="54" t="s">
        <v>185</v>
      </c>
      <c r="C3847" s="54" t="s">
        <v>1160</v>
      </c>
      <c r="D3847" s="54" t="s">
        <v>111</v>
      </c>
      <c r="E3847" s="54" t="s">
        <v>1161</v>
      </c>
      <c r="F3847" s="54" t="s">
        <v>272</v>
      </c>
      <c r="G3847" s="54" t="s">
        <v>261</v>
      </c>
      <c r="H3847" s="54" t="s">
        <v>303</v>
      </c>
      <c r="I3847" s="54" t="s">
        <v>304</v>
      </c>
      <c r="J3847" s="54" t="s">
        <v>261</v>
      </c>
      <c r="K3847" s="54" t="s">
        <v>305</v>
      </c>
      <c r="L3847" s="87">
        <v>42601</v>
      </c>
      <c r="M3847" s="54"/>
      <c r="N3847" s="54" t="s">
        <v>306</v>
      </c>
      <c r="O3847" s="88">
        <v>1.237E-3</v>
      </c>
      <c r="P3847" s="54">
        <v>7</v>
      </c>
    </row>
    <row r="3848" spans="1:16" ht="28">
      <c r="A3848" s="54" t="s">
        <v>228</v>
      </c>
      <c r="B3848" s="54" t="s">
        <v>185</v>
      </c>
      <c r="C3848" s="54" t="s">
        <v>1160</v>
      </c>
      <c r="D3848" s="54" t="s">
        <v>111</v>
      </c>
      <c r="E3848" s="54" t="s">
        <v>1161</v>
      </c>
      <c r="F3848" s="54" t="s">
        <v>272</v>
      </c>
      <c r="G3848" s="54" t="s">
        <v>261</v>
      </c>
      <c r="H3848" s="54" t="s">
        <v>303</v>
      </c>
      <c r="I3848" s="54" t="s">
        <v>304</v>
      </c>
      <c r="J3848" s="54" t="s">
        <v>261</v>
      </c>
      <c r="K3848" s="54" t="s">
        <v>303</v>
      </c>
      <c r="L3848" s="87">
        <v>42601</v>
      </c>
      <c r="M3848" s="54"/>
      <c r="N3848" s="54" t="s">
        <v>798</v>
      </c>
      <c r="O3848" s="88">
        <v>0</v>
      </c>
      <c r="P3848" s="54">
        <v>1</v>
      </c>
    </row>
    <row r="3849" spans="1:16" ht="28">
      <c r="A3849" s="54" t="s">
        <v>228</v>
      </c>
      <c r="B3849" s="54" t="s">
        <v>185</v>
      </c>
      <c r="C3849" s="54" t="s">
        <v>1160</v>
      </c>
      <c r="D3849" s="54" t="s">
        <v>111</v>
      </c>
      <c r="E3849" s="54" t="s">
        <v>1161</v>
      </c>
      <c r="F3849" s="54" t="s">
        <v>272</v>
      </c>
      <c r="G3849" s="54" t="s">
        <v>307</v>
      </c>
      <c r="H3849" s="54" t="s">
        <v>835</v>
      </c>
      <c r="I3849" s="54" t="s">
        <v>836</v>
      </c>
      <c r="J3849" s="54" t="s">
        <v>307</v>
      </c>
      <c r="K3849" s="54" t="s">
        <v>849</v>
      </c>
      <c r="L3849" s="87">
        <v>41695</v>
      </c>
      <c r="M3849" s="54"/>
      <c r="N3849" s="54" t="s">
        <v>850</v>
      </c>
      <c r="O3849" s="88">
        <v>0</v>
      </c>
      <c r="P3849" s="54">
        <v>5</v>
      </c>
    </row>
    <row r="3850" spans="1:16" ht="28">
      <c r="A3850" s="54" t="s">
        <v>228</v>
      </c>
      <c r="B3850" s="54" t="s">
        <v>185</v>
      </c>
      <c r="C3850" s="54" t="s">
        <v>1160</v>
      </c>
      <c r="D3850" s="54" t="s">
        <v>111</v>
      </c>
      <c r="E3850" s="54" t="s">
        <v>1161</v>
      </c>
      <c r="F3850" s="54" t="s">
        <v>272</v>
      </c>
      <c r="G3850" s="54" t="s">
        <v>307</v>
      </c>
      <c r="H3850" s="54" t="s">
        <v>835</v>
      </c>
      <c r="I3850" s="54" t="s">
        <v>836</v>
      </c>
      <c r="J3850" s="54" t="s">
        <v>307</v>
      </c>
      <c r="K3850" s="54" t="s">
        <v>853</v>
      </c>
      <c r="L3850" s="87">
        <v>41695</v>
      </c>
      <c r="M3850" s="54"/>
      <c r="N3850" s="54" t="s">
        <v>854</v>
      </c>
      <c r="O3850" s="88">
        <v>0</v>
      </c>
      <c r="P3850" s="54">
        <v>14</v>
      </c>
    </row>
    <row r="3851" spans="1:16" ht="28">
      <c r="A3851" s="54" t="s">
        <v>228</v>
      </c>
      <c r="B3851" s="54" t="s">
        <v>185</v>
      </c>
      <c r="C3851" s="54" t="s">
        <v>1160</v>
      </c>
      <c r="D3851" s="54" t="s">
        <v>111</v>
      </c>
      <c r="E3851" s="54" t="s">
        <v>1161</v>
      </c>
      <c r="F3851" s="54" t="s">
        <v>272</v>
      </c>
      <c r="G3851" s="54" t="s">
        <v>307</v>
      </c>
      <c r="H3851" s="54" t="s">
        <v>835</v>
      </c>
      <c r="I3851" s="54" t="s">
        <v>836</v>
      </c>
      <c r="J3851" s="54" t="s">
        <v>307</v>
      </c>
      <c r="K3851" s="54" t="s">
        <v>857</v>
      </c>
      <c r="L3851" s="87">
        <v>41695</v>
      </c>
      <c r="M3851" s="54"/>
      <c r="N3851" s="54" t="s">
        <v>858</v>
      </c>
      <c r="O3851" s="88">
        <v>0</v>
      </c>
      <c r="P3851" s="54">
        <v>1</v>
      </c>
    </row>
    <row r="3852" spans="1:16" ht="28">
      <c r="A3852" s="54" t="s">
        <v>228</v>
      </c>
      <c r="B3852" s="54" t="s">
        <v>185</v>
      </c>
      <c r="C3852" s="54" t="s">
        <v>1160</v>
      </c>
      <c r="D3852" s="54" t="s">
        <v>111</v>
      </c>
      <c r="E3852" s="54" t="s">
        <v>1161</v>
      </c>
      <c r="F3852" s="54" t="s">
        <v>272</v>
      </c>
      <c r="G3852" s="54" t="s">
        <v>354</v>
      </c>
      <c r="H3852" s="54" t="s">
        <v>889</v>
      </c>
      <c r="I3852" s="54" t="s">
        <v>890</v>
      </c>
      <c r="J3852" s="54" t="s">
        <v>354</v>
      </c>
      <c r="K3852" s="54" t="s">
        <v>907</v>
      </c>
      <c r="L3852" s="87">
        <v>42440</v>
      </c>
      <c r="M3852" s="54"/>
      <c r="N3852" s="54" t="s">
        <v>908</v>
      </c>
      <c r="O3852" s="88">
        <v>0</v>
      </c>
      <c r="P3852" s="54">
        <v>1</v>
      </c>
    </row>
    <row r="3853" spans="1:16" ht="28">
      <c r="A3853" s="54" t="s">
        <v>228</v>
      </c>
      <c r="B3853" s="54" t="s">
        <v>185</v>
      </c>
      <c r="C3853" s="54" t="s">
        <v>1160</v>
      </c>
      <c r="D3853" s="54" t="s">
        <v>111</v>
      </c>
      <c r="E3853" s="54" t="s">
        <v>1161</v>
      </c>
      <c r="F3853" s="54" t="s">
        <v>272</v>
      </c>
      <c r="G3853" s="54" t="s">
        <v>354</v>
      </c>
      <c r="H3853" s="54" t="s">
        <v>909</v>
      </c>
      <c r="I3853" s="54" t="s">
        <v>913</v>
      </c>
      <c r="J3853" s="54" t="s">
        <v>354</v>
      </c>
      <c r="K3853" s="54" t="s">
        <v>914</v>
      </c>
      <c r="L3853" s="87">
        <v>42209</v>
      </c>
      <c r="M3853" s="54"/>
      <c r="N3853" s="54" t="s">
        <v>915</v>
      </c>
      <c r="O3853" s="88">
        <v>0</v>
      </c>
      <c r="P3853" s="54">
        <v>7</v>
      </c>
    </row>
    <row r="3854" spans="1:16" ht="28">
      <c r="A3854" s="54" t="s">
        <v>228</v>
      </c>
      <c r="B3854" s="54" t="s">
        <v>185</v>
      </c>
      <c r="C3854" s="54" t="s">
        <v>1160</v>
      </c>
      <c r="D3854" s="54" t="s">
        <v>111</v>
      </c>
      <c r="E3854" s="54" t="s">
        <v>1161</v>
      </c>
      <c r="F3854" s="54" t="s">
        <v>272</v>
      </c>
      <c r="G3854" s="54" t="s">
        <v>354</v>
      </c>
      <c r="H3854" s="54" t="s">
        <v>1169</v>
      </c>
      <c r="I3854" s="54" t="s">
        <v>1170</v>
      </c>
      <c r="J3854" s="54" t="s">
        <v>354</v>
      </c>
      <c r="K3854" s="54" t="s">
        <v>1169</v>
      </c>
      <c r="L3854" s="87">
        <v>42339</v>
      </c>
      <c r="M3854" s="54"/>
      <c r="N3854" s="54" t="s">
        <v>1171</v>
      </c>
      <c r="O3854" s="88">
        <v>0</v>
      </c>
      <c r="P3854" s="54">
        <v>18</v>
      </c>
    </row>
    <row r="3855" spans="1:16" ht="28">
      <c r="A3855" s="54" t="s">
        <v>228</v>
      </c>
      <c r="B3855" s="54" t="s">
        <v>185</v>
      </c>
      <c r="C3855" s="54" t="s">
        <v>1160</v>
      </c>
      <c r="D3855" s="54" t="s">
        <v>111</v>
      </c>
      <c r="E3855" s="54" t="s">
        <v>1161</v>
      </c>
      <c r="F3855" s="54" t="s">
        <v>272</v>
      </c>
      <c r="G3855" s="54" t="s">
        <v>354</v>
      </c>
      <c r="H3855" s="54" t="s">
        <v>355</v>
      </c>
      <c r="I3855" s="54" t="s">
        <v>356</v>
      </c>
      <c r="J3855" s="54" t="s">
        <v>354</v>
      </c>
      <c r="K3855" s="54" t="s">
        <v>355</v>
      </c>
      <c r="L3855" s="87">
        <v>42461</v>
      </c>
      <c r="M3855" s="54"/>
      <c r="N3855" s="54" t="s">
        <v>357</v>
      </c>
      <c r="O3855" s="88">
        <v>0</v>
      </c>
      <c r="P3855" s="54">
        <v>1</v>
      </c>
    </row>
    <row r="3856" spans="1:16" ht="28">
      <c r="A3856" s="54" t="s">
        <v>228</v>
      </c>
      <c r="B3856" s="54" t="s">
        <v>185</v>
      </c>
      <c r="C3856" s="54" t="s">
        <v>1160</v>
      </c>
      <c r="D3856" s="54" t="s">
        <v>111</v>
      </c>
      <c r="E3856" s="54" t="s">
        <v>1161</v>
      </c>
      <c r="F3856" s="54" t="s">
        <v>272</v>
      </c>
      <c r="G3856" s="54" t="s">
        <v>354</v>
      </c>
      <c r="H3856" s="54" t="s">
        <v>355</v>
      </c>
      <c r="I3856" s="54" t="s">
        <v>926</v>
      </c>
      <c r="J3856" s="54" t="s">
        <v>354</v>
      </c>
      <c r="K3856" s="54" t="s">
        <v>355</v>
      </c>
      <c r="L3856" s="87">
        <v>42384</v>
      </c>
      <c r="M3856" s="54"/>
      <c r="N3856" s="54" t="s">
        <v>927</v>
      </c>
      <c r="O3856" s="88">
        <v>0</v>
      </c>
      <c r="P3856" s="54">
        <v>16</v>
      </c>
    </row>
    <row r="3857" spans="1:16" ht="28">
      <c r="A3857" s="54" t="s">
        <v>228</v>
      </c>
      <c r="B3857" s="54" t="s">
        <v>185</v>
      </c>
      <c r="C3857" s="54" t="s">
        <v>1160</v>
      </c>
      <c r="D3857" s="54" t="s">
        <v>111</v>
      </c>
      <c r="E3857" s="54" t="s">
        <v>1161</v>
      </c>
      <c r="F3857" s="54" t="s">
        <v>272</v>
      </c>
      <c r="G3857" s="54" t="s">
        <v>358</v>
      </c>
      <c r="H3857" s="54" t="s">
        <v>928</v>
      </c>
      <c r="I3857" s="54" t="s">
        <v>929</v>
      </c>
      <c r="J3857" s="54" t="s">
        <v>358</v>
      </c>
      <c r="K3857" s="54" t="s">
        <v>359</v>
      </c>
      <c r="L3857" s="87">
        <v>42622</v>
      </c>
      <c r="M3857" s="54"/>
      <c r="N3857" s="54" t="s">
        <v>932</v>
      </c>
      <c r="O3857" s="88">
        <v>0</v>
      </c>
      <c r="P3857" s="54">
        <v>2</v>
      </c>
    </row>
    <row r="3858" spans="1:16" ht="28">
      <c r="A3858" s="54" t="s">
        <v>228</v>
      </c>
      <c r="B3858" s="54" t="s">
        <v>185</v>
      </c>
      <c r="C3858" s="54" t="s">
        <v>1160</v>
      </c>
      <c r="D3858" s="54" t="s">
        <v>111</v>
      </c>
      <c r="E3858" s="54" t="s">
        <v>1161</v>
      </c>
      <c r="F3858" s="54" t="s">
        <v>272</v>
      </c>
      <c r="G3858" s="54" t="s">
        <v>358</v>
      </c>
      <c r="H3858" s="54" t="s">
        <v>928</v>
      </c>
      <c r="I3858" s="54" t="s">
        <v>929</v>
      </c>
      <c r="J3858" s="54" t="s">
        <v>358</v>
      </c>
      <c r="K3858" s="54" t="s">
        <v>933</v>
      </c>
      <c r="L3858" s="87">
        <v>42622</v>
      </c>
      <c r="M3858" s="54"/>
      <c r="N3858" s="54" t="s">
        <v>934</v>
      </c>
      <c r="O3858" s="88">
        <v>0</v>
      </c>
      <c r="P3858" s="54">
        <v>9</v>
      </c>
    </row>
    <row r="3859" spans="1:16" ht="28">
      <c r="A3859" s="54" t="s">
        <v>228</v>
      </c>
      <c r="B3859" s="54" t="s">
        <v>185</v>
      </c>
      <c r="C3859" s="54" t="s">
        <v>1160</v>
      </c>
      <c r="D3859" s="54" t="s">
        <v>111</v>
      </c>
      <c r="E3859" s="54" t="s">
        <v>1161</v>
      </c>
      <c r="F3859" s="54" t="s">
        <v>272</v>
      </c>
      <c r="G3859" s="54" t="s">
        <v>358</v>
      </c>
      <c r="H3859" s="54" t="s">
        <v>928</v>
      </c>
      <c r="I3859" s="54" t="s">
        <v>929</v>
      </c>
      <c r="J3859" s="54" t="s">
        <v>358</v>
      </c>
      <c r="K3859" s="54" t="s">
        <v>935</v>
      </c>
      <c r="L3859" s="87">
        <v>42622</v>
      </c>
      <c r="M3859" s="54"/>
      <c r="N3859" s="54" t="s">
        <v>936</v>
      </c>
      <c r="O3859" s="88">
        <v>0</v>
      </c>
      <c r="P3859" s="54">
        <v>7</v>
      </c>
    </row>
    <row r="3860" spans="1:16" ht="28">
      <c r="A3860" s="54" t="s">
        <v>228</v>
      </c>
      <c r="B3860" s="54" t="s">
        <v>185</v>
      </c>
      <c r="C3860" s="54" t="s">
        <v>1160</v>
      </c>
      <c r="D3860" s="54" t="s">
        <v>111</v>
      </c>
      <c r="E3860" s="54" t="s">
        <v>1161</v>
      </c>
      <c r="F3860" s="54" t="s">
        <v>272</v>
      </c>
      <c r="G3860" s="54" t="s">
        <v>358</v>
      </c>
      <c r="H3860" s="54" t="s">
        <v>928</v>
      </c>
      <c r="I3860" s="54" t="s">
        <v>929</v>
      </c>
      <c r="J3860" s="54" t="s">
        <v>358</v>
      </c>
      <c r="K3860" s="54" t="s">
        <v>362</v>
      </c>
      <c r="L3860" s="87">
        <v>42622</v>
      </c>
      <c r="M3860" s="54"/>
      <c r="N3860" s="54" t="s">
        <v>939</v>
      </c>
      <c r="O3860" s="88">
        <v>0</v>
      </c>
      <c r="P3860" s="54">
        <v>4</v>
      </c>
    </row>
    <row r="3861" spans="1:16" ht="28">
      <c r="A3861" s="54" t="s">
        <v>228</v>
      </c>
      <c r="B3861" s="54" t="s">
        <v>185</v>
      </c>
      <c r="C3861" s="54" t="s">
        <v>1160</v>
      </c>
      <c r="D3861" s="54" t="s">
        <v>111</v>
      </c>
      <c r="E3861" s="54" t="s">
        <v>1161</v>
      </c>
      <c r="F3861" s="54" t="s">
        <v>272</v>
      </c>
      <c r="G3861" s="54" t="s">
        <v>201</v>
      </c>
      <c r="H3861" s="54" t="s">
        <v>202</v>
      </c>
      <c r="I3861" s="54" t="s">
        <v>941</v>
      </c>
      <c r="J3861" s="54" t="s">
        <v>201</v>
      </c>
      <c r="K3861" s="54" t="s">
        <v>942</v>
      </c>
      <c r="L3861" s="87">
        <v>42979</v>
      </c>
      <c r="M3861" s="54"/>
      <c r="N3861" s="54" t="s">
        <v>943</v>
      </c>
      <c r="O3861" s="88">
        <v>0</v>
      </c>
      <c r="P3861" s="54">
        <v>6</v>
      </c>
    </row>
    <row r="3862" spans="1:16" ht="28">
      <c r="A3862" s="54" t="s">
        <v>228</v>
      </c>
      <c r="B3862" s="54" t="s">
        <v>185</v>
      </c>
      <c r="C3862" s="54" t="s">
        <v>1160</v>
      </c>
      <c r="D3862" s="54" t="s">
        <v>111</v>
      </c>
      <c r="E3862" s="54" t="s">
        <v>1161</v>
      </c>
      <c r="F3862" s="54" t="s">
        <v>272</v>
      </c>
      <c r="G3862" s="54" t="s">
        <v>201</v>
      </c>
      <c r="H3862" s="54" t="s">
        <v>202</v>
      </c>
      <c r="I3862" s="54" t="s">
        <v>941</v>
      </c>
      <c r="J3862" s="54" t="s">
        <v>201</v>
      </c>
      <c r="K3862" s="54" t="s">
        <v>946</v>
      </c>
      <c r="L3862" s="87">
        <v>42979</v>
      </c>
      <c r="M3862" s="54"/>
      <c r="N3862" s="54" t="s">
        <v>947</v>
      </c>
      <c r="O3862" s="88">
        <v>0</v>
      </c>
      <c r="P3862" s="54">
        <v>9</v>
      </c>
    </row>
    <row r="3863" spans="1:16" ht="28">
      <c r="A3863" s="54" t="s">
        <v>228</v>
      </c>
      <c r="B3863" s="54" t="s">
        <v>185</v>
      </c>
      <c r="C3863" s="54" t="s">
        <v>1160</v>
      </c>
      <c r="D3863" s="54" t="s">
        <v>111</v>
      </c>
      <c r="E3863" s="54" t="s">
        <v>1161</v>
      </c>
      <c r="F3863" s="54" t="s">
        <v>272</v>
      </c>
      <c r="G3863" s="54" t="s">
        <v>201</v>
      </c>
      <c r="H3863" s="54" t="s">
        <v>202</v>
      </c>
      <c r="I3863" s="54" t="s">
        <v>941</v>
      </c>
      <c r="J3863" s="54" t="s">
        <v>201</v>
      </c>
      <c r="K3863" s="54" t="s">
        <v>950</v>
      </c>
      <c r="L3863" s="87">
        <v>42979</v>
      </c>
      <c r="M3863" s="54"/>
      <c r="N3863" s="54" t="s">
        <v>951</v>
      </c>
      <c r="O3863" s="88">
        <v>2.333E-3</v>
      </c>
      <c r="P3863" s="54">
        <v>6</v>
      </c>
    </row>
    <row r="3864" spans="1:16" ht="28">
      <c r="A3864" s="54" t="s">
        <v>228</v>
      </c>
      <c r="B3864" s="54" t="s">
        <v>185</v>
      </c>
      <c r="C3864" s="54" t="s">
        <v>1160</v>
      </c>
      <c r="D3864" s="54" t="s">
        <v>111</v>
      </c>
      <c r="E3864" s="54" t="s">
        <v>1161</v>
      </c>
      <c r="F3864" s="54" t="s">
        <v>272</v>
      </c>
      <c r="G3864" s="54" t="s">
        <v>201</v>
      </c>
      <c r="H3864" s="54" t="s">
        <v>202</v>
      </c>
      <c r="I3864" s="54" t="s">
        <v>941</v>
      </c>
      <c r="J3864" s="54" t="s">
        <v>201</v>
      </c>
      <c r="K3864" s="54" t="s">
        <v>952</v>
      </c>
      <c r="L3864" s="87">
        <v>42979</v>
      </c>
      <c r="M3864" s="54"/>
      <c r="N3864" s="54" t="s">
        <v>953</v>
      </c>
      <c r="O3864" s="88">
        <v>0</v>
      </c>
      <c r="P3864" s="54">
        <v>3</v>
      </c>
    </row>
    <row r="3865" spans="1:16" ht="28">
      <c r="A3865" s="54" t="s">
        <v>228</v>
      </c>
      <c r="B3865" s="54" t="s">
        <v>185</v>
      </c>
      <c r="C3865" s="54" t="s">
        <v>1160</v>
      </c>
      <c r="D3865" s="54" t="s">
        <v>111</v>
      </c>
      <c r="E3865" s="54" t="s">
        <v>1161</v>
      </c>
      <c r="F3865" s="54" t="s">
        <v>272</v>
      </c>
      <c r="G3865" s="54" t="s">
        <v>201</v>
      </c>
      <c r="H3865" s="54" t="s">
        <v>202</v>
      </c>
      <c r="I3865" s="54" t="s">
        <v>941</v>
      </c>
      <c r="J3865" s="54" t="s">
        <v>201</v>
      </c>
      <c r="K3865" s="54" t="s">
        <v>954</v>
      </c>
      <c r="L3865" s="87">
        <v>42979</v>
      </c>
      <c r="M3865" s="54"/>
      <c r="N3865" s="54" t="s">
        <v>955</v>
      </c>
      <c r="O3865" s="88">
        <v>2.333E-3</v>
      </c>
      <c r="P3865" s="54">
        <v>8</v>
      </c>
    </row>
    <row r="3866" spans="1:16" ht="28">
      <c r="A3866" s="54" t="s">
        <v>228</v>
      </c>
      <c r="B3866" s="54" t="s">
        <v>185</v>
      </c>
      <c r="C3866" s="54" t="s">
        <v>1160</v>
      </c>
      <c r="D3866" s="54" t="s">
        <v>111</v>
      </c>
      <c r="E3866" s="54" t="s">
        <v>1161</v>
      </c>
      <c r="F3866" s="54" t="s">
        <v>272</v>
      </c>
      <c r="G3866" s="54" t="s">
        <v>201</v>
      </c>
      <c r="H3866" s="54" t="s">
        <v>958</v>
      </c>
      <c r="I3866" s="54" t="s">
        <v>959</v>
      </c>
      <c r="J3866" s="54" t="s">
        <v>201</v>
      </c>
      <c r="K3866" s="54" t="s">
        <v>958</v>
      </c>
      <c r="L3866" s="87">
        <v>42867</v>
      </c>
      <c r="M3866" s="54"/>
      <c r="N3866" s="54" t="s">
        <v>960</v>
      </c>
      <c r="O3866" s="88">
        <v>0</v>
      </c>
      <c r="P3866" s="54">
        <v>255</v>
      </c>
    </row>
    <row r="3867" spans="1:16" ht="28">
      <c r="A3867" s="54" t="s">
        <v>228</v>
      </c>
      <c r="B3867" s="54" t="s">
        <v>185</v>
      </c>
      <c r="C3867" s="54" t="s">
        <v>1160</v>
      </c>
      <c r="D3867" s="54" t="s">
        <v>111</v>
      </c>
      <c r="E3867" s="54" t="s">
        <v>1161</v>
      </c>
      <c r="F3867" s="54" t="s">
        <v>272</v>
      </c>
      <c r="G3867" s="54" t="s">
        <v>1541</v>
      </c>
      <c r="H3867" s="54" t="s">
        <v>1542</v>
      </c>
      <c r="I3867" s="54" t="s">
        <v>1543</v>
      </c>
      <c r="J3867" s="54" t="s">
        <v>1541</v>
      </c>
      <c r="K3867" s="54" t="s">
        <v>1550</v>
      </c>
      <c r="L3867" s="87">
        <v>43308</v>
      </c>
      <c r="M3867" s="54"/>
      <c r="N3867" s="54" t="s">
        <v>1551</v>
      </c>
      <c r="O3867" s="88">
        <v>0</v>
      </c>
      <c r="P3867" s="54">
        <v>5</v>
      </c>
    </row>
    <row r="3868" spans="1:16" ht="28">
      <c r="A3868" s="54" t="s">
        <v>228</v>
      </c>
      <c r="B3868" s="54" t="s">
        <v>185</v>
      </c>
      <c r="C3868" s="54" t="s">
        <v>1160</v>
      </c>
      <c r="D3868" s="54" t="s">
        <v>111</v>
      </c>
      <c r="E3868" s="54" t="s">
        <v>1161</v>
      </c>
      <c r="F3868" s="54" t="s">
        <v>272</v>
      </c>
      <c r="G3868" s="54" t="s">
        <v>1541</v>
      </c>
      <c r="H3868" s="54" t="s">
        <v>1542</v>
      </c>
      <c r="I3868" s="54" t="s">
        <v>1543</v>
      </c>
      <c r="J3868" s="54" t="s">
        <v>1541</v>
      </c>
      <c r="K3868" s="54" t="s">
        <v>1554</v>
      </c>
      <c r="L3868" s="87">
        <v>43308</v>
      </c>
      <c r="M3868" s="54"/>
      <c r="N3868" s="54" t="s">
        <v>1555</v>
      </c>
      <c r="O3868" s="88">
        <v>0</v>
      </c>
      <c r="P3868" s="54">
        <v>3</v>
      </c>
    </row>
    <row r="3869" spans="1:16" ht="28">
      <c r="A3869" s="54" t="s">
        <v>228</v>
      </c>
      <c r="B3869" s="54" t="s">
        <v>185</v>
      </c>
      <c r="C3869" s="54" t="s">
        <v>1160</v>
      </c>
      <c r="D3869" s="54" t="s">
        <v>111</v>
      </c>
      <c r="E3869" s="54" t="s">
        <v>1161</v>
      </c>
      <c r="F3869" s="54" t="s">
        <v>272</v>
      </c>
      <c r="G3869" s="54" t="s">
        <v>1541</v>
      </c>
      <c r="H3869" s="54" t="s">
        <v>1542</v>
      </c>
      <c r="I3869" s="54" t="s">
        <v>1543</v>
      </c>
      <c r="J3869" s="54" t="s">
        <v>1541</v>
      </c>
      <c r="K3869" s="54" t="s">
        <v>1556</v>
      </c>
      <c r="L3869" s="87">
        <v>43308</v>
      </c>
      <c r="M3869" s="54"/>
      <c r="N3869" s="54" t="s">
        <v>1557</v>
      </c>
      <c r="O3869" s="88">
        <v>0</v>
      </c>
      <c r="P3869" s="54">
        <v>15</v>
      </c>
    </row>
    <row r="3870" spans="1:16" ht="28">
      <c r="A3870" s="54" t="s">
        <v>228</v>
      </c>
      <c r="B3870" s="54" t="s">
        <v>185</v>
      </c>
      <c r="C3870" s="54" t="s">
        <v>1160</v>
      </c>
      <c r="D3870" s="54" t="s">
        <v>111</v>
      </c>
      <c r="E3870" s="54" t="s">
        <v>1161</v>
      </c>
      <c r="F3870" s="54" t="s">
        <v>272</v>
      </c>
      <c r="G3870" s="54" t="s">
        <v>205</v>
      </c>
      <c r="H3870" s="54" t="s">
        <v>1446</v>
      </c>
      <c r="I3870" s="54" t="s">
        <v>1447</v>
      </c>
      <c r="J3870" s="54" t="s">
        <v>205</v>
      </c>
      <c r="K3870" s="54" t="s">
        <v>1446</v>
      </c>
      <c r="L3870" s="87">
        <v>43042</v>
      </c>
      <c r="M3870" s="54"/>
      <c r="N3870" s="54" t="s">
        <v>1448</v>
      </c>
      <c r="O3870" s="88">
        <v>0</v>
      </c>
      <c r="P3870" s="54">
        <v>6</v>
      </c>
    </row>
    <row r="3871" spans="1:16" ht="28">
      <c r="A3871" s="54" t="s">
        <v>228</v>
      </c>
      <c r="B3871" s="54" t="s">
        <v>185</v>
      </c>
      <c r="C3871" s="54" t="s">
        <v>1160</v>
      </c>
      <c r="D3871" s="54" t="s">
        <v>111</v>
      </c>
      <c r="E3871" s="54" t="s">
        <v>1161</v>
      </c>
      <c r="F3871" s="54" t="s">
        <v>272</v>
      </c>
      <c r="G3871" s="54" t="s">
        <v>205</v>
      </c>
      <c r="H3871" s="54" t="s">
        <v>998</v>
      </c>
      <c r="I3871" s="54" t="s">
        <v>999</v>
      </c>
      <c r="J3871" s="54" t="s">
        <v>205</v>
      </c>
      <c r="K3871" s="54" t="s">
        <v>998</v>
      </c>
      <c r="L3871" s="87">
        <v>42052</v>
      </c>
      <c r="M3871" s="54"/>
      <c r="N3871" s="54" t="s">
        <v>1000</v>
      </c>
      <c r="O3871" s="88">
        <v>0</v>
      </c>
      <c r="P3871" s="54">
        <v>71</v>
      </c>
    </row>
    <row r="3872" spans="1:16" ht="28">
      <c r="A3872" s="54" t="s">
        <v>228</v>
      </c>
      <c r="B3872" s="54" t="s">
        <v>185</v>
      </c>
      <c r="C3872" s="54" t="s">
        <v>1160</v>
      </c>
      <c r="D3872" s="54" t="s">
        <v>111</v>
      </c>
      <c r="E3872" s="54" t="s">
        <v>1161</v>
      </c>
      <c r="F3872" s="54" t="s">
        <v>272</v>
      </c>
      <c r="G3872" s="54" t="s">
        <v>205</v>
      </c>
      <c r="H3872" s="54" t="s">
        <v>206</v>
      </c>
      <c r="I3872" s="54" t="s">
        <v>1001</v>
      </c>
      <c r="J3872" s="54" t="s">
        <v>205</v>
      </c>
      <c r="K3872" s="54" t="s">
        <v>1008</v>
      </c>
      <c r="L3872" s="87">
        <v>42136</v>
      </c>
      <c r="M3872" s="54"/>
      <c r="N3872" s="54" t="s">
        <v>1009</v>
      </c>
      <c r="O3872" s="88">
        <v>0</v>
      </c>
      <c r="P3872" s="54">
        <v>21</v>
      </c>
    </row>
    <row r="3873" spans="1:16" ht="28">
      <c r="A3873" s="54" t="s">
        <v>228</v>
      </c>
      <c r="B3873" s="54" t="s">
        <v>185</v>
      </c>
      <c r="C3873" s="54" t="s">
        <v>1160</v>
      </c>
      <c r="D3873" s="54" t="s">
        <v>111</v>
      </c>
      <c r="E3873" s="54" t="s">
        <v>1161</v>
      </c>
      <c r="F3873" s="54" t="s">
        <v>272</v>
      </c>
      <c r="G3873" s="54" t="s">
        <v>205</v>
      </c>
      <c r="H3873" s="54" t="s">
        <v>206</v>
      </c>
      <c r="I3873" s="54" t="s">
        <v>1001</v>
      </c>
      <c r="J3873" s="54" t="s">
        <v>205</v>
      </c>
      <c r="K3873" s="54" t="s">
        <v>1014</v>
      </c>
      <c r="L3873" s="87">
        <v>42136</v>
      </c>
      <c r="M3873" s="54"/>
      <c r="N3873" s="54" t="s">
        <v>1015</v>
      </c>
      <c r="O3873" s="88">
        <v>0</v>
      </c>
      <c r="P3873" s="54">
        <v>25</v>
      </c>
    </row>
    <row r="3874" spans="1:16" ht="28">
      <c r="A3874" s="54" t="s">
        <v>228</v>
      </c>
      <c r="B3874" s="54" t="s">
        <v>185</v>
      </c>
      <c r="C3874" s="54" t="s">
        <v>1160</v>
      </c>
      <c r="D3874" s="54" t="s">
        <v>111</v>
      </c>
      <c r="E3874" s="54" t="s">
        <v>1161</v>
      </c>
      <c r="F3874" s="54" t="s">
        <v>272</v>
      </c>
      <c r="G3874" s="54" t="s">
        <v>205</v>
      </c>
      <c r="H3874" s="54" t="s">
        <v>1435</v>
      </c>
      <c r="I3874" s="54" t="s">
        <v>1436</v>
      </c>
      <c r="J3874" s="54" t="s">
        <v>205</v>
      </c>
      <c r="K3874" s="54" t="s">
        <v>1449</v>
      </c>
      <c r="L3874" s="87">
        <v>43154</v>
      </c>
      <c r="M3874" s="54"/>
      <c r="N3874" s="54" t="s">
        <v>1450</v>
      </c>
      <c r="O3874" s="88">
        <v>1.6781000000000001E-2</v>
      </c>
      <c r="P3874" s="54">
        <v>152</v>
      </c>
    </row>
    <row r="3875" spans="1:16" ht="28">
      <c r="A3875" s="54" t="s">
        <v>228</v>
      </c>
      <c r="B3875" s="54" t="s">
        <v>185</v>
      </c>
      <c r="C3875" s="54" t="s">
        <v>1160</v>
      </c>
      <c r="D3875" s="54" t="s">
        <v>111</v>
      </c>
      <c r="E3875" s="54" t="s">
        <v>1161</v>
      </c>
      <c r="F3875" s="54" t="s">
        <v>272</v>
      </c>
      <c r="G3875" s="54" t="s">
        <v>205</v>
      </c>
      <c r="H3875" s="54" t="s">
        <v>1435</v>
      </c>
      <c r="I3875" s="54" t="s">
        <v>1436</v>
      </c>
      <c r="J3875" s="54" t="s">
        <v>205</v>
      </c>
      <c r="K3875" s="54" t="s">
        <v>1455</v>
      </c>
      <c r="L3875" s="87">
        <v>43154</v>
      </c>
      <c r="M3875" s="54"/>
      <c r="N3875" s="54" t="s">
        <v>1456</v>
      </c>
      <c r="O3875" s="88">
        <v>0</v>
      </c>
      <c r="P3875" s="54">
        <v>3</v>
      </c>
    </row>
    <row r="3876" spans="1:16" ht="28">
      <c r="A3876" s="54" t="s">
        <v>228</v>
      </c>
      <c r="B3876" s="54" t="s">
        <v>185</v>
      </c>
      <c r="C3876" s="54" t="s">
        <v>1160</v>
      </c>
      <c r="D3876" s="54" t="s">
        <v>111</v>
      </c>
      <c r="E3876" s="54" t="s">
        <v>1161</v>
      </c>
      <c r="F3876" s="54" t="s">
        <v>272</v>
      </c>
      <c r="G3876" s="54" t="s">
        <v>205</v>
      </c>
      <c r="H3876" s="54" t="s">
        <v>1016</v>
      </c>
      <c r="I3876" s="54" t="s">
        <v>1017</v>
      </c>
      <c r="J3876" s="54" t="s">
        <v>205</v>
      </c>
      <c r="K3876" s="54" t="s">
        <v>1018</v>
      </c>
      <c r="L3876" s="87">
        <v>41982</v>
      </c>
      <c r="M3876" s="54"/>
      <c r="N3876" s="54" t="s">
        <v>1019</v>
      </c>
      <c r="O3876" s="88">
        <v>0</v>
      </c>
      <c r="P3876" s="54">
        <v>33</v>
      </c>
    </row>
    <row r="3877" spans="1:16" ht="28">
      <c r="A3877" s="54" t="s">
        <v>228</v>
      </c>
      <c r="B3877" s="54" t="s">
        <v>185</v>
      </c>
      <c r="C3877" s="54" t="s">
        <v>1160</v>
      </c>
      <c r="D3877" s="54" t="s">
        <v>111</v>
      </c>
      <c r="E3877" s="54" t="s">
        <v>1161</v>
      </c>
      <c r="F3877" s="54" t="s">
        <v>272</v>
      </c>
      <c r="G3877" s="54" t="s">
        <v>205</v>
      </c>
      <c r="H3877" s="54" t="s">
        <v>1016</v>
      </c>
      <c r="I3877" s="54" t="s">
        <v>1017</v>
      </c>
      <c r="J3877" s="54" t="s">
        <v>205</v>
      </c>
      <c r="K3877" s="54" t="s">
        <v>1020</v>
      </c>
      <c r="L3877" s="87">
        <v>41982</v>
      </c>
      <c r="M3877" s="54"/>
      <c r="N3877" s="54" t="s">
        <v>1021</v>
      </c>
      <c r="O3877" s="88">
        <v>0</v>
      </c>
      <c r="P3877" s="54">
        <v>18</v>
      </c>
    </row>
    <row r="3878" spans="1:16" ht="28">
      <c r="A3878" s="54" t="s">
        <v>228</v>
      </c>
      <c r="B3878" s="54" t="s">
        <v>185</v>
      </c>
      <c r="C3878" s="54" t="s">
        <v>1160</v>
      </c>
      <c r="D3878" s="54" t="s">
        <v>111</v>
      </c>
      <c r="E3878" s="54" t="s">
        <v>1161</v>
      </c>
      <c r="F3878" s="54" t="s">
        <v>272</v>
      </c>
      <c r="G3878" s="54" t="s">
        <v>205</v>
      </c>
      <c r="H3878" s="54" t="s">
        <v>1016</v>
      </c>
      <c r="I3878" s="54" t="s">
        <v>1017</v>
      </c>
      <c r="J3878" s="54" t="s">
        <v>205</v>
      </c>
      <c r="K3878" s="54" t="s">
        <v>1016</v>
      </c>
      <c r="L3878" s="87">
        <v>41982</v>
      </c>
      <c r="M3878" s="54"/>
      <c r="N3878" s="54" t="s">
        <v>1022</v>
      </c>
      <c r="O3878" s="88">
        <v>0</v>
      </c>
      <c r="P3878" s="54">
        <v>3</v>
      </c>
    </row>
    <row r="3879" spans="1:16" ht="28">
      <c r="A3879" s="54" t="s">
        <v>228</v>
      </c>
      <c r="B3879" s="54" t="s">
        <v>185</v>
      </c>
      <c r="C3879" s="54" t="s">
        <v>1160</v>
      </c>
      <c r="D3879" s="54" t="s">
        <v>111</v>
      </c>
      <c r="E3879" s="54" t="s">
        <v>1161</v>
      </c>
      <c r="F3879" s="54" t="s">
        <v>272</v>
      </c>
      <c r="G3879" s="54" t="s">
        <v>1023</v>
      </c>
      <c r="H3879" s="54" t="s">
        <v>1024</v>
      </c>
      <c r="I3879" s="54" t="s">
        <v>1025</v>
      </c>
      <c r="J3879" s="54" t="s">
        <v>1023</v>
      </c>
      <c r="K3879" s="54" t="s">
        <v>1028</v>
      </c>
      <c r="L3879" s="87">
        <v>41688</v>
      </c>
      <c r="M3879" s="54"/>
      <c r="N3879" s="54" t="s">
        <v>1029</v>
      </c>
      <c r="O3879" s="88">
        <v>0</v>
      </c>
      <c r="P3879" s="54">
        <v>78</v>
      </c>
    </row>
    <row r="3880" spans="1:16" ht="28">
      <c r="A3880" s="54" t="s">
        <v>228</v>
      </c>
      <c r="B3880" s="54" t="s">
        <v>185</v>
      </c>
      <c r="C3880" s="54" t="s">
        <v>1160</v>
      </c>
      <c r="D3880" s="54" t="s">
        <v>111</v>
      </c>
      <c r="E3880" s="54" t="s">
        <v>1161</v>
      </c>
      <c r="F3880" s="54" t="s">
        <v>272</v>
      </c>
      <c r="G3880" s="54" t="s">
        <v>210</v>
      </c>
      <c r="H3880" s="54" t="s">
        <v>210</v>
      </c>
      <c r="I3880" s="54" t="s">
        <v>322</v>
      </c>
      <c r="J3880" s="54" t="s">
        <v>210</v>
      </c>
      <c r="K3880" s="54" t="s">
        <v>342</v>
      </c>
      <c r="L3880" s="87">
        <v>41674</v>
      </c>
      <c r="M3880" s="54"/>
      <c r="N3880" s="54" t="s">
        <v>1046</v>
      </c>
      <c r="O3880" s="88">
        <v>0</v>
      </c>
      <c r="P3880" s="54">
        <v>7</v>
      </c>
    </row>
    <row r="3881" spans="1:16" ht="28">
      <c r="A3881" s="54" t="s">
        <v>228</v>
      </c>
      <c r="B3881" s="54" t="s">
        <v>185</v>
      </c>
      <c r="C3881" s="54" t="s">
        <v>1160</v>
      </c>
      <c r="D3881" s="54" t="s">
        <v>111</v>
      </c>
      <c r="E3881" s="54" t="s">
        <v>1161</v>
      </c>
      <c r="F3881" s="54" t="s">
        <v>272</v>
      </c>
      <c r="G3881" s="54" t="s">
        <v>210</v>
      </c>
      <c r="H3881" s="54" t="s">
        <v>210</v>
      </c>
      <c r="I3881" s="54" t="s">
        <v>322</v>
      </c>
      <c r="J3881" s="54" t="s">
        <v>210</v>
      </c>
      <c r="K3881" s="54" t="s">
        <v>1047</v>
      </c>
      <c r="L3881" s="87">
        <v>41674</v>
      </c>
      <c r="M3881" s="54"/>
      <c r="N3881" s="54" t="s">
        <v>1048</v>
      </c>
      <c r="O3881" s="88">
        <v>2.9139460000000001</v>
      </c>
      <c r="P3881" s="54">
        <v>1642</v>
      </c>
    </row>
    <row r="3882" spans="1:16" ht="28">
      <c r="A3882" s="54" t="s">
        <v>228</v>
      </c>
      <c r="B3882" s="54" t="s">
        <v>185</v>
      </c>
      <c r="C3882" s="54" t="s">
        <v>1160</v>
      </c>
      <c r="D3882" s="54" t="s">
        <v>111</v>
      </c>
      <c r="E3882" s="54" t="s">
        <v>1161</v>
      </c>
      <c r="F3882" s="54" t="s">
        <v>272</v>
      </c>
      <c r="G3882" s="54" t="s">
        <v>210</v>
      </c>
      <c r="H3882" s="54" t="s">
        <v>210</v>
      </c>
      <c r="I3882" s="54" t="s">
        <v>322</v>
      </c>
      <c r="J3882" s="54" t="s">
        <v>210</v>
      </c>
      <c r="K3882" s="54" t="s">
        <v>1049</v>
      </c>
      <c r="L3882" s="87">
        <v>41674</v>
      </c>
      <c r="M3882" s="54"/>
      <c r="N3882" s="54" t="s">
        <v>1050</v>
      </c>
      <c r="O3882" s="88">
        <v>4.3417999999999998E-2</v>
      </c>
      <c r="P3882" s="54">
        <v>19</v>
      </c>
    </row>
    <row r="3883" spans="1:16" ht="28">
      <c r="A3883" s="54" t="s">
        <v>228</v>
      </c>
      <c r="B3883" s="54" t="s">
        <v>185</v>
      </c>
      <c r="C3883" s="54" t="s">
        <v>1160</v>
      </c>
      <c r="D3883" s="54" t="s">
        <v>111</v>
      </c>
      <c r="E3883" s="54" t="s">
        <v>1161</v>
      </c>
      <c r="F3883" s="54" t="s">
        <v>272</v>
      </c>
      <c r="G3883" s="54" t="s">
        <v>210</v>
      </c>
      <c r="H3883" s="54" t="s">
        <v>210</v>
      </c>
      <c r="I3883" s="54" t="s">
        <v>322</v>
      </c>
      <c r="J3883" s="54" t="s">
        <v>210</v>
      </c>
      <c r="K3883" s="54" t="s">
        <v>323</v>
      </c>
      <c r="L3883" s="87">
        <v>41674</v>
      </c>
      <c r="M3883" s="54"/>
      <c r="N3883" s="54" t="s">
        <v>324</v>
      </c>
      <c r="O3883" s="88">
        <v>0.119544</v>
      </c>
      <c r="P3883" s="54">
        <v>16</v>
      </c>
    </row>
    <row r="3884" spans="1:16" ht="28">
      <c r="A3884" s="54" t="s">
        <v>228</v>
      </c>
      <c r="B3884" s="54" t="s">
        <v>185</v>
      </c>
      <c r="C3884" s="54" t="s">
        <v>1160</v>
      </c>
      <c r="D3884" s="54" t="s">
        <v>111</v>
      </c>
      <c r="E3884" s="54" t="s">
        <v>1161</v>
      </c>
      <c r="F3884" s="54" t="s">
        <v>272</v>
      </c>
      <c r="G3884" s="54" t="s">
        <v>210</v>
      </c>
      <c r="H3884" s="54" t="s">
        <v>210</v>
      </c>
      <c r="I3884" s="54" t="s">
        <v>322</v>
      </c>
      <c r="J3884" s="54" t="s">
        <v>210</v>
      </c>
      <c r="K3884" s="54" t="s">
        <v>345</v>
      </c>
      <c r="L3884" s="87">
        <v>41674</v>
      </c>
      <c r="M3884" s="54"/>
      <c r="N3884" s="54" t="s">
        <v>1051</v>
      </c>
      <c r="O3884" s="88">
        <v>0.13936299999999999</v>
      </c>
      <c r="P3884" s="54">
        <v>42</v>
      </c>
    </row>
    <row r="3885" spans="1:16" ht="28">
      <c r="A3885" s="54" t="s">
        <v>228</v>
      </c>
      <c r="B3885" s="54" t="s">
        <v>185</v>
      </c>
      <c r="C3885" s="54" t="s">
        <v>1160</v>
      </c>
      <c r="D3885" s="54" t="s">
        <v>111</v>
      </c>
      <c r="E3885" s="54" t="s">
        <v>1161</v>
      </c>
      <c r="F3885" s="54" t="s">
        <v>272</v>
      </c>
      <c r="G3885" s="54" t="s">
        <v>210</v>
      </c>
      <c r="H3885" s="54" t="s">
        <v>210</v>
      </c>
      <c r="I3885" s="54" t="s">
        <v>322</v>
      </c>
      <c r="J3885" s="54" t="s">
        <v>210</v>
      </c>
      <c r="K3885" s="54" t="s">
        <v>1052</v>
      </c>
      <c r="L3885" s="87">
        <v>41674</v>
      </c>
      <c r="M3885" s="54"/>
      <c r="N3885" s="54" t="s">
        <v>1053</v>
      </c>
      <c r="O3885" s="88">
        <v>0</v>
      </c>
      <c r="P3885" s="54">
        <v>25</v>
      </c>
    </row>
    <row r="3886" spans="1:16" ht="28">
      <c r="A3886" s="54" t="s">
        <v>228</v>
      </c>
      <c r="B3886" s="54" t="s">
        <v>185</v>
      </c>
      <c r="C3886" s="54" t="s">
        <v>1160</v>
      </c>
      <c r="D3886" s="54" t="s">
        <v>111</v>
      </c>
      <c r="E3886" s="54" t="s">
        <v>1161</v>
      </c>
      <c r="F3886" s="54" t="s">
        <v>272</v>
      </c>
      <c r="G3886" s="54" t="s">
        <v>210</v>
      </c>
      <c r="H3886" s="54" t="s">
        <v>210</v>
      </c>
      <c r="I3886" s="54" t="s">
        <v>322</v>
      </c>
      <c r="J3886" s="54" t="s">
        <v>210</v>
      </c>
      <c r="K3886" s="54" t="s">
        <v>1054</v>
      </c>
      <c r="L3886" s="87">
        <v>41674</v>
      </c>
      <c r="M3886" s="54"/>
      <c r="N3886" s="54" t="s">
        <v>1055</v>
      </c>
      <c r="O3886" s="88">
        <v>0</v>
      </c>
      <c r="P3886" s="54">
        <v>1</v>
      </c>
    </row>
    <row r="3887" spans="1:16" ht="28">
      <c r="A3887" s="54" t="s">
        <v>228</v>
      </c>
      <c r="B3887" s="54" t="s">
        <v>185</v>
      </c>
      <c r="C3887" s="54" t="s">
        <v>1160</v>
      </c>
      <c r="D3887" s="54" t="s">
        <v>111</v>
      </c>
      <c r="E3887" s="54" t="s">
        <v>1161</v>
      </c>
      <c r="F3887" s="54" t="s">
        <v>272</v>
      </c>
      <c r="G3887" s="54" t="s">
        <v>210</v>
      </c>
      <c r="H3887" s="54" t="s">
        <v>210</v>
      </c>
      <c r="I3887" s="54" t="s">
        <v>322</v>
      </c>
      <c r="J3887" s="54" t="s">
        <v>210</v>
      </c>
      <c r="K3887" s="54" t="s">
        <v>1056</v>
      </c>
      <c r="L3887" s="87">
        <v>41674</v>
      </c>
      <c r="M3887" s="54"/>
      <c r="N3887" s="54" t="s">
        <v>1057</v>
      </c>
      <c r="O3887" s="88">
        <v>0</v>
      </c>
      <c r="P3887" s="54">
        <v>14</v>
      </c>
    </row>
    <row r="3888" spans="1:16" ht="28">
      <c r="A3888" s="54" t="s">
        <v>228</v>
      </c>
      <c r="B3888" s="54" t="s">
        <v>185</v>
      </c>
      <c r="C3888" s="54" t="s">
        <v>1160</v>
      </c>
      <c r="D3888" s="54" t="s">
        <v>111</v>
      </c>
      <c r="E3888" s="54" t="s">
        <v>1161</v>
      </c>
      <c r="F3888" s="54" t="s">
        <v>272</v>
      </c>
      <c r="G3888" s="54" t="s">
        <v>210</v>
      </c>
      <c r="H3888" s="54" t="s">
        <v>210</v>
      </c>
      <c r="I3888" s="54" t="s">
        <v>322</v>
      </c>
      <c r="J3888" s="54" t="s">
        <v>210</v>
      </c>
      <c r="K3888" s="54" t="s">
        <v>1058</v>
      </c>
      <c r="L3888" s="87">
        <v>41674</v>
      </c>
      <c r="M3888" s="54"/>
      <c r="N3888" s="54" t="s">
        <v>1059</v>
      </c>
      <c r="O3888" s="88">
        <v>0</v>
      </c>
      <c r="P3888" s="54">
        <v>12</v>
      </c>
    </row>
    <row r="3889" spans="1:16" ht="28">
      <c r="A3889" s="54" t="s">
        <v>228</v>
      </c>
      <c r="B3889" s="54" t="s">
        <v>185</v>
      </c>
      <c r="C3889" s="54" t="s">
        <v>1160</v>
      </c>
      <c r="D3889" s="54" t="s">
        <v>111</v>
      </c>
      <c r="E3889" s="54" t="s">
        <v>1161</v>
      </c>
      <c r="F3889" s="54" t="s">
        <v>272</v>
      </c>
      <c r="G3889" s="54" t="s">
        <v>210</v>
      </c>
      <c r="H3889" s="54" t="s">
        <v>210</v>
      </c>
      <c r="I3889" s="54" t="s">
        <v>322</v>
      </c>
      <c r="J3889" s="54" t="s">
        <v>210</v>
      </c>
      <c r="K3889" s="54" t="s">
        <v>1060</v>
      </c>
      <c r="L3889" s="87">
        <v>41674</v>
      </c>
      <c r="M3889" s="54"/>
      <c r="N3889" s="54" t="s">
        <v>1061</v>
      </c>
      <c r="O3889" s="88">
        <v>0</v>
      </c>
      <c r="P3889" s="54">
        <v>116</v>
      </c>
    </row>
    <row r="3890" spans="1:16" ht="28">
      <c r="A3890" s="54" t="s">
        <v>228</v>
      </c>
      <c r="B3890" s="54" t="s">
        <v>185</v>
      </c>
      <c r="C3890" s="54" t="s">
        <v>1160</v>
      </c>
      <c r="D3890" s="54" t="s">
        <v>111</v>
      </c>
      <c r="E3890" s="54" t="s">
        <v>1161</v>
      </c>
      <c r="F3890" s="54" t="s">
        <v>272</v>
      </c>
      <c r="G3890" s="54" t="s">
        <v>207</v>
      </c>
      <c r="H3890" s="54" t="s">
        <v>208</v>
      </c>
      <c r="I3890" s="54" t="s">
        <v>329</v>
      </c>
      <c r="J3890" s="54" t="s">
        <v>207</v>
      </c>
      <c r="K3890" s="54" t="s">
        <v>330</v>
      </c>
      <c r="L3890" s="87">
        <v>42171</v>
      </c>
      <c r="M3890" s="54"/>
      <c r="N3890" s="54" t="s">
        <v>331</v>
      </c>
      <c r="O3890" s="88">
        <v>0.13728199999999999</v>
      </c>
      <c r="P3890" s="54">
        <v>74</v>
      </c>
    </row>
    <row r="3891" spans="1:16" ht="28">
      <c r="A3891" s="54" t="s">
        <v>228</v>
      </c>
      <c r="B3891" s="54" t="s">
        <v>185</v>
      </c>
      <c r="C3891" s="54" t="s">
        <v>1160</v>
      </c>
      <c r="D3891" s="54" t="s">
        <v>111</v>
      </c>
      <c r="E3891" s="54" t="s">
        <v>1161</v>
      </c>
      <c r="F3891" s="54" t="s">
        <v>272</v>
      </c>
      <c r="G3891" s="54" t="s">
        <v>207</v>
      </c>
      <c r="H3891" s="54" t="s">
        <v>208</v>
      </c>
      <c r="I3891" s="54" t="s">
        <v>329</v>
      </c>
      <c r="J3891" s="54" t="s">
        <v>207</v>
      </c>
      <c r="K3891" s="54" t="s">
        <v>1064</v>
      </c>
      <c r="L3891" s="87">
        <v>42171</v>
      </c>
      <c r="M3891" s="54"/>
      <c r="N3891" s="54" t="s">
        <v>1065</v>
      </c>
      <c r="O3891" s="88">
        <v>0</v>
      </c>
      <c r="P3891" s="54">
        <v>15</v>
      </c>
    </row>
    <row r="3892" spans="1:16" ht="28">
      <c r="A3892" s="54" t="s">
        <v>228</v>
      </c>
      <c r="B3892" s="54" t="s">
        <v>185</v>
      </c>
      <c r="C3892" s="54" t="s">
        <v>1160</v>
      </c>
      <c r="D3892" s="54" t="s">
        <v>111</v>
      </c>
      <c r="E3892" s="54" t="s">
        <v>1161</v>
      </c>
      <c r="F3892" s="54" t="s">
        <v>272</v>
      </c>
      <c r="G3892" s="54" t="s">
        <v>207</v>
      </c>
      <c r="H3892" s="54" t="s">
        <v>208</v>
      </c>
      <c r="I3892" s="54" t="s">
        <v>329</v>
      </c>
      <c r="J3892" s="54" t="s">
        <v>207</v>
      </c>
      <c r="K3892" s="54" t="s">
        <v>1066</v>
      </c>
      <c r="L3892" s="87">
        <v>42171</v>
      </c>
      <c r="M3892" s="54"/>
      <c r="N3892" s="54" t="s">
        <v>1067</v>
      </c>
      <c r="O3892" s="88">
        <v>0</v>
      </c>
      <c r="P3892" s="54">
        <v>25</v>
      </c>
    </row>
    <row r="3893" spans="1:16" ht="28">
      <c r="A3893" s="54" t="s">
        <v>228</v>
      </c>
      <c r="B3893" s="54" t="s">
        <v>185</v>
      </c>
      <c r="C3893" s="54" t="s">
        <v>1160</v>
      </c>
      <c r="D3893" s="54" t="s">
        <v>111</v>
      </c>
      <c r="E3893" s="54" t="s">
        <v>1161</v>
      </c>
      <c r="F3893" s="54" t="s">
        <v>272</v>
      </c>
      <c r="G3893" s="54" t="s">
        <v>207</v>
      </c>
      <c r="H3893" s="54" t="s">
        <v>208</v>
      </c>
      <c r="I3893" s="54" t="s">
        <v>329</v>
      </c>
      <c r="J3893" s="54" t="s">
        <v>207</v>
      </c>
      <c r="K3893" s="54" t="s">
        <v>1068</v>
      </c>
      <c r="L3893" s="87">
        <v>42171</v>
      </c>
      <c r="M3893" s="54"/>
      <c r="N3893" s="54" t="s">
        <v>1069</v>
      </c>
      <c r="O3893" s="88">
        <v>0</v>
      </c>
      <c r="P3893" s="54">
        <v>22</v>
      </c>
    </row>
    <row r="3894" spans="1:16" ht="28">
      <c r="A3894" s="54" t="s">
        <v>228</v>
      </c>
      <c r="B3894" s="54" t="s">
        <v>185</v>
      </c>
      <c r="C3894" s="54" t="s">
        <v>1160</v>
      </c>
      <c r="D3894" s="54" t="s">
        <v>111</v>
      </c>
      <c r="E3894" s="54" t="s">
        <v>1161</v>
      </c>
      <c r="F3894" s="54" t="s">
        <v>272</v>
      </c>
      <c r="G3894" s="54" t="s">
        <v>207</v>
      </c>
      <c r="H3894" s="54" t="s">
        <v>208</v>
      </c>
      <c r="I3894" s="54" t="s">
        <v>329</v>
      </c>
      <c r="J3894" s="54" t="s">
        <v>207</v>
      </c>
      <c r="K3894" s="54" t="s">
        <v>332</v>
      </c>
      <c r="L3894" s="87">
        <v>42171</v>
      </c>
      <c r="M3894" s="54"/>
      <c r="N3894" s="54" t="s">
        <v>333</v>
      </c>
      <c r="O3894" s="88">
        <v>0</v>
      </c>
      <c r="P3894" s="54">
        <v>18</v>
      </c>
    </row>
    <row r="3895" spans="1:16" ht="28">
      <c r="A3895" s="54" t="s">
        <v>228</v>
      </c>
      <c r="B3895" s="54" t="s">
        <v>185</v>
      </c>
      <c r="C3895" s="54" t="s">
        <v>1160</v>
      </c>
      <c r="D3895" s="54" t="s">
        <v>111</v>
      </c>
      <c r="E3895" s="54" t="s">
        <v>1161</v>
      </c>
      <c r="F3895" s="54" t="s">
        <v>272</v>
      </c>
      <c r="G3895" s="54" t="s">
        <v>207</v>
      </c>
      <c r="H3895" s="54" t="s">
        <v>208</v>
      </c>
      <c r="I3895" s="54" t="s">
        <v>329</v>
      </c>
      <c r="J3895" s="54" t="s">
        <v>207</v>
      </c>
      <c r="K3895" s="54" t="s">
        <v>334</v>
      </c>
      <c r="L3895" s="87">
        <v>42171</v>
      </c>
      <c r="M3895" s="54"/>
      <c r="N3895" s="54" t="s">
        <v>335</v>
      </c>
      <c r="O3895" s="88">
        <v>0</v>
      </c>
      <c r="P3895" s="54">
        <v>32</v>
      </c>
    </row>
    <row r="3896" spans="1:16" ht="28">
      <c r="A3896" s="54" t="s">
        <v>228</v>
      </c>
      <c r="B3896" s="54" t="s">
        <v>185</v>
      </c>
      <c r="C3896" s="54" t="s">
        <v>1160</v>
      </c>
      <c r="D3896" s="54" t="s">
        <v>111</v>
      </c>
      <c r="E3896" s="54" t="s">
        <v>1161</v>
      </c>
      <c r="F3896" s="54" t="s">
        <v>272</v>
      </c>
      <c r="G3896" s="54" t="s">
        <v>207</v>
      </c>
      <c r="H3896" s="54" t="s">
        <v>208</v>
      </c>
      <c r="I3896" s="54" t="s">
        <v>329</v>
      </c>
      <c r="J3896" s="54" t="s">
        <v>207</v>
      </c>
      <c r="K3896" s="54" t="s">
        <v>1070</v>
      </c>
      <c r="L3896" s="87">
        <v>42171</v>
      </c>
      <c r="M3896" s="54"/>
      <c r="N3896" s="54" t="s">
        <v>1071</v>
      </c>
      <c r="O3896" s="88">
        <v>0</v>
      </c>
      <c r="P3896" s="54">
        <v>33</v>
      </c>
    </row>
    <row r="3897" spans="1:16" ht="28">
      <c r="A3897" s="54" t="s">
        <v>228</v>
      </c>
      <c r="B3897" s="54" t="s">
        <v>185</v>
      </c>
      <c r="C3897" s="54" t="s">
        <v>1160</v>
      </c>
      <c r="D3897" s="54" t="s">
        <v>111</v>
      </c>
      <c r="E3897" s="54" t="s">
        <v>1161</v>
      </c>
      <c r="F3897" s="54" t="s">
        <v>272</v>
      </c>
      <c r="G3897" s="54" t="s">
        <v>207</v>
      </c>
      <c r="H3897" s="54" t="s">
        <v>208</v>
      </c>
      <c r="I3897" s="54" t="s">
        <v>329</v>
      </c>
      <c r="J3897" s="54" t="s">
        <v>207</v>
      </c>
      <c r="K3897" s="54" t="s">
        <v>1072</v>
      </c>
      <c r="L3897" s="87">
        <v>42171</v>
      </c>
      <c r="M3897" s="54"/>
      <c r="N3897" s="54" t="s">
        <v>1073</v>
      </c>
      <c r="O3897" s="88">
        <v>0</v>
      </c>
      <c r="P3897" s="54">
        <v>14</v>
      </c>
    </row>
    <row r="3898" spans="1:16" ht="28">
      <c r="A3898" s="54" t="s">
        <v>228</v>
      </c>
      <c r="B3898" s="54" t="s">
        <v>185</v>
      </c>
      <c r="C3898" s="54" t="s">
        <v>1160</v>
      </c>
      <c r="D3898" s="54" t="s">
        <v>111</v>
      </c>
      <c r="E3898" s="54" t="s">
        <v>1161</v>
      </c>
      <c r="F3898" s="54" t="s">
        <v>272</v>
      </c>
      <c r="G3898" s="54" t="s">
        <v>207</v>
      </c>
      <c r="H3898" s="54" t="s">
        <v>336</v>
      </c>
      <c r="I3898" s="54" t="s">
        <v>337</v>
      </c>
      <c r="J3898" s="54" t="s">
        <v>207</v>
      </c>
      <c r="K3898" s="54" t="s">
        <v>336</v>
      </c>
      <c r="L3898" s="87">
        <v>42101</v>
      </c>
      <c r="M3898" s="54"/>
      <c r="N3898" s="54" t="s">
        <v>338</v>
      </c>
      <c r="O3898" s="88">
        <v>6.7330000000000011E-3</v>
      </c>
      <c r="P3898" s="54">
        <v>374</v>
      </c>
    </row>
    <row r="3899" spans="1:16" ht="28">
      <c r="A3899" s="54" t="s">
        <v>228</v>
      </c>
      <c r="B3899" s="54" t="s">
        <v>185</v>
      </c>
      <c r="C3899" s="54" t="s">
        <v>1160</v>
      </c>
      <c r="D3899" s="54" t="s">
        <v>111</v>
      </c>
      <c r="E3899" s="54" t="s">
        <v>1161</v>
      </c>
      <c r="F3899" s="54" t="s">
        <v>272</v>
      </c>
      <c r="G3899" s="54" t="s">
        <v>365</v>
      </c>
      <c r="H3899" s="54" t="s">
        <v>1099</v>
      </c>
      <c r="I3899" s="54" t="s">
        <v>1100</v>
      </c>
      <c r="J3899" s="54" t="s">
        <v>365</v>
      </c>
      <c r="K3899" s="54" t="s">
        <v>1101</v>
      </c>
      <c r="L3899" s="87">
        <v>42671</v>
      </c>
      <c r="M3899" s="54"/>
      <c r="N3899" s="54" t="s">
        <v>1102</v>
      </c>
      <c r="O3899" s="88">
        <v>0</v>
      </c>
      <c r="P3899" s="54">
        <v>9</v>
      </c>
    </row>
    <row r="3900" spans="1:16" ht="28">
      <c r="A3900" s="54" t="s">
        <v>228</v>
      </c>
      <c r="B3900" s="54" t="s">
        <v>185</v>
      </c>
      <c r="C3900" s="54" t="s">
        <v>1160</v>
      </c>
      <c r="D3900" s="54" t="s">
        <v>111</v>
      </c>
      <c r="E3900" s="54" t="s">
        <v>1161</v>
      </c>
      <c r="F3900" s="54" t="s">
        <v>272</v>
      </c>
      <c r="G3900" s="54" t="s">
        <v>365</v>
      </c>
      <c r="H3900" s="54" t="s">
        <v>1099</v>
      </c>
      <c r="I3900" s="54" t="s">
        <v>1100</v>
      </c>
      <c r="J3900" s="54" t="s">
        <v>365</v>
      </c>
      <c r="K3900" s="54" t="s">
        <v>1103</v>
      </c>
      <c r="L3900" s="87">
        <v>42671</v>
      </c>
      <c r="M3900" s="54"/>
      <c r="N3900" s="54" t="s">
        <v>1104</v>
      </c>
      <c r="O3900" s="88">
        <v>0</v>
      </c>
      <c r="P3900" s="54">
        <v>10</v>
      </c>
    </row>
    <row r="3901" spans="1:16" ht="28">
      <c r="A3901" s="54" t="s">
        <v>228</v>
      </c>
      <c r="B3901" s="54" t="s">
        <v>185</v>
      </c>
      <c r="C3901" s="54" t="s">
        <v>1164</v>
      </c>
      <c r="D3901" s="54" t="s">
        <v>111</v>
      </c>
      <c r="E3901" s="54" t="s">
        <v>1161</v>
      </c>
      <c r="F3901" s="54" t="s">
        <v>272</v>
      </c>
      <c r="G3901" s="54" t="s">
        <v>186</v>
      </c>
      <c r="H3901" s="54" t="s">
        <v>387</v>
      </c>
      <c r="I3901" s="54" t="s">
        <v>388</v>
      </c>
      <c r="J3901" s="54" t="s">
        <v>186</v>
      </c>
      <c r="K3901" s="54" t="s">
        <v>387</v>
      </c>
      <c r="L3901" s="87">
        <v>42230</v>
      </c>
      <c r="M3901" s="54"/>
      <c r="N3901" s="54" t="s">
        <v>389</v>
      </c>
      <c r="O3901" s="88">
        <v>1.3294E-2</v>
      </c>
      <c r="P3901" s="54">
        <v>1</v>
      </c>
    </row>
    <row r="3902" spans="1:16" ht="28">
      <c r="A3902" s="54" t="s">
        <v>228</v>
      </c>
      <c r="B3902" s="54" t="s">
        <v>185</v>
      </c>
      <c r="C3902" s="54" t="s">
        <v>1164</v>
      </c>
      <c r="D3902" s="54" t="s">
        <v>111</v>
      </c>
      <c r="E3902" s="54" t="s">
        <v>1161</v>
      </c>
      <c r="F3902" s="54" t="s">
        <v>272</v>
      </c>
      <c r="G3902" s="54" t="s">
        <v>186</v>
      </c>
      <c r="H3902" s="54" t="s">
        <v>187</v>
      </c>
      <c r="I3902" s="54" t="s">
        <v>390</v>
      </c>
      <c r="J3902" s="54" t="s">
        <v>186</v>
      </c>
      <c r="K3902" s="54" t="s">
        <v>187</v>
      </c>
      <c r="L3902" s="87">
        <v>42482</v>
      </c>
      <c r="M3902" s="54"/>
      <c r="N3902" s="54" t="s">
        <v>391</v>
      </c>
      <c r="O3902" s="88">
        <v>1.3294E-2</v>
      </c>
      <c r="P3902" s="54">
        <v>1</v>
      </c>
    </row>
    <row r="3903" spans="1:16" ht="28">
      <c r="A3903" s="54" t="s">
        <v>228</v>
      </c>
      <c r="B3903" s="54" t="s">
        <v>185</v>
      </c>
      <c r="C3903" s="54" t="s">
        <v>1164</v>
      </c>
      <c r="D3903" s="54" t="s">
        <v>111</v>
      </c>
      <c r="E3903" s="54" t="s">
        <v>1161</v>
      </c>
      <c r="F3903" s="54" t="s">
        <v>272</v>
      </c>
      <c r="G3903" s="54" t="s">
        <v>186</v>
      </c>
      <c r="H3903" s="54" t="s">
        <v>187</v>
      </c>
      <c r="I3903" s="54" t="s">
        <v>273</v>
      </c>
      <c r="J3903" s="54" t="s">
        <v>186</v>
      </c>
      <c r="K3903" s="54" t="s">
        <v>187</v>
      </c>
      <c r="L3903" s="87">
        <v>42094</v>
      </c>
      <c r="M3903" s="54"/>
      <c r="N3903" s="54" t="s">
        <v>274</v>
      </c>
      <c r="O3903" s="88">
        <v>0.146232</v>
      </c>
      <c r="P3903" s="54">
        <v>11</v>
      </c>
    </row>
    <row r="3904" spans="1:16" ht="28">
      <c r="A3904" s="54" t="s">
        <v>228</v>
      </c>
      <c r="B3904" s="54" t="s">
        <v>185</v>
      </c>
      <c r="C3904" s="54" t="s">
        <v>1164</v>
      </c>
      <c r="D3904" s="54" t="s">
        <v>111</v>
      </c>
      <c r="E3904" s="54" t="s">
        <v>1161</v>
      </c>
      <c r="F3904" s="54" t="s">
        <v>272</v>
      </c>
      <c r="G3904" s="54" t="s">
        <v>186</v>
      </c>
      <c r="H3904" s="54" t="s">
        <v>409</v>
      </c>
      <c r="I3904" s="54" t="s">
        <v>410</v>
      </c>
      <c r="J3904" s="54" t="s">
        <v>186</v>
      </c>
      <c r="K3904" s="54" t="s">
        <v>409</v>
      </c>
      <c r="L3904" s="87">
        <v>42059</v>
      </c>
      <c r="M3904" s="54"/>
      <c r="N3904" s="54" t="s">
        <v>411</v>
      </c>
      <c r="O3904" s="88">
        <v>1.0502089999999999</v>
      </c>
      <c r="P3904" s="54">
        <v>79</v>
      </c>
    </row>
    <row r="3905" spans="1:16" ht="28">
      <c r="A3905" s="54" t="s">
        <v>228</v>
      </c>
      <c r="B3905" s="54" t="s">
        <v>185</v>
      </c>
      <c r="C3905" s="54" t="s">
        <v>1164</v>
      </c>
      <c r="D3905" s="54" t="s">
        <v>111</v>
      </c>
      <c r="E3905" s="54" t="s">
        <v>1161</v>
      </c>
      <c r="F3905" s="54" t="s">
        <v>272</v>
      </c>
      <c r="G3905" s="54" t="s">
        <v>416</v>
      </c>
      <c r="H3905" s="54" t="s">
        <v>432</v>
      </c>
      <c r="I3905" s="54" t="s">
        <v>433</v>
      </c>
      <c r="J3905" s="54" t="s">
        <v>416</v>
      </c>
      <c r="K3905" s="54" t="s">
        <v>438</v>
      </c>
      <c r="L3905" s="87">
        <v>42066</v>
      </c>
      <c r="M3905" s="54"/>
      <c r="N3905" s="54" t="s">
        <v>439</v>
      </c>
      <c r="O3905" s="88">
        <v>1.3294E-2</v>
      </c>
      <c r="P3905" s="54">
        <v>1</v>
      </c>
    </row>
    <row r="3906" spans="1:16" ht="28">
      <c r="A3906" s="54" t="s">
        <v>228</v>
      </c>
      <c r="B3906" s="54" t="s">
        <v>185</v>
      </c>
      <c r="C3906" s="54" t="s">
        <v>1164</v>
      </c>
      <c r="D3906" s="54" t="s">
        <v>111</v>
      </c>
      <c r="E3906" s="54" t="s">
        <v>1161</v>
      </c>
      <c r="F3906" s="54" t="s">
        <v>272</v>
      </c>
      <c r="G3906" s="54" t="s">
        <v>416</v>
      </c>
      <c r="H3906" s="54" t="s">
        <v>432</v>
      </c>
      <c r="I3906" s="54" t="s">
        <v>433</v>
      </c>
      <c r="J3906" s="54" t="s">
        <v>416</v>
      </c>
      <c r="K3906" s="54" t="s">
        <v>444</v>
      </c>
      <c r="L3906" s="87">
        <v>42066</v>
      </c>
      <c r="M3906" s="54"/>
      <c r="N3906" s="54" t="s">
        <v>445</v>
      </c>
      <c r="O3906" s="88">
        <v>0.53175099999999997</v>
      </c>
      <c r="P3906" s="54">
        <v>40</v>
      </c>
    </row>
    <row r="3907" spans="1:16" ht="28">
      <c r="A3907" s="54" t="s">
        <v>228</v>
      </c>
      <c r="B3907" s="54" t="s">
        <v>185</v>
      </c>
      <c r="C3907" s="54" t="s">
        <v>1164</v>
      </c>
      <c r="D3907" s="54" t="s">
        <v>111</v>
      </c>
      <c r="E3907" s="54" t="s">
        <v>1161</v>
      </c>
      <c r="F3907" s="54" t="s">
        <v>272</v>
      </c>
      <c r="G3907" s="54" t="s">
        <v>192</v>
      </c>
      <c r="H3907" s="54" t="s">
        <v>452</v>
      </c>
      <c r="I3907" s="54" t="s">
        <v>455</v>
      </c>
      <c r="J3907" s="54" t="s">
        <v>192</v>
      </c>
      <c r="K3907" s="54" t="s">
        <v>452</v>
      </c>
      <c r="L3907" s="87">
        <v>41975</v>
      </c>
      <c r="M3907" s="54"/>
      <c r="N3907" s="54" t="s">
        <v>458</v>
      </c>
      <c r="O3907" s="88">
        <v>1.3294E-2</v>
      </c>
      <c r="P3907" s="54">
        <v>1</v>
      </c>
    </row>
    <row r="3908" spans="1:16" ht="28">
      <c r="A3908" s="54" t="s">
        <v>228</v>
      </c>
      <c r="B3908" s="54" t="s">
        <v>185</v>
      </c>
      <c r="C3908" s="54" t="s">
        <v>1164</v>
      </c>
      <c r="D3908" s="54" t="s">
        <v>111</v>
      </c>
      <c r="E3908" s="54" t="s">
        <v>1161</v>
      </c>
      <c r="F3908" s="54" t="s">
        <v>272</v>
      </c>
      <c r="G3908" s="54" t="s">
        <v>500</v>
      </c>
      <c r="H3908" s="54" t="s">
        <v>501</v>
      </c>
      <c r="I3908" s="54" t="s">
        <v>502</v>
      </c>
      <c r="J3908" s="54" t="s">
        <v>500</v>
      </c>
      <c r="K3908" s="54" t="s">
        <v>505</v>
      </c>
      <c r="L3908" s="87">
        <v>41688</v>
      </c>
      <c r="M3908" s="54"/>
      <c r="N3908" s="54" t="s">
        <v>506</v>
      </c>
      <c r="O3908" s="88">
        <v>5.3174999999999993E-2</v>
      </c>
      <c r="P3908" s="54">
        <v>4</v>
      </c>
    </row>
    <row r="3909" spans="1:16" ht="28">
      <c r="A3909" s="54" t="s">
        <v>228</v>
      </c>
      <c r="B3909" s="54" t="s">
        <v>185</v>
      </c>
      <c r="C3909" s="54" t="s">
        <v>1164</v>
      </c>
      <c r="D3909" s="54" t="s">
        <v>111</v>
      </c>
      <c r="E3909" s="54" t="s">
        <v>1161</v>
      </c>
      <c r="F3909" s="54" t="s">
        <v>272</v>
      </c>
      <c r="G3909" s="54" t="s">
        <v>500</v>
      </c>
      <c r="H3909" s="54" t="s">
        <v>501</v>
      </c>
      <c r="I3909" s="54" t="s">
        <v>502</v>
      </c>
      <c r="J3909" s="54" t="s">
        <v>500</v>
      </c>
      <c r="K3909" s="54" t="s">
        <v>507</v>
      </c>
      <c r="L3909" s="87">
        <v>41688</v>
      </c>
      <c r="M3909" s="54"/>
      <c r="N3909" s="54" t="s">
        <v>508</v>
      </c>
      <c r="O3909" s="88">
        <v>2.6588000000000001E-2</v>
      </c>
      <c r="P3909" s="54">
        <v>2</v>
      </c>
    </row>
    <row r="3910" spans="1:16" ht="28">
      <c r="A3910" s="54" t="s">
        <v>228</v>
      </c>
      <c r="B3910" s="54" t="s">
        <v>185</v>
      </c>
      <c r="C3910" s="54" t="s">
        <v>1164</v>
      </c>
      <c r="D3910" s="54" t="s">
        <v>111</v>
      </c>
      <c r="E3910" s="54" t="s">
        <v>1161</v>
      </c>
      <c r="F3910" s="54" t="s">
        <v>272</v>
      </c>
      <c r="G3910" s="54" t="s">
        <v>500</v>
      </c>
      <c r="H3910" s="54" t="s">
        <v>501</v>
      </c>
      <c r="I3910" s="54" t="s">
        <v>502</v>
      </c>
      <c r="J3910" s="54" t="s">
        <v>500</v>
      </c>
      <c r="K3910" s="54" t="s">
        <v>511</v>
      </c>
      <c r="L3910" s="87">
        <v>41688</v>
      </c>
      <c r="M3910" s="54"/>
      <c r="N3910" s="54" t="s">
        <v>512</v>
      </c>
      <c r="O3910" s="88">
        <v>1.3294E-2</v>
      </c>
      <c r="P3910" s="54">
        <v>1</v>
      </c>
    </row>
    <row r="3911" spans="1:16" ht="28">
      <c r="A3911" s="54" t="s">
        <v>228</v>
      </c>
      <c r="B3911" s="54" t="s">
        <v>185</v>
      </c>
      <c r="C3911" s="54" t="s">
        <v>1164</v>
      </c>
      <c r="D3911" s="54" t="s">
        <v>111</v>
      </c>
      <c r="E3911" s="54" t="s">
        <v>1161</v>
      </c>
      <c r="F3911" s="54" t="s">
        <v>272</v>
      </c>
      <c r="G3911" s="54" t="s">
        <v>500</v>
      </c>
      <c r="H3911" s="54" t="s">
        <v>501</v>
      </c>
      <c r="I3911" s="54" t="s">
        <v>502</v>
      </c>
      <c r="J3911" s="54" t="s">
        <v>500</v>
      </c>
      <c r="K3911" s="54" t="s">
        <v>515</v>
      </c>
      <c r="L3911" s="87">
        <v>41688</v>
      </c>
      <c r="M3911" s="54"/>
      <c r="N3911" s="54" t="s">
        <v>516</v>
      </c>
      <c r="O3911" s="88">
        <v>3.9882000000000001E-2</v>
      </c>
      <c r="P3911" s="54">
        <v>3</v>
      </c>
    </row>
    <row r="3912" spans="1:16" ht="28">
      <c r="A3912" s="54" t="s">
        <v>228</v>
      </c>
      <c r="B3912" s="54" t="s">
        <v>185</v>
      </c>
      <c r="C3912" s="54" t="s">
        <v>1164</v>
      </c>
      <c r="D3912" s="54" t="s">
        <v>111</v>
      </c>
      <c r="E3912" s="54" t="s">
        <v>1161</v>
      </c>
      <c r="F3912" s="54" t="s">
        <v>272</v>
      </c>
      <c r="G3912" s="54" t="s">
        <v>500</v>
      </c>
      <c r="H3912" s="54" t="s">
        <v>501</v>
      </c>
      <c r="I3912" s="54" t="s">
        <v>502</v>
      </c>
      <c r="J3912" s="54" t="s">
        <v>500</v>
      </c>
      <c r="K3912" s="54" t="s">
        <v>517</v>
      </c>
      <c r="L3912" s="87">
        <v>41688</v>
      </c>
      <c r="M3912" s="54"/>
      <c r="N3912" s="54" t="s">
        <v>518</v>
      </c>
      <c r="O3912" s="88">
        <v>1.3294E-2</v>
      </c>
      <c r="P3912" s="54">
        <v>1</v>
      </c>
    </row>
    <row r="3913" spans="1:16" ht="28">
      <c r="A3913" s="54" t="s">
        <v>228</v>
      </c>
      <c r="B3913" s="54" t="s">
        <v>185</v>
      </c>
      <c r="C3913" s="54" t="s">
        <v>1164</v>
      </c>
      <c r="D3913" s="54" t="s">
        <v>111</v>
      </c>
      <c r="E3913" s="54" t="s">
        <v>1161</v>
      </c>
      <c r="F3913" s="54" t="s">
        <v>272</v>
      </c>
      <c r="G3913" s="54" t="s">
        <v>500</v>
      </c>
      <c r="H3913" s="54" t="s">
        <v>501</v>
      </c>
      <c r="I3913" s="54" t="s">
        <v>502</v>
      </c>
      <c r="J3913" s="54" t="s">
        <v>500</v>
      </c>
      <c r="K3913" s="54" t="s">
        <v>519</v>
      </c>
      <c r="L3913" s="87">
        <v>41688</v>
      </c>
      <c r="M3913" s="54"/>
      <c r="N3913" s="54" t="s">
        <v>520</v>
      </c>
      <c r="O3913" s="88">
        <v>0.70457000000000003</v>
      </c>
      <c r="P3913" s="54">
        <v>53</v>
      </c>
    </row>
    <row r="3914" spans="1:16" ht="28">
      <c r="A3914" s="54" t="s">
        <v>228</v>
      </c>
      <c r="B3914" s="54" t="s">
        <v>185</v>
      </c>
      <c r="C3914" s="54" t="s">
        <v>1164</v>
      </c>
      <c r="D3914" s="54" t="s">
        <v>111</v>
      </c>
      <c r="E3914" s="54" t="s">
        <v>1161</v>
      </c>
      <c r="F3914" s="54" t="s">
        <v>272</v>
      </c>
      <c r="G3914" s="54" t="s">
        <v>500</v>
      </c>
      <c r="H3914" s="54" t="s">
        <v>501</v>
      </c>
      <c r="I3914" s="54" t="s">
        <v>502</v>
      </c>
      <c r="J3914" s="54" t="s">
        <v>500</v>
      </c>
      <c r="K3914" s="54" t="s">
        <v>521</v>
      </c>
      <c r="L3914" s="87">
        <v>41688</v>
      </c>
      <c r="M3914" s="54"/>
      <c r="N3914" s="54" t="s">
        <v>522</v>
      </c>
      <c r="O3914" s="88">
        <v>3.9882000000000001E-2</v>
      </c>
      <c r="P3914" s="54">
        <v>3</v>
      </c>
    </row>
    <row r="3915" spans="1:16" ht="28">
      <c r="A3915" s="54" t="s">
        <v>228</v>
      </c>
      <c r="B3915" s="54" t="s">
        <v>185</v>
      </c>
      <c r="C3915" s="54" t="s">
        <v>1164</v>
      </c>
      <c r="D3915" s="54" t="s">
        <v>111</v>
      </c>
      <c r="E3915" s="54" t="s">
        <v>1161</v>
      </c>
      <c r="F3915" s="54" t="s">
        <v>272</v>
      </c>
      <c r="G3915" s="54" t="s">
        <v>500</v>
      </c>
      <c r="H3915" s="54" t="s">
        <v>501</v>
      </c>
      <c r="I3915" s="54" t="s">
        <v>502</v>
      </c>
      <c r="J3915" s="54" t="s">
        <v>500</v>
      </c>
      <c r="K3915" s="54" t="s">
        <v>523</v>
      </c>
      <c r="L3915" s="87">
        <v>41688</v>
      </c>
      <c r="M3915" s="54"/>
      <c r="N3915" s="54" t="s">
        <v>524</v>
      </c>
      <c r="O3915" s="88">
        <v>1.3294E-2</v>
      </c>
      <c r="P3915" s="54">
        <v>1</v>
      </c>
    </row>
    <row r="3916" spans="1:16" ht="28">
      <c r="A3916" s="54" t="s">
        <v>228</v>
      </c>
      <c r="B3916" s="54" t="s">
        <v>185</v>
      </c>
      <c r="C3916" s="54" t="s">
        <v>1164</v>
      </c>
      <c r="D3916" s="54" t="s">
        <v>111</v>
      </c>
      <c r="E3916" s="54" t="s">
        <v>1161</v>
      </c>
      <c r="F3916" s="54" t="s">
        <v>272</v>
      </c>
      <c r="G3916" s="54" t="s">
        <v>500</v>
      </c>
      <c r="H3916" s="54" t="s">
        <v>501</v>
      </c>
      <c r="I3916" s="54" t="s">
        <v>502</v>
      </c>
      <c r="J3916" s="54" t="s">
        <v>500</v>
      </c>
      <c r="K3916" s="54" t="s">
        <v>525</v>
      </c>
      <c r="L3916" s="87">
        <v>41688</v>
      </c>
      <c r="M3916" s="54"/>
      <c r="N3916" s="54" t="s">
        <v>526</v>
      </c>
      <c r="O3916" s="88">
        <v>1.3294E-2</v>
      </c>
      <c r="P3916" s="54">
        <v>1</v>
      </c>
    </row>
    <row r="3917" spans="1:16" ht="28">
      <c r="A3917" s="54" t="s">
        <v>228</v>
      </c>
      <c r="B3917" s="54" t="s">
        <v>185</v>
      </c>
      <c r="C3917" s="54" t="s">
        <v>1164</v>
      </c>
      <c r="D3917" s="54" t="s">
        <v>111</v>
      </c>
      <c r="E3917" s="54" t="s">
        <v>1161</v>
      </c>
      <c r="F3917" s="54" t="s">
        <v>272</v>
      </c>
      <c r="G3917" s="54" t="s">
        <v>288</v>
      </c>
      <c r="H3917" s="54" t="s">
        <v>289</v>
      </c>
      <c r="I3917" s="54" t="s">
        <v>290</v>
      </c>
      <c r="J3917" s="54" t="s">
        <v>288</v>
      </c>
      <c r="K3917" s="54" t="s">
        <v>532</v>
      </c>
      <c r="L3917" s="87">
        <v>41653</v>
      </c>
      <c r="M3917" s="54"/>
      <c r="N3917" s="54" t="s">
        <v>533</v>
      </c>
      <c r="O3917" s="88">
        <v>0.132938</v>
      </c>
      <c r="P3917" s="54">
        <v>10</v>
      </c>
    </row>
    <row r="3918" spans="1:16" ht="28">
      <c r="A3918" s="54" t="s">
        <v>228</v>
      </c>
      <c r="B3918" s="54" t="s">
        <v>185</v>
      </c>
      <c r="C3918" s="54" t="s">
        <v>1164</v>
      </c>
      <c r="D3918" s="54" t="s">
        <v>111</v>
      </c>
      <c r="E3918" s="54" t="s">
        <v>1161</v>
      </c>
      <c r="F3918" s="54" t="s">
        <v>272</v>
      </c>
      <c r="G3918" s="54" t="s">
        <v>288</v>
      </c>
      <c r="H3918" s="54" t="s">
        <v>288</v>
      </c>
      <c r="I3918" s="54" t="s">
        <v>293</v>
      </c>
      <c r="J3918" s="54" t="s">
        <v>288</v>
      </c>
      <c r="K3918" s="54" t="s">
        <v>294</v>
      </c>
      <c r="L3918" s="87">
        <v>41653</v>
      </c>
      <c r="M3918" s="54"/>
      <c r="N3918" s="54" t="s">
        <v>295</v>
      </c>
      <c r="O3918" s="88">
        <v>1.3294E-2</v>
      </c>
      <c r="P3918" s="54">
        <v>1</v>
      </c>
    </row>
    <row r="3919" spans="1:16" ht="28">
      <c r="A3919" s="54" t="s">
        <v>228</v>
      </c>
      <c r="B3919" s="54" t="s">
        <v>185</v>
      </c>
      <c r="C3919" s="54" t="s">
        <v>1164</v>
      </c>
      <c r="D3919" s="54" t="s">
        <v>111</v>
      </c>
      <c r="E3919" s="54" t="s">
        <v>1161</v>
      </c>
      <c r="F3919" s="54" t="s">
        <v>272</v>
      </c>
      <c r="G3919" s="54" t="s">
        <v>288</v>
      </c>
      <c r="H3919" s="54" t="s">
        <v>564</v>
      </c>
      <c r="I3919" s="54" t="s">
        <v>565</v>
      </c>
      <c r="J3919" s="54" t="s">
        <v>288</v>
      </c>
      <c r="K3919" s="54" t="s">
        <v>574</v>
      </c>
      <c r="L3919" s="87">
        <v>41653</v>
      </c>
      <c r="M3919" s="54"/>
      <c r="N3919" s="54" t="s">
        <v>575</v>
      </c>
      <c r="O3919" s="88">
        <v>2.6588000000000001E-2</v>
      </c>
      <c r="P3919" s="54">
        <v>2</v>
      </c>
    </row>
    <row r="3920" spans="1:16" ht="28">
      <c r="A3920" s="54" t="s">
        <v>228</v>
      </c>
      <c r="B3920" s="54" t="s">
        <v>185</v>
      </c>
      <c r="C3920" s="54" t="s">
        <v>1164</v>
      </c>
      <c r="D3920" s="54" t="s">
        <v>111</v>
      </c>
      <c r="E3920" s="54" t="s">
        <v>1161</v>
      </c>
      <c r="F3920" s="54" t="s">
        <v>272</v>
      </c>
      <c r="G3920" s="54" t="s">
        <v>288</v>
      </c>
      <c r="H3920" s="54" t="s">
        <v>300</v>
      </c>
      <c r="I3920" s="54" t="s">
        <v>301</v>
      </c>
      <c r="J3920" s="54" t="s">
        <v>288</v>
      </c>
      <c r="K3920" s="54" t="s">
        <v>300</v>
      </c>
      <c r="L3920" s="87">
        <v>42391</v>
      </c>
      <c r="M3920" s="54"/>
      <c r="N3920" s="54" t="s">
        <v>302</v>
      </c>
      <c r="O3920" s="88">
        <v>5.3174999999999993E-2</v>
      </c>
      <c r="P3920" s="54">
        <v>4</v>
      </c>
    </row>
    <row r="3921" spans="1:16" ht="28">
      <c r="A3921" s="54" t="s">
        <v>228</v>
      </c>
      <c r="B3921" s="54" t="s">
        <v>185</v>
      </c>
      <c r="C3921" s="54" t="s">
        <v>1164</v>
      </c>
      <c r="D3921" s="54" t="s">
        <v>111</v>
      </c>
      <c r="E3921" s="54" t="s">
        <v>1161</v>
      </c>
      <c r="F3921" s="54" t="s">
        <v>272</v>
      </c>
      <c r="G3921" s="54" t="s">
        <v>647</v>
      </c>
      <c r="H3921" s="54" t="s">
        <v>648</v>
      </c>
      <c r="I3921" s="54" t="s">
        <v>649</v>
      </c>
      <c r="J3921" s="54" t="s">
        <v>647</v>
      </c>
      <c r="K3921" s="54" t="s">
        <v>650</v>
      </c>
      <c r="L3921" s="87">
        <v>42790</v>
      </c>
      <c r="M3921" s="54"/>
      <c r="N3921" s="54" t="s">
        <v>651</v>
      </c>
      <c r="O3921" s="88">
        <v>2.7252260000000001</v>
      </c>
      <c r="P3921" s="54">
        <v>205</v>
      </c>
    </row>
    <row r="3922" spans="1:16" ht="28">
      <c r="A3922" s="54" t="s">
        <v>228</v>
      </c>
      <c r="B3922" s="54" t="s">
        <v>185</v>
      </c>
      <c r="C3922" s="54" t="s">
        <v>1164</v>
      </c>
      <c r="D3922" s="54" t="s">
        <v>111</v>
      </c>
      <c r="E3922" s="54" t="s">
        <v>1161</v>
      </c>
      <c r="F3922" s="54" t="s">
        <v>272</v>
      </c>
      <c r="G3922" s="54" t="s">
        <v>647</v>
      </c>
      <c r="H3922" s="54" t="s">
        <v>648</v>
      </c>
      <c r="I3922" s="54" t="s">
        <v>649</v>
      </c>
      <c r="J3922" s="54" t="s">
        <v>647</v>
      </c>
      <c r="K3922" s="54" t="s">
        <v>653</v>
      </c>
      <c r="L3922" s="87">
        <v>42790</v>
      </c>
      <c r="M3922" s="54"/>
      <c r="N3922" s="54" t="s">
        <v>654</v>
      </c>
      <c r="O3922" s="88">
        <v>0.412107</v>
      </c>
      <c r="P3922" s="54">
        <v>31</v>
      </c>
    </row>
    <row r="3923" spans="1:16" ht="28">
      <c r="A3923" s="54" t="s">
        <v>228</v>
      </c>
      <c r="B3923" s="54" t="s">
        <v>185</v>
      </c>
      <c r="C3923" s="54" t="s">
        <v>1164</v>
      </c>
      <c r="D3923" s="54" t="s">
        <v>111</v>
      </c>
      <c r="E3923" s="54" t="s">
        <v>1161</v>
      </c>
      <c r="F3923" s="54" t="s">
        <v>272</v>
      </c>
      <c r="G3923" s="54" t="s">
        <v>647</v>
      </c>
      <c r="H3923" s="54" t="s">
        <v>648</v>
      </c>
      <c r="I3923" s="54" t="s">
        <v>649</v>
      </c>
      <c r="J3923" s="54" t="s">
        <v>647</v>
      </c>
      <c r="K3923" s="54" t="s">
        <v>655</v>
      </c>
      <c r="L3923" s="87">
        <v>42790</v>
      </c>
      <c r="M3923" s="54"/>
      <c r="N3923" s="54" t="s">
        <v>656</v>
      </c>
      <c r="O3923" s="88">
        <v>0.412107</v>
      </c>
      <c r="P3923" s="54">
        <v>31</v>
      </c>
    </row>
    <row r="3924" spans="1:16" ht="28">
      <c r="A3924" s="54" t="s">
        <v>228</v>
      </c>
      <c r="B3924" s="54" t="s">
        <v>185</v>
      </c>
      <c r="C3924" s="54" t="s">
        <v>1164</v>
      </c>
      <c r="D3924" s="54" t="s">
        <v>111</v>
      </c>
      <c r="E3924" s="54" t="s">
        <v>1161</v>
      </c>
      <c r="F3924" s="54" t="s">
        <v>272</v>
      </c>
      <c r="G3924" s="54" t="s">
        <v>647</v>
      </c>
      <c r="H3924" s="54" t="s">
        <v>648</v>
      </c>
      <c r="I3924" s="54" t="s">
        <v>649</v>
      </c>
      <c r="J3924" s="54" t="s">
        <v>647</v>
      </c>
      <c r="K3924" s="54" t="s">
        <v>657</v>
      </c>
      <c r="L3924" s="87">
        <v>42790</v>
      </c>
      <c r="M3924" s="54"/>
      <c r="N3924" s="54" t="s">
        <v>658</v>
      </c>
      <c r="O3924" s="88">
        <v>0.412107</v>
      </c>
      <c r="P3924" s="54">
        <v>31</v>
      </c>
    </row>
    <row r="3925" spans="1:16" ht="28">
      <c r="A3925" s="54" t="s">
        <v>228</v>
      </c>
      <c r="B3925" s="54" t="s">
        <v>185</v>
      </c>
      <c r="C3925" s="54" t="s">
        <v>1164</v>
      </c>
      <c r="D3925" s="54" t="s">
        <v>111</v>
      </c>
      <c r="E3925" s="54" t="s">
        <v>1161</v>
      </c>
      <c r="F3925" s="54" t="s">
        <v>272</v>
      </c>
      <c r="G3925" s="54" t="s">
        <v>647</v>
      </c>
      <c r="H3925" s="54" t="s">
        <v>648</v>
      </c>
      <c r="I3925" s="54" t="s">
        <v>649</v>
      </c>
      <c r="J3925" s="54" t="s">
        <v>647</v>
      </c>
      <c r="K3925" s="54" t="s">
        <v>659</v>
      </c>
      <c r="L3925" s="87">
        <v>42790</v>
      </c>
      <c r="M3925" s="54"/>
      <c r="N3925" s="54" t="s">
        <v>660</v>
      </c>
      <c r="O3925" s="88">
        <v>0.412107</v>
      </c>
      <c r="P3925" s="54">
        <v>31</v>
      </c>
    </row>
    <row r="3926" spans="1:16" ht="28">
      <c r="A3926" s="54" t="s">
        <v>228</v>
      </c>
      <c r="B3926" s="54" t="s">
        <v>185</v>
      </c>
      <c r="C3926" s="54" t="s">
        <v>1164</v>
      </c>
      <c r="D3926" s="54" t="s">
        <v>111</v>
      </c>
      <c r="E3926" s="54" t="s">
        <v>1161</v>
      </c>
      <c r="F3926" s="54" t="s">
        <v>272</v>
      </c>
      <c r="G3926" s="54" t="s">
        <v>647</v>
      </c>
      <c r="H3926" s="54" t="s">
        <v>648</v>
      </c>
      <c r="I3926" s="54" t="s">
        <v>649</v>
      </c>
      <c r="J3926" s="54" t="s">
        <v>647</v>
      </c>
      <c r="K3926" s="54" t="s">
        <v>661</v>
      </c>
      <c r="L3926" s="87">
        <v>42790</v>
      </c>
      <c r="M3926" s="54"/>
      <c r="N3926" s="54" t="s">
        <v>663</v>
      </c>
      <c r="O3926" s="88">
        <v>0.412107</v>
      </c>
      <c r="P3926" s="54">
        <v>31</v>
      </c>
    </row>
    <row r="3927" spans="1:16" ht="28">
      <c r="A3927" s="54" t="s">
        <v>228</v>
      </c>
      <c r="B3927" s="54" t="s">
        <v>185</v>
      </c>
      <c r="C3927" s="54" t="s">
        <v>1164</v>
      </c>
      <c r="D3927" s="54" t="s">
        <v>111</v>
      </c>
      <c r="E3927" s="54" t="s">
        <v>1161</v>
      </c>
      <c r="F3927" s="54" t="s">
        <v>272</v>
      </c>
      <c r="G3927" s="54" t="s">
        <v>647</v>
      </c>
      <c r="H3927" s="54" t="s">
        <v>648</v>
      </c>
      <c r="I3927" s="54" t="s">
        <v>649</v>
      </c>
      <c r="J3927" s="54" t="s">
        <v>647</v>
      </c>
      <c r="K3927" s="54" t="s">
        <v>664</v>
      </c>
      <c r="L3927" s="87">
        <v>42790</v>
      </c>
      <c r="M3927" s="54"/>
      <c r="N3927" s="54" t="s">
        <v>665</v>
      </c>
      <c r="O3927" s="88">
        <v>0.412107</v>
      </c>
      <c r="P3927" s="54">
        <v>31</v>
      </c>
    </row>
    <row r="3928" spans="1:16" ht="28">
      <c r="A3928" s="54" t="s">
        <v>228</v>
      </c>
      <c r="B3928" s="54" t="s">
        <v>185</v>
      </c>
      <c r="C3928" s="54" t="s">
        <v>1164</v>
      </c>
      <c r="D3928" s="54" t="s">
        <v>111</v>
      </c>
      <c r="E3928" s="54" t="s">
        <v>1161</v>
      </c>
      <c r="F3928" s="54" t="s">
        <v>272</v>
      </c>
      <c r="G3928" s="54" t="s">
        <v>647</v>
      </c>
      <c r="H3928" s="54" t="s">
        <v>648</v>
      </c>
      <c r="I3928" s="54" t="s">
        <v>649</v>
      </c>
      <c r="J3928" s="54" t="s">
        <v>647</v>
      </c>
      <c r="K3928" s="54" t="s">
        <v>664</v>
      </c>
      <c r="L3928" s="87">
        <v>42790</v>
      </c>
      <c r="M3928" s="54"/>
      <c r="N3928" s="54" t="s">
        <v>666</v>
      </c>
      <c r="O3928" s="88">
        <v>0.239288</v>
      </c>
      <c r="P3928" s="54">
        <v>18</v>
      </c>
    </row>
    <row r="3929" spans="1:16" ht="28">
      <c r="A3929" s="54" t="s">
        <v>228</v>
      </c>
      <c r="B3929" s="54" t="s">
        <v>185</v>
      </c>
      <c r="C3929" s="54" t="s">
        <v>1164</v>
      </c>
      <c r="D3929" s="54" t="s">
        <v>111</v>
      </c>
      <c r="E3929" s="54" t="s">
        <v>1161</v>
      </c>
      <c r="F3929" s="54" t="s">
        <v>272</v>
      </c>
      <c r="G3929" s="54" t="s">
        <v>647</v>
      </c>
      <c r="H3929" s="54" t="s">
        <v>648</v>
      </c>
      <c r="I3929" s="54" t="s">
        <v>649</v>
      </c>
      <c r="J3929" s="54" t="s">
        <v>647</v>
      </c>
      <c r="K3929" s="54" t="s">
        <v>648</v>
      </c>
      <c r="L3929" s="87">
        <v>42790</v>
      </c>
      <c r="M3929" s="54"/>
      <c r="N3929" s="54" t="s">
        <v>668</v>
      </c>
      <c r="O3929" s="88">
        <v>0.412107</v>
      </c>
      <c r="P3929" s="54">
        <v>31</v>
      </c>
    </row>
    <row r="3930" spans="1:16" ht="28">
      <c r="A3930" s="54" t="s">
        <v>228</v>
      </c>
      <c r="B3930" s="54" t="s">
        <v>185</v>
      </c>
      <c r="C3930" s="54" t="s">
        <v>1164</v>
      </c>
      <c r="D3930" s="54" t="s">
        <v>111</v>
      </c>
      <c r="E3930" s="54" t="s">
        <v>1161</v>
      </c>
      <c r="F3930" s="54" t="s">
        <v>272</v>
      </c>
      <c r="G3930" s="54" t="s">
        <v>647</v>
      </c>
      <c r="H3930" s="54" t="s">
        <v>648</v>
      </c>
      <c r="I3930" s="54" t="s">
        <v>649</v>
      </c>
      <c r="J3930" s="54" t="s">
        <v>647</v>
      </c>
      <c r="K3930" s="54" t="s">
        <v>669</v>
      </c>
      <c r="L3930" s="87">
        <v>42790</v>
      </c>
      <c r="M3930" s="54"/>
      <c r="N3930" s="54" t="s">
        <v>670</v>
      </c>
      <c r="O3930" s="88">
        <v>0.412107</v>
      </c>
      <c r="P3930" s="54">
        <v>31</v>
      </c>
    </row>
    <row r="3931" spans="1:16" ht="28">
      <c r="A3931" s="54" t="s">
        <v>228</v>
      </c>
      <c r="B3931" s="54" t="s">
        <v>185</v>
      </c>
      <c r="C3931" s="54" t="s">
        <v>1164</v>
      </c>
      <c r="D3931" s="54" t="s">
        <v>111</v>
      </c>
      <c r="E3931" s="54" t="s">
        <v>1161</v>
      </c>
      <c r="F3931" s="54" t="s">
        <v>272</v>
      </c>
      <c r="G3931" s="54" t="s">
        <v>647</v>
      </c>
      <c r="H3931" s="54" t="s">
        <v>648</v>
      </c>
      <c r="I3931" s="54" t="s">
        <v>649</v>
      </c>
      <c r="J3931" s="54" t="s">
        <v>672</v>
      </c>
      <c r="K3931" s="54" t="s">
        <v>673</v>
      </c>
      <c r="L3931" s="87">
        <v>42790</v>
      </c>
      <c r="M3931" s="54"/>
      <c r="N3931" s="54" t="s">
        <v>674</v>
      </c>
      <c r="O3931" s="88">
        <v>0.412107</v>
      </c>
      <c r="P3931" s="54">
        <v>31</v>
      </c>
    </row>
    <row r="3932" spans="1:16" ht="28">
      <c r="A3932" s="54" t="s">
        <v>228</v>
      </c>
      <c r="B3932" s="54" t="s">
        <v>185</v>
      </c>
      <c r="C3932" s="54" t="s">
        <v>1164</v>
      </c>
      <c r="D3932" s="54" t="s">
        <v>111</v>
      </c>
      <c r="E3932" s="54" t="s">
        <v>1161</v>
      </c>
      <c r="F3932" s="54" t="s">
        <v>272</v>
      </c>
      <c r="G3932" s="54" t="s">
        <v>647</v>
      </c>
      <c r="H3932" s="54" t="s">
        <v>648</v>
      </c>
      <c r="I3932" s="54" t="s">
        <v>649</v>
      </c>
      <c r="J3932" s="54" t="s">
        <v>675</v>
      </c>
      <c r="K3932" s="54" t="s">
        <v>676</v>
      </c>
      <c r="L3932" s="87">
        <v>42790</v>
      </c>
      <c r="M3932" s="54"/>
      <c r="N3932" s="54" t="s">
        <v>677</v>
      </c>
      <c r="O3932" s="88">
        <v>0.45198899999999997</v>
      </c>
      <c r="P3932" s="54">
        <v>34</v>
      </c>
    </row>
    <row r="3933" spans="1:16" ht="28">
      <c r="A3933" s="54" t="s">
        <v>228</v>
      </c>
      <c r="B3933" s="54" t="s">
        <v>185</v>
      </c>
      <c r="C3933" s="54" t="s">
        <v>1164</v>
      </c>
      <c r="D3933" s="54" t="s">
        <v>111</v>
      </c>
      <c r="E3933" s="54" t="s">
        <v>1161</v>
      </c>
      <c r="F3933" s="54" t="s">
        <v>272</v>
      </c>
      <c r="G3933" s="54" t="s">
        <v>196</v>
      </c>
      <c r="H3933" s="54" t="s">
        <v>720</v>
      </c>
      <c r="I3933" s="54" t="s">
        <v>721</v>
      </c>
      <c r="J3933" s="54" t="s">
        <v>196</v>
      </c>
      <c r="K3933" s="54" t="s">
        <v>720</v>
      </c>
      <c r="L3933" s="87">
        <v>42627</v>
      </c>
      <c r="M3933" s="54"/>
      <c r="N3933" s="54" t="s">
        <v>722</v>
      </c>
      <c r="O3933" s="88">
        <v>1.3294E-2</v>
      </c>
      <c r="P3933" s="54">
        <v>1</v>
      </c>
    </row>
    <row r="3934" spans="1:16" ht="28">
      <c r="A3934" s="54" t="s">
        <v>228</v>
      </c>
      <c r="B3934" s="54" t="s">
        <v>185</v>
      </c>
      <c r="C3934" s="54" t="s">
        <v>1164</v>
      </c>
      <c r="D3934" s="54" t="s">
        <v>111</v>
      </c>
      <c r="E3934" s="54" t="s">
        <v>1161</v>
      </c>
      <c r="F3934" s="54" t="s">
        <v>272</v>
      </c>
      <c r="G3934" s="54" t="s">
        <v>196</v>
      </c>
      <c r="H3934" s="54" t="s">
        <v>351</v>
      </c>
      <c r="I3934" s="54" t="s">
        <v>728</v>
      </c>
      <c r="J3934" s="54" t="s">
        <v>196</v>
      </c>
      <c r="K3934" s="54" t="s">
        <v>351</v>
      </c>
      <c r="L3934" s="87">
        <v>41744</v>
      </c>
      <c r="M3934" s="54"/>
      <c r="N3934" s="54" t="s">
        <v>729</v>
      </c>
      <c r="O3934" s="88">
        <v>1.3294E-2</v>
      </c>
      <c r="P3934" s="54">
        <v>1</v>
      </c>
    </row>
    <row r="3935" spans="1:16" ht="28">
      <c r="A3935" s="54" t="s">
        <v>228</v>
      </c>
      <c r="B3935" s="54" t="s">
        <v>185</v>
      </c>
      <c r="C3935" s="54" t="s">
        <v>1164</v>
      </c>
      <c r="D3935" s="54" t="s">
        <v>111</v>
      </c>
      <c r="E3935" s="54" t="s">
        <v>1161</v>
      </c>
      <c r="F3935" s="54" t="s">
        <v>272</v>
      </c>
      <c r="G3935" s="54" t="s">
        <v>196</v>
      </c>
      <c r="H3935" s="54" t="s">
        <v>730</v>
      </c>
      <c r="I3935" s="54" t="s">
        <v>731</v>
      </c>
      <c r="J3935" s="54" t="s">
        <v>196</v>
      </c>
      <c r="K3935" s="54" t="s">
        <v>730</v>
      </c>
      <c r="L3935" s="87">
        <v>41660</v>
      </c>
      <c r="M3935" s="54"/>
      <c r="N3935" s="54" t="s">
        <v>732</v>
      </c>
      <c r="O3935" s="88">
        <v>5.3174999999999993E-2</v>
      </c>
      <c r="P3935" s="54">
        <v>4</v>
      </c>
    </row>
    <row r="3936" spans="1:16" ht="28">
      <c r="A3936" s="54" t="s">
        <v>228</v>
      </c>
      <c r="B3936" s="54" t="s">
        <v>185</v>
      </c>
      <c r="C3936" s="54" t="s">
        <v>1164</v>
      </c>
      <c r="D3936" s="54" t="s">
        <v>111</v>
      </c>
      <c r="E3936" s="54" t="s">
        <v>1161</v>
      </c>
      <c r="F3936" s="54" t="s">
        <v>272</v>
      </c>
      <c r="G3936" s="54" t="s">
        <v>200</v>
      </c>
      <c r="H3936" s="54" t="s">
        <v>781</v>
      </c>
      <c r="I3936" s="54" t="s">
        <v>784</v>
      </c>
      <c r="J3936" s="54" t="s">
        <v>200</v>
      </c>
      <c r="K3936" s="54" t="s">
        <v>789</v>
      </c>
      <c r="L3936" s="87">
        <v>42307</v>
      </c>
      <c r="M3936" s="54"/>
      <c r="N3936" s="54" t="s">
        <v>790</v>
      </c>
      <c r="O3936" s="88">
        <v>1.3294E-2</v>
      </c>
      <c r="P3936" s="54">
        <v>1</v>
      </c>
    </row>
    <row r="3937" spans="1:16" ht="28">
      <c r="A3937" s="54" t="s">
        <v>228</v>
      </c>
      <c r="B3937" s="54" t="s">
        <v>185</v>
      </c>
      <c r="C3937" s="54" t="s">
        <v>1164</v>
      </c>
      <c r="D3937" s="54" t="s">
        <v>111</v>
      </c>
      <c r="E3937" s="54" t="s">
        <v>1161</v>
      </c>
      <c r="F3937" s="54" t="s">
        <v>272</v>
      </c>
      <c r="G3937" s="54" t="s">
        <v>261</v>
      </c>
      <c r="H3937" s="54" t="s">
        <v>793</v>
      </c>
      <c r="I3937" s="54" t="s">
        <v>794</v>
      </c>
      <c r="J3937" s="54" t="s">
        <v>261</v>
      </c>
      <c r="K3937" s="54" t="s">
        <v>793</v>
      </c>
      <c r="L3937" s="87">
        <v>1</v>
      </c>
      <c r="M3937" s="54"/>
      <c r="N3937" s="54" t="s">
        <v>795</v>
      </c>
      <c r="O3937" s="88">
        <v>1.3294E-2</v>
      </c>
      <c r="P3937" s="54">
        <v>1</v>
      </c>
    </row>
    <row r="3938" spans="1:16" ht="28">
      <c r="A3938" s="54" t="s">
        <v>228</v>
      </c>
      <c r="B3938" s="54" t="s">
        <v>185</v>
      </c>
      <c r="C3938" s="54" t="s">
        <v>1164</v>
      </c>
      <c r="D3938" s="54" t="s">
        <v>111</v>
      </c>
      <c r="E3938" s="54" t="s">
        <v>1161</v>
      </c>
      <c r="F3938" s="54" t="s">
        <v>272</v>
      </c>
      <c r="G3938" s="54" t="s">
        <v>307</v>
      </c>
      <c r="H3938" s="54" t="s">
        <v>835</v>
      </c>
      <c r="I3938" s="54" t="s">
        <v>836</v>
      </c>
      <c r="J3938" s="54" t="s">
        <v>307</v>
      </c>
      <c r="K3938" s="54" t="s">
        <v>853</v>
      </c>
      <c r="L3938" s="87">
        <v>41695</v>
      </c>
      <c r="M3938" s="54"/>
      <c r="N3938" s="54" t="s">
        <v>854</v>
      </c>
      <c r="O3938" s="88">
        <v>2.6588000000000001E-2</v>
      </c>
      <c r="P3938" s="54">
        <v>2</v>
      </c>
    </row>
    <row r="3939" spans="1:16" ht="28">
      <c r="A3939" s="54" t="s">
        <v>228</v>
      </c>
      <c r="B3939" s="54" t="s">
        <v>185</v>
      </c>
      <c r="C3939" s="54" t="s">
        <v>1164</v>
      </c>
      <c r="D3939" s="54" t="s">
        <v>111</v>
      </c>
      <c r="E3939" s="54" t="s">
        <v>1161</v>
      </c>
      <c r="F3939" s="54" t="s">
        <v>272</v>
      </c>
      <c r="G3939" s="54" t="s">
        <v>859</v>
      </c>
      <c r="H3939" s="54" t="s">
        <v>860</v>
      </c>
      <c r="I3939" s="54" t="s">
        <v>861</v>
      </c>
      <c r="J3939" s="54" t="s">
        <v>859</v>
      </c>
      <c r="K3939" s="54" t="s">
        <v>877</v>
      </c>
      <c r="L3939" s="87">
        <v>41688</v>
      </c>
      <c r="M3939" s="54"/>
      <c r="N3939" s="54" t="s">
        <v>878</v>
      </c>
      <c r="O3939" s="88">
        <v>3.9881E-2</v>
      </c>
      <c r="P3939" s="54">
        <v>3</v>
      </c>
    </row>
    <row r="3940" spans="1:16" ht="28">
      <c r="A3940" s="54" t="s">
        <v>228</v>
      </c>
      <c r="B3940" s="54" t="s">
        <v>185</v>
      </c>
      <c r="C3940" s="54" t="s">
        <v>1164</v>
      </c>
      <c r="D3940" s="54" t="s">
        <v>111</v>
      </c>
      <c r="E3940" s="54" t="s">
        <v>1161</v>
      </c>
      <c r="F3940" s="54" t="s">
        <v>272</v>
      </c>
      <c r="G3940" s="54" t="s">
        <v>859</v>
      </c>
      <c r="H3940" s="54" t="s">
        <v>881</v>
      </c>
      <c r="I3940" s="54" t="s">
        <v>882</v>
      </c>
      <c r="J3940" s="54" t="s">
        <v>859</v>
      </c>
      <c r="K3940" s="54" t="s">
        <v>877</v>
      </c>
      <c r="L3940" s="87">
        <v>41695</v>
      </c>
      <c r="M3940" s="54"/>
      <c r="N3940" s="54" t="s">
        <v>887</v>
      </c>
      <c r="O3940" s="88">
        <v>2.6588000000000001E-2</v>
      </c>
      <c r="P3940" s="54">
        <v>2</v>
      </c>
    </row>
    <row r="3941" spans="1:16" ht="28">
      <c r="A3941" s="54" t="s">
        <v>228</v>
      </c>
      <c r="B3941" s="54" t="s">
        <v>185</v>
      </c>
      <c r="C3941" s="54" t="s">
        <v>1164</v>
      </c>
      <c r="D3941" s="54" t="s">
        <v>111</v>
      </c>
      <c r="E3941" s="54" t="s">
        <v>1161</v>
      </c>
      <c r="F3941" s="54" t="s">
        <v>272</v>
      </c>
      <c r="G3941" s="54" t="s">
        <v>201</v>
      </c>
      <c r="H3941" s="54" t="s">
        <v>958</v>
      </c>
      <c r="I3941" s="54" t="s">
        <v>959</v>
      </c>
      <c r="J3941" s="54" t="s">
        <v>201</v>
      </c>
      <c r="K3941" s="54" t="s">
        <v>958</v>
      </c>
      <c r="L3941" s="87">
        <v>42867</v>
      </c>
      <c r="M3941" s="54"/>
      <c r="N3941" s="54" t="s">
        <v>960</v>
      </c>
      <c r="O3941" s="88">
        <v>6.6469000000000014E-2</v>
      </c>
      <c r="P3941" s="54">
        <v>5</v>
      </c>
    </row>
    <row r="3942" spans="1:16" ht="28">
      <c r="A3942" s="54" t="s">
        <v>228</v>
      </c>
      <c r="B3942" s="54" t="s">
        <v>185</v>
      </c>
      <c r="C3942" s="54" t="s">
        <v>1164</v>
      </c>
      <c r="D3942" s="54" t="s">
        <v>111</v>
      </c>
      <c r="E3942" s="54" t="s">
        <v>1161</v>
      </c>
      <c r="F3942" s="54" t="s">
        <v>272</v>
      </c>
      <c r="G3942" s="54" t="s">
        <v>201</v>
      </c>
      <c r="H3942" s="54" t="s">
        <v>204</v>
      </c>
      <c r="I3942" s="54" t="s">
        <v>315</v>
      </c>
      <c r="J3942" s="54" t="s">
        <v>201</v>
      </c>
      <c r="K3942" s="54" t="s">
        <v>204</v>
      </c>
      <c r="L3942" s="87">
        <v>41688</v>
      </c>
      <c r="M3942" s="54"/>
      <c r="N3942" s="54" t="s">
        <v>975</v>
      </c>
      <c r="O3942" s="88">
        <v>1.3294E-2</v>
      </c>
      <c r="P3942" s="54">
        <v>1</v>
      </c>
    </row>
    <row r="3943" spans="1:16" ht="28">
      <c r="A3943" s="54" t="s">
        <v>228</v>
      </c>
      <c r="B3943" s="54" t="s">
        <v>185</v>
      </c>
      <c r="C3943" s="54" t="s">
        <v>1164</v>
      </c>
      <c r="D3943" s="54" t="s">
        <v>111</v>
      </c>
      <c r="E3943" s="54" t="s">
        <v>1161</v>
      </c>
      <c r="F3943" s="54" t="s">
        <v>272</v>
      </c>
      <c r="G3943" s="54" t="s">
        <v>1541</v>
      </c>
      <c r="H3943" s="54" t="s">
        <v>1542</v>
      </c>
      <c r="I3943" s="54" t="s">
        <v>1543</v>
      </c>
      <c r="J3943" s="54" t="s">
        <v>1541</v>
      </c>
      <c r="K3943" s="54" t="s">
        <v>1550</v>
      </c>
      <c r="L3943" s="87">
        <v>43308</v>
      </c>
      <c r="M3943" s="54"/>
      <c r="N3943" s="54" t="s">
        <v>1551</v>
      </c>
      <c r="O3943" s="88">
        <v>1.3294E-2</v>
      </c>
      <c r="P3943" s="54">
        <v>1</v>
      </c>
    </row>
    <row r="3944" spans="1:16" ht="28">
      <c r="A3944" s="54" t="s">
        <v>228</v>
      </c>
      <c r="B3944" s="54" t="s">
        <v>185</v>
      </c>
      <c r="C3944" s="54" t="s">
        <v>1164</v>
      </c>
      <c r="D3944" s="54" t="s">
        <v>111</v>
      </c>
      <c r="E3944" s="54" t="s">
        <v>1161</v>
      </c>
      <c r="F3944" s="54" t="s">
        <v>272</v>
      </c>
      <c r="G3944" s="54" t="s">
        <v>1541</v>
      </c>
      <c r="H3944" s="54" t="s">
        <v>1542</v>
      </c>
      <c r="I3944" s="54" t="s">
        <v>1543</v>
      </c>
      <c r="J3944" s="54" t="s">
        <v>1541</v>
      </c>
      <c r="K3944" s="54" t="s">
        <v>1554</v>
      </c>
      <c r="L3944" s="87">
        <v>43308</v>
      </c>
      <c r="M3944" s="54"/>
      <c r="N3944" s="54" t="s">
        <v>1555</v>
      </c>
      <c r="O3944" s="88">
        <v>1.3294E-2</v>
      </c>
      <c r="P3944" s="54">
        <v>1</v>
      </c>
    </row>
    <row r="3945" spans="1:16" ht="28">
      <c r="A3945" s="54" t="s">
        <v>228</v>
      </c>
      <c r="B3945" s="54" t="s">
        <v>185</v>
      </c>
      <c r="C3945" s="54" t="s">
        <v>1164</v>
      </c>
      <c r="D3945" s="54" t="s">
        <v>111</v>
      </c>
      <c r="E3945" s="54" t="s">
        <v>1161</v>
      </c>
      <c r="F3945" s="54" t="s">
        <v>272</v>
      </c>
      <c r="G3945" s="54" t="s">
        <v>205</v>
      </c>
      <c r="H3945" s="54" t="s">
        <v>998</v>
      </c>
      <c r="I3945" s="54" t="s">
        <v>999</v>
      </c>
      <c r="J3945" s="54" t="s">
        <v>205</v>
      </c>
      <c r="K3945" s="54" t="s">
        <v>998</v>
      </c>
      <c r="L3945" s="87">
        <v>42052</v>
      </c>
      <c r="M3945" s="54"/>
      <c r="N3945" s="54" t="s">
        <v>1000</v>
      </c>
      <c r="O3945" s="88">
        <v>3.9881E-2</v>
      </c>
      <c r="P3945" s="54">
        <v>3</v>
      </c>
    </row>
    <row r="3946" spans="1:16" ht="28">
      <c r="A3946" s="54" t="s">
        <v>228</v>
      </c>
      <c r="B3946" s="54" t="s">
        <v>185</v>
      </c>
      <c r="C3946" s="54" t="s">
        <v>1164</v>
      </c>
      <c r="D3946" s="54" t="s">
        <v>111</v>
      </c>
      <c r="E3946" s="54" t="s">
        <v>1161</v>
      </c>
      <c r="F3946" s="54" t="s">
        <v>272</v>
      </c>
      <c r="G3946" s="54" t="s">
        <v>205</v>
      </c>
      <c r="H3946" s="54" t="s">
        <v>206</v>
      </c>
      <c r="I3946" s="54" t="s">
        <v>1001</v>
      </c>
      <c r="J3946" s="54" t="s">
        <v>205</v>
      </c>
      <c r="K3946" s="54" t="s">
        <v>1008</v>
      </c>
      <c r="L3946" s="87">
        <v>42136</v>
      </c>
      <c r="M3946" s="54"/>
      <c r="N3946" s="54" t="s">
        <v>1009</v>
      </c>
      <c r="O3946" s="88">
        <v>2.6588000000000001E-2</v>
      </c>
      <c r="P3946" s="54">
        <v>2</v>
      </c>
    </row>
    <row r="3947" spans="1:16" ht="28">
      <c r="A3947" s="54" t="s">
        <v>228</v>
      </c>
      <c r="B3947" s="54" t="s">
        <v>185</v>
      </c>
      <c r="C3947" s="54" t="s">
        <v>1164</v>
      </c>
      <c r="D3947" s="54" t="s">
        <v>111</v>
      </c>
      <c r="E3947" s="54" t="s">
        <v>1161</v>
      </c>
      <c r="F3947" s="54" t="s">
        <v>272</v>
      </c>
      <c r="G3947" s="54" t="s">
        <v>205</v>
      </c>
      <c r="H3947" s="54" t="s">
        <v>206</v>
      </c>
      <c r="I3947" s="54" t="s">
        <v>1001</v>
      </c>
      <c r="J3947" s="54" t="s">
        <v>205</v>
      </c>
      <c r="K3947" s="54" t="s">
        <v>1014</v>
      </c>
      <c r="L3947" s="87">
        <v>42136</v>
      </c>
      <c r="M3947" s="54"/>
      <c r="N3947" s="54" t="s">
        <v>1015</v>
      </c>
      <c r="O3947" s="88">
        <v>2.6588000000000001E-2</v>
      </c>
      <c r="P3947" s="54">
        <v>2</v>
      </c>
    </row>
    <row r="3948" spans="1:16" ht="28">
      <c r="A3948" s="54" t="s">
        <v>228</v>
      </c>
      <c r="B3948" s="54" t="s">
        <v>185</v>
      </c>
      <c r="C3948" s="54" t="s">
        <v>1164</v>
      </c>
      <c r="D3948" s="54" t="s">
        <v>111</v>
      </c>
      <c r="E3948" s="54" t="s">
        <v>1161</v>
      </c>
      <c r="F3948" s="54" t="s">
        <v>272</v>
      </c>
      <c r="G3948" s="54" t="s">
        <v>205</v>
      </c>
      <c r="H3948" s="54" t="s">
        <v>1435</v>
      </c>
      <c r="I3948" s="54" t="s">
        <v>1436</v>
      </c>
      <c r="J3948" s="54" t="s">
        <v>205</v>
      </c>
      <c r="K3948" s="54" t="s">
        <v>1449</v>
      </c>
      <c r="L3948" s="87">
        <v>43154</v>
      </c>
      <c r="M3948" s="54"/>
      <c r="N3948" s="54" t="s">
        <v>1450</v>
      </c>
      <c r="O3948" s="88">
        <v>7.9763000000000001E-2</v>
      </c>
      <c r="P3948" s="54">
        <v>6</v>
      </c>
    </row>
    <row r="3949" spans="1:16" ht="28">
      <c r="A3949" s="54" t="s">
        <v>228</v>
      </c>
      <c r="B3949" s="54" t="s">
        <v>185</v>
      </c>
      <c r="C3949" s="54" t="s">
        <v>1164</v>
      </c>
      <c r="D3949" s="54" t="s">
        <v>111</v>
      </c>
      <c r="E3949" s="54" t="s">
        <v>1161</v>
      </c>
      <c r="F3949" s="54" t="s">
        <v>272</v>
      </c>
      <c r="G3949" s="54" t="s">
        <v>205</v>
      </c>
      <c r="H3949" s="54" t="s">
        <v>1016</v>
      </c>
      <c r="I3949" s="54" t="s">
        <v>1017</v>
      </c>
      <c r="J3949" s="54" t="s">
        <v>205</v>
      </c>
      <c r="K3949" s="54" t="s">
        <v>1018</v>
      </c>
      <c r="L3949" s="87">
        <v>41982</v>
      </c>
      <c r="M3949" s="54"/>
      <c r="N3949" s="54" t="s">
        <v>1019</v>
      </c>
      <c r="O3949" s="88">
        <v>1.3294E-2</v>
      </c>
      <c r="P3949" s="54">
        <v>1</v>
      </c>
    </row>
    <row r="3950" spans="1:16" ht="28">
      <c r="A3950" s="54" t="s">
        <v>228</v>
      </c>
      <c r="B3950" s="54" t="s">
        <v>185</v>
      </c>
      <c r="C3950" s="54" t="s">
        <v>1164</v>
      </c>
      <c r="D3950" s="54" t="s">
        <v>111</v>
      </c>
      <c r="E3950" s="54" t="s">
        <v>1161</v>
      </c>
      <c r="F3950" s="54" t="s">
        <v>272</v>
      </c>
      <c r="G3950" s="54" t="s">
        <v>205</v>
      </c>
      <c r="H3950" s="54" t="s">
        <v>1016</v>
      </c>
      <c r="I3950" s="54" t="s">
        <v>1017</v>
      </c>
      <c r="J3950" s="54" t="s">
        <v>205</v>
      </c>
      <c r="K3950" s="54" t="s">
        <v>1020</v>
      </c>
      <c r="L3950" s="87">
        <v>41982</v>
      </c>
      <c r="M3950" s="54"/>
      <c r="N3950" s="54" t="s">
        <v>1021</v>
      </c>
      <c r="O3950" s="88">
        <v>1.3294E-2</v>
      </c>
      <c r="P3950" s="54">
        <v>1</v>
      </c>
    </row>
    <row r="3951" spans="1:16" ht="28">
      <c r="A3951" s="54" t="s">
        <v>228</v>
      </c>
      <c r="B3951" s="54" t="s">
        <v>185</v>
      </c>
      <c r="C3951" s="54" t="s">
        <v>1164</v>
      </c>
      <c r="D3951" s="54" t="s">
        <v>111</v>
      </c>
      <c r="E3951" s="54" t="s">
        <v>1161</v>
      </c>
      <c r="F3951" s="54" t="s">
        <v>272</v>
      </c>
      <c r="G3951" s="54" t="s">
        <v>1023</v>
      </c>
      <c r="H3951" s="54" t="s">
        <v>1024</v>
      </c>
      <c r="I3951" s="54" t="s">
        <v>1025</v>
      </c>
      <c r="J3951" s="54" t="s">
        <v>1023</v>
      </c>
      <c r="K3951" s="54" t="s">
        <v>1028</v>
      </c>
      <c r="L3951" s="87">
        <v>41688</v>
      </c>
      <c r="M3951" s="54"/>
      <c r="N3951" s="54" t="s">
        <v>1029</v>
      </c>
      <c r="O3951" s="88">
        <v>2.6588000000000001E-2</v>
      </c>
      <c r="P3951" s="54">
        <v>2</v>
      </c>
    </row>
    <row r="3952" spans="1:16" ht="28">
      <c r="A3952" s="54" t="s">
        <v>228</v>
      </c>
      <c r="B3952" s="54" t="s">
        <v>185</v>
      </c>
      <c r="C3952" s="54" t="s">
        <v>1164</v>
      </c>
      <c r="D3952" s="54" t="s">
        <v>111</v>
      </c>
      <c r="E3952" s="54" t="s">
        <v>1161</v>
      </c>
      <c r="F3952" s="54" t="s">
        <v>272</v>
      </c>
      <c r="G3952" s="54" t="s">
        <v>1023</v>
      </c>
      <c r="H3952" s="54" t="s">
        <v>1024</v>
      </c>
      <c r="I3952" s="54" t="s">
        <v>1025</v>
      </c>
      <c r="J3952" s="54" t="s">
        <v>1023</v>
      </c>
      <c r="K3952" s="54" t="s">
        <v>1036</v>
      </c>
      <c r="L3952" s="87">
        <v>41688</v>
      </c>
      <c r="M3952" s="54"/>
      <c r="N3952" s="54" t="s">
        <v>1037</v>
      </c>
      <c r="O3952" s="88">
        <v>1.3294E-2</v>
      </c>
      <c r="P3952" s="54">
        <v>1</v>
      </c>
    </row>
    <row r="3953" spans="1:16" ht="28">
      <c r="A3953" s="54" t="s">
        <v>228</v>
      </c>
      <c r="B3953" s="54" t="s">
        <v>185</v>
      </c>
      <c r="C3953" s="54" t="s">
        <v>1164</v>
      </c>
      <c r="D3953" s="54" t="s">
        <v>111</v>
      </c>
      <c r="E3953" s="54" t="s">
        <v>1161</v>
      </c>
      <c r="F3953" s="54" t="s">
        <v>272</v>
      </c>
      <c r="G3953" s="54" t="s">
        <v>210</v>
      </c>
      <c r="H3953" s="54" t="s">
        <v>210</v>
      </c>
      <c r="I3953" s="54" t="s">
        <v>322</v>
      </c>
      <c r="J3953" s="54" t="s">
        <v>210</v>
      </c>
      <c r="K3953" s="54" t="s">
        <v>1047</v>
      </c>
      <c r="L3953" s="87">
        <v>41674</v>
      </c>
      <c r="M3953" s="54"/>
      <c r="N3953" s="54" t="s">
        <v>1048</v>
      </c>
      <c r="O3953" s="88">
        <v>1.116679</v>
      </c>
      <c r="P3953" s="54">
        <v>84</v>
      </c>
    </row>
    <row r="3954" spans="1:16" ht="28">
      <c r="A3954" s="54" t="s">
        <v>228</v>
      </c>
      <c r="B3954" s="54" t="s">
        <v>185</v>
      </c>
      <c r="C3954" s="54" t="s">
        <v>1164</v>
      </c>
      <c r="D3954" s="54" t="s">
        <v>111</v>
      </c>
      <c r="E3954" s="54" t="s">
        <v>1161</v>
      </c>
      <c r="F3954" s="54" t="s">
        <v>272</v>
      </c>
      <c r="G3954" s="54" t="s">
        <v>210</v>
      </c>
      <c r="H3954" s="54" t="s">
        <v>210</v>
      </c>
      <c r="I3954" s="54" t="s">
        <v>322</v>
      </c>
      <c r="J3954" s="54" t="s">
        <v>210</v>
      </c>
      <c r="K3954" s="54" t="s">
        <v>1049</v>
      </c>
      <c r="L3954" s="87">
        <v>41674</v>
      </c>
      <c r="M3954" s="54"/>
      <c r="N3954" s="54" t="s">
        <v>1050</v>
      </c>
      <c r="O3954" s="88">
        <v>3.9881E-2</v>
      </c>
      <c r="P3954" s="54">
        <v>3</v>
      </c>
    </row>
    <row r="3955" spans="1:16" ht="28">
      <c r="A3955" s="54" t="s">
        <v>228</v>
      </c>
      <c r="B3955" s="54" t="s">
        <v>185</v>
      </c>
      <c r="C3955" s="54" t="s">
        <v>1164</v>
      </c>
      <c r="D3955" s="54" t="s">
        <v>111</v>
      </c>
      <c r="E3955" s="54" t="s">
        <v>1161</v>
      </c>
      <c r="F3955" s="54" t="s">
        <v>272</v>
      </c>
      <c r="G3955" s="54" t="s">
        <v>210</v>
      </c>
      <c r="H3955" s="54" t="s">
        <v>210</v>
      </c>
      <c r="I3955" s="54" t="s">
        <v>322</v>
      </c>
      <c r="J3955" s="54" t="s">
        <v>210</v>
      </c>
      <c r="K3955" s="54" t="s">
        <v>323</v>
      </c>
      <c r="L3955" s="87">
        <v>41674</v>
      </c>
      <c r="M3955" s="54"/>
      <c r="N3955" s="54" t="s">
        <v>324</v>
      </c>
      <c r="O3955" s="88">
        <v>2.6588000000000001E-2</v>
      </c>
      <c r="P3955" s="54">
        <v>2</v>
      </c>
    </row>
    <row r="3956" spans="1:16" ht="28">
      <c r="A3956" s="54" t="s">
        <v>228</v>
      </c>
      <c r="B3956" s="54" t="s">
        <v>185</v>
      </c>
      <c r="C3956" s="54" t="s">
        <v>1164</v>
      </c>
      <c r="D3956" s="54" t="s">
        <v>111</v>
      </c>
      <c r="E3956" s="54" t="s">
        <v>1161</v>
      </c>
      <c r="F3956" s="54" t="s">
        <v>272</v>
      </c>
      <c r="G3956" s="54" t="s">
        <v>210</v>
      </c>
      <c r="H3956" s="54" t="s">
        <v>210</v>
      </c>
      <c r="I3956" s="54" t="s">
        <v>322</v>
      </c>
      <c r="J3956" s="54" t="s">
        <v>210</v>
      </c>
      <c r="K3956" s="54" t="s">
        <v>345</v>
      </c>
      <c r="L3956" s="87">
        <v>41674</v>
      </c>
      <c r="M3956" s="54"/>
      <c r="N3956" s="54" t="s">
        <v>1051</v>
      </c>
      <c r="O3956" s="88">
        <v>5.3174999999999993E-2</v>
      </c>
      <c r="P3956" s="54">
        <v>4</v>
      </c>
    </row>
    <row r="3957" spans="1:16" ht="28">
      <c r="A3957" s="54" t="s">
        <v>228</v>
      </c>
      <c r="B3957" s="54" t="s">
        <v>185</v>
      </c>
      <c r="C3957" s="54" t="s">
        <v>1164</v>
      </c>
      <c r="D3957" s="54" t="s">
        <v>111</v>
      </c>
      <c r="E3957" s="54" t="s">
        <v>1161</v>
      </c>
      <c r="F3957" s="54" t="s">
        <v>272</v>
      </c>
      <c r="G3957" s="54" t="s">
        <v>210</v>
      </c>
      <c r="H3957" s="54" t="s">
        <v>210</v>
      </c>
      <c r="I3957" s="54" t="s">
        <v>322</v>
      </c>
      <c r="J3957" s="54" t="s">
        <v>210</v>
      </c>
      <c r="K3957" s="54" t="s">
        <v>1060</v>
      </c>
      <c r="L3957" s="87">
        <v>41674</v>
      </c>
      <c r="M3957" s="54"/>
      <c r="N3957" s="54" t="s">
        <v>1061</v>
      </c>
      <c r="O3957" s="88">
        <v>0.159526</v>
      </c>
      <c r="P3957" s="54">
        <v>12</v>
      </c>
    </row>
    <row r="3958" spans="1:16" ht="28">
      <c r="A3958" s="54" t="s">
        <v>228</v>
      </c>
      <c r="B3958" s="54" t="s">
        <v>185</v>
      </c>
      <c r="C3958" s="54" t="s">
        <v>1164</v>
      </c>
      <c r="D3958" s="54" t="s">
        <v>111</v>
      </c>
      <c r="E3958" s="54" t="s">
        <v>1161</v>
      </c>
      <c r="F3958" s="54" t="s">
        <v>272</v>
      </c>
      <c r="G3958" s="54" t="s">
        <v>207</v>
      </c>
      <c r="H3958" s="54" t="s">
        <v>208</v>
      </c>
      <c r="I3958" s="54" t="s">
        <v>329</v>
      </c>
      <c r="J3958" s="54" t="s">
        <v>207</v>
      </c>
      <c r="K3958" s="54" t="s">
        <v>330</v>
      </c>
      <c r="L3958" s="87">
        <v>42171</v>
      </c>
      <c r="M3958" s="54"/>
      <c r="N3958" s="54" t="s">
        <v>331</v>
      </c>
      <c r="O3958" s="88">
        <v>1.3294E-2</v>
      </c>
      <c r="P3958" s="54">
        <v>1</v>
      </c>
    </row>
    <row r="3959" spans="1:16" ht="28">
      <c r="A3959" s="54" t="s">
        <v>228</v>
      </c>
      <c r="B3959" s="54" t="s">
        <v>185</v>
      </c>
      <c r="C3959" s="54" t="s">
        <v>1164</v>
      </c>
      <c r="D3959" s="54" t="s">
        <v>111</v>
      </c>
      <c r="E3959" s="54" t="s">
        <v>1161</v>
      </c>
      <c r="F3959" s="54" t="s">
        <v>272</v>
      </c>
      <c r="G3959" s="54" t="s">
        <v>207</v>
      </c>
      <c r="H3959" s="54" t="s">
        <v>208</v>
      </c>
      <c r="I3959" s="54" t="s">
        <v>329</v>
      </c>
      <c r="J3959" s="54" t="s">
        <v>207</v>
      </c>
      <c r="K3959" s="54" t="s">
        <v>1064</v>
      </c>
      <c r="L3959" s="87">
        <v>42171</v>
      </c>
      <c r="M3959" s="54"/>
      <c r="N3959" s="54" t="s">
        <v>1065</v>
      </c>
      <c r="O3959" s="88">
        <v>2.6588000000000001E-2</v>
      </c>
      <c r="P3959" s="54">
        <v>2</v>
      </c>
    </row>
    <row r="3960" spans="1:16" ht="28">
      <c r="A3960" s="54" t="s">
        <v>228</v>
      </c>
      <c r="B3960" s="54" t="s">
        <v>185</v>
      </c>
      <c r="C3960" s="54" t="s">
        <v>1164</v>
      </c>
      <c r="D3960" s="54" t="s">
        <v>111</v>
      </c>
      <c r="E3960" s="54" t="s">
        <v>1161</v>
      </c>
      <c r="F3960" s="54" t="s">
        <v>272</v>
      </c>
      <c r="G3960" s="54" t="s">
        <v>207</v>
      </c>
      <c r="H3960" s="54" t="s">
        <v>208</v>
      </c>
      <c r="I3960" s="54" t="s">
        <v>329</v>
      </c>
      <c r="J3960" s="54" t="s">
        <v>207</v>
      </c>
      <c r="K3960" s="54" t="s">
        <v>1066</v>
      </c>
      <c r="L3960" s="87">
        <v>42171</v>
      </c>
      <c r="M3960" s="54"/>
      <c r="N3960" s="54" t="s">
        <v>1067</v>
      </c>
      <c r="O3960" s="88">
        <v>1.3294E-2</v>
      </c>
      <c r="P3960" s="54">
        <v>1</v>
      </c>
    </row>
    <row r="3961" spans="1:16" ht="28">
      <c r="A3961" s="54" t="s">
        <v>228</v>
      </c>
      <c r="B3961" s="54" t="s">
        <v>185</v>
      </c>
      <c r="C3961" s="54" t="s">
        <v>1164</v>
      </c>
      <c r="D3961" s="54" t="s">
        <v>111</v>
      </c>
      <c r="E3961" s="54" t="s">
        <v>1161</v>
      </c>
      <c r="F3961" s="54" t="s">
        <v>272</v>
      </c>
      <c r="G3961" s="54" t="s">
        <v>207</v>
      </c>
      <c r="H3961" s="54" t="s">
        <v>208</v>
      </c>
      <c r="I3961" s="54" t="s">
        <v>329</v>
      </c>
      <c r="J3961" s="54" t="s">
        <v>207</v>
      </c>
      <c r="K3961" s="54" t="s">
        <v>334</v>
      </c>
      <c r="L3961" s="87">
        <v>42171</v>
      </c>
      <c r="M3961" s="54"/>
      <c r="N3961" s="54" t="s">
        <v>335</v>
      </c>
      <c r="O3961" s="88">
        <v>1.3294E-2</v>
      </c>
      <c r="P3961" s="54">
        <v>1</v>
      </c>
    </row>
    <row r="3962" spans="1:16" ht="28">
      <c r="A3962" s="54" t="s">
        <v>228</v>
      </c>
      <c r="B3962" s="54" t="s">
        <v>185</v>
      </c>
      <c r="C3962" s="54" t="s">
        <v>1164</v>
      </c>
      <c r="D3962" s="54" t="s">
        <v>111</v>
      </c>
      <c r="E3962" s="54" t="s">
        <v>1161</v>
      </c>
      <c r="F3962" s="54" t="s">
        <v>272</v>
      </c>
      <c r="G3962" s="54" t="s">
        <v>207</v>
      </c>
      <c r="H3962" s="54" t="s">
        <v>1093</v>
      </c>
      <c r="I3962" s="54" t="s">
        <v>1162</v>
      </c>
      <c r="J3962" s="54" t="s">
        <v>207</v>
      </c>
      <c r="K3962" s="54" t="s">
        <v>1093</v>
      </c>
      <c r="L3962" s="87">
        <v>41688</v>
      </c>
      <c r="M3962" s="54"/>
      <c r="N3962" s="54" t="s">
        <v>1163</v>
      </c>
      <c r="O3962" s="88">
        <v>5.3174999999999993E-2</v>
      </c>
      <c r="P3962" s="54">
        <v>4</v>
      </c>
    </row>
    <row r="3963" spans="1:16" ht="28">
      <c r="A3963" s="54" t="s">
        <v>228</v>
      </c>
      <c r="B3963" s="54" t="s">
        <v>185</v>
      </c>
      <c r="C3963" s="54" t="s">
        <v>1164</v>
      </c>
      <c r="D3963" s="54" t="s">
        <v>111</v>
      </c>
      <c r="E3963" s="54" t="s">
        <v>1161</v>
      </c>
      <c r="F3963" s="54" t="s">
        <v>272</v>
      </c>
      <c r="G3963" s="54" t="s">
        <v>207</v>
      </c>
      <c r="H3963" s="54" t="s">
        <v>336</v>
      </c>
      <c r="I3963" s="54" t="s">
        <v>337</v>
      </c>
      <c r="J3963" s="54" t="s">
        <v>207</v>
      </c>
      <c r="K3963" s="54" t="s">
        <v>336</v>
      </c>
      <c r="L3963" s="87">
        <v>42101</v>
      </c>
      <c r="M3963" s="54"/>
      <c r="N3963" s="54" t="s">
        <v>338</v>
      </c>
      <c r="O3963" s="88">
        <v>0.305757</v>
      </c>
      <c r="P3963" s="54">
        <v>23</v>
      </c>
    </row>
    <row r="3964" spans="1:16" ht="28">
      <c r="A3964" s="54" t="s">
        <v>228</v>
      </c>
      <c r="B3964" s="54" t="s">
        <v>185</v>
      </c>
      <c r="C3964" s="54" t="s">
        <v>1164</v>
      </c>
      <c r="D3964" s="54" t="s">
        <v>111</v>
      </c>
      <c r="E3964" s="54" t="s">
        <v>1161</v>
      </c>
      <c r="F3964" s="54" t="s">
        <v>272</v>
      </c>
      <c r="G3964" s="54" t="s">
        <v>207</v>
      </c>
      <c r="H3964" s="54" t="s">
        <v>209</v>
      </c>
      <c r="I3964" s="54" t="s">
        <v>1074</v>
      </c>
      <c r="J3964" s="54" t="s">
        <v>207</v>
      </c>
      <c r="K3964" s="54" t="s">
        <v>1081</v>
      </c>
      <c r="L3964" s="87">
        <v>41688</v>
      </c>
      <c r="M3964" s="54"/>
      <c r="N3964" s="54" t="s">
        <v>1082</v>
      </c>
      <c r="O3964" s="88">
        <v>2.6588000000000001E-2</v>
      </c>
      <c r="P3964" s="54">
        <v>2</v>
      </c>
    </row>
    <row r="3965" spans="1:16" ht="28">
      <c r="A3965" s="54" t="s">
        <v>228</v>
      </c>
      <c r="B3965" s="54" t="s">
        <v>185</v>
      </c>
      <c r="C3965" s="54" t="s">
        <v>1164</v>
      </c>
      <c r="D3965" s="54" t="s">
        <v>111</v>
      </c>
      <c r="E3965" s="54" t="s">
        <v>1161</v>
      </c>
      <c r="F3965" s="54" t="s">
        <v>272</v>
      </c>
      <c r="G3965" s="54" t="s">
        <v>207</v>
      </c>
      <c r="H3965" s="54" t="s">
        <v>209</v>
      </c>
      <c r="I3965" s="54" t="s">
        <v>1074</v>
      </c>
      <c r="J3965" s="54" t="s">
        <v>207</v>
      </c>
      <c r="K3965" s="54" t="s">
        <v>1083</v>
      </c>
      <c r="L3965" s="87">
        <v>41688</v>
      </c>
      <c r="M3965" s="54"/>
      <c r="N3965" s="54" t="s">
        <v>1084</v>
      </c>
      <c r="O3965" s="88">
        <v>1.3294E-2</v>
      </c>
      <c r="P3965" s="54">
        <v>1</v>
      </c>
    </row>
    <row r="3966" spans="1:16" ht="28">
      <c r="A3966" s="54" t="s">
        <v>228</v>
      </c>
      <c r="B3966" s="54" t="s">
        <v>185</v>
      </c>
      <c r="C3966" s="54" t="s">
        <v>1164</v>
      </c>
      <c r="D3966" s="54" t="s">
        <v>111</v>
      </c>
      <c r="E3966" s="54" t="s">
        <v>1161</v>
      </c>
      <c r="F3966" s="54" t="s">
        <v>272</v>
      </c>
      <c r="G3966" s="54" t="s">
        <v>365</v>
      </c>
      <c r="H3966" s="54" t="s">
        <v>1099</v>
      </c>
      <c r="I3966" s="54" t="s">
        <v>1100</v>
      </c>
      <c r="J3966" s="54" t="s">
        <v>365</v>
      </c>
      <c r="K3966" s="54" t="s">
        <v>1101</v>
      </c>
      <c r="L3966" s="87">
        <v>42671</v>
      </c>
      <c r="M3966" s="54"/>
      <c r="N3966" s="54" t="s">
        <v>1102</v>
      </c>
      <c r="O3966" s="88">
        <v>2.6588000000000001E-2</v>
      </c>
      <c r="P3966" s="54">
        <v>2</v>
      </c>
    </row>
    <row r="3967" spans="1:16" ht="28">
      <c r="A3967" s="54" t="s">
        <v>228</v>
      </c>
      <c r="B3967" s="54" t="s">
        <v>185</v>
      </c>
      <c r="C3967" s="54" t="s">
        <v>1164</v>
      </c>
      <c r="D3967" s="54" t="s">
        <v>111</v>
      </c>
      <c r="E3967" s="54" t="s">
        <v>1161</v>
      </c>
      <c r="F3967" s="54" t="s">
        <v>272</v>
      </c>
      <c r="G3967" s="54" t="s">
        <v>365</v>
      </c>
      <c r="H3967" s="54" t="s">
        <v>1099</v>
      </c>
      <c r="I3967" s="54" t="s">
        <v>1100</v>
      </c>
      <c r="J3967" s="54" t="s">
        <v>365</v>
      </c>
      <c r="K3967" s="54" t="s">
        <v>1103</v>
      </c>
      <c r="L3967" s="87">
        <v>42671</v>
      </c>
      <c r="M3967" s="54"/>
      <c r="N3967" s="54" t="s">
        <v>1104</v>
      </c>
      <c r="O3967" s="88">
        <v>3.9881E-2</v>
      </c>
      <c r="P3967" s="54">
        <v>3</v>
      </c>
    </row>
    <row r="3968" spans="1:16" ht="28">
      <c r="A3968" s="54" t="s">
        <v>228</v>
      </c>
      <c r="B3968" s="54" t="s">
        <v>185</v>
      </c>
      <c r="C3968" s="54" t="s">
        <v>350</v>
      </c>
      <c r="D3968" s="54" t="s">
        <v>111</v>
      </c>
      <c r="E3968" s="54" t="s">
        <v>340</v>
      </c>
      <c r="F3968" s="54" t="s">
        <v>272</v>
      </c>
      <c r="G3968" s="54" t="s">
        <v>186</v>
      </c>
      <c r="H3968" s="54" t="s">
        <v>387</v>
      </c>
      <c r="I3968" s="54" t="s">
        <v>1498</v>
      </c>
      <c r="J3968" s="54" t="s">
        <v>186</v>
      </c>
      <c r="K3968" s="54" t="s">
        <v>387</v>
      </c>
      <c r="L3968" s="87">
        <v>1</v>
      </c>
      <c r="M3968" s="54"/>
      <c r="N3968" s="54" t="s">
        <v>1499</v>
      </c>
      <c r="O3968" s="88">
        <v>1.3294E-2</v>
      </c>
      <c r="P3968" s="54">
        <v>1</v>
      </c>
    </row>
    <row r="3969" spans="1:16" ht="28">
      <c r="A3969" s="54" t="s">
        <v>228</v>
      </c>
      <c r="B3969" s="54" t="s">
        <v>185</v>
      </c>
      <c r="C3969" s="54" t="s">
        <v>350</v>
      </c>
      <c r="D3969" s="54" t="s">
        <v>111</v>
      </c>
      <c r="E3969" s="54" t="s">
        <v>340</v>
      </c>
      <c r="F3969" s="54" t="s">
        <v>272</v>
      </c>
      <c r="G3969" s="54" t="s">
        <v>186</v>
      </c>
      <c r="H3969" s="54" t="s">
        <v>187</v>
      </c>
      <c r="I3969" s="54" t="s">
        <v>1145</v>
      </c>
      <c r="J3969" s="54" t="s">
        <v>186</v>
      </c>
      <c r="K3969" s="54" t="s">
        <v>187</v>
      </c>
      <c r="L3969" s="87">
        <v>42230</v>
      </c>
      <c r="M3969" s="54"/>
      <c r="N3969" s="54" t="s">
        <v>1146</v>
      </c>
      <c r="O3969" s="88">
        <v>9.3056E-2</v>
      </c>
      <c r="P3969" s="54">
        <v>7</v>
      </c>
    </row>
    <row r="3970" spans="1:16" ht="28">
      <c r="A3970" s="54" t="s">
        <v>228</v>
      </c>
      <c r="B3970" s="54" t="s">
        <v>185</v>
      </c>
      <c r="C3970" s="54" t="s">
        <v>350</v>
      </c>
      <c r="D3970" s="54" t="s">
        <v>111</v>
      </c>
      <c r="E3970" s="54" t="s">
        <v>340</v>
      </c>
      <c r="F3970" s="54" t="s">
        <v>272</v>
      </c>
      <c r="G3970" s="54" t="s">
        <v>186</v>
      </c>
      <c r="H3970" s="54" t="s">
        <v>278</v>
      </c>
      <c r="I3970" s="54" t="s">
        <v>1596</v>
      </c>
      <c r="J3970" s="54" t="s">
        <v>186</v>
      </c>
      <c r="K3970" s="54" t="s">
        <v>278</v>
      </c>
      <c r="L3970" s="87">
        <v>42256</v>
      </c>
      <c r="M3970" s="54"/>
      <c r="N3970" s="54" t="s">
        <v>1597</v>
      </c>
      <c r="O3970" s="88">
        <v>1.3294E-2</v>
      </c>
      <c r="P3970" s="54">
        <v>1</v>
      </c>
    </row>
    <row r="3971" spans="1:16" ht="28">
      <c r="A3971" s="54" t="s">
        <v>228</v>
      </c>
      <c r="B3971" s="54" t="s">
        <v>185</v>
      </c>
      <c r="C3971" s="54" t="s">
        <v>350</v>
      </c>
      <c r="D3971" s="54" t="s">
        <v>111</v>
      </c>
      <c r="E3971" s="54" t="s">
        <v>340</v>
      </c>
      <c r="F3971" s="54" t="s">
        <v>272</v>
      </c>
      <c r="G3971" s="54" t="s">
        <v>192</v>
      </c>
      <c r="H3971" s="54" t="s">
        <v>452</v>
      </c>
      <c r="I3971" s="54" t="s">
        <v>1147</v>
      </c>
      <c r="J3971" s="54" t="s">
        <v>192</v>
      </c>
      <c r="K3971" s="54" t="s">
        <v>452</v>
      </c>
      <c r="L3971" s="87">
        <v>41922</v>
      </c>
      <c r="M3971" s="54"/>
      <c r="N3971" s="54" t="s">
        <v>1148</v>
      </c>
      <c r="O3971" s="88">
        <v>1.3294E-2</v>
      </c>
      <c r="P3971" s="54">
        <v>1</v>
      </c>
    </row>
    <row r="3972" spans="1:16" ht="28">
      <c r="A3972" s="54" t="s">
        <v>228</v>
      </c>
      <c r="B3972" s="54" t="s">
        <v>185</v>
      </c>
      <c r="C3972" s="54" t="s">
        <v>350</v>
      </c>
      <c r="D3972" s="54" t="s">
        <v>111</v>
      </c>
      <c r="E3972" s="54" t="s">
        <v>340</v>
      </c>
      <c r="F3972" s="54" t="s">
        <v>272</v>
      </c>
      <c r="G3972" s="54" t="s">
        <v>288</v>
      </c>
      <c r="H3972" s="54" t="s">
        <v>579</v>
      </c>
      <c r="I3972" s="54" t="s">
        <v>1594</v>
      </c>
      <c r="J3972" s="54" t="s">
        <v>288</v>
      </c>
      <c r="K3972" s="54" t="s">
        <v>579</v>
      </c>
      <c r="L3972" s="87">
        <v>42674</v>
      </c>
      <c r="M3972" s="54"/>
      <c r="N3972" s="54" t="s">
        <v>1595</v>
      </c>
      <c r="O3972" s="88">
        <v>3.9881E-2</v>
      </c>
      <c r="P3972" s="54">
        <v>3</v>
      </c>
    </row>
    <row r="3973" spans="1:16" ht="28">
      <c r="A3973" s="54" t="s">
        <v>228</v>
      </c>
      <c r="B3973" s="54" t="s">
        <v>185</v>
      </c>
      <c r="C3973" s="54" t="s">
        <v>350</v>
      </c>
      <c r="D3973" s="54" t="s">
        <v>111</v>
      </c>
      <c r="E3973" s="54" t="s">
        <v>340</v>
      </c>
      <c r="F3973" s="54" t="s">
        <v>272</v>
      </c>
      <c r="G3973" s="54" t="s">
        <v>288</v>
      </c>
      <c r="H3973" s="54" t="s">
        <v>597</v>
      </c>
      <c r="I3973" s="54" t="s">
        <v>1149</v>
      </c>
      <c r="J3973" s="54" t="s">
        <v>288</v>
      </c>
      <c r="K3973" s="54" t="s">
        <v>597</v>
      </c>
      <c r="L3973" s="87">
        <v>42538</v>
      </c>
      <c r="M3973" s="54"/>
      <c r="N3973" s="54" t="s">
        <v>1150</v>
      </c>
      <c r="O3973" s="88">
        <v>0.106351</v>
      </c>
      <c r="P3973" s="54">
        <v>8</v>
      </c>
    </row>
    <row r="3974" spans="1:16" ht="28">
      <c r="A3974" s="54" t="s">
        <v>228</v>
      </c>
      <c r="B3974" s="54" t="s">
        <v>185</v>
      </c>
      <c r="C3974" s="54" t="s">
        <v>350</v>
      </c>
      <c r="D3974" s="54" t="s">
        <v>111</v>
      </c>
      <c r="E3974" s="54" t="s">
        <v>340</v>
      </c>
      <c r="F3974" s="54" t="s">
        <v>272</v>
      </c>
      <c r="G3974" s="54" t="s">
        <v>261</v>
      </c>
      <c r="H3974" s="54" t="s">
        <v>305</v>
      </c>
      <c r="I3974" s="54" t="s">
        <v>1153</v>
      </c>
      <c r="J3974" s="54" t="s">
        <v>261</v>
      </c>
      <c r="K3974" s="54" t="s">
        <v>305</v>
      </c>
      <c r="L3974" s="87">
        <v>42604</v>
      </c>
      <c r="M3974" s="54"/>
      <c r="N3974" s="54" t="s">
        <v>1154</v>
      </c>
      <c r="O3974" s="88">
        <v>0.465283</v>
      </c>
      <c r="P3974" s="54">
        <v>35</v>
      </c>
    </row>
    <row r="3975" spans="1:16" ht="28">
      <c r="A3975" s="54" t="s">
        <v>228</v>
      </c>
      <c r="B3975" s="54" t="s">
        <v>185</v>
      </c>
      <c r="C3975" s="54" t="s">
        <v>350</v>
      </c>
      <c r="D3975" s="54" t="s">
        <v>111</v>
      </c>
      <c r="E3975" s="54" t="s">
        <v>340</v>
      </c>
      <c r="F3975" s="54" t="s">
        <v>272</v>
      </c>
      <c r="G3975" s="54" t="s">
        <v>261</v>
      </c>
      <c r="H3975" s="54" t="s">
        <v>303</v>
      </c>
      <c r="I3975" s="54" t="s">
        <v>1155</v>
      </c>
      <c r="J3975" s="54" t="s">
        <v>261</v>
      </c>
      <c r="K3975" s="54" t="s">
        <v>1156</v>
      </c>
      <c r="L3975" s="87">
        <v>42562</v>
      </c>
      <c r="M3975" s="54"/>
      <c r="N3975" s="54" t="s">
        <v>1157</v>
      </c>
      <c r="O3975" s="88">
        <v>1.3958470000000001</v>
      </c>
      <c r="P3975" s="54">
        <v>105</v>
      </c>
    </row>
    <row r="3976" spans="1:16" ht="28">
      <c r="A3976" s="54" t="s">
        <v>228</v>
      </c>
      <c r="B3976" s="54" t="s">
        <v>185</v>
      </c>
      <c r="C3976" s="54" t="s">
        <v>350</v>
      </c>
      <c r="D3976" s="54" t="s">
        <v>111</v>
      </c>
      <c r="E3976" s="54" t="s">
        <v>340</v>
      </c>
      <c r="F3976" s="54" t="s">
        <v>272</v>
      </c>
      <c r="G3976" s="54" t="s">
        <v>261</v>
      </c>
      <c r="H3976" s="54" t="s">
        <v>803</v>
      </c>
      <c r="I3976" s="54" t="s">
        <v>1165</v>
      </c>
      <c r="J3976" s="54" t="s">
        <v>261</v>
      </c>
      <c r="K3976" s="54" t="s">
        <v>803</v>
      </c>
      <c r="L3976" s="87">
        <v>42965</v>
      </c>
      <c r="M3976" s="54"/>
      <c r="N3976" s="54" t="s">
        <v>1166</v>
      </c>
      <c r="O3976" s="88">
        <v>1.3294E-2</v>
      </c>
      <c r="P3976" s="54">
        <v>1</v>
      </c>
    </row>
    <row r="3977" spans="1:16" ht="28">
      <c r="A3977" s="54" t="s">
        <v>228</v>
      </c>
      <c r="B3977" s="54" t="s">
        <v>185</v>
      </c>
      <c r="C3977" s="54" t="s">
        <v>350</v>
      </c>
      <c r="D3977" s="54" t="s">
        <v>111</v>
      </c>
      <c r="E3977" s="54" t="s">
        <v>340</v>
      </c>
      <c r="F3977" s="54" t="s">
        <v>272</v>
      </c>
      <c r="G3977" s="54" t="s">
        <v>354</v>
      </c>
      <c r="H3977" s="54" t="s">
        <v>355</v>
      </c>
      <c r="I3977" s="54" t="s">
        <v>356</v>
      </c>
      <c r="J3977" s="54" t="s">
        <v>354</v>
      </c>
      <c r="K3977" s="54" t="s">
        <v>355</v>
      </c>
      <c r="L3977" s="87">
        <v>42461</v>
      </c>
      <c r="M3977" s="54"/>
      <c r="N3977" s="54" t="s">
        <v>357</v>
      </c>
      <c r="O3977" s="88">
        <v>2.6588000000000001E-2</v>
      </c>
      <c r="P3977" s="54">
        <v>2</v>
      </c>
    </row>
    <row r="3978" spans="1:16" ht="28">
      <c r="A3978" s="54" t="s">
        <v>228</v>
      </c>
      <c r="B3978" s="54" t="s">
        <v>185</v>
      </c>
      <c r="C3978" s="54" t="s">
        <v>350</v>
      </c>
      <c r="D3978" s="54" t="s">
        <v>111</v>
      </c>
      <c r="E3978" s="54" t="s">
        <v>340</v>
      </c>
      <c r="F3978" s="54" t="s">
        <v>272</v>
      </c>
      <c r="G3978" s="54" t="s">
        <v>358</v>
      </c>
      <c r="H3978" s="54" t="s">
        <v>359</v>
      </c>
      <c r="I3978" s="54" t="s">
        <v>360</v>
      </c>
      <c r="J3978" s="54" t="s">
        <v>358</v>
      </c>
      <c r="K3978" s="54" t="s">
        <v>359</v>
      </c>
      <c r="L3978" s="87">
        <v>42817</v>
      </c>
      <c r="M3978" s="54"/>
      <c r="N3978" s="54" t="s">
        <v>361</v>
      </c>
      <c r="O3978" s="88">
        <v>7.9763000000000001E-2</v>
      </c>
      <c r="P3978" s="54">
        <v>6</v>
      </c>
    </row>
    <row r="3979" spans="1:16" ht="28">
      <c r="A3979" s="54" t="s">
        <v>228</v>
      </c>
      <c r="B3979" s="54" t="s">
        <v>185</v>
      </c>
      <c r="C3979" s="54" t="s">
        <v>350</v>
      </c>
      <c r="D3979" s="54" t="s">
        <v>111</v>
      </c>
      <c r="E3979" s="54" t="s">
        <v>340</v>
      </c>
      <c r="F3979" s="54" t="s">
        <v>272</v>
      </c>
      <c r="G3979" s="54" t="s">
        <v>358</v>
      </c>
      <c r="H3979" s="54" t="s">
        <v>362</v>
      </c>
      <c r="I3979" s="54" t="s">
        <v>363</v>
      </c>
      <c r="J3979" s="54" t="s">
        <v>358</v>
      </c>
      <c r="K3979" s="54" t="s">
        <v>362</v>
      </c>
      <c r="L3979" s="87">
        <v>42642</v>
      </c>
      <c r="M3979" s="54"/>
      <c r="N3979" s="54" t="s">
        <v>364</v>
      </c>
      <c r="O3979" s="88">
        <v>0.106351</v>
      </c>
      <c r="P3979" s="54">
        <v>8</v>
      </c>
    </row>
    <row r="3980" spans="1:16" ht="28">
      <c r="A3980" s="54" t="s">
        <v>228</v>
      </c>
      <c r="B3980" s="54" t="s">
        <v>185</v>
      </c>
      <c r="C3980" s="54" t="s">
        <v>350</v>
      </c>
      <c r="D3980" s="54" t="s">
        <v>111</v>
      </c>
      <c r="E3980" s="54" t="s">
        <v>340</v>
      </c>
      <c r="F3980" s="54" t="s">
        <v>272</v>
      </c>
      <c r="G3980" s="54" t="s">
        <v>210</v>
      </c>
      <c r="H3980" s="54" t="s">
        <v>325</v>
      </c>
      <c r="I3980" s="54" t="s">
        <v>1158</v>
      </c>
      <c r="J3980" s="54" t="s">
        <v>210</v>
      </c>
      <c r="K3980" s="54" t="s">
        <v>325</v>
      </c>
      <c r="L3980" s="87">
        <v>41648</v>
      </c>
      <c r="M3980" s="54"/>
      <c r="N3980" s="54" t="s">
        <v>1159</v>
      </c>
      <c r="O3980" s="88">
        <v>0.132938</v>
      </c>
      <c r="P3980" s="54">
        <v>10</v>
      </c>
    </row>
    <row r="3981" spans="1:16" ht="28">
      <c r="A3981" s="54" t="s">
        <v>228</v>
      </c>
      <c r="B3981" s="54" t="s">
        <v>185</v>
      </c>
      <c r="C3981" s="54" t="s">
        <v>350</v>
      </c>
      <c r="D3981" s="54" t="s">
        <v>111</v>
      </c>
      <c r="E3981" s="54" t="s">
        <v>340</v>
      </c>
      <c r="F3981" s="54" t="s">
        <v>272</v>
      </c>
      <c r="G3981" s="54" t="s">
        <v>365</v>
      </c>
      <c r="H3981" s="54" t="s">
        <v>366</v>
      </c>
      <c r="I3981" s="54" t="s">
        <v>367</v>
      </c>
      <c r="J3981" s="54" t="s">
        <v>365</v>
      </c>
      <c r="K3981" s="54" t="s">
        <v>366</v>
      </c>
      <c r="L3981" s="87">
        <v>42671</v>
      </c>
      <c r="M3981" s="54"/>
      <c r="N3981" s="54" t="s">
        <v>368</v>
      </c>
      <c r="O3981" s="88">
        <v>2.6588000000000001E-2</v>
      </c>
      <c r="P3981" s="54">
        <v>2</v>
      </c>
    </row>
    <row r="3982" spans="1:16" ht="28">
      <c r="A3982" s="54" t="s">
        <v>228</v>
      </c>
      <c r="B3982" s="54" t="s">
        <v>185</v>
      </c>
      <c r="C3982" s="54" t="s">
        <v>1130</v>
      </c>
      <c r="D3982" s="54" t="s">
        <v>111</v>
      </c>
      <c r="E3982" s="54" t="s">
        <v>370</v>
      </c>
      <c r="F3982" s="54" t="s">
        <v>272</v>
      </c>
      <c r="G3982" s="54" t="s">
        <v>186</v>
      </c>
      <c r="H3982" s="54" t="s">
        <v>387</v>
      </c>
      <c r="I3982" s="54" t="s">
        <v>388</v>
      </c>
      <c r="J3982" s="54" t="s">
        <v>186</v>
      </c>
      <c r="K3982" s="54" t="s">
        <v>387</v>
      </c>
      <c r="L3982" s="87">
        <v>42230</v>
      </c>
      <c r="M3982" s="54"/>
      <c r="N3982" s="54" t="s">
        <v>389</v>
      </c>
      <c r="O3982" s="88">
        <v>0.10635</v>
      </c>
      <c r="P3982" s="54">
        <v>8</v>
      </c>
    </row>
    <row r="3983" spans="1:16" ht="28">
      <c r="A3983" s="54" t="s">
        <v>228</v>
      </c>
      <c r="B3983" s="54" t="s">
        <v>185</v>
      </c>
      <c r="C3983" s="54" t="s">
        <v>1130</v>
      </c>
      <c r="D3983" s="54" t="s">
        <v>111</v>
      </c>
      <c r="E3983" s="54" t="s">
        <v>370</v>
      </c>
      <c r="F3983" s="54" t="s">
        <v>272</v>
      </c>
      <c r="G3983" s="54" t="s">
        <v>186</v>
      </c>
      <c r="H3983" s="54" t="s">
        <v>187</v>
      </c>
      <c r="I3983" s="54" t="s">
        <v>273</v>
      </c>
      <c r="J3983" s="54" t="s">
        <v>186</v>
      </c>
      <c r="K3983" s="54" t="s">
        <v>187</v>
      </c>
      <c r="L3983" s="87">
        <v>42094</v>
      </c>
      <c r="M3983" s="54"/>
      <c r="N3983" s="54" t="s">
        <v>274</v>
      </c>
      <c r="O3983" s="88">
        <v>0.558338</v>
      </c>
      <c r="P3983" s="54">
        <v>42</v>
      </c>
    </row>
    <row r="3984" spans="1:16" ht="28">
      <c r="A3984" s="54" t="s">
        <v>228</v>
      </c>
      <c r="B3984" s="54" t="s">
        <v>185</v>
      </c>
      <c r="C3984" s="54" t="s">
        <v>1130</v>
      </c>
      <c r="D3984" s="54" t="s">
        <v>111</v>
      </c>
      <c r="E3984" s="54" t="s">
        <v>370</v>
      </c>
      <c r="F3984" s="54" t="s">
        <v>272</v>
      </c>
      <c r="G3984" s="54" t="s">
        <v>186</v>
      </c>
      <c r="H3984" s="54" t="s">
        <v>187</v>
      </c>
      <c r="I3984" s="54" t="s">
        <v>275</v>
      </c>
      <c r="J3984" s="54" t="s">
        <v>186</v>
      </c>
      <c r="K3984" s="54" t="s">
        <v>276</v>
      </c>
      <c r="L3984" s="87">
        <v>42251</v>
      </c>
      <c r="M3984" s="54"/>
      <c r="N3984" s="54" t="s">
        <v>277</v>
      </c>
      <c r="O3984" s="88">
        <v>2.6588000000000001E-2</v>
      </c>
      <c r="P3984" s="54">
        <v>2</v>
      </c>
    </row>
    <row r="3985" spans="1:16" ht="28">
      <c r="A3985" s="54" t="s">
        <v>228</v>
      </c>
      <c r="B3985" s="54" t="s">
        <v>185</v>
      </c>
      <c r="C3985" s="54" t="s">
        <v>1130</v>
      </c>
      <c r="D3985" s="54" t="s">
        <v>111</v>
      </c>
      <c r="E3985" s="54" t="s">
        <v>370</v>
      </c>
      <c r="F3985" s="54" t="s">
        <v>272</v>
      </c>
      <c r="G3985" s="54" t="s">
        <v>186</v>
      </c>
      <c r="H3985" s="54" t="s">
        <v>187</v>
      </c>
      <c r="I3985" s="54" t="s">
        <v>275</v>
      </c>
      <c r="J3985" s="54" t="s">
        <v>186</v>
      </c>
      <c r="K3985" s="54" t="s">
        <v>278</v>
      </c>
      <c r="L3985" s="87">
        <v>42251</v>
      </c>
      <c r="M3985" s="54"/>
      <c r="N3985" s="54" t="s">
        <v>279</v>
      </c>
      <c r="O3985" s="88">
        <v>2.6588000000000001E-2</v>
      </c>
      <c r="P3985" s="54">
        <v>2</v>
      </c>
    </row>
    <row r="3986" spans="1:16" ht="28">
      <c r="A3986" s="54" t="s">
        <v>228</v>
      </c>
      <c r="B3986" s="54" t="s">
        <v>185</v>
      </c>
      <c r="C3986" s="54" t="s">
        <v>1130</v>
      </c>
      <c r="D3986" s="54" t="s">
        <v>111</v>
      </c>
      <c r="E3986" s="54" t="s">
        <v>370</v>
      </c>
      <c r="F3986" s="54" t="s">
        <v>272</v>
      </c>
      <c r="G3986" s="54" t="s">
        <v>186</v>
      </c>
      <c r="H3986" s="54" t="s">
        <v>187</v>
      </c>
      <c r="I3986" s="54" t="s">
        <v>275</v>
      </c>
      <c r="J3986" s="54" t="s">
        <v>186</v>
      </c>
      <c r="K3986" s="54" t="s">
        <v>405</v>
      </c>
      <c r="L3986" s="87">
        <v>42251</v>
      </c>
      <c r="M3986" s="54"/>
      <c r="N3986" s="54" t="s">
        <v>406</v>
      </c>
      <c r="O3986" s="88">
        <v>1.3294E-2</v>
      </c>
      <c r="P3986" s="54">
        <v>1</v>
      </c>
    </row>
    <row r="3987" spans="1:16" ht="28">
      <c r="A3987" s="54" t="s">
        <v>228</v>
      </c>
      <c r="B3987" s="54" t="s">
        <v>185</v>
      </c>
      <c r="C3987" s="54" t="s">
        <v>1130</v>
      </c>
      <c r="D3987" s="54" t="s">
        <v>111</v>
      </c>
      <c r="E3987" s="54" t="s">
        <v>370</v>
      </c>
      <c r="F3987" s="54" t="s">
        <v>272</v>
      </c>
      <c r="G3987" s="54" t="s">
        <v>186</v>
      </c>
      <c r="H3987" s="54" t="s">
        <v>409</v>
      </c>
      <c r="I3987" s="54" t="s">
        <v>410</v>
      </c>
      <c r="J3987" s="54" t="s">
        <v>186</v>
      </c>
      <c r="K3987" s="54" t="s">
        <v>409</v>
      </c>
      <c r="L3987" s="87">
        <v>42059</v>
      </c>
      <c r="M3987" s="54"/>
      <c r="N3987" s="54" t="s">
        <v>411</v>
      </c>
      <c r="O3987" s="88">
        <v>1.3294E-2</v>
      </c>
      <c r="P3987" s="54">
        <v>1</v>
      </c>
    </row>
    <row r="3988" spans="1:16" ht="28">
      <c r="A3988" s="54" t="s">
        <v>228</v>
      </c>
      <c r="B3988" s="54" t="s">
        <v>185</v>
      </c>
      <c r="C3988" s="54" t="s">
        <v>1130</v>
      </c>
      <c r="D3988" s="54" t="s">
        <v>111</v>
      </c>
      <c r="E3988" s="54" t="s">
        <v>370</v>
      </c>
      <c r="F3988" s="54" t="s">
        <v>272</v>
      </c>
      <c r="G3988" s="54" t="s">
        <v>416</v>
      </c>
      <c r="H3988" s="54" t="s">
        <v>416</v>
      </c>
      <c r="I3988" s="54" t="s">
        <v>417</v>
      </c>
      <c r="J3988" s="54" t="s">
        <v>416</v>
      </c>
      <c r="K3988" s="54" t="s">
        <v>418</v>
      </c>
      <c r="L3988" s="87">
        <v>41695</v>
      </c>
      <c r="M3988" s="54"/>
      <c r="N3988" s="54" t="s">
        <v>419</v>
      </c>
      <c r="O3988" s="88">
        <v>3.9882000000000001E-2</v>
      </c>
      <c r="P3988" s="54">
        <v>3</v>
      </c>
    </row>
    <row r="3989" spans="1:16" ht="28">
      <c r="A3989" s="54" t="s">
        <v>228</v>
      </c>
      <c r="B3989" s="54" t="s">
        <v>185</v>
      </c>
      <c r="C3989" s="54" t="s">
        <v>1130</v>
      </c>
      <c r="D3989" s="54" t="s">
        <v>111</v>
      </c>
      <c r="E3989" s="54" t="s">
        <v>370</v>
      </c>
      <c r="F3989" s="54" t="s">
        <v>272</v>
      </c>
      <c r="G3989" s="54" t="s">
        <v>416</v>
      </c>
      <c r="H3989" s="54" t="s">
        <v>426</v>
      </c>
      <c r="I3989" s="54" t="s">
        <v>427</v>
      </c>
      <c r="J3989" s="54" t="s">
        <v>416</v>
      </c>
      <c r="K3989" s="54" t="s">
        <v>426</v>
      </c>
      <c r="L3989" s="87">
        <v>41828</v>
      </c>
      <c r="M3989" s="54"/>
      <c r="N3989" s="54" t="s">
        <v>428</v>
      </c>
      <c r="O3989" s="88">
        <v>0.10635</v>
      </c>
      <c r="P3989" s="54">
        <v>8</v>
      </c>
    </row>
    <row r="3990" spans="1:16" ht="28">
      <c r="A3990" s="54" t="s">
        <v>228</v>
      </c>
      <c r="B3990" s="54" t="s">
        <v>185</v>
      </c>
      <c r="C3990" s="54" t="s">
        <v>1130</v>
      </c>
      <c r="D3990" s="54" t="s">
        <v>111</v>
      </c>
      <c r="E3990" s="54" t="s">
        <v>370</v>
      </c>
      <c r="F3990" s="54" t="s">
        <v>272</v>
      </c>
      <c r="G3990" s="54" t="s">
        <v>416</v>
      </c>
      <c r="H3990" s="54" t="s">
        <v>429</v>
      </c>
      <c r="I3990" s="54" t="s">
        <v>430</v>
      </c>
      <c r="J3990" s="54" t="s">
        <v>416</v>
      </c>
      <c r="K3990" s="54" t="s">
        <v>429</v>
      </c>
      <c r="L3990" s="87">
        <v>41933</v>
      </c>
      <c r="M3990" s="54"/>
      <c r="N3990" s="54" t="s">
        <v>431</v>
      </c>
      <c r="O3990" s="88">
        <v>1.3294E-2</v>
      </c>
      <c r="P3990" s="54">
        <v>1</v>
      </c>
    </row>
    <row r="3991" spans="1:16" ht="28">
      <c r="A3991" s="54" t="s">
        <v>228</v>
      </c>
      <c r="B3991" s="54" t="s">
        <v>185</v>
      </c>
      <c r="C3991" s="54" t="s">
        <v>1130</v>
      </c>
      <c r="D3991" s="54" t="s">
        <v>111</v>
      </c>
      <c r="E3991" s="54" t="s">
        <v>370</v>
      </c>
      <c r="F3991" s="54" t="s">
        <v>272</v>
      </c>
      <c r="G3991" s="54" t="s">
        <v>416</v>
      </c>
      <c r="H3991" s="54" t="s">
        <v>432</v>
      </c>
      <c r="I3991" s="54" t="s">
        <v>433</v>
      </c>
      <c r="J3991" s="54" t="s">
        <v>416</v>
      </c>
      <c r="K3991" s="54" t="s">
        <v>450</v>
      </c>
      <c r="L3991" s="87">
        <v>42066</v>
      </c>
      <c r="M3991" s="54"/>
      <c r="N3991" s="54" t="s">
        <v>451</v>
      </c>
      <c r="O3991" s="88">
        <v>1.3294E-2</v>
      </c>
      <c r="P3991" s="54">
        <v>1</v>
      </c>
    </row>
    <row r="3992" spans="1:16" ht="28">
      <c r="A3992" s="54" t="s">
        <v>228</v>
      </c>
      <c r="B3992" s="54" t="s">
        <v>185</v>
      </c>
      <c r="C3992" s="54" t="s">
        <v>1130</v>
      </c>
      <c r="D3992" s="54" t="s">
        <v>111</v>
      </c>
      <c r="E3992" s="54" t="s">
        <v>370</v>
      </c>
      <c r="F3992" s="54" t="s">
        <v>272</v>
      </c>
      <c r="G3992" s="54" t="s">
        <v>192</v>
      </c>
      <c r="H3992" s="54" t="s">
        <v>452</v>
      </c>
      <c r="I3992" s="54" t="s">
        <v>460</v>
      </c>
      <c r="J3992" s="54" t="s">
        <v>192</v>
      </c>
      <c r="K3992" s="54" t="s">
        <v>452</v>
      </c>
      <c r="L3992" s="87">
        <v>41842</v>
      </c>
      <c r="M3992" s="54"/>
      <c r="N3992" s="54" t="s">
        <v>461</v>
      </c>
      <c r="O3992" s="88">
        <v>2.6588000000000001E-2</v>
      </c>
      <c r="P3992" s="54">
        <v>2</v>
      </c>
    </row>
    <row r="3993" spans="1:16" ht="28">
      <c r="A3993" s="54" t="s">
        <v>228</v>
      </c>
      <c r="B3993" s="54" t="s">
        <v>185</v>
      </c>
      <c r="C3993" s="54" t="s">
        <v>1130</v>
      </c>
      <c r="D3993" s="54" t="s">
        <v>111</v>
      </c>
      <c r="E3993" s="54" t="s">
        <v>370</v>
      </c>
      <c r="F3993" s="54" t="s">
        <v>272</v>
      </c>
      <c r="G3993" s="54" t="s">
        <v>192</v>
      </c>
      <c r="H3993" s="54" t="s">
        <v>475</v>
      </c>
      <c r="I3993" s="54" t="s">
        <v>476</v>
      </c>
      <c r="J3993" s="54" t="s">
        <v>192</v>
      </c>
      <c r="K3993" s="54" t="s">
        <v>475</v>
      </c>
      <c r="L3993" s="87">
        <v>41814</v>
      </c>
      <c r="M3993" s="54"/>
      <c r="N3993" s="54" t="s">
        <v>477</v>
      </c>
      <c r="O3993" s="88">
        <v>1.3294E-2</v>
      </c>
      <c r="P3993" s="54">
        <v>1</v>
      </c>
    </row>
    <row r="3994" spans="1:16" ht="28">
      <c r="A3994" s="54" t="s">
        <v>228</v>
      </c>
      <c r="B3994" s="54" t="s">
        <v>185</v>
      </c>
      <c r="C3994" s="54" t="s">
        <v>1130</v>
      </c>
      <c r="D3994" s="54" t="s">
        <v>111</v>
      </c>
      <c r="E3994" s="54" t="s">
        <v>370</v>
      </c>
      <c r="F3994" s="54" t="s">
        <v>272</v>
      </c>
      <c r="G3994" s="54" t="s">
        <v>500</v>
      </c>
      <c r="H3994" s="54" t="s">
        <v>501</v>
      </c>
      <c r="I3994" s="54" t="s">
        <v>502</v>
      </c>
      <c r="J3994" s="54" t="s">
        <v>500</v>
      </c>
      <c r="K3994" s="54" t="s">
        <v>505</v>
      </c>
      <c r="L3994" s="87">
        <v>41688</v>
      </c>
      <c r="M3994" s="54"/>
      <c r="N3994" s="54" t="s">
        <v>506</v>
      </c>
      <c r="O3994" s="88">
        <v>1.3294E-2</v>
      </c>
      <c r="P3994" s="54">
        <v>1</v>
      </c>
    </row>
    <row r="3995" spans="1:16" ht="28">
      <c r="A3995" s="54" t="s">
        <v>228</v>
      </c>
      <c r="B3995" s="54" t="s">
        <v>185</v>
      </c>
      <c r="C3995" s="54" t="s">
        <v>1130</v>
      </c>
      <c r="D3995" s="54" t="s">
        <v>111</v>
      </c>
      <c r="E3995" s="54" t="s">
        <v>370</v>
      </c>
      <c r="F3995" s="54" t="s">
        <v>272</v>
      </c>
      <c r="G3995" s="54" t="s">
        <v>500</v>
      </c>
      <c r="H3995" s="54" t="s">
        <v>501</v>
      </c>
      <c r="I3995" s="54" t="s">
        <v>502</v>
      </c>
      <c r="J3995" s="54" t="s">
        <v>500</v>
      </c>
      <c r="K3995" s="54" t="s">
        <v>507</v>
      </c>
      <c r="L3995" s="87">
        <v>41688</v>
      </c>
      <c r="M3995" s="54"/>
      <c r="N3995" s="54" t="s">
        <v>508</v>
      </c>
      <c r="O3995" s="88">
        <v>5.3174999999999993E-2</v>
      </c>
      <c r="P3995" s="54">
        <v>4</v>
      </c>
    </row>
    <row r="3996" spans="1:16" ht="28">
      <c r="A3996" s="54" t="s">
        <v>228</v>
      </c>
      <c r="B3996" s="54" t="s">
        <v>185</v>
      </c>
      <c r="C3996" s="54" t="s">
        <v>1130</v>
      </c>
      <c r="D3996" s="54" t="s">
        <v>111</v>
      </c>
      <c r="E3996" s="54" t="s">
        <v>370</v>
      </c>
      <c r="F3996" s="54" t="s">
        <v>272</v>
      </c>
      <c r="G3996" s="54" t="s">
        <v>500</v>
      </c>
      <c r="H3996" s="54" t="s">
        <v>501</v>
      </c>
      <c r="I3996" s="54" t="s">
        <v>502</v>
      </c>
      <c r="J3996" s="54" t="s">
        <v>500</v>
      </c>
      <c r="K3996" s="54" t="s">
        <v>513</v>
      </c>
      <c r="L3996" s="87">
        <v>41688</v>
      </c>
      <c r="M3996" s="54"/>
      <c r="N3996" s="54" t="s">
        <v>514</v>
      </c>
      <c r="O3996" s="88">
        <v>1.3294E-2</v>
      </c>
      <c r="P3996" s="54">
        <v>1</v>
      </c>
    </row>
    <row r="3997" spans="1:16" ht="28">
      <c r="A3997" s="54" t="s">
        <v>228</v>
      </c>
      <c r="B3997" s="54" t="s">
        <v>185</v>
      </c>
      <c r="C3997" s="54" t="s">
        <v>1130</v>
      </c>
      <c r="D3997" s="54" t="s">
        <v>111</v>
      </c>
      <c r="E3997" s="54" t="s">
        <v>370</v>
      </c>
      <c r="F3997" s="54" t="s">
        <v>272</v>
      </c>
      <c r="G3997" s="54" t="s">
        <v>500</v>
      </c>
      <c r="H3997" s="54" t="s">
        <v>501</v>
      </c>
      <c r="I3997" s="54" t="s">
        <v>502</v>
      </c>
      <c r="J3997" s="54" t="s">
        <v>500</v>
      </c>
      <c r="K3997" s="54" t="s">
        <v>517</v>
      </c>
      <c r="L3997" s="87">
        <v>41688</v>
      </c>
      <c r="M3997" s="54"/>
      <c r="N3997" s="54" t="s">
        <v>518</v>
      </c>
      <c r="O3997" s="88">
        <v>0.119644</v>
      </c>
      <c r="P3997" s="54">
        <v>9</v>
      </c>
    </row>
    <row r="3998" spans="1:16" ht="28">
      <c r="A3998" s="54" t="s">
        <v>228</v>
      </c>
      <c r="B3998" s="54" t="s">
        <v>185</v>
      </c>
      <c r="C3998" s="54" t="s">
        <v>1130</v>
      </c>
      <c r="D3998" s="54" t="s">
        <v>111</v>
      </c>
      <c r="E3998" s="54" t="s">
        <v>370</v>
      </c>
      <c r="F3998" s="54" t="s">
        <v>272</v>
      </c>
      <c r="G3998" s="54" t="s">
        <v>500</v>
      </c>
      <c r="H3998" s="54" t="s">
        <v>501</v>
      </c>
      <c r="I3998" s="54" t="s">
        <v>502</v>
      </c>
      <c r="J3998" s="54" t="s">
        <v>500</v>
      </c>
      <c r="K3998" s="54" t="s">
        <v>521</v>
      </c>
      <c r="L3998" s="87">
        <v>41688</v>
      </c>
      <c r="M3998" s="54"/>
      <c r="N3998" s="54" t="s">
        <v>522</v>
      </c>
      <c r="O3998" s="88">
        <v>1.3294E-2</v>
      </c>
      <c r="P3998" s="54">
        <v>1</v>
      </c>
    </row>
    <row r="3999" spans="1:16" ht="28">
      <c r="A3999" s="54" t="s">
        <v>228</v>
      </c>
      <c r="B3999" s="54" t="s">
        <v>185</v>
      </c>
      <c r="C3999" s="54" t="s">
        <v>1130</v>
      </c>
      <c r="D3999" s="54" t="s">
        <v>111</v>
      </c>
      <c r="E3999" s="54" t="s">
        <v>370</v>
      </c>
      <c r="F3999" s="54" t="s">
        <v>272</v>
      </c>
      <c r="G3999" s="54" t="s">
        <v>500</v>
      </c>
      <c r="H3999" s="54" t="s">
        <v>501</v>
      </c>
      <c r="I3999" s="54" t="s">
        <v>502</v>
      </c>
      <c r="J3999" s="54" t="s">
        <v>500</v>
      </c>
      <c r="K3999" s="54" t="s">
        <v>523</v>
      </c>
      <c r="L3999" s="87">
        <v>41688</v>
      </c>
      <c r="M3999" s="54"/>
      <c r="N3999" s="54" t="s">
        <v>524</v>
      </c>
      <c r="O3999" s="88">
        <v>2.6588000000000001E-2</v>
      </c>
      <c r="P3999" s="54">
        <v>2</v>
      </c>
    </row>
    <row r="4000" spans="1:16" ht="28">
      <c r="A4000" s="54" t="s">
        <v>228</v>
      </c>
      <c r="B4000" s="54" t="s">
        <v>185</v>
      </c>
      <c r="C4000" s="54" t="s">
        <v>1130</v>
      </c>
      <c r="D4000" s="54" t="s">
        <v>111</v>
      </c>
      <c r="E4000" s="54" t="s">
        <v>370</v>
      </c>
      <c r="F4000" s="54" t="s">
        <v>272</v>
      </c>
      <c r="G4000" s="54" t="s">
        <v>500</v>
      </c>
      <c r="H4000" s="54" t="s">
        <v>501</v>
      </c>
      <c r="I4000" s="54" t="s">
        <v>502</v>
      </c>
      <c r="J4000" s="54" t="s">
        <v>500</v>
      </c>
      <c r="K4000" s="54" t="s">
        <v>525</v>
      </c>
      <c r="L4000" s="87">
        <v>41688</v>
      </c>
      <c r="M4000" s="54"/>
      <c r="N4000" s="54" t="s">
        <v>526</v>
      </c>
      <c r="O4000" s="88">
        <v>3.9881E-2</v>
      </c>
      <c r="P4000" s="54">
        <v>3</v>
      </c>
    </row>
    <row r="4001" spans="1:16" ht="28">
      <c r="A4001" s="54" t="s">
        <v>228</v>
      </c>
      <c r="B4001" s="54" t="s">
        <v>185</v>
      </c>
      <c r="C4001" s="54" t="s">
        <v>1130</v>
      </c>
      <c r="D4001" s="54" t="s">
        <v>111</v>
      </c>
      <c r="E4001" s="54" t="s">
        <v>370</v>
      </c>
      <c r="F4001" s="54" t="s">
        <v>272</v>
      </c>
      <c r="G4001" s="54" t="s">
        <v>288</v>
      </c>
      <c r="H4001" s="54" t="s">
        <v>289</v>
      </c>
      <c r="I4001" s="54" t="s">
        <v>290</v>
      </c>
      <c r="J4001" s="54" t="s">
        <v>288</v>
      </c>
      <c r="K4001" s="54" t="s">
        <v>532</v>
      </c>
      <c r="L4001" s="87">
        <v>41653</v>
      </c>
      <c r="M4001" s="54"/>
      <c r="N4001" s="54" t="s">
        <v>533</v>
      </c>
      <c r="O4001" s="88">
        <v>1.3294E-2</v>
      </c>
      <c r="P4001" s="54">
        <v>1</v>
      </c>
    </row>
    <row r="4002" spans="1:16" ht="28">
      <c r="A4002" s="54" t="s">
        <v>228</v>
      </c>
      <c r="B4002" s="54" t="s">
        <v>185</v>
      </c>
      <c r="C4002" s="54" t="s">
        <v>1130</v>
      </c>
      <c r="D4002" s="54" t="s">
        <v>111</v>
      </c>
      <c r="E4002" s="54" t="s">
        <v>370</v>
      </c>
      <c r="F4002" s="54" t="s">
        <v>272</v>
      </c>
      <c r="G4002" s="54" t="s">
        <v>288</v>
      </c>
      <c r="H4002" s="54" t="s">
        <v>289</v>
      </c>
      <c r="I4002" s="54" t="s">
        <v>290</v>
      </c>
      <c r="J4002" s="54" t="s">
        <v>288</v>
      </c>
      <c r="K4002" s="54" t="s">
        <v>538</v>
      </c>
      <c r="L4002" s="87">
        <v>41653</v>
      </c>
      <c r="M4002" s="54"/>
      <c r="N4002" s="54" t="s">
        <v>539</v>
      </c>
      <c r="O4002" s="88">
        <v>9.3056E-2</v>
      </c>
      <c r="P4002" s="54">
        <v>7</v>
      </c>
    </row>
    <row r="4003" spans="1:16" ht="28">
      <c r="A4003" s="54" t="s">
        <v>228</v>
      </c>
      <c r="B4003" s="54" t="s">
        <v>185</v>
      </c>
      <c r="C4003" s="54" t="s">
        <v>1130</v>
      </c>
      <c r="D4003" s="54" t="s">
        <v>111</v>
      </c>
      <c r="E4003" s="54" t="s">
        <v>370</v>
      </c>
      <c r="F4003" s="54" t="s">
        <v>272</v>
      </c>
      <c r="G4003" s="54" t="s">
        <v>288</v>
      </c>
      <c r="H4003" s="54" t="s">
        <v>288</v>
      </c>
      <c r="I4003" s="54" t="s">
        <v>293</v>
      </c>
      <c r="J4003" s="54" t="s">
        <v>288</v>
      </c>
      <c r="K4003" s="54" t="s">
        <v>544</v>
      </c>
      <c r="L4003" s="87">
        <v>41653</v>
      </c>
      <c r="M4003" s="54"/>
      <c r="N4003" s="54" t="s">
        <v>545</v>
      </c>
      <c r="O4003" s="88">
        <v>2.6588000000000001E-2</v>
      </c>
      <c r="P4003" s="54">
        <v>2</v>
      </c>
    </row>
    <row r="4004" spans="1:16" ht="28">
      <c r="A4004" s="54" t="s">
        <v>228</v>
      </c>
      <c r="B4004" s="54" t="s">
        <v>185</v>
      </c>
      <c r="C4004" s="54" t="s">
        <v>1130</v>
      </c>
      <c r="D4004" s="54" t="s">
        <v>111</v>
      </c>
      <c r="E4004" s="54" t="s">
        <v>370</v>
      </c>
      <c r="F4004" s="54" t="s">
        <v>272</v>
      </c>
      <c r="G4004" s="54" t="s">
        <v>288</v>
      </c>
      <c r="H4004" s="54" t="s">
        <v>288</v>
      </c>
      <c r="I4004" s="54" t="s">
        <v>293</v>
      </c>
      <c r="J4004" s="54" t="s">
        <v>288</v>
      </c>
      <c r="K4004" s="54" t="s">
        <v>296</v>
      </c>
      <c r="L4004" s="87">
        <v>41653</v>
      </c>
      <c r="M4004" s="54"/>
      <c r="N4004" s="54" t="s">
        <v>297</v>
      </c>
      <c r="O4004" s="88">
        <v>0.265876</v>
      </c>
      <c r="P4004" s="54">
        <v>20</v>
      </c>
    </row>
    <row r="4005" spans="1:16" ht="28">
      <c r="A4005" s="54" t="s">
        <v>228</v>
      </c>
      <c r="B4005" s="54" t="s">
        <v>185</v>
      </c>
      <c r="C4005" s="54" t="s">
        <v>1130</v>
      </c>
      <c r="D4005" s="54" t="s">
        <v>111</v>
      </c>
      <c r="E4005" s="54" t="s">
        <v>370</v>
      </c>
      <c r="F4005" s="54" t="s">
        <v>272</v>
      </c>
      <c r="G4005" s="54" t="s">
        <v>288</v>
      </c>
      <c r="H4005" s="54" t="s">
        <v>288</v>
      </c>
      <c r="I4005" s="54" t="s">
        <v>293</v>
      </c>
      <c r="J4005" s="54" t="s">
        <v>288</v>
      </c>
      <c r="K4005" s="54" t="s">
        <v>552</v>
      </c>
      <c r="L4005" s="87">
        <v>41653</v>
      </c>
      <c r="M4005" s="54"/>
      <c r="N4005" s="54" t="s">
        <v>553</v>
      </c>
      <c r="O4005" s="88">
        <v>1.3294E-2</v>
      </c>
      <c r="P4005" s="54">
        <v>1</v>
      </c>
    </row>
    <row r="4006" spans="1:16" ht="28">
      <c r="A4006" s="54" t="s">
        <v>228</v>
      </c>
      <c r="B4006" s="54" t="s">
        <v>185</v>
      </c>
      <c r="C4006" s="54" t="s">
        <v>1130</v>
      </c>
      <c r="D4006" s="54" t="s">
        <v>111</v>
      </c>
      <c r="E4006" s="54" t="s">
        <v>370</v>
      </c>
      <c r="F4006" s="54" t="s">
        <v>272</v>
      </c>
      <c r="G4006" s="54" t="s">
        <v>288</v>
      </c>
      <c r="H4006" s="54" t="s">
        <v>564</v>
      </c>
      <c r="I4006" s="54" t="s">
        <v>565</v>
      </c>
      <c r="J4006" s="54" t="s">
        <v>288</v>
      </c>
      <c r="K4006" s="54" t="s">
        <v>566</v>
      </c>
      <c r="L4006" s="87">
        <v>41653</v>
      </c>
      <c r="M4006" s="54"/>
      <c r="N4006" s="54" t="s">
        <v>567</v>
      </c>
      <c r="O4006" s="88">
        <v>1.3294E-2</v>
      </c>
      <c r="P4006" s="54">
        <v>1</v>
      </c>
    </row>
    <row r="4007" spans="1:16" ht="28">
      <c r="A4007" s="54" t="s">
        <v>228</v>
      </c>
      <c r="B4007" s="54" t="s">
        <v>185</v>
      </c>
      <c r="C4007" s="54" t="s">
        <v>1130</v>
      </c>
      <c r="D4007" s="54" t="s">
        <v>111</v>
      </c>
      <c r="E4007" s="54" t="s">
        <v>370</v>
      </c>
      <c r="F4007" s="54" t="s">
        <v>272</v>
      </c>
      <c r="G4007" s="54" t="s">
        <v>288</v>
      </c>
      <c r="H4007" s="54" t="s">
        <v>194</v>
      </c>
      <c r="I4007" s="54" t="s">
        <v>576</v>
      </c>
      <c r="J4007" s="54" t="s">
        <v>288</v>
      </c>
      <c r="K4007" s="54" t="s">
        <v>579</v>
      </c>
      <c r="L4007" s="87">
        <v>42510</v>
      </c>
      <c r="M4007" s="54"/>
      <c r="N4007" s="54" t="s">
        <v>580</v>
      </c>
      <c r="O4007" s="88">
        <v>1.3294E-2</v>
      </c>
      <c r="P4007" s="54">
        <v>1</v>
      </c>
    </row>
    <row r="4008" spans="1:16" ht="28">
      <c r="A4008" s="54" t="s">
        <v>228</v>
      </c>
      <c r="B4008" s="54" t="s">
        <v>185</v>
      </c>
      <c r="C4008" s="54" t="s">
        <v>1130</v>
      </c>
      <c r="D4008" s="54" t="s">
        <v>111</v>
      </c>
      <c r="E4008" s="54" t="s">
        <v>370</v>
      </c>
      <c r="F4008" s="54" t="s">
        <v>272</v>
      </c>
      <c r="G4008" s="54" t="s">
        <v>647</v>
      </c>
      <c r="H4008" s="54" t="s">
        <v>648</v>
      </c>
      <c r="I4008" s="54" t="s">
        <v>649</v>
      </c>
      <c r="J4008" s="54" t="s">
        <v>647</v>
      </c>
      <c r="K4008" s="54" t="s">
        <v>650</v>
      </c>
      <c r="L4008" s="87">
        <v>42790</v>
      </c>
      <c r="M4008" s="54"/>
      <c r="N4008" s="54" t="s">
        <v>651</v>
      </c>
      <c r="O4008" s="88">
        <v>0.279169</v>
      </c>
      <c r="P4008" s="54">
        <v>21</v>
      </c>
    </row>
    <row r="4009" spans="1:16" ht="28">
      <c r="A4009" s="54" t="s">
        <v>228</v>
      </c>
      <c r="B4009" s="54" t="s">
        <v>185</v>
      </c>
      <c r="C4009" s="54" t="s">
        <v>1130</v>
      </c>
      <c r="D4009" s="54" t="s">
        <v>111</v>
      </c>
      <c r="E4009" s="54" t="s">
        <v>370</v>
      </c>
      <c r="F4009" s="54" t="s">
        <v>272</v>
      </c>
      <c r="G4009" s="54" t="s">
        <v>647</v>
      </c>
      <c r="H4009" s="54" t="s">
        <v>648</v>
      </c>
      <c r="I4009" s="54" t="s">
        <v>649</v>
      </c>
      <c r="J4009" s="54" t="s">
        <v>647</v>
      </c>
      <c r="K4009" s="54" t="s">
        <v>653</v>
      </c>
      <c r="L4009" s="87">
        <v>42790</v>
      </c>
      <c r="M4009" s="54"/>
      <c r="N4009" s="54" t="s">
        <v>654</v>
      </c>
      <c r="O4009" s="88">
        <v>1.3294E-2</v>
      </c>
      <c r="P4009" s="54">
        <v>1</v>
      </c>
    </row>
    <row r="4010" spans="1:16" ht="28">
      <c r="A4010" s="54" t="s">
        <v>228</v>
      </c>
      <c r="B4010" s="54" t="s">
        <v>185</v>
      </c>
      <c r="C4010" s="54" t="s">
        <v>1130</v>
      </c>
      <c r="D4010" s="54" t="s">
        <v>111</v>
      </c>
      <c r="E4010" s="54" t="s">
        <v>370</v>
      </c>
      <c r="F4010" s="54" t="s">
        <v>272</v>
      </c>
      <c r="G4010" s="54" t="s">
        <v>647</v>
      </c>
      <c r="H4010" s="54" t="s">
        <v>648</v>
      </c>
      <c r="I4010" s="54" t="s">
        <v>649</v>
      </c>
      <c r="J4010" s="54" t="s">
        <v>675</v>
      </c>
      <c r="K4010" s="54" t="s">
        <v>676</v>
      </c>
      <c r="L4010" s="87">
        <v>42790</v>
      </c>
      <c r="M4010" s="54"/>
      <c r="N4010" s="54" t="s">
        <v>677</v>
      </c>
      <c r="O4010" s="88">
        <v>0.41210799999999997</v>
      </c>
      <c r="P4010" s="54">
        <v>31</v>
      </c>
    </row>
    <row r="4011" spans="1:16" ht="28">
      <c r="A4011" s="54" t="s">
        <v>228</v>
      </c>
      <c r="B4011" s="54" t="s">
        <v>185</v>
      </c>
      <c r="C4011" s="54" t="s">
        <v>1130</v>
      </c>
      <c r="D4011" s="54" t="s">
        <v>111</v>
      </c>
      <c r="E4011" s="54" t="s">
        <v>370</v>
      </c>
      <c r="F4011" s="54" t="s">
        <v>272</v>
      </c>
      <c r="G4011" s="54" t="s">
        <v>196</v>
      </c>
      <c r="H4011" s="54" t="s">
        <v>199</v>
      </c>
      <c r="I4011" s="54" t="s">
        <v>700</v>
      </c>
      <c r="J4011" s="54" t="s">
        <v>196</v>
      </c>
      <c r="K4011" s="54" t="s">
        <v>712</v>
      </c>
      <c r="L4011" s="87">
        <v>42888</v>
      </c>
      <c r="M4011" s="54"/>
      <c r="N4011" s="54" t="s">
        <v>713</v>
      </c>
      <c r="O4011" s="88">
        <v>1.3294E-2</v>
      </c>
      <c r="P4011" s="54">
        <v>1</v>
      </c>
    </row>
    <row r="4012" spans="1:16" ht="28">
      <c r="A4012" s="54" t="s">
        <v>228</v>
      </c>
      <c r="B4012" s="54" t="s">
        <v>185</v>
      </c>
      <c r="C4012" s="54" t="s">
        <v>1130</v>
      </c>
      <c r="D4012" s="54" t="s">
        <v>111</v>
      </c>
      <c r="E4012" s="54" t="s">
        <v>370</v>
      </c>
      <c r="F4012" s="54" t="s">
        <v>272</v>
      </c>
      <c r="G4012" s="54" t="s">
        <v>196</v>
      </c>
      <c r="H4012" s="54" t="s">
        <v>351</v>
      </c>
      <c r="I4012" s="54" t="s">
        <v>728</v>
      </c>
      <c r="J4012" s="54" t="s">
        <v>196</v>
      </c>
      <c r="K4012" s="54" t="s">
        <v>351</v>
      </c>
      <c r="L4012" s="87">
        <v>41744</v>
      </c>
      <c r="M4012" s="54"/>
      <c r="N4012" s="54" t="s">
        <v>729</v>
      </c>
      <c r="O4012" s="88">
        <v>2.6588000000000001E-2</v>
      </c>
      <c r="P4012" s="54">
        <v>2</v>
      </c>
    </row>
    <row r="4013" spans="1:16" ht="28">
      <c r="A4013" s="54" t="s">
        <v>228</v>
      </c>
      <c r="B4013" s="54" t="s">
        <v>185</v>
      </c>
      <c r="C4013" s="54" t="s">
        <v>1130</v>
      </c>
      <c r="D4013" s="54" t="s">
        <v>111</v>
      </c>
      <c r="E4013" s="54" t="s">
        <v>370</v>
      </c>
      <c r="F4013" s="54" t="s">
        <v>272</v>
      </c>
      <c r="G4013" s="54" t="s">
        <v>196</v>
      </c>
      <c r="H4013" s="54" t="s">
        <v>730</v>
      </c>
      <c r="I4013" s="54" t="s">
        <v>731</v>
      </c>
      <c r="J4013" s="54" t="s">
        <v>196</v>
      </c>
      <c r="K4013" s="54" t="s">
        <v>730</v>
      </c>
      <c r="L4013" s="87">
        <v>41660</v>
      </c>
      <c r="M4013" s="54"/>
      <c r="N4013" s="54" t="s">
        <v>732</v>
      </c>
      <c r="O4013" s="88">
        <v>0.119644</v>
      </c>
      <c r="P4013" s="54">
        <v>9</v>
      </c>
    </row>
    <row r="4014" spans="1:16" ht="28">
      <c r="A4014" s="54" t="s">
        <v>228</v>
      </c>
      <c r="B4014" s="54" t="s">
        <v>185</v>
      </c>
      <c r="C4014" s="54" t="s">
        <v>1130</v>
      </c>
      <c r="D4014" s="54" t="s">
        <v>111</v>
      </c>
      <c r="E4014" s="54" t="s">
        <v>370</v>
      </c>
      <c r="F4014" s="54" t="s">
        <v>272</v>
      </c>
      <c r="G4014" s="54" t="s">
        <v>261</v>
      </c>
      <c r="H4014" s="54" t="s">
        <v>303</v>
      </c>
      <c r="I4014" s="54" t="s">
        <v>304</v>
      </c>
      <c r="J4014" s="54" t="s">
        <v>261</v>
      </c>
      <c r="K4014" s="54" t="s">
        <v>305</v>
      </c>
      <c r="L4014" s="87">
        <v>42601</v>
      </c>
      <c r="M4014" s="54"/>
      <c r="N4014" s="54" t="s">
        <v>306</v>
      </c>
      <c r="O4014" s="88">
        <v>0.10635</v>
      </c>
      <c r="P4014" s="54">
        <v>8</v>
      </c>
    </row>
    <row r="4015" spans="1:16" ht="28">
      <c r="A4015" s="54" t="s">
        <v>228</v>
      </c>
      <c r="B4015" s="54" t="s">
        <v>185</v>
      </c>
      <c r="C4015" s="54" t="s">
        <v>1130</v>
      </c>
      <c r="D4015" s="54" t="s">
        <v>111</v>
      </c>
      <c r="E4015" s="54" t="s">
        <v>370</v>
      </c>
      <c r="F4015" s="54" t="s">
        <v>272</v>
      </c>
      <c r="G4015" s="54" t="s">
        <v>261</v>
      </c>
      <c r="H4015" s="54" t="s">
        <v>303</v>
      </c>
      <c r="I4015" s="54" t="s">
        <v>304</v>
      </c>
      <c r="J4015" s="54" t="s">
        <v>261</v>
      </c>
      <c r="K4015" s="54" t="s">
        <v>796</v>
      </c>
      <c r="L4015" s="87">
        <v>42601</v>
      </c>
      <c r="M4015" s="54"/>
      <c r="N4015" s="54" t="s">
        <v>797</v>
      </c>
      <c r="O4015" s="88">
        <v>0.49186999999999997</v>
      </c>
      <c r="P4015" s="54">
        <v>37</v>
      </c>
    </row>
    <row r="4016" spans="1:16" ht="28">
      <c r="A4016" s="54" t="s">
        <v>228</v>
      </c>
      <c r="B4016" s="54" t="s">
        <v>185</v>
      </c>
      <c r="C4016" s="54" t="s">
        <v>1130</v>
      </c>
      <c r="D4016" s="54" t="s">
        <v>111</v>
      </c>
      <c r="E4016" s="54" t="s">
        <v>370</v>
      </c>
      <c r="F4016" s="54" t="s">
        <v>272</v>
      </c>
      <c r="G4016" s="54" t="s">
        <v>261</v>
      </c>
      <c r="H4016" s="54" t="s">
        <v>303</v>
      </c>
      <c r="I4016" s="54" t="s">
        <v>304</v>
      </c>
      <c r="J4016" s="54" t="s">
        <v>261</v>
      </c>
      <c r="K4016" s="54" t="s">
        <v>303</v>
      </c>
      <c r="L4016" s="87">
        <v>42601</v>
      </c>
      <c r="M4016" s="54"/>
      <c r="N4016" s="54" t="s">
        <v>798</v>
      </c>
      <c r="O4016" s="88">
        <v>3.9882000000000001E-2</v>
      </c>
      <c r="P4016" s="54">
        <v>3</v>
      </c>
    </row>
    <row r="4017" spans="1:16" ht="28">
      <c r="A4017" s="54" t="s">
        <v>228</v>
      </c>
      <c r="B4017" s="54" t="s">
        <v>185</v>
      </c>
      <c r="C4017" s="54" t="s">
        <v>1130</v>
      </c>
      <c r="D4017" s="54" t="s">
        <v>111</v>
      </c>
      <c r="E4017" s="54" t="s">
        <v>370</v>
      </c>
      <c r="F4017" s="54" t="s">
        <v>272</v>
      </c>
      <c r="G4017" s="54" t="s">
        <v>261</v>
      </c>
      <c r="H4017" s="54" t="s">
        <v>303</v>
      </c>
      <c r="I4017" s="54" t="s">
        <v>304</v>
      </c>
      <c r="J4017" s="54" t="s">
        <v>261</v>
      </c>
      <c r="K4017" s="54" t="s">
        <v>799</v>
      </c>
      <c r="L4017" s="87">
        <v>42601</v>
      </c>
      <c r="M4017" s="54"/>
      <c r="N4017" s="54" t="s">
        <v>800</v>
      </c>
      <c r="O4017" s="88">
        <v>0.50516399999999995</v>
      </c>
      <c r="P4017" s="54">
        <v>38</v>
      </c>
    </row>
    <row r="4018" spans="1:16" ht="28">
      <c r="A4018" s="54" t="s">
        <v>228</v>
      </c>
      <c r="B4018" s="54" t="s">
        <v>185</v>
      </c>
      <c r="C4018" s="54" t="s">
        <v>1130</v>
      </c>
      <c r="D4018" s="54" t="s">
        <v>111</v>
      </c>
      <c r="E4018" s="54" t="s">
        <v>370</v>
      </c>
      <c r="F4018" s="54" t="s">
        <v>272</v>
      </c>
      <c r="G4018" s="54" t="s">
        <v>261</v>
      </c>
      <c r="H4018" s="54" t="s">
        <v>303</v>
      </c>
      <c r="I4018" s="54" t="s">
        <v>304</v>
      </c>
      <c r="J4018" s="54" t="s">
        <v>261</v>
      </c>
      <c r="K4018" s="54" t="s">
        <v>801</v>
      </c>
      <c r="L4018" s="87">
        <v>42601</v>
      </c>
      <c r="M4018" s="54"/>
      <c r="N4018" s="54" t="s">
        <v>802</v>
      </c>
      <c r="O4018" s="88">
        <v>0.46528199999999997</v>
      </c>
      <c r="P4018" s="54">
        <v>35</v>
      </c>
    </row>
    <row r="4019" spans="1:16" ht="28">
      <c r="A4019" s="54" t="s">
        <v>228</v>
      </c>
      <c r="B4019" s="54" t="s">
        <v>185</v>
      </c>
      <c r="C4019" s="54" t="s">
        <v>1130</v>
      </c>
      <c r="D4019" s="54" t="s">
        <v>111</v>
      </c>
      <c r="E4019" s="54" t="s">
        <v>370</v>
      </c>
      <c r="F4019" s="54" t="s">
        <v>272</v>
      </c>
      <c r="G4019" s="54" t="s">
        <v>261</v>
      </c>
      <c r="H4019" s="54" t="s">
        <v>803</v>
      </c>
      <c r="I4019" s="54" t="s">
        <v>804</v>
      </c>
      <c r="J4019" s="54" t="s">
        <v>261</v>
      </c>
      <c r="K4019" s="54" t="s">
        <v>803</v>
      </c>
      <c r="L4019" s="87">
        <v>42944</v>
      </c>
      <c r="M4019" s="54"/>
      <c r="N4019" s="54" t="s">
        <v>805</v>
      </c>
      <c r="O4019" s="88">
        <v>2.6588000000000001E-2</v>
      </c>
      <c r="P4019" s="54">
        <v>2</v>
      </c>
    </row>
    <row r="4020" spans="1:16" ht="28">
      <c r="A4020" s="54" t="s">
        <v>228</v>
      </c>
      <c r="B4020" s="54" t="s">
        <v>185</v>
      </c>
      <c r="C4020" s="54" t="s">
        <v>1130</v>
      </c>
      <c r="D4020" s="54" t="s">
        <v>111</v>
      </c>
      <c r="E4020" s="54" t="s">
        <v>370</v>
      </c>
      <c r="F4020" s="54" t="s">
        <v>272</v>
      </c>
      <c r="G4020" s="54" t="s">
        <v>307</v>
      </c>
      <c r="H4020" s="54" t="s">
        <v>835</v>
      </c>
      <c r="I4020" s="54" t="s">
        <v>836</v>
      </c>
      <c r="J4020" s="54" t="s">
        <v>307</v>
      </c>
      <c r="K4020" s="54" t="s">
        <v>851</v>
      </c>
      <c r="L4020" s="87">
        <v>41695</v>
      </c>
      <c r="M4020" s="54"/>
      <c r="N4020" s="54" t="s">
        <v>852</v>
      </c>
      <c r="O4020" s="88">
        <v>7.9763000000000001E-2</v>
      </c>
      <c r="P4020" s="54">
        <v>6</v>
      </c>
    </row>
    <row r="4021" spans="1:16" ht="28">
      <c r="A4021" s="54" t="s">
        <v>228</v>
      </c>
      <c r="B4021" s="54" t="s">
        <v>185</v>
      </c>
      <c r="C4021" s="54" t="s">
        <v>1130</v>
      </c>
      <c r="D4021" s="54" t="s">
        <v>111</v>
      </c>
      <c r="E4021" s="54" t="s">
        <v>370</v>
      </c>
      <c r="F4021" s="54" t="s">
        <v>272</v>
      </c>
      <c r="G4021" s="54" t="s">
        <v>859</v>
      </c>
      <c r="H4021" s="54" t="s">
        <v>860</v>
      </c>
      <c r="I4021" s="54" t="s">
        <v>861</v>
      </c>
      <c r="J4021" s="54" t="s">
        <v>859</v>
      </c>
      <c r="K4021" s="54" t="s">
        <v>869</v>
      </c>
      <c r="L4021" s="87">
        <v>41688</v>
      </c>
      <c r="M4021" s="54"/>
      <c r="N4021" s="54" t="s">
        <v>870</v>
      </c>
      <c r="O4021" s="88">
        <v>3.9882000000000001E-2</v>
      </c>
      <c r="P4021" s="54">
        <v>3</v>
      </c>
    </row>
    <row r="4022" spans="1:16" ht="28">
      <c r="A4022" s="54" t="s">
        <v>228</v>
      </c>
      <c r="B4022" s="54" t="s">
        <v>185</v>
      </c>
      <c r="C4022" s="54" t="s">
        <v>1130</v>
      </c>
      <c r="D4022" s="54" t="s">
        <v>111</v>
      </c>
      <c r="E4022" s="54" t="s">
        <v>370</v>
      </c>
      <c r="F4022" s="54" t="s">
        <v>272</v>
      </c>
      <c r="G4022" s="54" t="s">
        <v>859</v>
      </c>
      <c r="H4022" s="54" t="s">
        <v>860</v>
      </c>
      <c r="I4022" s="54" t="s">
        <v>861</v>
      </c>
      <c r="J4022" s="54" t="s">
        <v>859</v>
      </c>
      <c r="K4022" s="54" t="s">
        <v>877</v>
      </c>
      <c r="L4022" s="87">
        <v>41688</v>
      </c>
      <c r="M4022" s="54"/>
      <c r="N4022" s="54" t="s">
        <v>878</v>
      </c>
      <c r="O4022" s="88">
        <v>3.9881E-2</v>
      </c>
      <c r="P4022" s="54">
        <v>3</v>
      </c>
    </row>
    <row r="4023" spans="1:16" ht="28">
      <c r="A4023" s="54" t="s">
        <v>228</v>
      </c>
      <c r="B4023" s="54" t="s">
        <v>185</v>
      </c>
      <c r="C4023" s="54" t="s">
        <v>1130</v>
      </c>
      <c r="D4023" s="54" t="s">
        <v>111</v>
      </c>
      <c r="E4023" s="54" t="s">
        <v>370</v>
      </c>
      <c r="F4023" s="54" t="s">
        <v>272</v>
      </c>
      <c r="G4023" s="54" t="s">
        <v>859</v>
      </c>
      <c r="H4023" s="54" t="s">
        <v>881</v>
      </c>
      <c r="I4023" s="54" t="s">
        <v>882</v>
      </c>
      <c r="J4023" s="54" t="s">
        <v>859</v>
      </c>
      <c r="K4023" s="54" t="s">
        <v>885</v>
      </c>
      <c r="L4023" s="87">
        <v>41695</v>
      </c>
      <c r="M4023" s="54"/>
      <c r="N4023" s="54" t="s">
        <v>886</v>
      </c>
      <c r="O4023" s="88">
        <v>5.3174999999999993E-2</v>
      </c>
      <c r="P4023" s="54">
        <v>4</v>
      </c>
    </row>
    <row r="4024" spans="1:16" ht="28">
      <c r="A4024" s="54" t="s">
        <v>228</v>
      </c>
      <c r="B4024" s="54" t="s">
        <v>185</v>
      </c>
      <c r="C4024" s="54" t="s">
        <v>1130</v>
      </c>
      <c r="D4024" s="54" t="s">
        <v>111</v>
      </c>
      <c r="E4024" s="54" t="s">
        <v>370</v>
      </c>
      <c r="F4024" s="54" t="s">
        <v>272</v>
      </c>
      <c r="G4024" s="54" t="s">
        <v>859</v>
      </c>
      <c r="H4024" s="54" t="s">
        <v>881</v>
      </c>
      <c r="I4024" s="54" t="s">
        <v>882</v>
      </c>
      <c r="J4024" s="54" t="s">
        <v>859</v>
      </c>
      <c r="K4024" s="54" t="s">
        <v>877</v>
      </c>
      <c r="L4024" s="87">
        <v>41695</v>
      </c>
      <c r="M4024" s="54"/>
      <c r="N4024" s="54" t="s">
        <v>887</v>
      </c>
      <c r="O4024" s="88">
        <v>0.29246299999999997</v>
      </c>
      <c r="P4024" s="54">
        <v>22</v>
      </c>
    </row>
    <row r="4025" spans="1:16" ht="28">
      <c r="A4025" s="54" t="s">
        <v>228</v>
      </c>
      <c r="B4025" s="54" t="s">
        <v>185</v>
      </c>
      <c r="C4025" s="54" t="s">
        <v>1130</v>
      </c>
      <c r="D4025" s="54" t="s">
        <v>111</v>
      </c>
      <c r="E4025" s="54" t="s">
        <v>370</v>
      </c>
      <c r="F4025" s="54" t="s">
        <v>272</v>
      </c>
      <c r="G4025" s="54" t="s">
        <v>358</v>
      </c>
      <c r="H4025" s="54" t="s">
        <v>928</v>
      </c>
      <c r="I4025" s="54" t="s">
        <v>929</v>
      </c>
      <c r="J4025" s="54" t="s">
        <v>358</v>
      </c>
      <c r="K4025" s="54" t="s">
        <v>930</v>
      </c>
      <c r="L4025" s="87">
        <v>42622</v>
      </c>
      <c r="M4025" s="54"/>
      <c r="N4025" s="54" t="s">
        <v>931</v>
      </c>
      <c r="O4025" s="88">
        <v>6.6469000000000014E-2</v>
      </c>
      <c r="P4025" s="54">
        <v>5</v>
      </c>
    </row>
    <row r="4026" spans="1:16" ht="28">
      <c r="A4026" s="54" t="s">
        <v>228</v>
      </c>
      <c r="B4026" s="54" t="s">
        <v>185</v>
      </c>
      <c r="C4026" s="54" t="s">
        <v>1130</v>
      </c>
      <c r="D4026" s="54" t="s">
        <v>111</v>
      </c>
      <c r="E4026" s="54" t="s">
        <v>370</v>
      </c>
      <c r="F4026" s="54" t="s">
        <v>272</v>
      </c>
      <c r="G4026" s="54" t="s">
        <v>358</v>
      </c>
      <c r="H4026" s="54" t="s">
        <v>928</v>
      </c>
      <c r="I4026" s="54" t="s">
        <v>929</v>
      </c>
      <c r="J4026" s="54" t="s">
        <v>358</v>
      </c>
      <c r="K4026" s="54" t="s">
        <v>359</v>
      </c>
      <c r="L4026" s="87">
        <v>42622</v>
      </c>
      <c r="M4026" s="54"/>
      <c r="N4026" s="54" t="s">
        <v>932</v>
      </c>
      <c r="O4026" s="88">
        <v>5.3174999999999993E-2</v>
      </c>
      <c r="P4026" s="54">
        <v>4</v>
      </c>
    </row>
    <row r="4027" spans="1:16" ht="28">
      <c r="A4027" s="54" t="s">
        <v>228</v>
      </c>
      <c r="B4027" s="54" t="s">
        <v>185</v>
      </c>
      <c r="C4027" s="54" t="s">
        <v>1130</v>
      </c>
      <c r="D4027" s="54" t="s">
        <v>111</v>
      </c>
      <c r="E4027" s="54" t="s">
        <v>370</v>
      </c>
      <c r="F4027" s="54" t="s">
        <v>272</v>
      </c>
      <c r="G4027" s="54" t="s">
        <v>358</v>
      </c>
      <c r="H4027" s="54" t="s">
        <v>928</v>
      </c>
      <c r="I4027" s="54" t="s">
        <v>929</v>
      </c>
      <c r="J4027" s="54" t="s">
        <v>358</v>
      </c>
      <c r="K4027" s="54" t="s">
        <v>933</v>
      </c>
      <c r="L4027" s="87">
        <v>42622</v>
      </c>
      <c r="M4027" s="54"/>
      <c r="N4027" s="54" t="s">
        <v>934</v>
      </c>
      <c r="O4027" s="88">
        <v>3.9881E-2</v>
      </c>
      <c r="P4027" s="54">
        <v>3</v>
      </c>
    </row>
    <row r="4028" spans="1:16" ht="28">
      <c r="A4028" s="54" t="s">
        <v>228</v>
      </c>
      <c r="B4028" s="54" t="s">
        <v>185</v>
      </c>
      <c r="C4028" s="54" t="s">
        <v>1130</v>
      </c>
      <c r="D4028" s="54" t="s">
        <v>111</v>
      </c>
      <c r="E4028" s="54" t="s">
        <v>370</v>
      </c>
      <c r="F4028" s="54" t="s">
        <v>272</v>
      </c>
      <c r="G4028" s="54" t="s">
        <v>358</v>
      </c>
      <c r="H4028" s="54" t="s">
        <v>928</v>
      </c>
      <c r="I4028" s="54" t="s">
        <v>929</v>
      </c>
      <c r="J4028" s="54" t="s">
        <v>358</v>
      </c>
      <c r="K4028" s="54" t="s">
        <v>935</v>
      </c>
      <c r="L4028" s="87">
        <v>42622</v>
      </c>
      <c r="M4028" s="54"/>
      <c r="N4028" s="54" t="s">
        <v>936</v>
      </c>
      <c r="O4028" s="88">
        <v>0.146232</v>
      </c>
      <c r="P4028" s="54">
        <v>11</v>
      </c>
    </row>
    <row r="4029" spans="1:16" ht="28">
      <c r="A4029" s="54" t="s">
        <v>228</v>
      </c>
      <c r="B4029" s="54" t="s">
        <v>185</v>
      </c>
      <c r="C4029" s="54" t="s">
        <v>1130</v>
      </c>
      <c r="D4029" s="54" t="s">
        <v>111</v>
      </c>
      <c r="E4029" s="54" t="s">
        <v>370</v>
      </c>
      <c r="F4029" s="54" t="s">
        <v>272</v>
      </c>
      <c r="G4029" s="54" t="s">
        <v>358</v>
      </c>
      <c r="H4029" s="54" t="s">
        <v>928</v>
      </c>
      <c r="I4029" s="54" t="s">
        <v>929</v>
      </c>
      <c r="J4029" s="54" t="s">
        <v>358</v>
      </c>
      <c r="K4029" s="54" t="s">
        <v>937</v>
      </c>
      <c r="L4029" s="87">
        <v>42622</v>
      </c>
      <c r="M4029" s="54"/>
      <c r="N4029" s="54" t="s">
        <v>938</v>
      </c>
      <c r="O4029" s="88">
        <v>3.9881E-2</v>
      </c>
      <c r="P4029" s="54">
        <v>3</v>
      </c>
    </row>
    <row r="4030" spans="1:16" ht="28">
      <c r="A4030" s="54" t="s">
        <v>228</v>
      </c>
      <c r="B4030" s="54" t="s">
        <v>185</v>
      </c>
      <c r="C4030" s="54" t="s">
        <v>1130</v>
      </c>
      <c r="D4030" s="54" t="s">
        <v>111</v>
      </c>
      <c r="E4030" s="54" t="s">
        <v>370</v>
      </c>
      <c r="F4030" s="54" t="s">
        <v>272</v>
      </c>
      <c r="G4030" s="54" t="s">
        <v>358</v>
      </c>
      <c r="H4030" s="54" t="s">
        <v>928</v>
      </c>
      <c r="I4030" s="54" t="s">
        <v>929</v>
      </c>
      <c r="J4030" s="54" t="s">
        <v>358</v>
      </c>
      <c r="K4030" s="54" t="s">
        <v>362</v>
      </c>
      <c r="L4030" s="87">
        <v>42622</v>
      </c>
      <c r="M4030" s="54"/>
      <c r="N4030" s="54" t="s">
        <v>939</v>
      </c>
      <c r="O4030" s="88">
        <v>5.3174999999999993E-2</v>
      </c>
      <c r="P4030" s="54">
        <v>4</v>
      </c>
    </row>
    <row r="4031" spans="1:16" ht="28">
      <c r="A4031" s="54" t="s">
        <v>228</v>
      </c>
      <c r="B4031" s="54" t="s">
        <v>185</v>
      </c>
      <c r="C4031" s="54" t="s">
        <v>1130</v>
      </c>
      <c r="D4031" s="54" t="s">
        <v>111</v>
      </c>
      <c r="E4031" s="54" t="s">
        <v>370</v>
      </c>
      <c r="F4031" s="54" t="s">
        <v>272</v>
      </c>
      <c r="G4031" s="54" t="s">
        <v>201</v>
      </c>
      <c r="H4031" s="54" t="s">
        <v>202</v>
      </c>
      <c r="I4031" s="54" t="s">
        <v>941</v>
      </c>
      <c r="J4031" s="54" t="s">
        <v>201</v>
      </c>
      <c r="K4031" s="54" t="s">
        <v>942</v>
      </c>
      <c r="L4031" s="87">
        <v>42979</v>
      </c>
      <c r="M4031" s="54"/>
      <c r="N4031" s="54" t="s">
        <v>943</v>
      </c>
      <c r="O4031" s="88">
        <v>0.172819</v>
      </c>
      <c r="P4031" s="54">
        <v>13</v>
      </c>
    </row>
    <row r="4032" spans="1:16" ht="28">
      <c r="A4032" s="54" t="s">
        <v>228</v>
      </c>
      <c r="B4032" s="54" t="s">
        <v>185</v>
      </c>
      <c r="C4032" s="54" t="s">
        <v>1130</v>
      </c>
      <c r="D4032" s="54" t="s">
        <v>111</v>
      </c>
      <c r="E4032" s="54" t="s">
        <v>370</v>
      </c>
      <c r="F4032" s="54" t="s">
        <v>272</v>
      </c>
      <c r="G4032" s="54" t="s">
        <v>201</v>
      </c>
      <c r="H4032" s="54" t="s">
        <v>202</v>
      </c>
      <c r="I4032" s="54" t="s">
        <v>941</v>
      </c>
      <c r="J4032" s="54" t="s">
        <v>201</v>
      </c>
      <c r="K4032" s="54" t="s">
        <v>946</v>
      </c>
      <c r="L4032" s="87">
        <v>42979</v>
      </c>
      <c r="M4032" s="54"/>
      <c r="N4032" s="54" t="s">
        <v>947</v>
      </c>
      <c r="O4032" s="88">
        <v>0.186113</v>
      </c>
      <c r="P4032" s="54">
        <v>14</v>
      </c>
    </row>
    <row r="4033" spans="1:16" ht="28">
      <c r="A4033" s="54" t="s">
        <v>228</v>
      </c>
      <c r="B4033" s="54" t="s">
        <v>185</v>
      </c>
      <c r="C4033" s="54" t="s">
        <v>1130</v>
      </c>
      <c r="D4033" s="54" t="s">
        <v>111</v>
      </c>
      <c r="E4033" s="54" t="s">
        <v>370</v>
      </c>
      <c r="F4033" s="54" t="s">
        <v>272</v>
      </c>
      <c r="G4033" s="54" t="s">
        <v>201</v>
      </c>
      <c r="H4033" s="54" t="s">
        <v>958</v>
      </c>
      <c r="I4033" s="54" t="s">
        <v>959</v>
      </c>
      <c r="J4033" s="54" t="s">
        <v>201</v>
      </c>
      <c r="K4033" s="54" t="s">
        <v>958</v>
      </c>
      <c r="L4033" s="87">
        <v>42867</v>
      </c>
      <c r="M4033" s="54"/>
      <c r="N4033" s="54" t="s">
        <v>960</v>
      </c>
      <c r="O4033" s="88">
        <v>2.6588000000000001E-2</v>
      </c>
      <c r="P4033" s="54">
        <v>2</v>
      </c>
    </row>
    <row r="4034" spans="1:16" ht="28">
      <c r="A4034" s="54" t="s">
        <v>228</v>
      </c>
      <c r="B4034" s="54" t="s">
        <v>185</v>
      </c>
      <c r="C4034" s="54" t="s">
        <v>1130</v>
      </c>
      <c r="D4034" s="54" t="s">
        <v>111</v>
      </c>
      <c r="E4034" s="54" t="s">
        <v>370</v>
      </c>
      <c r="F4034" s="54" t="s">
        <v>272</v>
      </c>
      <c r="G4034" s="54" t="s">
        <v>201</v>
      </c>
      <c r="H4034" s="54" t="s">
        <v>204</v>
      </c>
      <c r="I4034" s="54" t="s">
        <v>315</v>
      </c>
      <c r="J4034" s="54" t="s">
        <v>201</v>
      </c>
      <c r="K4034" s="54" t="s">
        <v>961</v>
      </c>
      <c r="L4034" s="87">
        <v>41688</v>
      </c>
      <c r="M4034" s="54"/>
      <c r="N4034" s="54" t="s">
        <v>962</v>
      </c>
      <c r="O4034" s="88">
        <v>1.3294E-2</v>
      </c>
      <c r="P4034" s="54">
        <v>1</v>
      </c>
    </row>
    <row r="4035" spans="1:16" ht="28">
      <c r="A4035" s="54" t="s">
        <v>228</v>
      </c>
      <c r="B4035" s="54" t="s">
        <v>185</v>
      </c>
      <c r="C4035" s="54" t="s">
        <v>1130</v>
      </c>
      <c r="D4035" s="54" t="s">
        <v>111</v>
      </c>
      <c r="E4035" s="54" t="s">
        <v>370</v>
      </c>
      <c r="F4035" s="54" t="s">
        <v>272</v>
      </c>
      <c r="G4035" s="54" t="s">
        <v>201</v>
      </c>
      <c r="H4035" s="54" t="s">
        <v>204</v>
      </c>
      <c r="I4035" s="54" t="s">
        <v>315</v>
      </c>
      <c r="J4035" s="54" t="s">
        <v>201</v>
      </c>
      <c r="K4035" s="54" t="s">
        <v>963</v>
      </c>
      <c r="L4035" s="87">
        <v>41688</v>
      </c>
      <c r="M4035" s="54"/>
      <c r="N4035" s="54" t="s">
        <v>964</v>
      </c>
      <c r="O4035" s="88">
        <v>9.3057000000000001E-2</v>
      </c>
      <c r="P4035" s="54">
        <v>7</v>
      </c>
    </row>
    <row r="4036" spans="1:16" ht="28">
      <c r="A4036" s="54" t="s">
        <v>228</v>
      </c>
      <c r="B4036" s="54" t="s">
        <v>185</v>
      </c>
      <c r="C4036" s="54" t="s">
        <v>1130</v>
      </c>
      <c r="D4036" s="54" t="s">
        <v>111</v>
      </c>
      <c r="E4036" s="54" t="s">
        <v>370</v>
      </c>
      <c r="F4036" s="54" t="s">
        <v>272</v>
      </c>
      <c r="G4036" s="54" t="s">
        <v>201</v>
      </c>
      <c r="H4036" s="54" t="s">
        <v>204</v>
      </c>
      <c r="I4036" s="54" t="s">
        <v>315</v>
      </c>
      <c r="J4036" s="54" t="s">
        <v>201</v>
      </c>
      <c r="K4036" s="54" t="s">
        <v>965</v>
      </c>
      <c r="L4036" s="87">
        <v>41688</v>
      </c>
      <c r="M4036" s="54"/>
      <c r="N4036" s="54" t="s">
        <v>966</v>
      </c>
      <c r="O4036" s="88">
        <v>1.3294E-2</v>
      </c>
      <c r="P4036" s="54">
        <v>1</v>
      </c>
    </row>
    <row r="4037" spans="1:16" ht="28">
      <c r="A4037" s="54" t="s">
        <v>228</v>
      </c>
      <c r="B4037" s="54" t="s">
        <v>185</v>
      </c>
      <c r="C4037" s="54" t="s">
        <v>1130</v>
      </c>
      <c r="D4037" s="54" t="s">
        <v>111</v>
      </c>
      <c r="E4037" s="54" t="s">
        <v>370</v>
      </c>
      <c r="F4037" s="54" t="s">
        <v>272</v>
      </c>
      <c r="G4037" s="54" t="s">
        <v>201</v>
      </c>
      <c r="H4037" s="54" t="s">
        <v>204</v>
      </c>
      <c r="I4037" s="54" t="s">
        <v>315</v>
      </c>
      <c r="J4037" s="54" t="s">
        <v>201</v>
      </c>
      <c r="K4037" s="54" t="s">
        <v>316</v>
      </c>
      <c r="L4037" s="87">
        <v>41688</v>
      </c>
      <c r="M4037" s="54"/>
      <c r="N4037" s="54" t="s">
        <v>317</v>
      </c>
      <c r="O4037" s="88">
        <v>6.6469000000000014E-2</v>
      </c>
      <c r="P4037" s="54">
        <v>5</v>
      </c>
    </row>
    <row r="4038" spans="1:16" ht="28">
      <c r="A4038" s="54" t="s">
        <v>228</v>
      </c>
      <c r="B4038" s="54" t="s">
        <v>185</v>
      </c>
      <c r="C4038" s="54" t="s">
        <v>1130</v>
      </c>
      <c r="D4038" s="54" t="s">
        <v>111</v>
      </c>
      <c r="E4038" s="54" t="s">
        <v>370</v>
      </c>
      <c r="F4038" s="54" t="s">
        <v>272</v>
      </c>
      <c r="G4038" s="54" t="s">
        <v>201</v>
      </c>
      <c r="H4038" s="54" t="s">
        <v>204</v>
      </c>
      <c r="I4038" s="54" t="s">
        <v>315</v>
      </c>
      <c r="J4038" s="54" t="s">
        <v>201</v>
      </c>
      <c r="K4038" s="54" t="s">
        <v>967</v>
      </c>
      <c r="L4038" s="87">
        <v>41688</v>
      </c>
      <c r="M4038" s="54"/>
      <c r="N4038" s="54" t="s">
        <v>968</v>
      </c>
      <c r="O4038" s="88">
        <v>0.146232</v>
      </c>
      <c r="P4038" s="54">
        <v>11</v>
      </c>
    </row>
    <row r="4039" spans="1:16" ht="28">
      <c r="A4039" s="54" t="s">
        <v>228</v>
      </c>
      <c r="B4039" s="54" t="s">
        <v>185</v>
      </c>
      <c r="C4039" s="54" t="s">
        <v>1130</v>
      </c>
      <c r="D4039" s="54" t="s">
        <v>111</v>
      </c>
      <c r="E4039" s="54" t="s">
        <v>370</v>
      </c>
      <c r="F4039" s="54" t="s">
        <v>272</v>
      </c>
      <c r="G4039" s="54" t="s">
        <v>201</v>
      </c>
      <c r="H4039" s="54" t="s">
        <v>204</v>
      </c>
      <c r="I4039" s="54" t="s">
        <v>315</v>
      </c>
      <c r="J4039" s="54" t="s">
        <v>201</v>
      </c>
      <c r="K4039" s="54" t="s">
        <v>969</v>
      </c>
      <c r="L4039" s="87">
        <v>41688</v>
      </c>
      <c r="M4039" s="54"/>
      <c r="N4039" s="54" t="s">
        <v>970</v>
      </c>
      <c r="O4039" s="88">
        <v>1.3294E-2</v>
      </c>
      <c r="P4039" s="54">
        <v>1</v>
      </c>
    </row>
    <row r="4040" spans="1:16" ht="28">
      <c r="A4040" s="54" t="s">
        <v>228</v>
      </c>
      <c r="B4040" s="54" t="s">
        <v>185</v>
      </c>
      <c r="C4040" s="54" t="s">
        <v>1130</v>
      </c>
      <c r="D4040" s="54" t="s">
        <v>111</v>
      </c>
      <c r="E4040" s="54" t="s">
        <v>370</v>
      </c>
      <c r="F4040" s="54" t="s">
        <v>272</v>
      </c>
      <c r="G4040" s="54" t="s">
        <v>201</v>
      </c>
      <c r="H4040" s="54" t="s">
        <v>204</v>
      </c>
      <c r="I4040" s="54" t="s">
        <v>315</v>
      </c>
      <c r="J4040" s="54" t="s">
        <v>201</v>
      </c>
      <c r="K4040" s="54" t="s">
        <v>971</v>
      </c>
      <c r="L4040" s="87">
        <v>41688</v>
      </c>
      <c r="M4040" s="54"/>
      <c r="N4040" s="54" t="s">
        <v>972</v>
      </c>
      <c r="O4040" s="88">
        <v>2.6588000000000001E-2</v>
      </c>
      <c r="P4040" s="54">
        <v>2</v>
      </c>
    </row>
    <row r="4041" spans="1:16" ht="28">
      <c r="A4041" s="54" t="s">
        <v>228</v>
      </c>
      <c r="B4041" s="54" t="s">
        <v>185</v>
      </c>
      <c r="C4041" s="54" t="s">
        <v>1130</v>
      </c>
      <c r="D4041" s="54" t="s">
        <v>111</v>
      </c>
      <c r="E4041" s="54" t="s">
        <v>370</v>
      </c>
      <c r="F4041" s="54" t="s">
        <v>272</v>
      </c>
      <c r="G4041" s="54" t="s">
        <v>201</v>
      </c>
      <c r="H4041" s="54" t="s">
        <v>204</v>
      </c>
      <c r="I4041" s="54" t="s">
        <v>315</v>
      </c>
      <c r="J4041" s="54" t="s">
        <v>201</v>
      </c>
      <c r="K4041" s="54" t="s">
        <v>318</v>
      </c>
      <c r="L4041" s="87">
        <v>41688</v>
      </c>
      <c r="M4041" s="54"/>
      <c r="N4041" s="54" t="s">
        <v>319</v>
      </c>
      <c r="O4041" s="88">
        <v>2.6588000000000001E-2</v>
      </c>
      <c r="P4041" s="54">
        <v>2</v>
      </c>
    </row>
    <row r="4042" spans="1:16" ht="28">
      <c r="A4042" s="54" t="s">
        <v>228</v>
      </c>
      <c r="B4042" s="54" t="s">
        <v>185</v>
      </c>
      <c r="C4042" s="54" t="s">
        <v>1130</v>
      </c>
      <c r="D4042" s="54" t="s">
        <v>111</v>
      </c>
      <c r="E4042" s="54" t="s">
        <v>370</v>
      </c>
      <c r="F4042" s="54" t="s">
        <v>272</v>
      </c>
      <c r="G4042" s="54" t="s">
        <v>201</v>
      </c>
      <c r="H4042" s="54" t="s">
        <v>204</v>
      </c>
      <c r="I4042" s="54" t="s">
        <v>315</v>
      </c>
      <c r="J4042" s="54" t="s">
        <v>201</v>
      </c>
      <c r="K4042" s="54" t="s">
        <v>973</v>
      </c>
      <c r="L4042" s="87">
        <v>41688</v>
      </c>
      <c r="M4042" s="54"/>
      <c r="N4042" s="54" t="s">
        <v>974</v>
      </c>
      <c r="O4042" s="88">
        <v>3.9881E-2</v>
      </c>
      <c r="P4042" s="54">
        <v>3</v>
      </c>
    </row>
    <row r="4043" spans="1:16" ht="28">
      <c r="A4043" s="54" t="s">
        <v>228</v>
      </c>
      <c r="B4043" s="54" t="s">
        <v>185</v>
      </c>
      <c r="C4043" s="54" t="s">
        <v>1130</v>
      </c>
      <c r="D4043" s="54" t="s">
        <v>111</v>
      </c>
      <c r="E4043" s="54" t="s">
        <v>370</v>
      </c>
      <c r="F4043" s="54" t="s">
        <v>272</v>
      </c>
      <c r="G4043" s="54" t="s">
        <v>201</v>
      </c>
      <c r="H4043" s="54" t="s">
        <v>204</v>
      </c>
      <c r="I4043" s="54" t="s">
        <v>315</v>
      </c>
      <c r="J4043" s="54" t="s">
        <v>201</v>
      </c>
      <c r="K4043" s="54" t="s">
        <v>204</v>
      </c>
      <c r="L4043" s="87">
        <v>41688</v>
      </c>
      <c r="M4043" s="54"/>
      <c r="N4043" s="54" t="s">
        <v>975</v>
      </c>
      <c r="O4043" s="88">
        <v>0.372226</v>
      </c>
      <c r="P4043" s="54">
        <v>28</v>
      </c>
    </row>
    <row r="4044" spans="1:16" ht="28">
      <c r="A4044" s="54" t="s">
        <v>228</v>
      </c>
      <c r="B4044" s="54" t="s">
        <v>185</v>
      </c>
      <c r="C4044" s="54" t="s">
        <v>1130</v>
      </c>
      <c r="D4044" s="54" t="s">
        <v>111</v>
      </c>
      <c r="E4044" s="54" t="s">
        <v>370</v>
      </c>
      <c r="F4044" s="54" t="s">
        <v>272</v>
      </c>
      <c r="G4044" s="54" t="s">
        <v>201</v>
      </c>
      <c r="H4044" s="54" t="s">
        <v>204</v>
      </c>
      <c r="I4044" s="54" t="s">
        <v>315</v>
      </c>
      <c r="J4044" s="54" t="s">
        <v>201</v>
      </c>
      <c r="K4044" s="54" t="s">
        <v>320</v>
      </c>
      <c r="L4044" s="87">
        <v>41688</v>
      </c>
      <c r="M4044" s="54"/>
      <c r="N4044" s="54" t="s">
        <v>321</v>
      </c>
      <c r="O4044" s="88">
        <v>0.10635</v>
      </c>
      <c r="P4044" s="54">
        <v>8</v>
      </c>
    </row>
    <row r="4045" spans="1:16" ht="28">
      <c r="A4045" s="54" t="s">
        <v>228</v>
      </c>
      <c r="B4045" s="54" t="s">
        <v>185</v>
      </c>
      <c r="C4045" s="54" t="s">
        <v>1130</v>
      </c>
      <c r="D4045" s="54" t="s">
        <v>111</v>
      </c>
      <c r="E4045" s="54" t="s">
        <v>370</v>
      </c>
      <c r="F4045" s="54" t="s">
        <v>272</v>
      </c>
      <c r="G4045" s="54" t="s">
        <v>1541</v>
      </c>
      <c r="H4045" s="54" t="s">
        <v>1542</v>
      </c>
      <c r="I4045" s="54" t="s">
        <v>1543</v>
      </c>
      <c r="J4045" s="54" t="s">
        <v>1541</v>
      </c>
      <c r="K4045" s="54" t="s">
        <v>1544</v>
      </c>
      <c r="L4045" s="87">
        <v>43308</v>
      </c>
      <c r="M4045" s="54"/>
      <c r="N4045" s="54" t="s">
        <v>1545</v>
      </c>
      <c r="O4045" s="88">
        <v>6.6469000000000014E-2</v>
      </c>
      <c r="P4045" s="54">
        <v>5</v>
      </c>
    </row>
    <row r="4046" spans="1:16" ht="28">
      <c r="A4046" s="54" t="s">
        <v>228</v>
      </c>
      <c r="B4046" s="54" t="s">
        <v>185</v>
      </c>
      <c r="C4046" s="54" t="s">
        <v>1130</v>
      </c>
      <c r="D4046" s="54" t="s">
        <v>111</v>
      </c>
      <c r="E4046" s="54" t="s">
        <v>370</v>
      </c>
      <c r="F4046" s="54" t="s">
        <v>272</v>
      </c>
      <c r="G4046" s="54" t="s">
        <v>1541</v>
      </c>
      <c r="H4046" s="54" t="s">
        <v>1542</v>
      </c>
      <c r="I4046" s="54" t="s">
        <v>1543</v>
      </c>
      <c r="J4046" s="54" t="s">
        <v>1541</v>
      </c>
      <c r="K4046" s="54" t="s">
        <v>1546</v>
      </c>
      <c r="L4046" s="87">
        <v>43308</v>
      </c>
      <c r="M4046" s="54"/>
      <c r="N4046" s="54" t="s">
        <v>1547</v>
      </c>
      <c r="O4046" s="88">
        <v>1.3294E-2</v>
      </c>
      <c r="P4046" s="54">
        <v>1</v>
      </c>
    </row>
    <row r="4047" spans="1:16" ht="28">
      <c r="A4047" s="54" t="s">
        <v>228</v>
      </c>
      <c r="B4047" s="54" t="s">
        <v>185</v>
      </c>
      <c r="C4047" s="54" t="s">
        <v>1130</v>
      </c>
      <c r="D4047" s="54" t="s">
        <v>111</v>
      </c>
      <c r="E4047" s="54" t="s">
        <v>370</v>
      </c>
      <c r="F4047" s="54" t="s">
        <v>272</v>
      </c>
      <c r="G4047" s="54" t="s">
        <v>205</v>
      </c>
      <c r="H4047" s="54" t="s">
        <v>998</v>
      </c>
      <c r="I4047" s="54" t="s">
        <v>999</v>
      </c>
      <c r="J4047" s="54" t="s">
        <v>205</v>
      </c>
      <c r="K4047" s="54" t="s">
        <v>998</v>
      </c>
      <c r="L4047" s="87">
        <v>42052</v>
      </c>
      <c r="M4047" s="54"/>
      <c r="N4047" s="54" t="s">
        <v>1000</v>
      </c>
      <c r="O4047" s="88">
        <v>6.6469000000000014E-2</v>
      </c>
      <c r="P4047" s="54">
        <v>5</v>
      </c>
    </row>
    <row r="4048" spans="1:16" ht="28">
      <c r="A4048" s="54" t="s">
        <v>228</v>
      </c>
      <c r="B4048" s="54" t="s">
        <v>185</v>
      </c>
      <c r="C4048" s="54" t="s">
        <v>1130</v>
      </c>
      <c r="D4048" s="54" t="s">
        <v>111</v>
      </c>
      <c r="E4048" s="54" t="s">
        <v>370</v>
      </c>
      <c r="F4048" s="54" t="s">
        <v>272</v>
      </c>
      <c r="G4048" s="54" t="s">
        <v>205</v>
      </c>
      <c r="H4048" s="54" t="s">
        <v>1435</v>
      </c>
      <c r="I4048" s="54" t="s">
        <v>1436</v>
      </c>
      <c r="J4048" s="54" t="s">
        <v>205</v>
      </c>
      <c r="K4048" s="54" t="s">
        <v>1449</v>
      </c>
      <c r="L4048" s="87">
        <v>43154</v>
      </c>
      <c r="M4048" s="54"/>
      <c r="N4048" s="54" t="s">
        <v>1450</v>
      </c>
      <c r="O4048" s="88">
        <v>5.3176000000000008E-2</v>
      </c>
      <c r="P4048" s="54">
        <v>4</v>
      </c>
    </row>
    <row r="4049" spans="1:16" ht="28">
      <c r="A4049" s="54" t="s">
        <v>228</v>
      </c>
      <c r="B4049" s="54" t="s">
        <v>185</v>
      </c>
      <c r="C4049" s="54" t="s">
        <v>1130</v>
      </c>
      <c r="D4049" s="54" t="s">
        <v>111</v>
      </c>
      <c r="E4049" s="54" t="s">
        <v>370</v>
      </c>
      <c r="F4049" s="54" t="s">
        <v>272</v>
      </c>
      <c r="G4049" s="54" t="s">
        <v>205</v>
      </c>
      <c r="H4049" s="54" t="s">
        <v>1016</v>
      </c>
      <c r="I4049" s="54" t="s">
        <v>1017</v>
      </c>
      <c r="J4049" s="54" t="s">
        <v>205</v>
      </c>
      <c r="K4049" s="54" t="s">
        <v>1018</v>
      </c>
      <c r="L4049" s="87">
        <v>41982</v>
      </c>
      <c r="M4049" s="54"/>
      <c r="N4049" s="54" t="s">
        <v>1019</v>
      </c>
      <c r="O4049" s="88">
        <v>2.6588000000000001E-2</v>
      </c>
      <c r="P4049" s="54">
        <v>2</v>
      </c>
    </row>
    <row r="4050" spans="1:16" ht="28">
      <c r="A4050" s="54" t="s">
        <v>228</v>
      </c>
      <c r="B4050" s="54" t="s">
        <v>185</v>
      </c>
      <c r="C4050" s="54" t="s">
        <v>1130</v>
      </c>
      <c r="D4050" s="54" t="s">
        <v>111</v>
      </c>
      <c r="E4050" s="54" t="s">
        <v>370</v>
      </c>
      <c r="F4050" s="54" t="s">
        <v>272</v>
      </c>
      <c r="G4050" s="54" t="s">
        <v>205</v>
      </c>
      <c r="H4050" s="54" t="s">
        <v>1016</v>
      </c>
      <c r="I4050" s="54" t="s">
        <v>1017</v>
      </c>
      <c r="J4050" s="54" t="s">
        <v>205</v>
      </c>
      <c r="K4050" s="54" t="s">
        <v>1020</v>
      </c>
      <c r="L4050" s="87">
        <v>41982</v>
      </c>
      <c r="M4050" s="54"/>
      <c r="N4050" s="54" t="s">
        <v>1021</v>
      </c>
      <c r="O4050" s="88">
        <v>0.29246299999999997</v>
      </c>
      <c r="P4050" s="54">
        <v>22</v>
      </c>
    </row>
    <row r="4051" spans="1:16" ht="28">
      <c r="A4051" s="54" t="s">
        <v>228</v>
      </c>
      <c r="B4051" s="54" t="s">
        <v>185</v>
      </c>
      <c r="C4051" s="54" t="s">
        <v>1130</v>
      </c>
      <c r="D4051" s="54" t="s">
        <v>111</v>
      </c>
      <c r="E4051" s="54" t="s">
        <v>370</v>
      </c>
      <c r="F4051" s="54" t="s">
        <v>272</v>
      </c>
      <c r="G4051" s="54" t="s">
        <v>1023</v>
      </c>
      <c r="H4051" s="54" t="s">
        <v>1024</v>
      </c>
      <c r="I4051" s="54" t="s">
        <v>1025</v>
      </c>
      <c r="J4051" s="54" t="s">
        <v>1023</v>
      </c>
      <c r="K4051" s="54" t="s">
        <v>1028</v>
      </c>
      <c r="L4051" s="87">
        <v>41688</v>
      </c>
      <c r="M4051" s="54"/>
      <c r="N4051" s="54" t="s">
        <v>1029</v>
      </c>
      <c r="O4051" s="88">
        <v>2.6588000000000001E-2</v>
      </c>
      <c r="P4051" s="54">
        <v>2</v>
      </c>
    </row>
    <row r="4052" spans="1:16" ht="28">
      <c r="A4052" s="54" t="s">
        <v>228</v>
      </c>
      <c r="B4052" s="54" t="s">
        <v>185</v>
      </c>
      <c r="C4052" s="54" t="s">
        <v>1130</v>
      </c>
      <c r="D4052" s="54" t="s">
        <v>111</v>
      </c>
      <c r="E4052" s="54" t="s">
        <v>370</v>
      </c>
      <c r="F4052" s="54" t="s">
        <v>272</v>
      </c>
      <c r="G4052" s="54" t="s">
        <v>1023</v>
      </c>
      <c r="H4052" s="54" t="s">
        <v>1024</v>
      </c>
      <c r="I4052" s="54" t="s">
        <v>1025</v>
      </c>
      <c r="J4052" s="54" t="s">
        <v>1023</v>
      </c>
      <c r="K4052" s="54" t="s">
        <v>1036</v>
      </c>
      <c r="L4052" s="87">
        <v>41688</v>
      </c>
      <c r="M4052" s="54"/>
      <c r="N4052" s="54" t="s">
        <v>1037</v>
      </c>
      <c r="O4052" s="88">
        <v>2.6588000000000001E-2</v>
      </c>
      <c r="P4052" s="54">
        <v>2</v>
      </c>
    </row>
    <row r="4053" spans="1:16" ht="28">
      <c r="A4053" s="54" t="s">
        <v>228</v>
      </c>
      <c r="B4053" s="54" t="s">
        <v>185</v>
      </c>
      <c r="C4053" s="54" t="s">
        <v>1130</v>
      </c>
      <c r="D4053" s="54" t="s">
        <v>111</v>
      </c>
      <c r="E4053" s="54" t="s">
        <v>370</v>
      </c>
      <c r="F4053" s="54" t="s">
        <v>272</v>
      </c>
      <c r="G4053" s="54" t="s">
        <v>1023</v>
      </c>
      <c r="H4053" s="54" t="s">
        <v>1024</v>
      </c>
      <c r="I4053" s="54" t="s">
        <v>1025</v>
      </c>
      <c r="J4053" s="54" t="s">
        <v>1023</v>
      </c>
      <c r="K4053" s="54" t="s">
        <v>1038</v>
      </c>
      <c r="L4053" s="87">
        <v>41688</v>
      </c>
      <c r="M4053" s="54"/>
      <c r="N4053" s="54" t="s">
        <v>1039</v>
      </c>
      <c r="O4053" s="88">
        <v>2.6588000000000001E-2</v>
      </c>
      <c r="P4053" s="54">
        <v>2</v>
      </c>
    </row>
    <row r="4054" spans="1:16" ht="28">
      <c r="A4054" s="54" t="s">
        <v>228</v>
      </c>
      <c r="B4054" s="54" t="s">
        <v>185</v>
      </c>
      <c r="C4054" s="54" t="s">
        <v>1130</v>
      </c>
      <c r="D4054" s="54" t="s">
        <v>111</v>
      </c>
      <c r="E4054" s="54" t="s">
        <v>370</v>
      </c>
      <c r="F4054" s="54" t="s">
        <v>272</v>
      </c>
      <c r="G4054" s="54" t="s">
        <v>1023</v>
      </c>
      <c r="H4054" s="54" t="s">
        <v>1024</v>
      </c>
      <c r="I4054" s="54" t="s">
        <v>1025</v>
      </c>
      <c r="J4054" s="54" t="s">
        <v>1023</v>
      </c>
      <c r="K4054" s="54" t="s">
        <v>1042</v>
      </c>
      <c r="L4054" s="87">
        <v>41688</v>
      </c>
      <c r="M4054" s="54"/>
      <c r="N4054" s="54" t="s">
        <v>1043</v>
      </c>
      <c r="O4054" s="88">
        <v>3.9881E-2</v>
      </c>
      <c r="P4054" s="54">
        <v>3</v>
      </c>
    </row>
    <row r="4055" spans="1:16" ht="28">
      <c r="A4055" s="54" t="s">
        <v>228</v>
      </c>
      <c r="B4055" s="54" t="s">
        <v>185</v>
      </c>
      <c r="C4055" s="54" t="s">
        <v>1130</v>
      </c>
      <c r="D4055" s="54" t="s">
        <v>111</v>
      </c>
      <c r="E4055" s="54" t="s">
        <v>370</v>
      </c>
      <c r="F4055" s="54" t="s">
        <v>272</v>
      </c>
      <c r="G4055" s="54" t="s">
        <v>1023</v>
      </c>
      <c r="H4055" s="54" t="s">
        <v>1024</v>
      </c>
      <c r="I4055" s="54" t="s">
        <v>1025</v>
      </c>
      <c r="J4055" s="54" t="s">
        <v>1023</v>
      </c>
      <c r="K4055" s="54" t="s">
        <v>1044</v>
      </c>
      <c r="L4055" s="87">
        <v>41688</v>
      </c>
      <c r="M4055" s="54"/>
      <c r="N4055" s="54" t="s">
        <v>1045</v>
      </c>
      <c r="O4055" s="88">
        <v>1.3294E-2</v>
      </c>
      <c r="P4055" s="54">
        <v>1</v>
      </c>
    </row>
    <row r="4056" spans="1:16" ht="28">
      <c r="A4056" s="54" t="s">
        <v>228</v>
      </c>
      <c r="B4056" s="54" t="s">
        <v>185</v>
      </c>
      <c r="C4056" s="54" t="s">
        <v>1130</v>
      </c>
      <c r="D4056" s="54" t="s">
        <v>111</v>
      </c>
      <c r="E4056" s="54" t="s">
        <v>370</v>
      </c>
      <c r="F4056" s="54" t="s">
        <v>272</v>
      </c>
      <c r="G4056" s="54" t="s">
        <v>210</v>
      </c>
      <c r="H4056" s="54" t="s">
        <v>210</v>
      </c>
      <c r="I4056" s="54" t="s">
        <v>322</v>
      </c>
      <c r="J4056" s="54" t="s">
        <v>210</v>
      </c>
      <c r="K4056" s="54" t="s">
        <v>342</v>
      </c>
      <c r="L4056" s="87">
        <v>41674</v>
      </c>
      <c r="M4056" s="54"/>
      <c r="N4056" s="54" t="s">
        <v>1046</v>
      </c>
      <c r="O4056" s="88">
        <v>3.9882000000000001E-2</v>
      </c>
      <c r="P4056" s="54">
        <v>3</v>
      </c>
    </row>
    <row r="4057" spans="1:16" ht="28">
      <c r="A4057" s="54" t="s">
        <v>228</v>
      </c>
      <c r="B4057" s="54" t="s">
        <v>185</v>
      </c>
      <c r="C4057" s="54" t="s">
        <v>1130</v>
      </c>
      <c r="D4057" s="54" t="s">
        <v>111</v>
      </c>
      <c r="E4057" s="54" t="s">
        <v>370</v>
      </c>
      <c r="F4057" s="54" t="s">
        <v>272</v>
      </c>
      <c r="G4057" s="54" t="s">
        <v>210</v>
      </c>
      <c r="H4057" s="54" t="s">
        <v>210</v>
      </c>
      <c r="I4057" s="54" t="s">
        <v>322</v>
      </c>
      <c r="J4057" s="54" t="s">
        <v>210</v>
      </c>
      <c r="K4057" s="54" t="s">
        <v>1047</v>
      </c>
      <c r="L4057" s="87">
        <v>41674</v>
      </c>
      <c r="M4057" s="54"/>
      <c r="N4057" s="54" t="s">
        <v>1048</v>
      </c>
      <c r="O4057" s="88">
        <v>0.93056499999999998</v>
      </c>
      <c r="P4057" s="54">
        <v>70</v>
      </c>
    </row>
    <row r="4058" spans="1:16" ht="28">
      <c r="A4058" s="54" t="s">
        <v>228</v>
      </c>
      <c r="B4058" s="54" t="s">
        <v>185</v>
      </c>
      <c r="C4058" s="54" t="s">
        <v>1130</v>
      </c>
      <c r="D4058" s="54" t="s">
        <v>111</v>
      </c>
      <c r="E4058" s="54" t="s">
        <v>370</v>
      </c>
      <c r="F4058" s="54" t="s">
        <v>272</v>
      </c>
      <c r="G4058" s="54" t="s">
        <v>210</v>
      </c>
      <c r="H4058" s="54" t="s">
        <v>210</v>
      </c>
      <c r="I4058" s="54" t="s">
        <v>322</v>
      </c>
      <c r="J4058" s="54" t="s">
        <v>210</v>
      </c>
      <c r="K4058" s="54" t="s">
        <v>1049</v>
      </c>
      <c r="L4058" s="87">
        <v>41674</v>
      </c>
      <c r="M4058" s="54"/>
      <c r="N4058" s="54" t="s">
        <v>1050</v>
      </c>
      <c r="O4058" s="88">
        <v>2.6588000000000001E-2</v>
      </c>
      <c r="P4058" s="54">
        <v>2</v>
      </c>
    </row>
    <row r="4059" spans="1:16" ht="28">
      <c r="A4059" s="54" t="s">
        <v>228</v>
      </c>
      <c r="B4059" s="54" t="s">
        <v>185</v>
      </c>
      <c r="C4059" s="54" t="s">
        <v>1130</v>
      </c>
      <c r="D4059" s="54" t="s">
        <v>111</v>
      </c>
      <c r="E4059" s="54" t="s">
        <v>370</v>
      </c>
      <c r="F4059" s="54" t="s">
        <v>272</v>
      </c>
      <c r="G4059" s="54" t="s">
        <v>210</v>
      </c>
      <c r="H4059" s="54" t="s">
        <v>210</v>
      </c>
      <c r="I4059" s="54" t="s">
        <v>322</v>
      </c>
      <c r="J4059" s="54" t="s">
        <v>210</v>
      </c>
      <c r="K4059" s="54" t="s">
        <v>325</v>
      </c>
      <c r="L4059" s="87">
        <v>41674</v>
      </c>
      <c r="M4059" s="54"/>
      <c r="N4059" s="54" t="s">
        <v>326</v>
      </c>
      <c r="O4059" s="88">
        <v>9.3056E-2</v>
      </c>
      <c r="P4059" s="54">
        <v>7</v>
      </c>
    </row>
    <row r="4060" spans="1:16" ht="28">
      <c r="A4060" s="54" t="s">
        <v>228</v>
      </c>
      <c r="B4060" s="54" t="s">
        <v>185</v>
      </c>
      <c r="C4060" s="54" t="s">
        <v>1130</v>
      </c>
      <c r="D4060" s="54" t="s">
        <v>111</v>
      </c>
      <c r="E4060" s="54" t="s">
        <v>370</v>
      </c>
      <c r="F4060" s="54" t="s">
        <v>272</v>
      </c>
      <c r="G4060" s="54" t="s">
        <v>210</v>
      </c>
      <c r="H4060" s="54" t="s">
        <v>210</v>
      </c>
      <c r="I4060" s="54" t="s">
        <v>322</v>
      </c>
      <c r="J4060" s="54" t="s">
        <v>210</v>
      </c>
      <c r="K4060" s="54" t="s">
        <v>1052</v>
      </c>
      <c r="L4060" s="87">
        <v>41674</v>
      </c>
      <c r="M4060" s="54"/>
      <c r="N4060" s="54" t="s">
        <v>1053</v>
      </c>
      <c r="O4060" s="88">
        <v>1.3294E-2</v>
      </c>
      <c r="P4060" s="54">
        <v>1</v>
      </c>
    </row>
    <row r="4061" spans="1:16" ht="28">
      <c r="A4061" s="54" t="s">
        <v>228</v>
      </c>
      <c r="B4061" s="54" t="s">
        <v>185</v>
      </c>
      <c r="C4061" s="54" t="s">
        <v>1130</v>
      </c>
      <c r="D4061" s="54" t="s">
        <v>111</v>
      </c>
      <c r="E4061" s="54" t="s">
        <v>370</v>
      </c>
      <c r="F4061" s="54" t="s">
        <v>272</v>
      </c>
      <c r="G4061" s="54" t="s">
        <v>210</v>
      </c>
      <c r="H4061" s="54" t="s">
        <v>210</v>
      </c>
      <c r="I4061" s="54" t="s">
        <v>322</v>
      </c>
      <c r="J4061" s="54" t="s">
        <v>210</v>
      </c>
      <c r="K4061" s="54" t="s">
        <v>327</v>
      </c>
      <c r="L4061" s="87">
        <v>41674</v>
      </c>
      <c r="M4061" s="54"/>
      <c r="N4061" s="54" t="s">
        <v>328</v>
      </c>
      <c r="O4061" s="88">
        <v>0.172819</v>
      </c>
      <c r="P4061" s="54">
        <v>13</v>
      </c>
    </row>
    <row r="4062" spans="1:16" ht="28">
      <c r="A4062" s="54" t="s">
        <v>228</v>
      </c>
      <c r="B4062" s="54" t="s">
        <v>185</v>
      </c>
      <c r="C4062" s="54" t="s">
        <v>1130</v>
      </c>
      <c r="D4062" s="54" t="s">
        <v>111</v>
      </c>
      <c r="E4062" s="54" t="s">
        <v>370</v>
      </c>
      <c r="F4062" s="54" t="s">
        <v>272</v>
      </c>
      <c r="G4062" s="54" t="s">
        <v>207</v>
      </c>
      <c r="H4062" s="54" t="s">
        <v>208</v>
      </c>
      <c r="I4062" s="54" t="s">
        <v>329</v>
      </c>
      <c r="J4062" s="54" t="s">
        <v>207</v>
      </c>
      <c r="K4062" s="54" t="s">
        <v>1064</v>
      </c>
      <c r="L4062" s="87">
        <v>42171</v>
      </c>
      <c r="M4062" s="54"/>
      <c r="N4062" s="54" t="s">
        <v>1065</v>
      </c>
      <c r="O4062" s="88">
        <v>1.3294E-2</v>
      </c>
      <c r="P4062" s="54">
        <v>1</v>
      </c>
    </row>
    <row r="4063" spans="1:16" ht="28">
      <c r="A4063" s="54" t="s">
        <v>228</v>
      </c>
      <c r="B4063" s="54" t="s">
        <v>185</v>
      </c>
      <c r="C4063" s="54" t="s">
        <v>1130</v>
      </c>
      <c r="D4063" s="54" t="s">
        <v>111</v>
      </c>
      <c r="E4063" s="54" t="s">
        <v>370</v>
      </c>
      <c r="F4063" s="54" t="s">
        <v>272</v>
      </c>
      <c r="G4063" s="54" t="s">
        <v>207</v>
      </c>
      <c r="H4063" s="54" t="s">
        <v>208</v>
      </c>
      <c r="I4063" s="54" t="s">
        <v>329</v>
      </c>
      <c r="J4063" s="54" t="s">
        <v>207</v>
      </c>
      <c r="K4063" s="54" t="s">
        <v>1068</v>
      </c>
      <c r="L4063" s="87">
        <v>42171</v>
      </c>
      <c r="M4063" s="54"/>
      <c r="N4063" s="54" t="s">
        <v>1069</v>
      </c>
      <c r="O4063" s="88">
        <v>1.3294E-2</v>
      </c>
      <c r="P4063" s="54">
        <v>1</v>
      </c>
    </row>
    <row r="4064" spans="1:16" ht="28">
      <c r="A4064" s="54" t="s">
        <v>228</v>
      </c>
      <c r="B4064" s="54" t="s">
        <v>185</v>
      </c>
      <c r="C4064" s="54" t="s">
        <v>1130</v>
      </c>
      <c r="D4064" s="54" t="s">
        <v>111</v>
      </c>
      <c r="E4064" s="54" t="s">
        <v>370</v>
      </c>
      <c r="F4064" s="54" t="s">
        <v>272</v>
      </c>
      <c r="G4064" s="54" t="s">
        <v>207</v>
      </c>
      <c r="H4064" s="54" t="s">
        <v>208</v>
      </c>
      <c r="I4064" s="54" t="s">
        <v>329</v>
      </c>
      <c r="J4064" s="54" t="s">
        <v>207</v>
      </c>
      <c r="K4064" s="54" t="s">
        <v>332</v>
      </c>
      <c r="L4064" s="87">
        <v>42171</v>
      </c>
      <c r="M4064" s="54"/>
      <c r="N4064" s="54" t="s">
        <v>333</v>
      </c>
      <c r="O4064" s="88">
        <v>1.3294E-2</v>
      </c>
      <c r="P4064" s="54">
        <v>1</v>
      </c>
    </row>
    <row r="4065" spans="1:16" ht="28">
      <c r="A4065" s="54" t="s">
        <v>228</v>
      </c>
      <c r="B4065" s="54" t="s">
        <v>185</v>
      </c>
      <c r="C4065" s="54" t="s">
        <v>1130</v>
      </c>
      <c r="D4065" s="54" t="s">
        <v>111</v>
      </c>
      <c r="E4065" s="54" t="s">
        <v>370</v>
      </c>
      <c r="F4065" s="54" t="s">
        <v>272</v>
      </c>
      <c r="G4065" s="54" t="s">
        <v>207</v>
      </c>
      <c r="H4065" s="54" t="s">
        <v>208</v>
      </c>
      <c r="I4065" s="54" t="s">
        <v>329</v>
      </c>
      <c r="J4065" s="54" t="s">
        <v>207</v>
      </c>
      <c r="K4065" s="54" t="s">
        <v>334</v>
      </c>
      <c r="L4065" s="87">
        <v>42171</v>
      </c>
      <c r="M4065" s="54"/>
      <c r="N4065" s="54" t="s">
        <v>335</v>
      </c>
      <c r="O4065" s="88">
        <v>9.3057000000000001E-2</v>
      </c>
      <c r="P4065" s="54">
        <v>7</v>
      </c>
    </row>
    <row r="4066" spans="1:16" ht="28">
      <c r="A4066" s="54" t="s">
        <v>228</v>
      </c>
      <c r="B4066" s="54" t="s">
        <v>185</v>
      </c>
      <c r="C4066" s="54" t="s">
        <v>1130</v>
      </c>
      <c r="D4066" s="54" t="s">
        <v>111</v>
      </c>
      <c r="E4066" s="54" t="s">
        <v>370</v>
      </c>
      <c r="F4066" s="54" t="s">
        <v>272</v>
      </c>
      <c r="G4066" s="54" t="s">
        <v>207</v>
      </c>
      <c r="H4066" s="54" t="s">
        <v>208</v>
      </c>
      <c r="I4066" s="54" t="s">
        <v>329</v>
      </c>
      <c r="J4066" s="54" t="s">
        <v>207</v>
      </c>
      <c r="K4066" s="54" t="s">
        <v>1070</v>
      </c>
      <c r="L4066" s="87">
        <v>42171</v>
      </c>
      <c r="M4066" s="54"/>
      <c r="N4066" s="54" t="s">
        <v>1071</v>
      </c>
      <c r="O4066" s="88">
        <v>1.3294E-2</v>
      </c>
      <c r="P4066" s="54">
        <v>1</v>
      </c>
    </row>
    <row r="4067" spans="1:16" ht="28">
      <c r="A4067" s="54" t="s">
        <v>228</v>
      </c>
      <c r="B4067" s="54" t="s">
        <v>185</v>
      </c>
      <c r="C4067" s="54" t="s">
        <v>1130</v>
      </c>
      <c r="D4067" s="54" t="s">
        <v>111</v>
      </c>
      <c r="E4067" s="54" t="s">
        <v>370</v>
      </c>
      <c r="F4067" s="54" t="s">
        <v>272</v>
      </c>
      <c r="G4067" s="54" t="s">
        <v>207</v>
      </c>
      <c r="H4067" s="54" t="s">
        <v>208</v>
      </c>
      <c r="I4067" s="54" t="s">
        <v>329</v>
      </c>
      <c r="J4067" s="54" t="s">
        <v>207</v>
      </c>
      <c r="K4067" s="54" t="s">
        <v>1072</v>
      </c>
      <c r="L4067" s="87">
        <v>42171</v>
      </c>
      <c r="M4067" s="54"/>
      <c r="N4067" s="54" t="s">
        <v>1073</v>
      </c>
      <c r="O4067" s="88">
        <v>1.3294E-2</v>
      </c>
      <c r="P4067" s="54">
        <v>1</v>
      </c>
    </row>
    <row r="4068" spans="1:16" ht="28">
      <c r="A4068" s="54" t="s">
        <v>228</v>
      </c>
      <c r="B4068" s="54" t="s">
        <v>185</v>
      </c>
      <c r="C4068" s="54" t="s">
        <v>1130</v>
      </c>
      <c r="D4068" s="54" t="s">
        <v>111</v>
      </c>
      <c r="E4068" s="54" t="s">
        <v>370</v>
      </c>
      <c r="F4068" s="54" t="s">
        <v>272</v>
      </c>
      <c r="G4068" s="54" t="s">
        <v>207</v>
      </c>
      <c r="H4068" s="54" t="s">
        <v>336</v>
      </c>
      <c r="I4068" s="54" t="s">
        <v>337</v>
      </c>
      <c r="J4068" s="54" t="s">
        <v>207</v>
      </c>
      <c r="K4068" s="54" t="s">
        <v>336</v>
      </c>
      <c r="L4068" s="87">
        <v>42101</v>
      </c>
      <c r="M4068" s="54"/>
      <c r="N4068" s="54" t="s">
        <v>338</v>
      </c>
      <c r="O4068" s="88">
        <v>0.75774600000000003</v>
      </c>
      <c r="P4068" s="54">
        <v>57</v>
      </c>
    </row>
    <row r="4069" spans="1:16" ht="28">
      <c r="A4069" s="54" t="s">
        <v>228</v>
      </c>
      <c r="B4069" s="54" t="s">
        <v>185</v>
      </c>
      <c r="C4069" s="54" t="s">
        <v>1130</v>
      </c>
      <c r="D4069" s="54" t="s">
        <v>111</v>
      </c>
      <c r="E4069" s="54" t="s">
        <v>370</v>
      </c>
      <c r="F4069" s="54" t="s">
        <v>272</v>
      </c>
      <c r="G4069" s="54" t="s">
        <v>207</v>
      </c>
      <c r="H4069" s="54" t="s">
        <v>209</v>
      </c>
      <c r="I4069" s="54" t="s">
        <v>1074</v>
      </c>
      <c r="J4069" s="54" t="s">
        <v>207</v>
      </c>
      <c r="K4069" s="54" t="s">
        <v>1075</v>
      </c>
      <c r="L4069" s="87">
        <v>41688</v>
      </c>
      <c r="M4069" s="54"/>
      <c r="N4069" s="54" t="s">
        <v>1076</v>
      </c>
      <c r="O4069" s="88">
        <v>3.2303899999999999</v>
      </c>
      <c r="P4069" s="54">
        <v>243</v>
      </c>
    </row>
    <row r="4070" spans="1:16" ht="28">
      <c r="A4070" s="54" t="s">
        <v>228</v>
      </c>
      <c r="B4070" s="54" t="s">
        <v>185</v>
      </c>
      <c r="C4070" s="54" t="s">
        <v>1130</v>
      </c>
      <c r="D4070" s="54" t="s">
        <v>111</v>
      </c>
      <c r="E4070" s="54" t="s">
        <v>370</v>
      </c>
      <c r="F4070" s="54" t="s">
        <v>272</v>
      </c>
      <c r="G4070" s="54" t="s">
        <v>207</v>
      </c>
      <c r="H4070" s="54" t="s">
        <v>209</v>
      </c>
      <c r="I4070" s="54" t="s">
        <v>1074</v>
      </c>
      <c r="J4070" s="54" t="s">
        <v>207</v>
      </c>
      <c r="K4070" s="54" t="s">
        <v>1077</v>
      </c>
      <c r="L4070" s="87">
        <v>41688</v>
      </c>
      <c r="M4070" s="54"/>
      <c r="N4070" s="54" t="s">
        <v>1078</v>
      </c>
      <c r="O4070" s="88">
        <v>7.9763000000000001E-2</v>
      </c>
      <c r="P4070" s="54">
        <v>6</v>
      </c>
    </row>
    <row r="4071" spans="1:16" ht="28">
      <c r="A4071" s="54" t="s">
        <v>228</v>
      </c>
      <c r="B4071" s="54" t="s">
        <v>185</v>
      </c>
      <c r="C4071" s="54" t="s">
        <v>1130</v>
      </c>
      <c r="D4071" s="54" t="s">
        <v>111</v>
      </c>
      <c r="E4071" s="54" t="s">
        <v>370</v>
      </c>
      <c r="F4071" s="54" t="s">
        <v>272</v>
      </c>
      <c r="G4071" s="54" t="s">
        <v>207</v>
      </c>
      <c r="H4071" s="54" t="s">
        <v>209</v>
      </c>
      <c r="I4071" s="54" t="s">
        <v>1074</v>
      </c>
      <c r="J4071" s="54" t="s">
        <v>207</v>
      </c>
      <c r="K4071" s="54" t="s">
        <v>1079</v>
      </c>
      <c r="L4071" s="87">
        <v>41688</v>
      </c>
      <c r="M4071" s="54"/>
      <c r="N4071" s="54" t="s">
        <v>1080</v>
      </c>
      <c r="O4071" s="88">
        <v>2.6588000000000001E-2</v>
      </c>
      <c r="P4071" s="54">
        <v>2</v>
      </c>
    </row>
    <row r="4072" spans="1:16" ht="28">
      <c r="A4072" s="54" t="s">
        <v>228</v>
      </c>
      <c r="B4072" s="54" t="s">
        <v>185</v>
      </c>
      <c r="C4072" s="54" t="s">
        <v>1130</v>
      </c>
      <c r="D4072" s="54" t="s">
        <v>111</v>
      </c>
      <c r="E4072" s="54" t="s">
        <v>370</v>
      </c>
      <c r="F4072" s="54" t="s">
        <v>272</v>
      </c>
      <c r="G4072" s="54" t="s">
        <v>207</v>
      </c>
      <c r="H4072" s="54" t="s">
        <v>209</v>
      </c>
      <c r="I4072" s="54" t="s">
        <v>1074</v>
      </c>
      <c r="J4072" s="54" t="s">
        <v>207</v>
      </c>
      <c r="K4072" s="54" t="s">
        <v>1081</v>
      </c>
      <c r="L4072" s="87">
        <v>41688</v>
      </c>
      <c r="M4072" s="54"/>
      <c r="N4072" s="54" t="s">
        <v>1082</v>
      </c>
      <c r="O4072" s="88">
        <v>3.9881E-2</v>
      </c>
      <c r="P4072" s="54">
        <v>3</v>
      </c>
    </row>
    <row r="4073" spans="1:16" ht="28">
      <c r="A4073" s="54" t="s">
        <v>228</v>
      </c>
      <c r="B4073" s="54" t="s">
        <v>185</v>
      </c>
      <c r="C4073" s="54" t="s">
        <v>1130</v>
      </c>
      <c r="D4073" s="54" t="s">
        <v>111</v>
      </c>
      <c r="E4073" s="54" t="s">
        <v>370</v>
      </c>
      <c r="F4073" s="54" t="s">
        <v>272</v>
      </c>
      <c r="G4073" s="54" t="s">
        <v>207</v>
      </c>
      <c r="H4073" s="54" t="s">
        <v>209</v>
      </c>
      <c r="I4073" s="54" t="s">
        <v>1074</v>
      </c>
      <c r="J4073" s="54" t="s">
        <v>207</v>
      </c>
      <c r="K4073" s="54" t="s">
        <v>1083</v>
      </c>
      <c r="L4073" s="87">
        <v>41688</v>
      </c>
      <c r="M4073" s="54"/>
      <c r="N4073" s="54" t="s">
        <v>1084</v>
      </c>
      <c r="O4073" s="88">
        <v>0.159526</v>
      </c>
      <c r="P4073" s="54">
        <v>12</v>
      </c>
    </row>
    <row r="4074" spans="1:16" ht="28">
      <c r="A4074" s="54" t="s">
        <v>228</v>
      </c>
      <c r="B4074" s="54" t="s">
        <v>185</v>
      </c>
      <c r="C4074" s="54" t="s">
        <v>1130</v>
      </c>
      <c r="D4074" s="54" t="s">
        <v>111</v>
      </c>
      <c r="E4074" s="54" t="s">
        <v>370</v>
      </c>
      <c r="F4074" s="54" t="s">
        <v>272</v>
      </c>
      <c r="G4074" s="54" t="s">
        <v>207</v>
      </c>
      <c r="H4074" s="54" t="s">
        <v>209</v>
      </c>
      <c r="I4074" s="54" t="s">
        <v>1074</v>
      </c>
      <c r="J4074" s="54" t="s">
        <v>207</v>
      </c>
      <c r="K4074" s="54" t="s">
        <v>1085</v>
      </c>
      <c r="L4074" s="87">
        <v>41688</v>
      </c>
      <c r="M4074" s="54"/>
      <c r="N4074" s="54" t="s">
        <v>1086</v>
      </c>
      <c r="O4074" s="88">
        <v>5.3174999999999993E-2</v>
      </c>
      <c r="P4074" s="54">
        <v>4</v>
      </c>
    </row>
    <row r="4075" spans="1:16" ht="28">
      <c r="A4075" s="54" t="s">
        <v>228</v>
      </c>
      <c r="B4075" s="54" t="s">
        <v>185</v>
      </c>
      <c r="C4075" s="54" t="s">
        <v>1130</v>
      </c>
      <c r="D4075" s="54" t="s">
        <v>111</v>
      </c>
      <c r="E4075" s="54" t="s">
        <v>370</v>
      </c>
      <c r="F4075" s="54" t="s">
        <v>272</v>
      </c>
      <c r="G4075" s="54" t="s">
        <v>207</v>
      </c>
      <c r="H4075" s="54" t="s">
        <v>209</v>
      </c>
      <c r="I4075" s="54" t="s">
        <v>1074</v>
      </c>
      <c r="J4075" s="54" t="s">
        <v>207</v>
      </c>
      <c r="K4075" s="54" t="s">
        <v>1087</v>
      </c>
      <c r="L4075" s="87">
        <v>41688</v>
      </c>
      <c r="M4075" s="54"/>
      <c r="N4075" s="54" t="s">
        <v>1088</v>
      </c>
      <c r="O4075" s="88">
        <v>5.3174999999999993E-2</v>
      </c>
      <c r="P4075" s="54">
        <v>4</v>
      </c>
    </row>
    <row r="4076" spans="1:16" ht="28">
      <c r="A4076" s="54" t="s">
        <v>228</v>
      </c>
      <c r="B4076" s="54" t="s">
        <v>185</v>
      </c>
      <c r="C4076" s="54" t="s">
        <v>1130</v>
      </c>
      <c r="D4076" s="54" t="s">
        <v>111</v>
      </c>
      <c r="E4076" s="54" t="s">
        <v>370</v>
      </c>
      <c r="F4076" s="54" t="s">
        <v>272</v>
      </c>
      <c r="G4076" s="54" t="s">
        <v>207</v>
      </c>
      <c r="H4076" s="54" t="s">
        <v>209</v>
      </c>
      <c r="I4076" s="54" t="s">
        <v>1074</v>
      </c>
      <c r="J4076" s="54" t="s">
        <v>207</v>
      </c>
      <c r="K4076" s="54" t="s">
        <v>1089</v>
      </c>
      <c r="L4076" s="87">
        <v>41688</v>
      </c>
      <c r="M4076" s="54"/>
      <c r="N4076" s="54" t="s">
        <v>1090</v>
      </c>
      <c r="O4076" s="88">
        <v>6.6469000000000014E-2</v>
      </c>
      <c r="P4076" s="54">
        <v>5</v>
      </c>
    </row>
    <row r="4077" spans="1:16" ht="28">
      <c r="A4077" s="54" t="s">
        <v>228</v>
      </c>
      <c r="B4077" s="54" t="s">
        <v>185</v>
      </c>
      <c r="C4077" s="54" t="s">
        <v>1130</v>
      </c>
      <c r="D4077" s="54" t="s">
        <v>111</v>
      </c>
      <c r="E4077" s="54" t="s">
        <v>370</v>
      </c>
      <c r="F4077" s="54" t="s">
        <v>272</v>
      </c>
      <c r="G4077" s="54" t="s">
        <v>207</v>
      </c>
      <c r="H4077" s="54" t="s">
        <v>209</v>
      </c>
      <c r="I4077" s="54" t="s">
        <v>1074</v>
      </c>
      <c r="J4077" s="54" t="s">
        <v>207</v>
      </c>
      <c r="K4077" s="54" t="s">
        <v>1091</v>
      </c>
      <c r="L4077" s="87">
        <v>41688</v>
      </c>
      <c r="M4077" s="54"/>
      <c r="N4077" s="54" t="s">
        <v>1092</v>
      </c>
      <c r="O4077" s="88">
        <v>1.3294E-2</v>
      </c>
      <c r="P4077" s="54">
        <v>1</v>
      </c>
    </row>
    <row r="4078" spans="1:16" ht="28">
      <c r="A4078" s="54" t="s">
        <v>228</v>
      </c>
      <c r="B4078" s="54" t="s">
        <v>185</v>
      </c>
      <c r="C4078" s="54" t="s">
        <v>1130</v>
      </c>
      <c r="D4078" s="54" t="s">
        <v>111</v>
      </c>
      <c r="E4078" s="54" t="s">
        <v>370</v>
      </c>
      <c r="F4078" s="54" t="s">
        <v>272</v>
      </c>
      <c r="G4078" s="54" t="s">
        <v>207</v>
      </c>
      <c r="H4078" s="54" t="s">
        <v>209</v>
      </c>
      <c r="I4078" s="54" t="s">
        <v>1074</v>
      </c>
      <c r="J4078" s="54" t="s">
        <v>207</v>
      </c>
      <c r="K4078" s="54" t="s">
        <v>1093</v>
      </c>
      <c r="L4078" s="87">
        <v>41688</v>
      </c>
      <c r="M4078" s="54"/>
      <c r="N4078" s="54" t="s">
        <v>1094</v>
      </c>
      <c r="O4078" s="88">
        <v>1.3027899999999999</v>
      </c>
      <c r="P4078" s="54">
        <v>98</v>
      </c>
    </row>
    <row r="4079" spans="1:16" ht="28">
      <c r="A4079" s="54" t="s">
        <v>228</v>
      </c>
      <c r="B4079" s="54" t="s">
        <v>185</v>
      </c>
      <c r="C4079" s="54" t="s">
        <v>1130</v>
      </c>
      <c r="D4079" s="54" t="s">
        <v>111</v>
      </c>
      <c r="E4079" s="54" t="s">
        <v>370</v>
      </c>
      <c r="F4079" s="54" t="s">
        <v>272</v>
      </c>
      <c r="G4079" s="54" t="s">
        <v>207</v>
      </c>
      <c r="H4079" s="54" t="s">
        <v>209</v>
      </c>
      <c r="I4079" s="54" t="s">
        <v>1074</v>
      </c>
      <c r="J4079" s="54" t="s">
        <v>207</v>
      </c>
      <c r="K4079" s="54" t="s">
        <v>1095</v>
      </c>
      <c r="L4079" s="87">
        <v>41688</v>
      </c>
      <c r="M4079" s="54"/>
      <c r="N4079" s="54" t="s">
        <v>1096</v>
      </c>
      <c r="O4079" s="88">
        <v>0.94385799999999997</v>
      </c>
      <c r="P4079" s="54">
        <v>71</v>
      </c>
    </row>
    <row r="4080" spans="1:16" ht="28">
      <c r="A4080" s="54" t="s">
        <v>228</v>
      </c>
      <c r="B4080" s="54" t="s">
        <v>185</v>
      </c>
      <c r="C4080" s="54" t="s">
        <v>1130</v>
      </c>
      <c r="D4080" s="54" t="s">
        <v>111</v>
      </c>
      <c r="E4080" s="54" t="s">
        <v>370</v>
      </c>
      <c r="F4080" s="54" t="s">
        <v>272</v>
      </c>
      <c r="G4080" s="54" t="s">
        <v>207</v>
      </c>
      <c r="H4080" s="54" t="s">
        <v>209</v>
      </c>
      <c r="I4080" s="54" t="s">
        <v>1074</v>
      </c>
      <c r="J4080" s="54" t="s">
        <v>207</v>
      </c>
      <c r="K4080" s="54" t="s">
        <v>1097</v>
      </c>
      <c r="L4080" s="87">
        <v>41688</v>
      </c>
      <c r="M4080" s="54"/>
      <c r="N4080" s="54" t="s">
        <v>1098</v>
      </c>
      <c r="O4080" s="88">
        <v>3.9882000000000001E-2</v>
      </c>
      <c r="P4080" s="54">
        <v>3</v>
      </c>
    </row>
    <row r="4081" spans="1:16" ht="28">
      <c r="A4081" s="54" t="s">
        <v>228</v>
      </c>
      <c r="B4081" s="54" t="s">
        <v>185</v>
      </c>
      <c r="C4081" s="54" t="s">
        <v>1130</v>
      </c>
      <c r="D4081" s="54" t="s">
        <v>111</v>
      </c>
      <c r="E4081" s="54" t="s">
        <v>370</v>
      </c>
      <c r="F4081" s="54" t="s">
        <v>272</v>
      </c>
      <c r="G4081" s="54" t="s">
        <v>365</v>
      </c>
      <c r="H4081" s="54" t="s">
        <v>1099</v>
      </c>
      <c r="I4081" s="54" t="s">
        <v>1100</v>
      </c>
      <c r="J4081" s="54" t="s">
        <v>365</v>
      </c>
      <c r="K4081" s="54" t="s">
        <v>1101</v>
      </c>
      <c r="L4081" s="87">
        <v>42671</v>
      </c>
      <c r="M4081" s="54"/>
      <c r="N4081" s="54" t="s">
        <v>1102</v>
      </c>
      <c r="O4081" s="88">
        <v>1.3294E-2</v>
      </c>
      <c r="P4081" s="54">
        <v>1</v>
      </c>
    </row>
    <row r="4082" spans="1:16" ht="28">
      <c r="A4082" s="54" t="s">
        <v>228</v>
      </c>
      <c r="B4082" s="54" t="s">
        <v>185</v>
      </c>
      <c r="C4082" s="54" t="s">
        <v>1130</v>
      </c>
      <c r="D4082" s="54" t="s">
        <v>111</v>
      </c>
      <c r="E4082" s="54" t="s">
        <v>370</v>
      </c>
      <c r="F4082" s="54" t="s">
        <v>272</v>
      </c>
      <c r="G4082" s="54" t="s">
        <v>365</v>
      </c>
      <c r="H4082" s="54" t="s">
        <v>1099</v>
      </c>
      <c r="I4082" s="54" t="s">
        <v>1100</v>
      </c>
      <c r="J4082" s="54" t="s">
        <v>365</v>
      </c>
      <c r="K4082" s="54" t="s">
        <v>1103</v>
      </c>
      <c r="L4082" s="87">
        <v>42671</v>
      </c>
      <c r="M4082" s="54"/>
      <c r="N4082" s="54" t="s">
        <v>1104</v>
      </c>
      <c r="O4082" s="88">
        <v>2.6588000000000001E-2</v>
      </c>
      <c r="P4082" s="54">
        <v>2</v>
      </c>
    </row>
    <row r="4083" spans="1:16" ht="28">
      <c r="A4083" s="54" t="s">
        <v>228</v>
      </c>
      <c r="B4083" s="54" t="s">
        <v>185</v>
      </c>
      <c r="C4083" s="54" t="s">
        <v>1130</v>
      </c>
      <c r="D4083" s="54" t="s">
        <v>111</v>
      </c>
      <c r="E4083" s="54" t="s">
        <v>370</v>
      </c>
      <c r="F4083" s="54" t="s">
        <v>272</v>
      </c>
      <c r="G4083" s="54" t="s">
        <v>365</v>
      </c>
      <c r="H4083" s="54" t="s">
        <v>1099</v>
      </c>
      <c r="I4083" s="54" t="s">
        <v>1100</v>
      </c>
      <c r="J4083" s="54" t="s">
        <v>365</v>
      </c>
      <c r="K4083" s="54" t="s">
        <v>366</v>
      </c>
      <c r="L4083" s="87">
        <v>42671</v>
      </c>
      <c r="M4083" s="54"/>
      <c r="N4083" s="54" t="s">
        <v>1109</v>
      </c>
      <c r="O4083" s="88">
        <v>0.35893199999999997</v>
      </c>
      <c r="P4083" s="54">
        <v>27</v>
      </c>
    </row>
    <row r="4084" spans="1:16" ht="28">
      <c r="A4084" s="54" t="s">
        <v>228</v>
      </c>
      <c r="B4084" s="54" t="s">
        <v>185</v>
      </c>
      <c r="C4084" s="54" t="s">
        <v>1130</v>
      </c>
      <c r="D4084" s="54" t="s">
        <v>111</v>
      </c>
      <c r="E4084" s="54" t="s">
        <v>370</v>
      </c>
      <c r="F4084" s="54" t="s">
        <v>272</v>
      </c>
      <c r="G4084" s="54" t="s">
        <v>365</v>
      </c>
      <c r="H4084" s="54" t="s">
        <v>1099</v>
      </c>
      <c r="I4084" s="54" t="s">
        <v>1100</v>
      </c>
      <c r="J4084" s="54" t="s">
        <v>365</v>
      </c>
      <c r="K4084" s="54" t="s">
        <v>1110</v>
      </c>
      <c r="L4084" s="87">
        <v>42671</v>
      </c>
      <c r="M4084" s="54"/>
      <c r="N4084" s="54" t="s">
        <v>1111</v>
      </c>
      <c r="O4084" s="88">
        <v>1.3294E-2</v>
      </c>
      <c r="P4084" s="54">
        <v>1</v>
      </c>
    </row>
    <row r="4085" spans="1:16" ht="28">
      <c r="A4085" s="54" t="s">
        <v>228</v>
      </c>
      <c r="B4085" s="54" t="s">
        <v>185</v>
      </c>
      <c r="C4085" s="54" t="s">
        <v>1130</v>
      </c>
      <c r="D4085" s="54" t="s">
        <v>111</v>
      </c>
      <c r="E4085" s="54" t="s">
        <v>370</v>
      </c>
      <c r="F4085" s="54" t="s">
        <v>272</v>
      </c>
      <c r="G4085" s="54" t="s">
        <v>365</v>
      </c>
      <c r="H4085" s="54" t="s">
        <v>1099</v>
      </c>
      <c r="I4085" s="54" t="s">
        <v>1100</v>
      </c>
      <c r="J4085" s="54" t="s">
        <v>365</v>
      </c>
      <c r="K4085" s="54" t="s">
        <v>1112</v>
      </c>
      <c r="L4085" s="87">
        <v>42671</v>
      </c>
      <c r="M4085" s="54"/>
      <c r="N4085" s="54" t="s">
        <v>1113</v>
      </c>
      <c r="O4085" s="88">
        <v>0.279169</v>
      </c>
      <c r="P4085" s="54">
        <v>21</v>
      </c>
    </row>
    <row r="4086" spans="1:16" ht="28">
      <c r="A4086" s="54" t="s">
        <v>228</v>
      </c>
      <c r="B4086" s="54" t="s">
        <v>185</v>
      </c>
      <c r="C4086" s="54" t="s">
        <v>1130</v>
      </c>
      <c r="D4086" s="54" t="s">
        <v>111</v>
      </c>
      <c r="E4086" s="54" t="s">
        <v>370</v>
      </c>
      <c r="F4086" s="54" t="s">
        <v>272</v>
      </c>
      <c r="G4086" s="54" t="s">
        <v>365</v>
      </c>
      <c r="H4086" s="54" t="s">
        <v>1099</v>
      </c>
      <c r="I4086" s="54" t="s">
        <v>1100</v>
      </c>
      <c r="J4086" s="54" t="s">
        <v>365</v>
      </c>
      <c r="K4086" s="54" t="s">
        <v>1114</v>
      </c>
      <c r="L4086" s="87">
        <v>42671</v>
      </c>
      <c r="M4086" s="54"/>
      <c r="N4086" s="54" t="s">
        <v>1115</v>
      </c>
      <c r="O4086" s="88">
        <v>1.3294E-2</v>
      </c>
      <c r="P4086" s="54">
        <v>1</v>
      </c>
    </row>
    <row r="4087" spans="1:16" ht="28">
      <c r="A4087" s="54" t="s">
        <v>228</v>
      </c>
      <c r="B4087" s="54" t="s">
        <v>185</v>
      </c>
      <c r="C4087" s="54" t="s">
        <v>1130</v>
      </c>
      <c r="D4087" s="54" t="s">
        <v>111</v>
      </c>
      <c r="E4087" s="54" t="s">
        <v>370</v>
      </c>
      <c r="F4087" s="54" t="s">
        <v>272</v>
      </c>
      <c r="G4087" s="54" t="s">
        <v>365</v>
      </c>
      <c r="H4087" s="54" t="s">
        <v>1099</v>
      </c>
      <c r="I4087" s="54" t="s">
        <v>1100</v>
      </c>
      <c r="J4087" s="54" t="s">
        <v>365</v>
      </c>
      <c r="K4087" s="54" t="s">
        <v>1116</v>
      </c>
      <c r="L4087" s="87">
        <v>42671</v>
      </c>
      <c r="M4087" s="54"/>
      <c r="N4087" s="54" t="s">
        <v>1117</v>
      </c>
      <c r="O4087" s="88">
        <v>1.3294E-2</v>
      </c>
      <c r="P4087" s="54">
        <v>1</v>
      </c>
    </row>
    <row r="4088" spans="1:16" ht="28">
      <c r="A4088" s="54" t="s">
        <v>228</v>
      </c>
      <c r="B4088" s="54" t="s">
        <v>185</v>
      </c>
      <c r="C4088" s="54" t="s">
        <v>1130</v>
      </c>
      <c r="D4088" s="54" t="s">
        <v>111</v>
      </c>
      <c r="E4088" s="54" t="s">
        <v>370</v>
      </c>
      <c r="F4088" s="54" t="s">
        <v>272</v>
      </c>
      <c r="G4088" s="54" t="s">
        <v>365</v>
      </c>
      <c r="H4088" s="54" t="s">
        <v>1118</v>
      </c>
      <c r="I4088" s="54" t="s">
        <v>1119</v>
      </c>
      <c r="J4088" s="54" t="s">
        <v>365</v>
      </c>
      <c r="K4088" s="54" t="s">
        <v>1118</v>
      </c>
      <c r="L4088" s="87">
        <v>42965</v>
      </c>
      <c r="M4088" s="54"/>
      <c r="N4088" s="54" t="s">
        <v>1120</v>
      </c>
      <c r="O4088" s="88">
        <v>0.50516399999999995</v>
      </c>
      <c r="P4088" s="54">
        <v>38</v>
      </c>
    </row>
    <row r="4089" spans="1:16" ht="28">
      <c r="A4089" s="54" t="s">
        <v>228</v>
      </c>
      <c r="B4089" s="54" t="s">
        <v>185</v>
      </c>
      <c r="C4089" s="54" t="s">
        <v>1129</v>
      </c>
      <c r="D4089" s="54" t="s">
        <v>111</v>
      </c>
      <c r="E4089" s="54" t="s">
        <v>1129</v>
      </c>
      <c r="F4089" s="54" t="s">
        <v>272</v>
      </c>
      <c r="G4089" s="54" t="s">
        <v>186</v>
      </c>
      <c r="H4089" s="54" t="s">
        <v>387</v>
      </c>
      <c r="I4089" s="54" t="s">
        <v>388</v>
      </c>
      <c r="J4089" s="54" t="s">
        <v>186</v>
      </c>
      <c r="K4089" s="54" t="s">
        <v>387</v>
      </c>
      <c r="L4089" s="87">
        <v>42230</v>
      </c>
      <c r="M4089" s="54"/>
      <c r="N4089" s="54" t="s">
        <v>389</v>
      </c>
      <c r="O4089" s="88">
        <v>3.239999999999999E-3</v>
      </c>
      <c r="P4089" s="54">
        <v>3</v>
      </c>
    </row>
    <row r="4090" spans="1:16" ht="28">
      <c r="A4090" s="54" t="s">
        <v>228</v>
      </c>
      <c r="B4090" s="54" t="s">
        <v>185</v>
      </c>
      <c r="C4090" s="54" t="s">
        <v>1129</v>
      </c>
      <c r="D4090" s="54" t="s">
        <v>111</v>
      </c>
      <c r="E4090" s="54" t="s">
        <v>1129</v>
      </c>
      <c r="F4090" s="54" t="s">
        <v>272</v>
      </c>
      <c r="G4090" s="54" t="s">
        <v>186</v>
      </c>
      <c r="H4090" s="54" t="s">
        <v>187</v>
      </c>
      <c r="I4090" s="54" t="s">
        <v>273</v>
      </c>
      <c r="J4090" s="54" t="s">
        <v>186</v>
      </c>
      <c r="K4090" s="54" t="s">
        <v>187</v>
      </c>
      <c r="L4090" s="87">
        <v>42094</v>
      </c>
      <c r="M4090" s="54"/>
      <c r="N4090" s="54" t="s">
        <v>274</v>
      </c>
      <c r="O4090" s="88">
        <v>1.9133000000000001E-2</v>
      </c>
      <c r="P4090" s="54">
        <v>14</v>
      </c>
    </row>
    <row r="4091" spans="1:16" ht="28">
      <c r="A4091" s="54" t="s">
        <v>228</v>
      </c>
      <c r="B4091" s="54" t="s">
        <v>185</v>
      </c>
      <c r="C4091" s="54" t="s">
        <v>1129</v>
      </c>
      <c r="D4091" s="54" t="s">
        <v>111</v>
      </c>
      <c r="E4091" s="54" t="s">
        <v>1129</v>
      </c>
      <c r="F4091" s="54" t="s">
        <v>272</v>
      </c>
      <c r="G4091" s="54" t="s">
        <v>186</v>
      </c>
      <c r="H4091" s="54" t="s">
        <v>187</v>
      </c>
      <c r="I4091" s="54" t="s">
        <v>275</v>
      </c>
      <c r="J4091" s="54" t="s">
        <v>186</v>
      </c>
      <c r="K4091" s="54" t="s">
        <v>276</v>
      </c>
      <c r="L4091" s="87">
        <v>42251</v>
      </c>
      <c r="M4091" s="54"/>
      <c r="N4091" s="54" t="s">
        <v>277</v>
      </c>
      <c r="O4091" s="88">
        <v>1.1332E-2</v>
      </c>
      <c r="P4091" s="54">
        <v>6</v>
      </c>
    </row>
    <row r="4092" spans="1:16" ht="28">
      <c r="A4092" s="54" t="s">
        <v>228</v>
      </c>
      <c r="B4092" s="54" t="s">
        <v>185</v>
      </c>
      <c r="C4092" s="54" t="s">
        <v>1129</v>
      </c>
      <c r="D4092" s="54" t="s">
        <v>111</v>
      </c>
      <c r="E4092" s="54" t="s">
        <v>1129</v>
      </c>
      <c r="F4092" s="54" t="s">
        <v>272</v>
      </c>
      <c r="G4092" s="54" t="s">
        <v>186</v>
      </c>
      <c r="H4092" s="54" t="s">
        <v>187</v>
      </c>
      <c r="I4092" s="54" t="s">
        <v>275</v>
      </c>
      <c r="J4092" s="54" t="s">
        <v>186</v>
      </c>
      <c r="K4092" s="54" t="s">
        <v>399</v>
      </c>
      <c r="L4092" s="87">
        <v>42251</v>
      </c>
      <c r="M4092" s="54"/>
      <c r="N4092" s="54" t="s">
        <v>400</v>
      </c>
      <c r="O4092" s="88">
        <v>0</v>
      </c>
      <c r="P4092" s="54">
        <v>2</v>
      </c>
    </row>
    <row r="4093" spans="1:16" ht="28">
      <c r="A4093" s="54" t="s">
        <v>228</v>
      </c>
      <c r="B4093" s="54" t="s">
        <v>185</v>
      </c>
      <c r="C4093" s="54" t="s">
        <v>1129</v>
      </c>
      <c r="D4093" s="54" t="s">
        <v>111</v>
      </c>
      <c r="E4093" s="54" t="s">
        <v>1129</v>
      </c>
      <c r="F4093" s="54" t="s">
        <v>272</v>
      </c>
      <c r="G4093" s="54" t="s">
        <v>186</v>
      </c>
      <c r="H4093" s="54" t="s">
        <v>187</v>
      </c>
      <c r="I4093" s="54" t="s">
        <v>275</v>
      </c>
      <c r="J4093" s="54" t="s">
        <v>186</v>
      </c>
      <c r="K4093" s="54" t="s">
        <v>401</v>
      </c>
      <c r="L4093" s="87">
        <v>42251</v>
      </c>
      <c r="M4093" s="54"/>
      <c r="N4093" s="54" t="s">
        <v>402</v>
      </c>
      <c r="O4093" s="88">
        <v>0</v>
      </c>
      <c r="P4093" s="54">
        <v>8</v>
      </c>
    </row>
    <row r="4094" spans="1:16" ht="28">
      <c r="A4094" s="54" t="s">
        <v>228</v>
      </c>
      <c r="B4094" s="54" t="s">
        <v>185</v>
      </c>
      <c r="C4094" s="54" t="s">
        <v>1129</v>
      </c>
      <c r="D4094" s="54" t="s">
        <v>111</v>
      </c>
      <c r="E4094" s="54" t="s">
        <v>1129</v>
      </c>
      <c r="F4094" s="54" t="s">
        <v>272</v>
      </c>
      <c r="G4094" s="54" t="s">
        <v>186</v>
      </c>
      <c r="H4094" s="54" t="s">
        <v>187</v>
      </c>
      <c r="I4094" s="54" t="s">
        <v>275</v>
      </c>
      <c r="J4094" s="54" t="s">
        <v>186</v>
      </c>
      <c r="K4094" s="54" t="s">
        <v>278</v>
      </c>
      <c r="L4094" s="87">
        <v>42251</v>
      </c>
      <c r="M4094" s="54"/>
      <c r="N4094" s="54" t="s">
        <v>279</v>
      </c>
      <c r="O4094" s="88">
        <v>1.8969E-2</v>
      </c>
      <c r="P4094" s="54">
        <v>24</v>
      </c>
    </row>
    <row r="4095" spans="1:16" ht="28">
      <c r="A4095" s="54" t="s">
        <v>228</v>
      </c>
      <c r="B4095" s="54" t="s">
        <v>185</v>
      </c>
      <c r="C4095" s="54" t="s">
        <v>1129</v>
      </c>
      <c r="D4095" s="54" t="s">
        <v>111</v>
      </c>
      <c r="E4095" s="54" t="s">
        <v>1129</v>
      </c>
      <c r="F4095" s="54" t="s">
        <v>272</v>
      </c>
      <c r="G4095" s="54" t="s">
        <v>186</v>
      </c>
      <c r="H4095" s="54" t="s">
        <v>187</v>
      </c>
      <c r="I4095" s="54" t="s">
        <v>275</v>
      </c>
      <c r="J4095" s="54" t="s">
        <v>186</v>
      </c>
      <c r="K4095" s="54" t="s">
        <v>403</v>
      </c>
      <c r="L4095" s="87">
        <v>42251</v>
      </c>
      <c r="M4095" s="54"/>
      <c r="N4095" s="54" t="s">
        <v>404</v>
      </c>
      <c r="O4095" s="88">
        <v>0</v>
      </c>
      <c r="P4095" s="54">
        <v>6</v>
      </c>
    </row>
    <row r="4096" spans="1:16" ht="28">
      <c r="A4096" s="54" t="s">
        <v>228</v>
      </c>
      <c r="B4096" s="54" t="s">
        <v>185</v>
      </c>
      <c r="C4096" s="54" t="s">
        <v>1129</v>
      </c>
      <c r="D4096" s="54" t="s">
        <v>111</v>
      </c>
      <c r="E4096" s="54" t="s">
        <v>1129</v>
      </c>
      <c r="F4096" s="54" t="s">
        <v>272</v>
      </c>
      <c r="G4096" s="54" t="s">
        <v>186</v>
      </c>
      <c r="H4096" s="54" t="s">
        <v>187</v>
      </c>
      <c r="I4096" s="54" t="s">
        <v>275</v>
      </c>
      <c r="J4096" s="54" t="s">
        <v>186</v>
      </c>
      <c r="K4096" s="54" t="s">
        <v>405</v>
      </c>
      <c r="L4096" s="87">
        <v>42251</v>
      </c>
      <c r="M4096" s="54"/>
      <c r="N4096" s="54" t="s">
        <v>406</v>
      </c>
      <c r="O4096" s="88">
        <v>0</v>
      </c>
      <c r="P4096" s="54">
        <v>6</v>
      </c>
    </row>
    <row r="4097" spans="1:16" ht="28">
      <c r="A4097" s="54" t="s">
        <v>228</v>
      </c>
      <c r="B4097" s="54" t="s">
        <v>185</v>
      </c>
      <c r="C4097" s="54" t="s">
        <v>1129</v>
      </c>
      <c r="D4097" s="54" t="s">
        <v>111</v>
      </c>
      <c r="E4097" s="54" t="s">
        <v>1129</v>
      </c>
      <c r="F4097" s="54" t="s">
        <v>272</v>
      </c>
      <c r="G4097" s="54" t="s">
        <v>186</v>
      </c>
      <c r="H4097" s="54" t="s">
        <v>409</v>
      </c>
      <c r="I4097" s="54" t="s">
        <v>410</v>
      </c>
      <c r="J4097" s="54" t="s">
        <v>186</v>
      </c>
      <c r="K4097" s="54" t="s">
        <v>409</v>
      </c>
      <c r="L4097" s="87">
        <v>42059</v>
      </c>
      <c r="M4097" s="54"/>
      <c r="N4097" s="54" t="s">
        <v>411</v>
      </c>
      <c r="O4097" s="88">
        <v>0</v>
      </c>
      <c r="P4097" s="54">
        <v>6</v>
      </c>
    </row>
    <row r="4098" spans="1:16" ht="28">
      <c r="A4098" s="54" t="s">
        <v>228</v>
      </c>
      <c r="B4098" s="54" t="s">
        <v>185</v>
      </c>
      <c r="C4098" s="54" t="s">
        <v>1129</v>
      </c>
      <c r="D4098" s="54" t="s">
        <v>111</v>
      </c>
      <c r="E4098" s="54" t="s">
        <v>1129</v>
      </c>
      <c r="F4098" s="54" t="s">
        <v>272</v>
      </c>
      <c r="G4098" s="54" t="s">
        <v>186</v>
      </c>
      <c r="H4098" s="54" t="s">
        <v>409</v>
      </c>
      <c r="I4098" s="54" t="s">
        <v>412</v>
      </c>
      <c r="J4098" s="54" t="s">
        <v>186</v>
      </c>
      <c r="K4098" s="54" t="s">
        <v>409</v>
      </c>
      <c r="L4098" s="87">
        <v>42475</v>
      </c>
      <c r="M4098" s="54"/>
      <c r="N4098" s="54" t="s">
        <v>413</v>
      </c>
      <c r="O4098" s="88">
        <v>1.9311999999999999E-2</v>
      </c>
      <c r="P4098" s="54">
        <v>1</v>
      </c>
    </row>
    <row r="4099" spans="1:16" ht="28">
      <c r="A4099" s="54" t="s">
        <v>228</v>
      </c>
      <c r="B4099" s="54" t="s">
        <v>185</v>
      </c>
      <c r="C4099" s="54" t="s">
        <v>1129</v>
      </c>
      <c r="D4099" s="54" t="s">
        <v>111</v>
      </c>
      <c r="E4099" s="54" t="s">
        <v>1129</v>
      </c>
      <c r="F4099" s="54" t="s">
        <v>272</v>
      </c>
      <c r="G4099" s="54" t="s">
        <v>186</v>
      </c>
      <c r="H4099" s="54" t="s">
        <v>409</v>
      </c>
      <c r="I4099" s="54" t="s">
        <v>414</v>
      </c>
      <c r="J4099" s="54" t="s">
        <v>186</v>
      </c>
      <c r="K4099" s="54" t="s">
        <v>409</v>
      </c>
      <c r="L4099" s="87">
        <v>42475</v>
      </c>
      <c r="M4099" s="54"/>
      <c r="N4099" s="54" t="s">
        <v>415</v>
      </c>
      <c r="O4099" s="88">
        <v>1.1768000000000001E-2</v>
      </c>
      <c r="P4099" s="54">
        <v>3</v>
      </c>
    </row>
    <row r="4100" spans="1:16" ht="28">
      <c r="A4100" s="54" t="s">
        <v>228</v>
      </c>
      <c r="B4100" s="54" t="s">
        <v>185</v>
      </c>
      <c r="C4100" s="54" t="s">
        <v>1129</v>
      </c>
      <c r="D4100" s="54" t="s">
        <v>111</v>
      </c>
      <c r="E4100" s="54" t="s">
        <v>1129</v>
      </c>
      <c r="F4100" s="54" t="s">
        <v>272</v>
      </c>
      <c r="G4100" s="54" t="s">
        <v>416</v>
      </c>
      <c r="H4100" s="54" t="s">
        <v>416</v>
      </c>
      <c r="I4100" s="54" t="s">
        <v>417</v>
      </c>
      <c r="J4100" s="54" t="s">
        <v>416</v>
      </c>
      <c r="K4100" s="54" t="s">
        <v>424</v>
      </c>
      <c r="L4100" s="87">
        <v>41695</v>
      </c>
      <c r="M4100" s="54"/>
      <c r="N4100" s="54" t="s">
        <v>425</v>
      </c>
      <c r="O4100" s="88">
        <v>0</v>
      </c>
      <c r="P4100" s="54">
        <v>1</v>
      </c>
    </row>
    <row r="4101" spans="1:16" ht="28">
      <c r="A4101" s="54" t="s">
        <v>228</v>
      </c>
      <c r="B4101" s="54" t="s">
        <v>185</v>
      </c>
      <c r="C4101" s="54" t="s">
        <v>1129</v>
      </c>
      <c r="D4101" s="54" t="s">
        <v>111</v>
      </c>
      <c r="E4101" s="54" t="s">
        <v>1129</v>
      </c>
      <c r="F4101" s="54" t="s">
        <v>272</v>
      </c>
      <c r="G4101" s="54" t="s">
        <v>416</v>
      </c>
      <c r="H4101" s="54" t="s">
        <v>426</v>
      </c>
      <c r="I4101" s="54" t="s">
        <v>427</v>
      </c>
      <c r="J4101" s="54" t="s">
        <v>416</v>
      </c>
      <c r="K4101" s="54" t="s">
        <v>426</v>
      </c>
      <c r="L4101" s="87">
        <v>41828</v>
      </c>
      <c r="M4101" s="54"/>
      <c r="N4101" s="54" t="s">
        <v>428</v>
      </c>
      <c r="O4101" s="88">
        <v>0</v>
      </c>
      <c r="P4101" s="54">
        <v>5</v>
      </c>
    </row>
    <row r="4102" spans="1:16" ht="28">
      <c r="A4102" s="54" t="s">
        <v>228</v>
      </c>
      <c r="B4102" s="54" t="s">
        <v>185</v>
      </c>
      <c r="C4102" s="54" t="s">
        <v>1129</v>
      </c>
      <c r="D4102" s="54" t="s">
        <v>111</v>
      </c>
      <c r="E4102" s="54" t="s">
        <v>1129</v>
      </c>
      <c r="F4102" s="54" t="s">
        <v>272</v>
      </c>
      <c r="G4102" s="54" t="s">
        <v>416</v>
      </c>
      <c r="H4102" s="54" t="s">
        <v>432</v>
      </c>
      <c r="I4102" s="54" t="s">
        <v>433</v>
      </c>
      <c r="J4102" s="54" t="s">
        <v>416</v>
      </c>
      <c r="K4102" s="54" t="s">
        <v>438</v>
      </c>
      <c r="L4102" s="87">
        <v>42066</v>
      </c>
      <c r="M4102" s="54"/>
      <c r="N4102" s="54" t="s">
        <v>439</v>
      </c>
      <c r="O4102" s="88">
        <v>0</v>
      </c>
      <c r="P4102" s="54">
        <v>5</v>
      </c>
    </row>
    <row r="4103" spans="1:16" ht="28">
      <c r="A4103" s="54" t="s">
        <v>228</v>
      </c>
      <c r="B4103" s="54" t="s">
        <v>185</v>
      </c>
      <c r="C4103" s="54" t="s">
        <v>1129</v>
      </c>
      <c r="D4103" s="54" t="s">
        <v>111</v>
      </c>
      <c r="E4103" s="54" t="s">
        <v>1129</v>
      </c>
      <c r="F4103" s="54" t="s">
        <v>272</v>
      </c>
      <c r="G4103" s="54" t="s">
        <v>416</v>
      </c>
      <c r="H4103" s="54" t="s">
        <v>432</v>
      </c>
      <c r="I4103" s="54" t="s">
        <v>433</v>
      </c>
      <c r="J4103" s="54" t="s">
        <v>416</v>
      </c>
      <c r="K4103" s="54" t="s">
        <v>442</v>
      </c>
      <c r="L4103" s="87">
        <v>42066</v>
      </c>
      <c r="M4103" s="54"/>
      <c r="N4103" s="54" t="s">
        <v>443</v>
      </c>
      <c r="O4103" s="88">
        <v>0</v>
      </c>
      <c r="P4103" s="54">
        <v>2</v>
      </c>
    </row>
    <row r="4104" spans="1:16" ht="28">
      <c r="A4104" s="54" t="s">
        <v>228</v>
      </c>
      <c r="B4104" s="54" t="s">
        <v>185</v>
      </c>
      <c r="C4104" s="54" t="s">
        <v>1129</v>
      </c>
      <c r="D4104" s="54" t="s">
        <v>111</v>
      </c>
      <c r="E4104" s="54" t="s">
        <v>1129</v>
      </c>
      <c r="F4104" s="54" t="s">
        <v>272</v>
      </c>
      <c r="G4104" s="54" t="s">
        <v>416</v>
      </c>
      <c r="H4104" s="54" t="s">
        <v>432</v>
      </c>
      <c r="I4104" s="54" t="s">
        <v>433</v>
      </c>
      <c r="J4104" s="54" t="s">
        <v>416</v>
      </c>
      <c r="K4104" s="54" t="s">
        <v>446</v>
      </c>
      <c r="L4104" s="87">
        <v>42066</v>
      </c>
      <c r="M4104" s="54"/>
      <c r="N4104" s="54" t="s">
        <v>447</v>
      </c>
      <c r="O4104" s="88">
        <v>0</v>
      </c>
      <c r="P4104" s="54">
        <v>1</v>
      </c>
    </row>
    <row r="4105" spans="1:16" ht="28">
      <c r="A4105" s="54" t="s">
        <v>228</v>
      </c>
      <c r="B4105" s="54" t="s">
        <v>185</v>
      </c>
      <c r="C4105" s="54" t="s">
        <v>1129</v>
      </c>
      <c r="D4105" s="54" t="s">
        <v>111</v>
      </c>
      <c r="E4105" s="54" t="s">
        <v>1129</v>
      </c>
      <c r="F4105" s="54" t="s">
        <v>272</v>
      </c>
      <c r="G4105" s="54" t="s">
        <v>192</v>
      </c>
      <c r="H4105" s="54" t="s">
        <v>452</v>
      </c>
      <c r="I4105" s="54" t="s">
        <v>460</v>
      </c>
      <c r="J4105" s="54" t="s">
        <v>192</v>
      </c>
      <c r="K4105" s="54" t="s">
        <v>452</v>
      </c>
      <c r="L4105" s="87">
        <v>41842</v>
      </c>
      <c r="M4105" s="54"/>
      <c r="N4105" s="54" t="s">
        <v>461</v>
      </c>
      <c r="O4105" s="88">
        <v>0</v>
      </c>
      <c r="P4105" s="54">
        <v>7</v>
      </c>
    </row>
    <row r="4106" spans="1:16" ht="28">
      <c r="A4106" s="54" t="s">
        <v>228</v>
      </c>
      <c r="B4106" s="54" t="s">
        <v>185</v>
      </c>
      <c r="C4106" s="54" t="s">
        <v>1129</v>
      </c>
      <c r="D4106" s="54" t="s">
        <v>111</v>
      </c>
      <c r="E4106" s="54" t="s">
        <v>1129</v>
      </c>
      <c r="F4106" s="54" t="s">
        <v>272</v>
      </c>
      <c r="G4106" s="54" t="s">
        <v>192</v>
      </c>
      <c r="H4106" s="54" t="s">
        <v>462</v>
      </c>
      <c r="I4106" s="54" t="s">
        <v>463</v>
      </c>
      <c r="J4106" s="54" t="s">
        <v>192</v>
      </c>
      <c r="K4106" s="54" t="s">
        <v>462</v>
      </c>
      <c r="L4106" s="87">
        <v>41800</v>
      </c>
      <c r="M4106" s="54"/>
      <c r="N4106" s="54" t="s">
        <v>464</v>
      </c>
      <c r="O4106" s="88">
        <v>0</v>
      </c>
      <c r="P4106" s="54">
        <v>2</v>
      </c>
    </row>
    <row r="4107" spans="1:16" ht="28">
      <c r="A4107" s="54" t="s">
        <v>228</v>
      </c>
      <c r="B4107" s="54" t="s">
        <v>185</v>
      </c>
      <c r="C4107" s="54" t="s">
        <v>1129</v>
      </c>
      <c r="D4107" s="54" t="s">
        <v>111</v>
      </c>
      <c r="E4107" s="54" t="s">
        <v>1129</v>
      </c>
      <c r="F4107" s="54" t="s">
        <v>272</v>
      </c>
      <c r="G4107" s="54" t="s">
        <v>192</v>
      </c>
      <c r="H4107" s="54" t="s">
        <v>475</v>
      </c>
      <c r="I4107" s="54" t="s">
        <v>476</v>
      </c>
      <c r="J4107" s="54" t="s">
        <v>192</v>
      </c>
      <c r="K4107" s="54" t="s">
        <v>475</v>
      </c>
      <c r="L4107" s="87">
        <v>41814</v>
      </c>
      <c r="M4107" s="54"/>
      <c r="N4107" s="54" t="s">
        <v>477</v>
      </c>
      <c r="O4107" s="88">
        <v>7.7229999999999998E-3</v>
      </c>
      <c r="P4107" s="54">
        <v>6</v>
      </c>
    </row>
    <row r="4108" spans="1:16" ht="28">
      <c r="A4108" s="54" t="s">
        <v>228</v>
      </c>
      <c r="B4108" s="54" t="s">
        <v>185</v>
      </c>
      <c r="C4108" s="54" t="s">
        <v>1129</v>
      </c>
      <c r="D4108" s="54" t="s">
        <v>111</v>
      </c>
      <c r="E4108" s="54" t="s">
        <v>1129</v>
      </c>
      <c r="F4108" s="54" t="s">
        <v>272</v>
      </c>
      <c r="G4108" s="54" t="s">
        <v>500</v>
      </c>
      <c r="H4108" s="54" t="s">
        <v>501</v>
      </c>
      <c r="I4108" s="54" t="s">
        <v>502</v>
      </c>
      <c r="J4108" s="54" t="s">
        <v>500</v>
      </c>
      <c r="K4108" s="54" t="s">
        <v>503</v>
      </c>
      <c r="L4108" s="87">
        <v>41688</v>
      </c>
      <c r="M4108" s="54"/>
      <c r="N4108" s="54" t="s">
        <v>504</v>
      </c>
      <c r="O4108" s="88">
        <v>0</v>
      </c>
      <c r="P4108" s="54">
        <v>2</v>
      </c>
    </row>
    <row r="4109" spans="1:16" ht="28">
      <c r="A4109" s="54" t="s">
        <v>228</v>
      </c>
      <c r="B4109" s="54" t="s">
        <v>185</v>
      </c>
      <c r="C4109" s="54" t="s">
        <v>1129</v>
      </c>
      <c r="D4109" s="54" t="s">
        <v>111</v>
      </c>
      <c r="E4109" s="54" t="s">
        <v>1129</v>
      </c>
      <c r="F4109" s="54" t="s">
        <v>272</v>
      </c>
      <c r="G4109" s="54" t="s">
        <v>500</v>
      </c>
      <c r="H4109" s="54" t="s">
        <v>501</v>
      </c>
      <c r="I4109" s="54" t="s">
        <v>502</v>
      </c>
      <c r="J4109" s="54" t="s">
        <v>500</v>
      </c>
      <c r="K4109" s="54" t="s">
        <v>505</v>
      </c>
      <c r="L4109" s="87">
        <v>41688</v>
      </c>
      <c r="M4109" s="54"/>
      <c r="N4109" s="54" t="s">
        <v>506</v>
      </c>
      <c r="O4109" s="88">
        <v>6.7000000000000002E-3</v>
      </c>
      <c r="P4109" s="54">
        <v>4</v>
      </c>
    </row>
    <row r="4110" spans="1:16" ht="28">
      <c r="A4110" s="54" t="s">
        <v>228</v>
      </c>
      <c r="B4110" s="54" t="s">
        <v>185</v>
      </c>
      <c r="C4110" s="54" t="s">
        <v>1129</v>
      </c>
      <c r="D4110" s="54" t="s">
        <v>111</v>
      </c>
      <c r="E4110" s="54" t="s">
        <v>1129</v>
      </c>
      <c r="F4110" s="54" t="s">
        <v>272</v>
      </c>
      <c r="G4110" s="54" t="s">
        <v>500</v>
      </c>
      <c r="H4110" s="54" t="s">
        <v>501</v>
      </c>
      <c r="I4110" s="54" t="s">
        <v>502</v>
      </c>
      <c r="J4110" s="54" t="s">
        <v>500</v>
      </c>
      <c r="K4110" s="54" t="s">
        <v>507</v>
      </c>
      <c r="L4110" s="87">
        <v>41688</v>
      </c>
      <c r="M4110" s="54"/>
      <c r="N4110" s="54" t="s">
        <v>508</v>
      </c>
      <c r="O4110" s="88">
        <v>0</v>
      </c>
      <c r="P4110" s="54">
        <v>3</v>
      </c>
    </row>
    <row r="4111" spans="1:16" ht="28">
      <c r="A4111" s="54" t="s">
        <v>228</v>
      </c>
      <c r="B4111" s="54" t="s">
        <v>185</v>
      </c>
      <c r="C4111" s="54" t="s">
        <v>1129</v>
      </c>
      <c r="D4111" s="54" t="s">
        <v>111</v>
      </c>
      <c r="E4111" s="54" t="s">
        <v>1129</v>
      </c>
      <c r="F4111" s="54" t="s">
        <v>272</v>
      </c>
      <c r="G4111" s="54" t="s">
        <v>500</v>
      </c>
      <c r="H4111" s="54" t="s">
        <v>501</v>
      </c>
      <c r="I4111" s="54" t="s">
        <v>502</v>
      </c>
      <c r="J4111" s="54" t="s">
        <v>500</v>
      </c>
      <c r="K4111" s="54" t="s">
        <v>509</v>
      </c>
      <c r="L4111" s="87">
        <v>41688</v>
      </c>
      <c r="M4111" s="54"/>
      <c r="N4111" s="54" t="s">
        <v>510</v>
      </c>
      <c r="O4111" s="88">
        <v>3.5844000000000001E-2</v>
      </c>
      <c r="P4111" s="54">
        <v>6</v>
      </c>
    </row>
    <row r="4112" spans="1:16" ht="28">
      <c r="A4112" s="54" t="s">
        <v>228</v>
      </c>
      <c r="B4112" s="54" t="s">
        <v>185</v>
      </c>
      <c r="C4112" s="54" t="s">
        <v>1129</v>
      </c>
      <c r="D4112" s="54" t="s">
        <v>111</v>
      </c>
      <c r="E4112" s="54" t="s">
        <v>1129</v>
      </c>
      <c r="F4112" s="54" t="s">
        <v>272</v>
      </c>
      <c r="G4112" s="54" t="s">
        <v>500</v>
      </c>
      <c r="H4112" s="54" t="s">
        <v>501</v>
      </c>
      <c r="I4112" s="54" t="s">
        <v>502</v>
      </c>
      <c r="J4112" s="54" t="s">
        <v>500</v>
      </c>
      <c r="K4112" s="54" t="s">
        <v>513</v>
      </c>
      <c r="L4112" s="87">
        <v>41688</v>
      </c>
      <c r="M4112" s="54"/>
      <c r="N4112" s="54" t="s">
        <v>514</v>
      </c>
      <c r="O4112" s="88">
        <v>3.0959999999999998E-3</v>
      </c>
      <c r="P4112" s="54">
        <v>2</v>
      </c>
    </row>
    <row r="4113" spans="1:16" ht="28">
      <c r="A4113" s="54" t="s">
        <v>228</v>
      </c>
      <c r="B4113" s="54" t="s">
        <v>185</v>
      </c>
      <c r="C4113" s="54" t="s">
        <v>1129</v>
      </c>
      <c r="D4113" s="54" t="s">
        <v>111</v>
      </c>
      <c r="E4113" s="54" t="s">
        <v>1129</v>
      </c>
      <c r="F4113" s="54" t="s">
        <v>272</v>
      </c>
      <c r="G4113" s="54" t="s">
        <v>500</v>
      </c>
      <c r="H4113" s="54" t="s">
        <v>501</v>
      </c>
      <c r="I4113" s="54" t="s">
        <v>502</v>
      </c>
      <c r="J4113" s="54" t="s">
        <v>500</v>
      </c>
      <c r="K4113" s="54" t="s">
        <v>515</v>
      </c>
      <c r="L4113" s="87">
        <v>41688</v>
      </c>
      <c r="M4113" s="54"/>
      <c r="N4113" s="54" t="s">
        <v>516</v>
      </c>
      <c r="O4113" s="88">
        <v>3.5170000000000002E-3</v>
      </c>
      <c r="P4113" s="54">
        <v>3</v>
      </c>
    </row>
    <row r="4114" spans="1:16" ht="28">
      <c r="A4114" s="54" t="s">
        <v>228</v>
      </c>
      <c r="B4114" s="54" t="s">
        <v>185</v>
      </c>
      <c r="C4114" s="54" t="s">
        <v>1129</v>
      </c>
      <c r="D4114" s="54" t="s">
        <v>111</v>
      </c>
      <c r="E4114" s="54" t="s">
        <v>1129</v>
      </c>
      <c r="F4114" s="54" t="s">
        <v>272</v>
      </c>
      <c r="G4114" s="54" t="s">
        <v>500</v>
      </c>
      <c r="H4114" s="54" t="s">
        <v>501</v>
      </c>
      <c r="I4114" s="54" t="s">
        <v>502</v>
      </c>
      <c r="J4114" s="54" t="s">
        <v>500</v>
      </c>
      <c r="K4114" s="54" t="s">
        <v>517</v>
      </c>
      <c r="L4114" s="87">
        <v>41688</v>
      </c>
      <c r="M4114" s="54"/>
      <c r="N4114" s="54" t="s">
        <v>518</v>
      </c>
      <c r="O4114" s="88">
        <v>0</v>
      </c>
      <c r="P4114" s="54">
        <v>14</v>
      </c>
    </row>
    <row r="4115" spans="1:16" ht="28">
      <c r="A4115" s="54" t="s">
        <v>228</v>
      </c>
      <c r="B4115" s="54" t="s">
        <v>185</v>
      </c>
      <c r="C4115" s="54" t="s">
        <v>1129</v>
      </c>
      <c r="D4115" s="54" t="s">
        <v>111</v>
      </c>
      <c r="E4115" s="54" t="s">
        <v>1129</v>
      </c>
      <c r="F4115" s="54" t="s">
        <v>272</v>
      </c>
      <c r="G4115" s="54" t="s">
        <v>500</v>
      </c>
      <c r="H4115" s="54" t="s">
        <v>501</v>
      </c>
      <c r="I4115" s="54" t="s">
        <v>502</v>
      </c>
      <c r="J4115" s="54" t="s">
        <v>500</v>
      </c>
      <c r="K4115" s="54" t="s">
        <v>521</v>
      </c>
      <c r="L4115" s="87">
        <v>41688</v>
      </c>
      <c r="M4115" s="54"/>
      <c r="N4115" s="54" t="s">
        <v>522</v>
      </c>
      <c r="O4115" s="88">
        <v>0</v>
      </c>
      <c r="P4115" s="54">
        <v>3</v>
      </c>
    </row>
    <row r="4116" spans="1:16" ht="28">
      <c r="A4116" s="54" t="s">
        <v>228</v>
      </c>
      <c r="B4116" s="54" t="s">
        <v>185</v>
      </c>
      <c r="C4116" s="54" t="s">
        <v>1129</v>
      </c>
      <c r="D4116" s="54" t="s">
        <v>111</v>
      </c>
      <c r="E4116" s="54" t="s">
        <v>1129</v>
      </c>
      <c r="F4116" s="54" t="s">
        <v>272</v>
      </c>
      <c r="G4116" s="54" t="s">
        <v>500</v>
      </c>
      <c r="H4116" s="54" t="s">
        <v>501</v>
      </c>
      <c r="I4116" s="54" t="s">
        <v>502</v>
      </c>
      <c r="J4116" s="54" t="s">
        <v>500</v>
      </c>
      <c r="K4116" s="54" t="s">
        <v>523</v>
      </c>
      <c r="L4116" s="87">
        <v>41688</v>
      </c>
      <c r="M4116" s="54"/>
      <c r="N4116" s="54" t="s">
        <v>524</v>
      </c>
      <c r="O4116" s="88">
        <v>0</v>
      </c>
      <c r="P4116" s="54">
        <v>4</v>
      </c>
    </row>
    <row r="4117" spans="1:16" ht="28">
      <c r="A4117" s="54" t="s">
        <v>228</v>
      </c>
      <c r="B4117" s="54" t="s">
        <v>185</v>
      </c>
      <c r="C4117" s="54" t="s">
        <v>1129</v>
      </c>
      <c r="D4117" s="54" t="s">
        <v>111</v>
      </c>
      <c r="E4117" s="54" t="s">
        <v>1129</v>
      </c>
      <c r="F4117" s="54" t="s">
        <v>272</v>
      </c>
      <c r="G4117" s="54" t="s">
        <v>500</v>
      </c>
      <c r="H4117" s="54" t="s">
        <v>501</v>
      </c>
      <c r="I4117" s="54" t="s">
        <v>502</v>
      </c>
      <c r="J4117" s="54" t="s">
        <v>500</v>
      </c>
      <c r="K4117" s="54" t="s">
        <v>525</v>
      </c>
      <c r="L4117" s="87">
        <v>41688</v>
      </c>
      <c r="M4117" s="54"/>
      <c r="N4117" s="54" t="s">
        <v>526</v>
      </c>
      <c r="O4117" s="88">
        <v>0</v>
      </c>
      <c r="P4117" s="54">
        <v>1</v>
      </c>
    </row>
    <row r="4118" spans="1:16" ht="28">
      <c r="A4118" s="54" t="s">
        <v>228</v>
      </c>
      <c r="B4118" s="54" t="s">
        <v>185</v>
      </c>
      <c r="C4118" s="54" t="s">
        <v>1129</v>
      </c>
      <c r="D4118" s="54" t="s">
        <v>111</v>
      </c>
      <c r="E4118" s="54" t="s">
        <v>1129</v>
      </c>
      <c r="F4118" s="54" t="s">
        <v>272</v>
      </c>
      <c r="G4118" s="54" t="s">
        <v>1502</v>
      </c>
      <c r="H4118" s="54" t="s">
        <v>1506</v>
      </c>
      <c r="I4118" s="54" t="s">
        <v>1603</v>
      </c>
      <c r="J4118" s="54" t="s">
        <v>1502</v>
      </c>
      <c r="K4118" s="54" t="s">
        <v>1506</v>
      </c>
      <c r="L4118" s="87">
        <v>43229</v>
      </c>
      <c r="M4118" s="54"/>
      <c r="N4118" s="54" t="s">
        <v>1604</v>
      </c>
      <c r="O4118" s="88">
        <v>3.081E-3</v>
      </c>
      <c r="P4118" s="54">
        <v>1</v>
      </c>
    </row>
    <row r="4119" spans="1:16" ht="28">
      <c r="A4119" s="54" t="s">
        <v>228</v>
      </c>
      <c r="B4119" s="54" t="s">
        <v>185</v>
      </c>
      <c r="C4119" s="54" t="s">
        <v>1129</v>
      </c>
      <c r="D4119" s="54" t="s">
        <v>111</v>
      </c>
      <c r="E4119" s="54" t="s">
        <v>1129</v>
      </c>
      <c r="F4119" s="54" t="s">
        <v>272</v>
      </c>
      <c r="G4119" s="54" t="s">
        <v>1502</v>
      </c>
      <c r="H4119" s="54" t="s">
        <v>1506</v>
      </c>
      <c r="I4119" s="54" t="s">
        <v>1507</v>
      </c>
      <c r="J4119" s="54" t="s">
        <v>1502</v>
      </c>
      <c r="K4119" s="54" t="s">
        <v>1512</v>
      </c>
      <c r="L4119" s="87">
        <v>43238</v>
      </c>
      <c r="M4119" s="54"/>
      <c r="N4119" s="54" t="s">
        <v>1513</v>
      </c>
      <c r="O4119" s="88">
        <v>0</v>
      </c>
      <c r="P4119" s="54">
        <v>1</v>
      </c>
    </row>
    <row r="4120" spans="1:16" ht="28">
      <c r="A4120" s="54" t="s">
        <v>228</v>
      </c>
      <c r="B4120" s="54" t="s">
        <v>185</v>
      </c>
      <c r="C4120" s="54" t="s">
        <v>1129</v>
      </c>
      <c r="D4120" s="54" t="s">
        <v>111</v>
      </c>
      <c r="E4120" s="54" t="s">
        <v>1129</v>
      </c>
      <c r="F4120" s="54" t="s">
        <v>272</v>
      </c>
      <c r="G4120" s="54" t="s">
        <v>1502</v>
      </c>
      <c r="H4120" s="54" t="s">
        <v>1506</v>
      </c>
      <c r="I4120" s="54" t="s">
        <v>1507</v>
      </c>
      <c r="J4120" s="54" t="s">
        <v>1502</v>
      </c>
      <c r="K4120" s="54" t="s">
        <v>1599</v>
      </c>
      <c r="L4120" s="87">
        <v>43238</v>
      </c>
      <c r="M4120" s="54"/>
      <c r="N4120" s="54" t="s">
        <v>1600</v>
      </c>
      <c r="O4120" s="88">
        <v>0</v>
      </c>
      <c r="P4120" s="54">
        <v>2</v>
      </c>
    </row>
    <row r="4121" spans="1:16" ht="28">
      <c r="A4121" s="54" t="s">
        <v>228</v>
      </c>
      <c r="B4121" s="54" t="s">
        <v>185</v>
      </c>
      <c r="C4121" s="54" t="s">
        <v>1129</v>
      </c>
      <c r="D4121" s="54" t="s">
        <v>111</v>
      </c>
      <c r="E4121" s="54" t="s">
        <v>1129</v>
      </c>
      <c r="F4121" s="54" t="s">
        <v>272</v>
      </c>
      <c r="G4121" s="54" t="s">
        <v>288</v>
      </c>
      <c r="H4121" s="54" t="s">
        <v>289</v>
      </c>
      <c r="I4121" s="54" t="s">
        <v>290</v>
      </c>
      <c r="J4121" s="54" t="s">
        <v>288</v>
      </c>
      <c r="K4121" s="54" t="s">
        <v>532</v>
      </c>
      <c r="L4121" s="87">
        <v>41653</v>
      </c>
      <c r="M4121" s="54"/>
      <c r="N4121" s="54" t="s">
        <v>533</v>
      </c>
      <c r="O4121" s="88">
        <v>0</v>
      </c>
      <c r="P4121" s="54">
        <v>6</v>
      </c>
    </row>
    <row r="4122" spans="1:16" ht="28">
      <c r="A4122" s="54" t="s">
        <v>228</v>
      </c>
      <c r="B4122" s="54" t="s">
        <v>185</v>
      </c>
      <c r="C4122" s="54" t="s">
        <v>1129</v>
      </c>
      <c r="D4122" s="54" t="s">
        <v>111</v>
      </c>
      <c r="E4122" s="54" t="s">
        <v>1129</v>
      </c>
      <c r="F4122" s="54" t="s">
        <v>272</v>
      </c>
      <c r="G4122" s="54" t="s">
        <v>288</v>
      </c>
      <c r="H4122" s="54" t="s">
        <v>289</v>
      </c>
      <c r="I4122" s="54" t="s">
        <v>290</v>
      </c>
      <c r="J4122" s="54" t="s">
        <v>288</v>
      </c>
      <c r="K4122" s="54" t="s">
        <v>536</v>
      </c>
      <c r="L4122" s="87">
        <v>41653</v>
      </c>
      <c r="M4122" s="54"/>
      <c r="N4122" s="54" t="s">
        <v>537</v>
      </c>
      <c r="O4122" s="88">
        <v>9.2409999999999992E-3</v>
      </c>
      <c r="P4122" s="54">
        <v>1</v>
      </c>
    </row>
    <row r="4123" spans="1:16" ht="28">
      <c r="A4123" s="54" t="s">
        <v>228</v>
      </c>
      <c r="B4123" s="54" t="s">
        <v>185</v>
      </c>
      <c r="C4123" s="54" t="s">
        <v>1129</v>
      </c>
      <c r="D4123" s="54" t="s">
        <v>111</v>
      </c>
      <c r="E4123" s="54" t="s">
        <v>1129</v>
      </c>
      <c r="F4123" s="54" t="s">
        <v>272</v>
      </c>
      <c r="G4123" s="54" t="s">
        <v>288</v>
      </c>
      <c r="H4123" s="54" t="s">
        <v>288</v>
      </c>
      <c r="I4123" s="54" t="s">
        <v>293</v>
      </c>
      <c r="J4123" s="54" t="s">
        <v>288</v>
      </c>
      <c r="K4123" s="54" t="s">
        <v>542</v>
      </c>
      <c r="L4123" s="87">
        <v>41653</v>
      </c>
      <c r="M4123" s="54"/>
      <c r="N4123" s="54" t="s">
        <v>543</v>
      </c>
      <c r="O4123" s="88">
        <v>0</v>
      </c>
      <c r="P4123" s="54">
        <v>2</v>
      </c>
    </row>
    <row r="4124" spans="1:16" ht="28">
      <c r="A4124" s="54" t="s">
        <v>228</v>
      </c>
      <c r="B4124" s="54" t="s">
        <v>185</v>
      </c>
      <c r="C4124" s="54" t="s">
        <v>1129</v>
      </c>
      <c r="D4124" s="54" t="s">
        <v>111</v>
      </c>
      <c r="E4124" s="54" t="s">
        <v>1129</v>
      </c>
      <c r="F4124" s="54" t="s">
        <v>272</v>
      </c>
      <c r="G4124" s="54" t="s">
        <v>288</v>
      </c>
      <c r="H4124" s="54" t="s">
        <v>288</v>
      </c>
      <c r="I4124" s="54" t="s">
        <v>293</v>
      </c>
      <c r="J4124" s="54" t="s">
        <v>288</v>
      </c>
      <c r="K4124" s="54" t="s">
        <v>544</v>
      </c>
      <c r="L4124" s="87">
        <v>41653</v>
      </c>
      <c r="M4124" s="54"/>
      <c r="N4124" s="54" t="s">
        <v>545</v>
      </c>
      <c r="O4124" s="88">
        <v>0</v>
      </c>
      <c r="P4124" s="54">
        <v>2</v>
      </c>
    </row>
    <row r="4125" spans="1:16" ht="28">
      <c r="A4125" s="54" t="s">
        <v>228</v>
      </c>
      <c r="B4125" s="54" t="s">
        <v>185</v>
      </c>
      <c r="C4125" s="54" t="s">
        <v>1129</v>
      </c>
      <c r="D4125" s="54" t="s">
        <v>111</v>
      </c>
      <c r="E4125" s="54" t="s">
        <v>1129</v>
      </c>
      <c r="F4125" s="54" t="s">
        <v>272</v>
      </c>
      <c r="G4125" s="54" t="s">
        <v>288</v>
      </c>
      <c r="H4125" s="54" t="s">
        <v>288</v>
      </c>
      <c r="I4125" s="54" t="s">
        <v>293</v>
      </c>
      <c r="J4125" s="54" t="s">
        <v>288</v>
      </c>
      <c r="K4125" s="54" t="s">
        <v>548</v>
      </c>
      <c r="L4125" s="87">
        <v>41653</v>
      </c>
      <c r="M4125" s="54"/>
      <c r="N4125" s="54" t="s">
        <v>549</v>
      </c>
      <c r="O4125" s="88">
        <v>0</v>
      </c>
      <c r="P4125" s="54">
        <v>1</v>
      </c>
    </row>
    <row r="4126" spans="1:16" ht="28">
      <c r="A4126" s="54" t="s">
        <v>228</v>
      </c>
      <c r="B4126" s="54" t="s">
        <v>185</v>
      </c>
      <c r="C4126" s="54" t="s">
        <v>1129</v>
      </c>
      <c r="D4126" s="54" t="s">
        <v>111</v>
      </c>
      <c r="E4126" s="54" t="s">
        <v>1129</v>
      </c>
      <c r="F4126" s="54" t="s">
        <v>272</v>
      </c>
      <c r="G4126" s="54" t="s">
        <v>288</v>
      </c>
      <c r="H4126" s="54" t="s">
        <v>288</v>
      </c>
      <c r="I4126" s="54" t="s">
        <v>293</v>
      </c>
      <c r="J4126" s="54" t="s">
        <v>288</v>
      </c>
      <c r="K4126" s="54" t="s">
        <v>296</v>
      </c>
      <c r="L4126" s="87">
        <v>41653</v>
      </c>
      <c r="M4126" s="54"/>
      <c r="N4126" s="54" t="s">
        <v>297</v>
      </c>
      <c r="O4126" s="88">
        <v>0.29936099999999999</v>
      </c>
      <c r="P4126" s="54">
        <v>151</v>
      </c>
    </row>
    <row r="4127" spans="1:16" ht="28">
      <c r="A4127" s="54" t="s">
        <v>228</v>
      </c>
      <c r="B4127" s="54" t="s">
        <v>185</v>
      </c>
      <c r="C4127" s="54" t="s">
        <v>1129</v>
      </c>
      <c r="D4127" s="54" t="s">
        <v>111</v>
      </c>
      <c r="E4127" s="54" t="s">
        <v>1129</v>
      </c>
      <c r="F4127" s="54" t="s">
        <v>272</v>
      </c>
      <c r="G4127" s="54" t="s">
        <v>288</v>
      </c>
      <c r="H4127" s="54" t="s">
        <v>564</v>
      </c>
      <c r="I4127" s="54" t="s">
        <v>565</v>
      </c>
      <c r="J4127" s="54" t="s">
        <v>288</v>
      </c>
      <c r="K4127" s="54" t="s">
        <v>566</v>
      </c>
      <c r="L4127" s="87">
        <v>41653</v>
      </c>
      <c r="M4127" s="54"/>
      <c r="N4127" s="54" t="s">
        <v>567</v>
      </c>
      <c r="O4127" s="88">
        <v>2.1100000000000001E-2</v>
      </c>
      <c r="P4127" s="54">
        <v>3</v>
      </c>
    </row>
    <row r="4128" spans="1:16" ht="28">
      <c r="A4128" s="54" t="s">
        <v>228</v>
      </c>
      <c r="B4128" s="54" t="s">
        <v>185</v>
      </c>
      <c r="C4128" s="54" t="s">
        <v>1129</v>
      </c>
      <c r="D4128" s="54" t="s">
        <v>111</v>
      </c>
      <c r="E4128" s="54" t="s">
        <v>1129</v>
      </c>
      <c r="F4128" s="54" t="s">
        <v>272</v>
      </c>
      <c r="G4128" s="54" t="s">
        <v>288</v>
      </c>
      <c r="H4128" s="54" t="s">
        <v>564</v>
      </c>
      <c r="I4128" s="54" t="s">
        <v>565</v>
      </c>
      <c r="J4128" s="54" t="s">
        <v>288</v>
      </c>
      <c r="K4128" s="54" t="s">
        <v>568</v>
      </c>
      <c r="L4128" s="87">
        <v>41653</v>
      </c>
      <c r="M4128" s="54"/>
      <c r="N4128" s="54" t="s">
        <v>569</v>
      </c>
      <c r="O4128" s="88">
        <v>0</v>
      </c>
      <c r="P4128" s="54">
        <v>4</v>
      </c>
    </row>
    <row r="4129" spans="1:16" ht="28">
      <c r="A4129" s="54" t="s">
        <v>228</v>
      </c>
      <c r="B4129" s="54" t="s">
        <v>185</v>
      </c>
      <c r="C4129" s="54" t="s">
        <v>1129</v>
      </c>
      <c r="D4129" s="54" t="s">
        <v>111</v>
      </c>
      <c r="E4129" s="54" t="s">
        <v>1129</v>
      </c>
      <c r="F4129" s="54" t="s">
        <v>272</v>
      </c>
      <c r="G4129" s="54" t="s">
        <v>288</v>
      </c>
      <c r="H4129" s="54" t="s">
        <v>564</v>
      </c>
      <c r="I4129" s="54" t="s">
        <v>565</v>
      </c>
      <c r="J4129" s="54" t="s">
        <v>288</v>
      </c>
      <c r="K4129" s="54" t="s">
        <v>570</v>
      </c>
      <c r="L4129" s="87">
        <v>41653</v>
      </c>
      <c r="M4129" s="54"/>
      <c r="N4129" s="54" t="s">
        <v>571</v>
      </c>
      <c r="O4129" s="88">
        <v>1.6407000000000001E-2</v>
      </c>
      <c r="P4129" s="54">
        <v>3</v>
      </c>
    </row>
    <row r="4130" spans="1:16" ht="28">
      <c r="A4130" s="54" t="s">
        <v>228</v>
      </c>
      <c r="B4130" s="54" t="s">
        <v>185</v>
      </c>
      <c r="C4130" s="54" t="s">
        <v>1129</v>
      </c>
      <c r="D4130" s="54" t="s">
        <v>111</v>
      </c>
      <c r="E4130" s="54" t="s">
        <v>1129</v>
      </c>
      <c r="F4130" s="54" t="s">
        <v>272</v>
      </c>
      <c r="G4130" s="54" t="s">
        <v>288</v>
      </c>
      <c r="H4130" s="54" t="s">
        <v>564</v>
      </c>
      <c r="I4130" s="54" t="s">
        <v>565</v>
      </c>
      <c r="J4130" s="54" t="s">
        <v>288</v>
      </c>
      <c r="K4130" s="54" t="s">
        <v>572</v>
      </c>
      <c r="L4130" s="87">
        <v>41653</v>
      </c>
      <c r="M4130" s="54"/>
      <c r="N4130" s="54" t="s">
        <v>573</v>
      </c>
      <c r="O4130" s="88">
        <v>0</v>
      </c>
      <c r="P4130" s="54">
        <v>4</v>
      </c>
    </row>
    <row r="4131" spans="1:16" ht="28">
      <c r="A4131" s="54" t="s">
        <v>228</v>
      </c>
      <c r="B4131" s="54" t="s">
        <v>185</v>
      </c>
      <c r="C4131" s="54" t="s">
        <v>1129</v>
      </c>
      <c r="D4131" s="54" t="s">
        <v>111</v>
      </c>
      <c r="E4131" s="54" t="s">
        <v>1129</v>
      </c>
      <c r="F4131" s="54" t="s">
        <v>272</v>
      </c>
      <c r="G4131" s="54" t="s">
        <v>288</v>
      </c>
      <c r="H4131" s="54" t="s">
        <v>564</v>
      </c>
      <c r="I4131" s="54" t="s">
        <v>565</v>
      </c>
      <c r="J4131" s="54" t="s">
        <v>288</v>
      </c>
      <c r="K4131" s="54" t="s">
        <v>574</v>
      </c>
      <c r="L4131" s="87">
        <v>41653</v>
      </c>
      <c r="M4131" s="54"/>
      <c r="N4131" s="54" t="s">
        <v>575</v>
      </c>
      <c r="O4131" s="88">
        <v>3.1350000000000002E-3</v>
      </c>
      <c r="P4131" s="54">
        <v>3</v>
      </c>
    </row>
    <row r="4132" spans="1:16" ht="28">
      <c r="A4132" s="54" t="s">
        <v>228</v>
      </c>
      <c r="B4132" s="54" t="s">
        <v>185</v>
      </c>
      <c r="C4132" s="54" t="s">
        <v>1129</v>
      </c>
      <c r="D4132" s="54" t="s">
        <v>111</v>
      </c>
      <c r="E4132" s="54" t="s">
        <v>1129</v>
      </c>
      <c r="F4132" s="54" t="s">
        <v>272</v>
      </c>
      <c r="G4132" s="54" t="s">
        <v>288</v>
      </c>
      <c r="H4132" s="54" t="s">
        <v>194</v>
      </c>
      <c r="I4132" s="54" t="s">
        <v>576</v>
      </c>
      <c r="J4132" s="54" t="s">
        <v>288</v>
      </c>
      <c r="K4132" s="54" t="s">
        <v>577</v>
      </c>
      <c r="L4132" s="87">
        <v>42510</v>
      </c>
      <c r="M4132" s="54"/>
      <c r="N4132" s="54" t="s">
        <v>578</v>
      </c>
      <c r="O4132" s="88">
        <v>0</v>
      </c>
      <c r="P4132" s="54">
        <v>6</v>
      </c>
    </row>
    <row r="4133" spans="1:16" ht="28">
      <c r="A4133" s="54" t="s">
        <v>228</v>
      </c>
      <c r="B4133" s="54" t="s">
        <v>185</v>
      </c>
      <c r="C4133" s="54" t="s">
        <v>1129</v>
      </c>
      <c r="D4133" s="54" t="s">
        <v>111</v>
      </c>
      <c r="E4133" s="54" t="s">
        <v>1129</v>
      </c>
      <c r="F4133" s="54" t="s">
        <v>272</v>
      </c>
      <c r="G4133" s="54" t="s">
        <v>288</v>
      </c>
      <c r="H4133" s="54" t="s">
        <v>194</v>
      </c>
      <c r="I4133" s="54" t="s">
        <v>576</v>
      </c>
      <c r="J4133" s="54" t="s">
        <v>288</v>
      </c>
      <c r="K4133" s="54" t="s">
        <v>581</v>
      </c>
      <c r="L4133" s="87">
        <v>42510</v>
      </c>
      <c r="M4133" s="54"/>
      <c r="N4133" s="54" t="s">
        <v>582</v>
      </c>
      <c r="O4133" s="88">
        <v>1.4203E-2</v>
      </c>
      <c r="P4133" s="54">
        <v>5</v>
      </c>
    </row>
    <row r="4134" spans="1:16" ht="28">
      <c r="A4134" s="54" t="s">
        <v>228</v>
      </c>
      <c r="B4134" s="54" t="s">
        <v>185</v>
      </c>
      <c r="C4134" s="54" t="s">
        <v>1129</v>
      </c>
      <c r="D4134" s="54" t="s">
        <v>111</v>
      </c>
      <c r="E4134" s="54" t="s">
        <v>1129</v>
      </c>
      <c r="F4134" s="54" t="s">
        <v>272</v>
      </c>
      <c r="G4134" s="54" t="s">
        <v>288</v>
      </c>
      <c r="H4134" s="54" t="s">
        <v>194</v>
      </c>
      <c r="I4134" s="54" t="s">
        <v>576</v>
      </c>
      <c r="J4134" s="54" t="s">
        <v>288</v>
      </c>
      <c r="K4134" s="54" t="s">
        <v>583</v>
      </c>
      <c r="L4134" s="87">
        <v>42510</v>
      </c>
      <c r="M4134" s="54"/>
      <c r="N4134" s="54" t="s">
        <v>584</v>
      </c>
      <c r="O4134" s="88">
        <v>1.1882E-2</v>
      </c>
      <c r="P4134" s="54">
        <v>7</v>
      </c>
    </row>
    <row r="4135" spans="1:16" ht="28">
      <c r="A4135" s="54" t="s">
        <v>228</v>
      </c>
      <c r="B4135" s="54" t="s">
        <v>185</v>
      </c>
      <c r="C4135" s="54" t="s">
        <v>1129</v>
      </c>
      <c r="D4135" s="54" t="s">
        <v>111</v>
      </c>
      <c r="E4135" s="54" t="s">
        <v>1129</v>
      </c>
      <c r="F4135" s="54" t="s">
        <v>272</v>
      </c>
      <c r="G4135" s="54" t="s">
        <v>288</v>
      </c>
      <c r="H4135" s="54" t="s">
        <v>194</v>
      </c>
      <c r="I4135" s="54" t="s">
        <v>576</v>
      </c>
      <c r="J4135" s="54" t="s">
        <v>288</v>
      </c>
      <c r="K4135" s="54" t="s">
        <v>585</v>
      </c>
      <c r="L4135" s="87">
        <v>42510</v>
      </c>
      <c r="M4135" s="54"/>
      <c r="N4135" s="54" t="s">
        <v>586</v>
      </c>
      <c r="O4135" s="88">
        <v>4.1330000000000013E-3</v>
      </c>
      <c r="P4135" s="54">
        <v>6</v>
      </c>
    </row>
    <row r="4136" spans="1:16" ht="28">
      <c r="A4136" s="54" t="s">
        <v>228</v>
      </c>
      <c r="B4136" s="54" t="s">
        <v>185</v>
      </c>
      <c r="C4136" s="54" t="s">
        <v>1129</v>
      </c>
      <c r="D4136" s="54" t="s">
        <v>111</v>
      </c>
      <c r="E4136" s="54" t="s">
        <v>1129</v>
      </c>
      <c r="F4136" s="54" t="s">
        <v>272</v>
      </c>
      <c r="G4136" s="54" t="s">
        <v>288</v>
      </c>
      <c r="H4136" s="54" t="s">
        <v>194</v>
      </c>
      <c r="I4136" s="54" t="s">
        <v>576</v>
      </c>
      <c r="J4136" s="54" t="s">
        <v>288</v>
      </c>
      <c r="K4136" s="54" t="s">
        <v>587</v>
      </c>
      <c r="L4136" s="87">
        <v>42510</v>
      </c>
      <c r="M4136" s="54"/>
      <c r="N4136" s="54" t="s">
        <v>588</v>
      </c>
      <c r="O4136" s="88">
        <v>1.5869000000000001E-2</v>
      </c>
      <c r="P4136" s="54">
        <v>12</v>
      </c>
    </row>
    <row r="4137" spans="1:16" ht="28">
      <c r="A4137" s="54" t="s">
        <v>228</v>
      </c>
      <c r="B4137" s="54" t="s">
        <v>185</v>
      </c>
      <c r="C4137" s="54" t="s">
        <v>1129</v>
      </c>
      <c r="D4137" s="54" t="s">
        <v>111</v>
      </c>
      <c r="E4137" s="54" t="s">
        <v>1129</v>
      </c>
      <c r="F4137" s="54" t="s">
        <v>272</v>
      </c>
      <c r="G4137" s="54" t="s">
        <v>288</v>
      </c>
      <c r="H4137" s="54" t="s">
        <v>194</v>
      </c>
      <c r="I4137" s="54" t="s">
        <v>576</v>
      </c>
      <c r="J4137" s="54" t="s">
        <v>288</v>
      </c>
      <c r="K4137" s="54" t="s">
        <v>589</v>
      </c>
      <c r="L4137" s="87">
        <v>42510</v>
      </c>
      <c r="M4137" s="54"/>
      <c r="N4137" s="54" t="s">
        <v>590</v>
      </c>
      <c r="O4137" s="88">
        <v>3.846E-3</v>
      </c>
      <c r="P4137" s="54">
        <v>3</v>
      </c>
    </row>
    <row r="4138" spans="1:16" ht="28">
      <c r="A4138" s="54" t="s">
        <v>228</v>
      </c>
      <c r="B4138" s="54" t="s">
        <v>185</v>
      </c>
      <c r="C4138" s="54" t="s">
        <v>1129</v>
      </c>
      <c r="D4138" s="54" t="s">
        <v>111</v>
      </c>
      <c r="E4138" s="54" t="s">
        <v>1129</v>
      </c>
      <c r="F4138" s="54" t="s">
        <v>272</v>
      </c>
      <c r="G4138" s="54" t="s">
        <v>288</v>
      </c>
      <c r="H4138" s="54" t="s">
        <v>194</v>
      </c>
      <c r="I4138" s="54" t="s">
        <v>576</v>
      </c>
      <c r="J4138" s="54" t="s">
        <v>288</v>
      </c>
      <c r="K4138" s="54" t="s">
        <v>591</v>
      </c>
      <c r="L4138" s="87">
        <v>42510</v>
      </c>
      <c r="M4138" s="54"/>
      <c r="N4138" s="54" t="s">
        <v>592</v>
      </c>
      <c r="O4138" s="88">
        <v>0</v>
      </c>
      <c r="P4138" s="54">
        <v>4</v>
      </c>
    </row>
    <row r="4139" spans="1:16" ht="28">
      <c r="A4139" s="54" t="s">
        <v>228</v>
      </c>
      <c r="B4139" s="54" t="s">
        <v>185</v>
      </c>
      <c r="C4139" s="54" t="s">
        <v>1129</v>
      </c>
      <c r="D4139" s="54" t="s">
        <v>111</v>
      </c>
      <c r="E4139" s="54" t="s">
        <v>1129</v>
      </c>
      <c r="F4139" s="54" t="s">
        <v>272</v>
      </c>
      <c r="G4139" s="54" t="s">
        <v>288</v>
      </c>
      <c r="H4139" s="54" t="s">
        <v>194</v>
      </c>
      <c r="I4139" s="54" t="s">
        <v>576</v>
      </c>
      <c r="J4139" s="54" t="s">
        <v>288</v>
      </c>
      <c r="K4139" s="54" t="s">
        <v>593</v>
      </c>
      <c r="L4139" s="87">
        <v>42510</v>
      </c>
      <c r="M4139" s="54"/>
      <c r="N4139" s="54" t="s">
        <v>594</v>
      </c>
      <c r="O4139" s="88">
        <v>7.3439999999999998E-3</v>
      </c>
      <c r="P4139" s="54">
        <v>12</v>
      </c>
    </row>
    <row r="4140" spans="1:16" ht="28">
      <c r="A4140" s="54" t="s">
        <v>228</v>
      </c>
      <c r="B4140" s="54" t="s">
        <v>185</v>
      </c>
      <c r="C4140" s="54" t="s">
        <v>1129</v>
      </c>
      <c r="D4140" s="54" t="s">
        <v>111</v>
      </c>
      <c r="E4140" s="54" t="s">
        <v>1129</v>
      </c>
      <c r="F4140" s="54" t="s">
        <v>272</v>
      </c>
      <c r="G4140" s="54" t="s">
        <v>288</v>
      </c>
      <c r="H4140" s="54" t="s">
        <v>194</v>
      </c>
      <c r="I4140" s="54" t="s">
        <v>576</v>
      </c>
      <c r="J4140" s="54" t="s">
        <v>288</v>
      </c>
      <c r="K4140" s="54" t="s">
        <v>595</v>
      </c>
      <c r="L4140" s="87">
        <v>42510</v>
      </c>
      <c r="M4140" s="54"/>
      <c r="N4140" s="54" t="s">
        <v>596</v>
      </c>
      <c r="O4140" s="88">
        <v>9.8160000000000018E-3</v>
      </c>
      <c r="P4140" s="54">
        <v>5</v>
      </c>
    </row>
    <row r="4141" spans="1:16" ht="28">
      <c r="A4141" s="54" t="s">
        <v>228</v>
      </c>
      <c r="B4141" s="54" t="s">
        <v>185</v>
      </c>
      <c r="C4141" s="54" t="s">
        <v>1129</v>
      </c>
      <c r="D4141" s="54" t="s">
        <v>111</v>
      </c>
      <c r="E4141" s="54" t="s">
        <v>1129</v>
      </c>
      <c r="F4141" s="54" t="s">
        <v>272</v>
      </c>
      <c r="G4141" s="54" t="s">
        <v>288</v>
      </c>
      <c r="H4141" s="54" t="s">
        <v>597</v>
      </c>
      <c r="I4141" s="54" t="s">
        <v>598</v>
      </c>
      <c r="J4141" s="54" t="s">
        <v>288</v>
      </c>
      <c r="K4141" s="54" t="s">
        <v>597</v>
      </c>
      <c r="L4141" s="87">
        <v>42440</v>
      </c>
      <c r="M4141" s="54"/>
      <c r="N4141" s="54" t="s">
        <v>599</v>
      </c>
      <c r="O4141" s="88">
        <v>0</v>
      </c>
      <c r="P4141" s="54">
        <v>6</v>
      </c>
    </row>
    <row r="4142" spans="1:16" ht="28">
      <c r="A4142" s="54" t="s">
        <v>228</v>
      </c>
      <c r="B4142" s="54" t="s">
        <v>185</v>
      </c>
      <c r="C4142" s="54" t="s">
        <v>1129</v>
      </c>
      <c r="D4142" s="54" t="s">
        <v>111</v>
      </c>
      <c r="E4142" s="54" t="s">
        <v>1129</v>
      </c>
      <c r="F4142" s="54" t="s">
        <v>272</v>
      </c>
      <c r="G4142" s="54" t="s">
        <v>288</v>
      </c>
      <c r="H4142" s="54" t="s">
        <v>300</v>
      </c>
      <c r="I4142" s="54" t="s">
        <v>301</v>
      </c>
      <c r="J4142" s="54" t="s">
        <v>288</v>
      </c>
      <c r="K4142" s="54" t="s">
        <v>300</v>
      </c>
      <c r="L4142" s="87">
        <v>42391</v>
      </c>
      <c r="M4142" s="54"/>
      <c r="N4142" s="54" t="s">
        <v>302</v>
      </c>
      <c r="O4142" s="88">
        <v>4.6375E-2</v>
      </c>
      <c r="P4142" s="54">
        <v>18</v>
      </c>
    </row>
    <row r="4143" spans="1:16" ht="28">
      <c r="A4143" s="54" t="s">
        <v>228</v>
      </c>
      <c r="B4143" s="54" t="s">
        <v>185</v>
      </c>
      <c r="C4143" s="54" t="s">
        <v>1129</v>
      </c>
      <c r="D4143" s="54" t="s">
        <v>111</v>
      </c>
      <c r="E4143" s="54" t="s">
        <v>1129</v>
      </c>
      <c r="F4143" s="54" t="s">
        <v>272</v>
      </c>
      <c r="G4143" s="54" t="s">
        <v>625</v>
      </c>
      <c r="H4143" s="54" t="s">
        <v>1443</v>
      </c>
      <c r="I4143" s="54" t="s">
        <v>1444</v>
      </c>
      <c r="J4143" s="54" t="s">
        <v>625</v>
      </c>
      <c r="K4143" s="54" t="s">
        <v>1443</v>
      </c>
      <c r="L4143" s="87">
        <v>43130</v>
      </c>
      <c r="M4143" s="54"/>
      <c r="N4143" s="54" t="s">
        <v>1445</v>
      </c>
      <c r="O4143" s="88">
        <v>0</v>
      </c>
      <c r="P4143" s="54">
        <v>4</v>
      </c>
    </row>
    <row r="4144" spans="1:16" ht="28">
      <c r="A4144" s="54" t="s">
        <v>228</v>
      </c>
      <c r="B4144" s="54" t="s">
        <v>185</v>
      </c>
      <c r="C4144" s="54" t="s">
        <v>1129</v>
      </c>
      <c r="D4144" s="54" t="s">
        <v>111</v>
      </c>
      <c r="E4144" s="54" t="s">
        <v>1129</v>
      </c>
      <c r="F4144" s="54" t="s">
        <v>272</v>
      </c>
      <c r="G4144" s="54" t="s">
        <v>625</v>
      </c>
      <c r="H4144" s="54" t="s">
        <v>626</v>
      </c>
      <c r="I4144" s="54" t="s">
        <v>627</v>
      </c>
      <c r="J4144" s="54" t="s">
        <v>625</v>
      </c>
      <c r="K4144" s="54" t="s">
        <v>628</v>
      </c>
      <c r="L4144" s="87">
        <v>42874</v>
      </c>
      <c r="M4144" s="54"/>
      <c r="N4144" s="54" t="s">
        <v>629</v>
      </c>
      <c r="O4144" s="88">
        <v>2.5666000000000001E-2</v>
      </c>
      <c r="P4144" s="54">
        <v>2</v>
      </c>
    </row>
    <row r="4145" spans="1:16" ht="28">
      <c r="A4145" s="54" t="s">
        <v>228</v>
      </c>
      <c r="B4145" s="54" t="s">
        <v>185</v>
      </c>
      <c r="C4145" s="54" t="s">
        <v>1129</v>
      </c>
      <c r="D4145" s="54" t="s">
        <v>111</v>
      </c>
      <c r="E4145" s="54" t="s">
        <v>1129</v>
      </c>
      <c r="F4145" s="54" t="s">
        <v>272</v>
      </c>
      <c r="G4145" s="54" t="s">
        <v>625</v>
      </c>
      <c r="H4145" s="54" t="s">
        <v>626</v>
      </c>
      <c r="I4145" s="54" t="s">
        <v>627</v>
      </c>
      <c r="J4145" s="54" t="s">
        <v>625</v>
      </c>
      <c r="K4145" s="54" t="s">
        <v>632</v>
      </c>
      <c r="L4145" s="87">
        <v>42874</v>
      </c>
      <c r="M4145" s="54"/>
      <c r="N4145" s="54" t="s">
        <v>633</v>
      </c>
      <c r="O4145" s="88">
        <v>3.6045000000000001E-2</v>
      </c>
      <c r="P4145" s="54">
        <v>2</v>
      </c>
    </row>
    <row r="4146" spans="1:16" ht="28">
      <c r="A4146" s="54" t="s">
        <v>228</v>
      </c>
      <c r="B4146" s="54" t="s">
        <v>185</v>
      </c>
      <c r="C4146" s="54" t="s">
        <v>1129</v>
      </c>
      <c r="D4146" s="54" t="s">
        <v>111</v>
      </c>
      <c r="E4146" s="54" t="s">
        <v>1129</v>
      </c>
      <c r="F4146" s="54" t="s">
        <v>272</v>
      </c>
      <c r="G4146" s="54" t="s">
        <v>625</v>
      </c>
      <c r="H4146" s="54" t="s">
        <v>626</v>
      </c>
      <c r="I4146" s="54" t="s">
        <v>627</v>
      </c>
      <c r="J4146" s="54" t="s">
        <v>625</v>
      </c>
      <c r="K4146" s="54" t="s">
        <v>636</v>
      </c>
      <c r="L4146" s="87">
        <v>42874</v>
      </c>
      <c r="M4146" s="54"/>
      <c r="N4146" s="54" t="s">
        <v>637</v>
      </c>
      <c r="O4146" s="88">
        <v>3.7236999999999999E-2</v>
      </c>
      <c r="P4146" s="54">
        <v>4</v>
      </c>
    </row>
    <row r="4147" spans="1:16" ht="28">
      <c r="A4147" s="54" t="s">
        <v>228</v>
      </c>
      <c r="B4147" s="54" t="s">
        <v>185</v>
      </c>
      <c r="C4147" s="54" t="s">
        <v>1129</v>
      </c>
      <c r="D4147" s="54" t="s">
        <v>111</v>
      </c>
      <c r="E4147" s="54" t="s">
        <v>1129</v>
      </c>
      <c r="F4147" s="54" t="s">
        <v>272</v>
      </c>
      <c r="G4147" s="54" t="s">
        <v>625</v>
      </c>
      <c r="H4147" s="54" t="s">
        <v>626</v>
      </c>
      <c r="I4147" s="54" t="s">
        <v>627</v>
      </c>
      <c r="J4147" s="54" t="s">
        <v>625</v>
      </c>
      <c r="K4147" s="54" t="s">
        <v>638</v>
      </c>
      <c r="L4147" s="87">
        <v>42874</v>
      </c>
      <c r="M4147" s="54"/>
      <c r="N4147" s="54" t="s">
        <v>639</v>
      </c>
      <c r="O4147" s="88">
        <v>8.9111999999999997E-2</v>
      </c>
      <c r="P4147" s="54">
        <v>5</v>
      </c>
    </row>
    <row r="4148" spans="1:16" ht="28">
      <c r="A4148" s="54" t="s">
        <v>228</v>
      </c>
      <c r="B4148" s="54" t="s">
        <v>185</v>
      </c>
      <c r="C4148" s="54" t="s">
        <v>1129</v>
      </c>
      <c r="D4148" s="54" t="s">
        <v>111</v>
      </c>
      <c r="E4148" s="54" t="s">
        <v>1129</v>
      </c>
      <c r="F4148" s="54" t="s">
        <v>272</v>
      </c>
      <c r="G4148" s="54" t="s">
        <v>625</v>
      </c>
      <c r="H4148" s="54" t="s">
        <v>626</v>
      </c>
      <c r="I4148" s="54" t="s">
        <v>627</v>
      </c>
      <c r="J4148" s="54" t="s">
        <v>625</v>
      </c>
      <c r="K4148" s="54" t="s">
        <v>640</v>
      </c>
      <c r="L4148" s="87">
        <v>42874</v>
      </c>
      <c r="M4148" s="54"/>
      <c r="N4148" s="54" t="s">
        <v>641</v>
      </c>
      <c r="O4148" s="88">
        <v>3.7842000000000001E-2</v>
      </c>
      <c r="P4148" s="54">
        <v>4</v>
      </c>
    </row>
    <row r="4149" spans="1:16" ht="28">
      <c r="A4149" s="54" t="s">
        <v>228</v>
      </c>
      <c r="B4149" s="54" t="s">
        <v>185</v>
      </c>
      <c r="C4149" s="54" t="s">
        <v>1129</v>
      </c>
      <c r="D4149" s="54" t="s">
        <v>111</v>
      </c>
      <c r="E4149" s="54" t="s">
        <v>1129</v>
      </c>
      <c r="F4149" s="54" t="s">
        <v>272</v>
      </c>
      <c r="G4149" s="54" t="s">
        <v>625</v>
      </c>
      <c r="H4149" s="54" t="s">
        <v>626</v>
      </c>
      <c r="I4149" s="54" t="s">
        <v>627</v>
      </c>
      <c r="J4149" s="54" t="s">
        <v>625</v>
      </c>
      <c r="K4149" s="54" t="s">
        <v>642</v>
      </c>
      <c r="L4149" s="87">
        <v>42874</v>
      </c>
      <c r="M4149" s="54"/>
      <c r="N4149" s="54" t="s">
        <v>643</v>
      </c>
      <c r="O4149" s="88">
        <v>2.3994999999999999E-2</v>
      </c>
      <c r="P4149" s="54">
        <v>4</v>
      </c>
    </row>
    <row r="4150" spans="1:16" ht="28">
      <c r="A4150" s="54" t="s">
        <v>228</v>
      </c>
      <c r="B4150" s="54" t="s">
        <v>185</v>
      </c>
      <c r="C4150" s="54" t="s">
        <v>1129</v>
      </c>
      <c r="D4150" s="54" t="s">
        <v>111</v>
      </c>
      <c r="E4150" s="54" t="s">
        <v>1129</v>
      </c>
      <c r="F4150" s="54" t="s">
        <v>272</v>
      </c>
      <c r="G4150" s="54" t="s">
        <v>625</v>
      </c>
      <c r="H4150" s="54" t="s">
        <v>626</v>
      </c>
      <c r="I4150" s="54" t="s">
        <v>627</v>
      </c>
      <c r="J4150" s="54" t="s">
        <v>625</v>
      </c>
      <c r="K4150" s="54" t="s">
        <v>644</v>
      </c>
      <c r="L4150" s="87">
        <v>42874</v>
      </c>
      <c r="M4150" s="54"/>
      <c r="N4150" s="54" t="s">
        <v>645</v>
      </c>
      <c r="O4150" s="88">
        <v>3.4991000000000001E-2</v>
      </c>
      <c r="P4150" s="54">
        <v>8</v>
      </c>
    </row>
    <row r="4151" spans="1:16" ht="28">
      <c r="A4151" s="54" t="s">
        <v>228</v>
      </c>
      <c r="B4151" s="54" t="s">
        <v>185</v>
      </c>
      <c r="C4151" s="54" t="s">
        <v>1129</v>
      </c>
      <c r="D4151" s="54" t="s">
        <v>111</v>
      </c>
      <c r="E4151" s="54" t="s">
        <v>1129</v>
      </c>
      <c r="F4151" s="54" t="s">
        <v>272</v>
      </c>
      <c r="G4151" s="54" t="s">
        <v>625</v>
      </c>
      <c r="H4151" s="54" t="s">
        <v>626</v>
      </c>
      <c r="I4151" s="54" t="s">
        <v>627</v>
      </c>
      <c r="J4151" s="54" t="s">
        <v>625</v>
      </c>
      <c r="K4151" s="54" t="s">
        <v>626</v>
      </c>
      <c r="L4151" s="87">
        <v>42874</v>
      </c>
      <c r="M4151" s="54"/>
      <c r="N4151" s="54" t="s">
        <v>646</v>
      </c>
      <c r="O4151" s="88">
        <v>2.8795999999999999E-2</v>
      </c>
      <c r="P4151" s="54">
        <v>1</v>
      </c>
    </row>
    <row r="4152" spans="1:16" ht="28">
      <c r="A4152" s="54" t="s">
        <v>228</v>
      </c>
      <c r="B4152" s="54" t="s">
        <v>185</v>
      </c>
      <c r="C4152" s="54" t="s">
        <v>1129</v>
      </c>
      <c r="D4152" s="54" t="s">
        <v>111</v>
      </c>
      <c r="E4152" s="54" t="s">
        <v>1129</v>
      </c>
      <c r="F4152" s="54" t="s">
        <v>272</v>
      </c>
      <c r="G4152" s="54" t="s">
        <v>647</v>
      </c>
      <c r="H4152" s="54" t="s">
        <v>648</v>
      </c>
      <c r="I4152" s="54" t="s">
        <v>649</v>
      </c>
      <c r="J4152" s="54" t="s">
        <v>647</v>
      </c>
      <c r="K4152" s="54" t="s">
        <v>650</v>
      </c>
      <c r="L4152" s="87">
        <v>42790</v>
      </c>
      <c r="M4152" s="54"/>
      <c r="N4152" s="54" t="s">
        <v>651</v>
      </c>
      <c r="O4152" s="88">
        <v>7.3887999999999995E-2</v>
      </c>
      <c r="P4152" s="54">
        <v>116</v>
      </c>
    </row>
    <row r="4153" spans="1:16" ht="28">
      <c r="A4153" s="54" t="s">
        <v>228</v>
      </c>
      <c r="B4153" s="54" t="s">
        <v>185</v>
      </c>
      <c r="C4153" s="54" t="s">
        <v>1129</v>
      </c>
      <c r="D4153" s="54" t="s">
        <v>111</v>
      </c>
      <c r="E4153" s="54" t="s">
        <v>1129</v>
      </c>
      <c r="F4153" s="54" t="s">
        <v>272</v>
      </c>
      <c r="G4153" s="54" t="s">
        <v>647</v>
      </c>
      <c r="H4153" s="54" t="s">
        <v>648</v>
      </c>
      <c r="I4153" s="54" t="s">
        <v>649</v>
      </c>
      <c r="J4153" s="54" t="s">
        <v>647</v>
      </c>
      <c r="K4153" s="54" t="s">
        <v>650</v>
      </c>
      <c r="L4153" s="87">
        <v>42790</v>
      </c>
      <c r="M4153" s="54"/>
      <c r="N4153" s="54" t="s">
        <v>652</v>
      </c>
      <c r="O4153" s="88">
        <v>3.4970000000000001E-3</v>
      </c>
      <c r="P4153" s="54">
        <v>6</v>
      </c>
    </row>
    <row r="4154" spans="1:16" ht="28">
      <c r="A4154" s="54" t="s">
        <v>228</v>
      </c>
      <c r="B4154" s="54" t="s">
        <v>185</v>
      </c>
      <c r="C4154" s="54" t="s">
        <v>1129</v>
      </c>
      <c r="D4154" s="54" t="s">
        <v>111</v>
      </c>
      <c r="E4154" s="54" t="s">
        <v>1129</v>
      </c>
      <c r="F4154" s="54" t="s">
        <v>272</v>
      </c>
      <c r="G4154" s="54" t="s">
        <v>647</v>
      </c>
      <c r="H4154" s="54" t="s">
        <v>648</v>
      </c>
      <c r="I4154" s="54" t="s">
        <v>649</v>
      </c>
      <c r="J4154" s="54" t="s">
        <v>647</v>
      </c>
      <c r="K4154" s="54" t="s">
        <v>653</v>
      </c>
      <c r="L4154" s="87">
        <v>42790</v>
      </c>
      <c r="M4154" s="54"/>
      <c r="N4154" s="54" t="s">
        <v>654</v>
      </c>
      <c r="O4154" s="88">
        <v>1.8530999999999999E-2</v>
      </c>
      <c r="P4154" s="54">
        <v>16</v>
      </c>
    </row>
    <row r="4155" spans="1:16" ht="28">
      <c r="A4155" s="54" t="s">
        <v>228</v>
      </c>
      <c r="B4155" s="54" t="s">
        <v>185</v>
      </c>
      <c r="C4155" s="54" t="s">
        <v>1129</v>
      </c>
      <c r="D4155" s="54" t="s">
        <v>111</v>
      </c>
      <c r="E4155" s="54" t="s">
        <v>1129</v>
      </c>
      <c r="F4155" s="54" t="s">
        <v>272</v>
      </c>
      <c r="G4155" s="54" t="s">
        <v>647</v>
      </c>
      <c r="H4155" s="54" t="s">
        <v>648</v>
      </c>
      <c r="I4155" s="54" t="s">
        <v>649</v>
      </c>
      <c r="J4155" s="54" t="s">
        <v>647</v>
      </c>
      <c r="K4155" s="54" t="s">
        <v>655</v>
      </c>
      <c r="L4155" s="87">
        <v>42790</v>
      </c>
      <c r="M4155" s="54"/>
      <c r="N4155" s="54" t="s">
        <v>656</v>
      </c>
      <c r="O4155" s="88">
        <v>3.5399E-2</v>
      </c>
      <c r="P4155" s="54">
        <v>9</v>
      </c>
    </row>
    <row r="4156" spans="1:16" ht="28">
      <c r="A4156" s="54" t="s">
        <v>228</v>
      </c>
      <c r="B4156" s="54" t="s">
        <v>185</v>
      </c>
      <c r="C4156" s="54" t="s">
        <v>1129</v>
      </c>
      <c r="D4156" s="54" t="s">
        <v>111</v>
      </c>
      <c r="E4156" s="54" t="s">
        <v>1129</v>
      </c>
      <c r="F4156" s="54" t="s">
        <v>272</v>
      </c>
      <c r="G4156" s="54" t="s">
        <v>647</v>
      </c>
      <c r="H4156" s="54" t="s">
        <v>648</v>
      </c>
      <c r="I4156" s="54" t="s">
        <v>649</v>
      </c>
      <c r="J4156" s="54" t="s">
        <v>647</v>
      </c>
      <c r="K4156" s="54" t="s">
        <v>657</v>
      </c>
      <c r="L4156" s="87">
        <v>42790</v>
      </c>
      <c r="M4156" s="54"/>
      <c r="N4156" s="54" t="s">
        <v>658</v>
      </c>
      <c r="O4156" s="88">
        <v>0</v>
      </c>
      <c r="P4156" s="54">
        <v>6</v>
      </c>
    </row>
    <row r="4157" spans="1:16" ht="28">
      <c r="A4157" s="54" t="s">
        <v>228</v>
      </c>
      <c r="B4157" s="54" t="s">
        <v>185</v>
      </c>
      <c r="C4157" s="54" t="s">
        <v>1129</v>
      </c>
      <c r="D4157" s="54" t="s">
        <v>111</v>
      </c>
      <c r="E4157" s="54" t="s">
        <v>1129</v>
      </c>
      <c r="F4157" s="54" t="s">
        <v>272</v>
      </c>
      <c r="G4157" s="54" t="s">
        <v>647</v>
      </c>
      <c r="H4157" s="54" t="s">
        <v>648</v>
      </c>
      <c r="I4157" s="54" t="s">
        <v>649</v>
      </c>
      <c r="J4157" s="54" t="s">
        <v>647</v>
      </c>
      <c r="K4157" s="54" t="s">
        <v>659</v>
      </c>
      <c r="L4157" s="87">
        <v>42790</v>
      </c>
      <c r="M4157" s="54"/>
      <c r="N4157" s="54" t="s">
        <v>660</v>
      </c>
      <c r="O4157" s="88">
        <v>1.1238E-2</v>
      </c>
      <c r="P4157" s="54">
        <v>3</v>
      </c>
    </row>
    <row r="4158" spans="1:16" ht="28">
      <c r="A4158" s="54" t="s">
        <v>228</v>
      </c>
      <c r="B4158" s="54" t="s">
        <v>185</v>
      </c>
      <c r="C4158" s="54" t="s">
        <v>1129</v>
      </c>
      <c r="D4158" s="54" t="s">
        <v>111</v>
      </c>
      <c r="E4158" s="54" t="s">
        <v>1129</v>
      </c>
      <c r="F4158" s="54" t="s">
        <v>272</v>
      </c>
      <c r="G4158" s="54" t="s">
        <v>647</v>
      </c>
      <c r="H4158" s="54" t="s">
        <v>648</v>
      </c>
      <c r="I4158" s="54" t="s">
        <v>649</v>
      </c>
      <c r="J4158" s="54" t="s">
        <v>647</v>
      </c>
      <c r="K4158" s="54" t="s">
        <v>661</v>
      </c>
      <c r="L4158" s="87">
        <v>42790</v>
      </c>
      <c r="M4158" s="54"/>
      <c r="N4158" s="54" t="s">
        <v>662</v>
      </c>
      <c r="O4158" s="88">
        <v>3.6809999999999998E-3</v>
      </c>
      <c r="P4158" s="54">
        <v>5</v>
      </c>
    </row>
    <row r="4159" spans="1:16" ht="28">
      <c r="A4159" s="54" t="s">
        <v>228</v>
      </c>
      <c r="B4159" s="54" t="s">
        <v>185</v>
      </c>
      <c r="C4159" s="54" t="s">
        <v>1129</v>
      </c>
      <c r="D4159" s="54" t="s">
        <v>111</v>
      </c>
      <c r="E4159" s="54" t="s">
        <v>1129</v>
      </c>
      <c r="F4159" s="54" t="s">
        <v>272</v>
      </c>
      <c r="G4159" s="54" t="s">
        <v>647</v>
      </c>
      <c r="H4159" s="54" t="s">
        <v>648</v>
      </c>
      <c r="I4159" s="54" t="s">
        <v>649</v>
      </c>
      <c r="J4159" s="54" t="s">
        <v>647</v>
      </c>
      <c r="K4159" s="54" t="s">
        <v>661</v>
      </c>
      <c r="L4159" s="87">
        <v>42790</v>
      </c>
      <c r="M4159" s="54"/>
      <c r="N4159" s="54" t="s">
        <v>663</v>
      </c>
      <c r="O4159" s="88">
        <v>3.4250000000000001E-3</v>
      </c>
      <c r="P4159" s="54">
        <v>4</v>
      </c>
    </row>
    <row r="4160" spans="1:16" ht="28">
      <c r="A4160" s="54" t="s">
        <v>228</v>
      </c>
      <c r="B4160" s="54" t="s">
        <v>185</v>
      </c>
      <c r="C4160" s="54" t="s">
        <v>1129</v>
      </c>
      <c r="D4160" s="54" t="s">
        <v>111</v>
      </c>
      <c r="E4160" s="54" t="s">
        <v>1129</v>
      </c>
      <c r="F4160" s="54" t="s">
        <v>272</v>
      </c>
      <c r="G4160" s="54" t="s">
        <v>647</v>
      </c>
      <c r="H4160" s="54" t="s">
        <v>648</v>
      </c>
      <c r="I4160" s="54" t="s">
        <v>649</v>
      </c>
      <c r="J4160" s="54" t="s">
        <v>647</v>
      </c>
      <c r="K4160" s="54" t="s">
        <v>664</v>
      </c>
      <c r="L4160" s="87">
        <v>42790</v>
      </c>
      <c r="M4160" s="54"/>
      <c r="N4160" s="54" t="s">
        <v>665</v>
      </c>
      <c r="O4160" s="88">
        <v>0</v>
      </c>
      <c r="P4160" s="54">
        <v>3</v>
      </c>
    </row>
    <row r="4161" spans="1:16" ht="28">
      <c r="A4161" s="54" t="s">
        <v>228</v>
      </c>
      <c r="B4161" s="54" t="s">
        <v>185</v>
      </c>
      <c r="C4161" s="54" t="s">
        <v>1129</v>
      </c>
      <c r="D4161" s="54" t="s">
        <v>111</v>
      </c>
      <c r="E4161" s="54" t="s">
        <v>1129</v>
      </c>
      <c r="F4161" s="54" t="s">
        <v>272</v>
      </c>
      <c r="G4161" s="54" t="s">
        <v>647</v>
      </c>
      <c r="H4161" s="54" t="s">
        <v>648</v>
      </c>
      <c r="I4161" s="54" t="s">
        <v>649</v>
      </c>
      <c r="J4161" s="54" t="s">
        <v>647</v>
      </c>
      <c r="K4161" s="54" t="s">
        <v>664</v>
      </c>
      <c r="L4161" s="87">
        <v>42790</v>
      </c>
      <c r="M4161" s="54"/>
      <c r="N4161" s="54" t="s">
        <v>666</v>
      </c>
      <c r="O4161" s="88">
        <v>6.4579999999999993E-3</v>
      </c>
      <c r="P4161" s="54">
        <v>4</v>
      </c>
    </row>
    <row r="4162" spans="1:16" ht="28">
      <c r="A4162" s="54" t="s">
        <v>228</v>
      </c>
      <c r="B4162" s="54" t="s">
        <v>185</v>
      </c>
      <c r="C4162" s="54" t="s">
        <v>1129</v>
      </c>
      <c r="D4162" s="54" t="s">
        <v>111</v>
      </c>
      <c r="E4162" s="54" t="s">
        <v>1129</v>
      </c>
      <c r="F4162" s="54" t="s">
        <v>272</v>
      </c>
      <c r="G4162" s="54" t="s">
        <v>647</v>
      </c>
      <c r="H4162" s="54" t="s">
        <v>648</v>
      </c>
      <c r="I4162" s="54" t="s">
        <v>649</v>
      </c>
      <c r="J4162" s="54" t="s">
        <v>647</v>
      </c>
      <c r="K4162" s="54" t="s">
        <v>664</v>
      </c>
      <c r="L4162" s="87">
        <v>42790</v>
      </c>
      <c r="M4162" s="54"/>
      <c r="N4162" s="54" t="s">
        <v>667</v>
      </c>
      <c r="O4162" s="88">
        <v>3.055E-3</v>
      </c>
      <c r="P4162" s="54">
        <v>4</v>
      </c>
    </row>
    <row r="4163" spans="1:16" ht="28">
      <c r="A4163" s="54" t="s">
        <v>228</v>
      </c>
      <c r="B4163" s="54" t="s">
        <v>185</v>
      </c>
      <c r="C4163" s="54" t="s">
        <v>1129</v>
      </c>
      <c r="D4163" s="54" t="s">
        <v>111</v>
      </c>
      <c r="E4163" s="54" t="s">
        <v>1129</v>
      </c>
      <c r="F4163" s="54" t="s">
        <v>272</v>
      </c>
      <c r="G4163" s="54" t="s">
        <v>647</v>
      </c>
      <c r="H4163" s="54" t="s">
        <v>648</v>
      </c>
      <c r="I4163" s="54" t="s">
        <v>649</v>
      </c>
      <c r="J4163" s="54" t="s">
        <v>647</v>
      </c>
      <c r="K4163" s="54" t="s">
        <v>648</v>
      </c>
      <c r="L4163" s="87">
        <v>42790</v>
      </c>
      <c r="M4163" s="54"/>
      <c r="N4163" s="54" t="s">
        <v>668</v>
      </c>
      <c r="O4163" s="88">
        <v>3.1939999999999998E-3</v>
      </c>
      <c r="P4163" s="54">
        <v>7</v>
      </c>
    </row>
    <row r="4164" spans="1:16" ht="28">
      <c r="A4164" s="54" t="s">
        <v>228</v>
      </c>
      <c r="B4164" s="54" t="s">
        <v>185</v>
      </c>
      <c r="C4164" s="54" t="s">
        <v>1129</v>
      </c>
      <c r="D4164" s="54" t="s">
        <v>111</v>
      </c>
      <c r="E4164" s="54" t="s">
        <v>1129</v>
      </c>
      <c r="F4164" s="54" t="s">
        <v>272</v>
      </c>
      <c r="G4164" s="54" t="s">
        <v>647</v>
      </c>
      <c r="H4164" s="54" t="s">
        <v>648</v>
      </c>
      <c r="I4164" s="54" t="s">
        <v>649</v>
      </c>
      <c r="J4164" s="54" t="s">
        <v>647</v>
      </c>
      <c r="K4164" s="54" t="s">
        <v>669</v>
      </c>
      <c r="L4164" s="87">
        <v>42790</v>
      </c>
      <c r="M4164" s="54"/>
      <c r="N4164" s="54" t="s">
        <v>670</v>
      </c>
      <c r="O4164" s="88">
        <v>0</v>
      </c>
      <c r="P4164" s="54">
        <v>2</v>
      </c>
    </row>
    <row r="4165" spans="1:16" ht="28">
      <c r="A4165" s="54" t="s">
        <v>228</v>
      </c>
      <c r="B4165" s="54" t="s">
        <v>185</v>
      </c>
      <c r="C4165" s="54" t="s">
        <v>1129</v>
      </c>
      <c r="D4165" s="54" t="s">
        <v>111</v>
      </c>
      <c r="E4165" s="54" t="s">
        <v>1129</v>
      </c>
      <c r="F4165" s="54" t="s">
        <v>272</v>
      </c>
      <c r="G4165" s="54" t="s">
        <v>647</v>
      </c>
      <c r="H4165" s="54" t="s">
        <v>648</v>
      </c>
      <c r="I4165" s="54" t="s">
        <v>649</v>
      </c>
      <c r="J4165" s="54" t="s">
        <v>647</v>
      </c>
      <c r="K4165" s="54" t="s">
        <v>669</v>
      </c>
      <c r="L4165" s="87">
        <v>42790</v>
      </c>
      <c r="M4165" s="54"/>
      <c r="N4165" s="54" t="s">
        <v>671</v>
      </c>
      <c r="O4165" s="88">
        <v>4.2690000000000002E-3</v>
      </c>
      <c r="P4165" s="54">
        <v>6</v>
      </c>
    </row>
    <row r="4166" spans="1:16" ht="28">
      <c r="A4166" s="54" t="s">
        <v>228</v>
      </c>
      <c r="B4166" s="54" t="s">
        <v>185</v>
      </c>
      <c r="C4166" s="54" t="s">
        <v>1129</v>
      </c>
      <c r="D4166" s="54" t="s">
        <v>111</v>
      </c>
      <c r="E4166" s="54" t="s">
        <v>1129</v>
      </c>
      <c r="F4166" s="54" t="s">
        <v>272</v>
      </c>
      <c r="G4166" s="54" t="s">
        <v>647</v>
      </c>
      <c r="H4166" s="54" t="s">
        <v>648</v>
      </c>
      <c r="I4166" s="54" t="s">
        <v>649</v>
      </c>
      <c r="J4166" s="54" t="s">
        <v>672</v>
      </c>
      <c r="K4166" s="54" t="s">
        <v>673</v>
      </c>
      <c r="L4166" s="87">
        <v>42790</v>
      </c>
      <c r="M4166" s="54"/>
      <c r="N4166" s="54" t="s">
        <v>674</v>
      </c>
      <c r="O4166" s="88">
        <v>1.3929E-2</v>
      </c>
      <c r="P4166" s="54">
        <v>8</v>
      </c>
    </row>
    <row r="4167" spans="1:16" ht="28">
      <c r="A4167" s="54" t="s">
        <v>228</v>
      </c>
      <c r="B4167" s="54" t="s">
        <v>185</v>
      </c>
      <c r="C4167" s="54" t="s">
        <v>1129</v>
      </c>
      <c r="D4167" s="54" t="s">
        <v>111</v>
      </c>
      <c r="E4167" s="54" t="s">
        <v>1129</v>
      </c>
      <c r="F4167" s="54" t="s">
        <v>272</v>
      </c>
      <c r="G4167" s="54" t="s">
        <v>647</v>
      </c>
      <c r="H4167" s="54" t="s">
        <v>648</v>
      </c>
      <c r="I4167" s="54" t="s">
        <v>649</v>
      </c>
      <c r="J4167" s="54" t="s">
        <v>675</v>
      </c>
      <c r="K4167" s="54" t="s">
        <v>676</v>
      </c>
      <c r="L4167" s="87">
        <v>42790</v>
      </c>
      <c r="M4167" s="54"/>
      <c r="N4167" s="54" t="s">
        <v>677</v>
      </c>
      <c r="O4167" s="88">
        <v>0.50698600000000005</v>
      </c>
      <c r="P4167" s="54">
        <v>282</v>
      </c>
    </row>
    <row r="4168" spans="1:16" ht="28">
      <c r="A4168" s="54" t="s">
        <v>228</v>
      </c>
      <c r="B4168" s="54" t="s">
        <v>185</v>
      </c>
      <c r="C4168" s="54" t="s">
        <v>1129</v>
      </c>
      <c r="D4168" s="54" t="s">
        <v>111</v>
      </c>
      <c r="E4168" s="54" t="s">
        <v>1129</v>
      </c>
      <c r="F4168" s="54" t="s">
        <v>272</v>
      </c>
      <c r="G4168" s="54" t="s">
        <v>196</v>
      </c>
      <c r="H4168" s="54" t="s">
        <v>199</v>
      </c>
      <c r="I4168" s="54" t="s">
        <v>1527</v>
      </c>
      <c r="J4168" s="54" t="s">
        <v>196</v>
      </c>
      <c r="K4168" s="54" t="s">
        <v>199</v>
      </c>
      <c r="L4168" s="87">
        <v>42888</v>
      </c>
      <c r="M4168" s="54"/>
      <c r="N4168" s="54" t="s">
        <v>707</v>
      </c>
      <c r="O4168" s="88">
        <v>1.7066000000000001E-2</v>
      </c>
      <c r="P4168" s="54">
        <v>4</v>
      </c>
    </row>
    <row r="4169" spans="1:16" ht="28">
      <c r="A4169" s="54" t="s">
        <v>228</v>
      </c>
      <c r="B4169" s="54" t="s">
        <v>185</v>
      </c>
      <c r="C4169" s="54" t="s">
        <v>1129</v>
      </c>
      <c r="D4169" s="54" t="s">
        <v>111</v>
      </c>
      <c r="E4169" s="54" t="s">
        <v>1129</v>
      </c>
      <c r="F4169" s="54" t="s">
        <v>272</v>
      </c>
      <c r="G4169" s="54" t="s">
        <v>196</v>
      </c>
      <c r="H4169" s="54" t="s">
        <v>199</v>
      </c>
      <c r="I4169" s="54" t="s">
        <v>700</v>
      </c>
      <c r="J4169" s="54" t="s">
        <v>196</v>
      </c>
      <c r="K4169" s="54" t="s">
        <v>701</v>
      </c>
      <c r="L4169" s="87">
        <v>42888</v>
      </c>
      <c r="M4169" s="54"/>
      <c r="N4169" s="54" t="s">
        <v>702</v>
      </c>
      <c r="O4169" s="88">
        <v>0</v>
      </c>
      <c r="P4169" s="54">
        <v>5</v>
      </c>
    </row>
    <row r="4170" spans="1:16" ht="28">
      <c r="A4170" s="54" t="s">
        <v>228</v>
      </c>
      <c r="B4170" s="54" t="s">
        <v>185</v>
      </c>
      <c r="C4170" s="54" t="s">
        <v>1129</v>
      </c>
      <c r="D4170" s="54" t="s">
        <v>111</v>
      </c>
      <c r="E4170" s="54" t="s">
        <v>1129</v>
      </c>
      <c r="F4170" s="54" t="s">
        <v>272</v>
      </c>
      <c r="G4170" s="54" t="s">
        <v>196</v>
      </c>
      <c r="H4170" s="54" t="s">
        <v>199</v>
      </c>
      <c r="I4170" s="54" t="s">
        <v>700</v>
      </c>
      <c r="J4170" s="54" t="s">
        <v>196</v>
      </c>
      <c r="K4170" s="54" t="s">
        <v>703</v>
      </c>
      <c r="L4170" s="87">
        <v>42888</v>
      </c>
      <c r="M4170" s="54"/>
      <c r="N4170" s="54" t="s">
        <v>704</v>
      </c>
      <c r="O4170" s="88">
        <v>2.0007E-2</v>
      </c>
      <c r="P4170" s="54">
        <v>18</v>
      </c>
    </row>
    <row r="4171" spans="1:16" ht="28">
      <c r="A4171" s="54" t="s">
        <v>228</v>
      </c>
      <c r="B4171" s="54" t="s">
        <v>185</v>
      </c>
      <c r="C4171" s="54" t="s">
        <v>1129</v>
      </c>
      <c r="D4171" s="54" t="s">
        <v>111</v>
      </c>
      <c r="E4171" s="54" t="s">
        <v>1129</v>
      </c>
      <c r="F4171" s="54" t="s">
        <v>272</v>
      </c>
      <c r="G4171" s="54" t="s">
        <v>196</v>
      </c>
      <c r="H4171" s="54" t="s">
        <v>199</v>
      </c>
      <c r="I4171" s="54" t="s">
        <v>700</v>
      </c>
      <c r="J4171" s="54" t="s">
        <v>196</v>
      </c>
      <c r="K4171" s="54" t="s">
        <v>705</v>
      </c>
      <c r="L4171" s="87">
        <v>42888</v>
      </c>
      <c r="M4171" s="54"/>
      <c r="N4171" s="54" t="s">
        <v>706</v>
      </c>
      <c r="O4171" s="88">
        <v>0</v>
      </c>
      <c r="P4171" s="54">
        <v>9</v>
      </c>
    </row>
    <row r="4172" spans="1:16" ht="28">
      <c r="A4172" s="54" t="s">
        <v>228</v>
      </c>
      <c r="B4172" s="54" t="s">
        <v>185</v>
      </c>
      <c r="C4172" s="54" t="s">
        <v>1129</v>
      </c>
      <c r="D4172" s="54" t="s">
        <v>111</v>
      </c>
      <c r="E4172" s="54" t="s">
        <v>1129</v>
      </c>
      <c r="F4172" s="54" t="s">
        <v>272</v>
      </c>
      <c r="G4172" s="54" t="s">
        <v>196</v>
      </c>
      <c r="H4172" s="54" t="s">
        <v>199</v>
      </c>
      <c r="I4172" s="54" t="s">
        <v>700</v>
      </c>
      <c r="J4172" s="54" t="s">
        <v>196</v>
      </c>
      <c r="K4172" s="54" t="s">
        <v>708</v>
      </c>
      <c r="L4172" s="87">
        <v>42888</v>
      </c>
      <c r="M4172" s="54"/>
      <c r="N4172" s="54" t="s">
        <v>709</v>
      </c>
      <c r="O4172" s="88">
        <v>0</v>
      </c>
      <c r="P4172" s="54">
        <v>2</v>
      </c>
    </row>
    <row r="4173" spans="1:16" ht="28">
      <c r="A4173" s="54" t="s">
        <v>228</v>
      </c>
      <c r="B4173" s="54" t="s">
        <v>185</v>
      </c>
      <c r="C4173" s="54" t="s">
        <v>1129</v>
      </c>
      <c r="D4173" s="54" t="s">
        <v>111</v>
      </c>
      <c r="E4173" s="54" t="s">
        <v>1129</v>
      </c>
      <c r="F4173" s="54" t="s">
        <v>272</v>
      </c>
      <c r="G4173" s="54" t="s">
        <v>196</v>
      </c>
      <c r="H4173" s="54" t="s">
        <v>199</v>
      </c>
      <c r="I4173" s="54" t="s">
        <v>700</v>
      </c>
      <c r="J4173" s="54" t="s">
        <v>196</v>
      </c>
      <c r="K4173" s="54" t="s">
        <v>710</v>
      </c>
      <c r="L4173" s="87">
        <v>42888</v>
      </c>
      <c r="M4173" s="54"/>
      <c r="N4173" s="54" t="s">
        <v>711</v>
      </c>
      <c r="O4173" s="88">
        <v>1.7136999999999999E-2</v>
      </c>
      <c r="P4173" s="54">
        <v>3</v>
      </c>
    </row>
    <row r="4174" spans="1:16" ht="28">
      <c r="A4174" s="54" t="s">
        <v>228</v>
      </c>
      <c r="B4174" s="54" t="s">
        <v>185</v>
      </c>
      <c r="C4174" s="54" t="s">
        <v>1129</v>
      </c>
      <c r="D4174" s="54" t="s">
        <v>111</v>
      </c>
      <c r="E4174" s="54" t="s">
        <v>1129</v>
      </c>
      <c r="F4174" s="54" t="s">
        <v>272</v>
      </c>
      <c r="G4174" s="54" t="s">
        <v>196</v>
      </c>
      <c r="H4174" s="54" t="s">
        <v>199</v>
      </c>
      <c r="I4174" s="54" t="s">
        <v>700</v>
      </c>
      <c r="J4174" s="54" t="s">
        <v>196</v>
      </c>
      <c r="K4174" s="54" t="s">
        <v>712</v>
      </c>
      <c r="L4174" s="87">
        <v>42888</v>
      </c>
      <c r="M4174" s="54"/>
      <c r="N4174" s="54" t="s">
        <v>713</v>
      </c>
      <c r="O4174" s="88">
        <v>1.2945E-2</v>
      </c>
      <c r="P4174" s="54">
        <v>4</v>
      </c>
    </row>
    <row r="4175" spans="1:16" ht="28">
      <c r="A4175" s="54" t="s">
        <v>228</v>
      </c>
      <c r="B4175" s="54" t="s">
        <v>185</v>
      </c>
      <c r="C4175" s="54" t="s">
        <v>1129</v>
      </c>
      <c r="D4175" s="54" t="s">
        <v>111</v>
      </c>
      <c r="E4175" s="54" t="s">
        <v>1129</v>
      </c>
      <c r="F4175" s="54" t="s">
        <v>272</v>
      </c>
      <c r="G4175" s="54" t="s">
        <v>196</v>
      </c>
      <c r="H4175" s="54" t="s">
        <v>199</v>
      </c>
      <c r="I4175" s="54" t="s">
        <v>700</v>
      </c>
      <c r="J4175" s="54" t="s">
        <v>196</v>
      </c>
      <c r="K4175" s="54" t="s">
        <v>714</v>
      </c>
      <c r="L4175" s="87">
        <v>42888</v>
      </c>
      <c r="M4175" s="54"/>
      <c r="N4175" s="54" t="s">
        <v>715</v>
      </c>
      <c r="O4175" s="88">
        <v>8.2740000000000018E-3</v>
      </c>
      <c r="P4175" s="54">
        <v>7</v>
      </c>
    </row>
    <row r="4176" spans="1:16" ht="28">
      <c r="A4176" s="54" t="s">
        <v>228</v>
      </c>
      <c r="B4176" s="54" t="s">
        <v>185</v>
      </c>
      <c r="C4176" s="54" t="s">
        <v>1129</v>
      </c>
      <c r="D4176" s="54" t="s">
        <v>111</v>
      </c>
      <c r="E4176" s="54" t="s">
        <v>1129</v>
      </c>
      <c r="F4176" s="54" t="s">
        <v>272</v>
      </c>
      <c r="G4176" s="54" t="s">
        <v>196</v>
      </c>
      <c r="H4176" s="54" t="s">
        <v>199</v>
      </c>
      <c r="I4176" s="54" t="s">
        <v>700</v>
      </c>
      <c r="J4176" s="54" t="s">
        <v>196</v>
      </c>
      <c r="K4176" s="54" t="s">
        <v>716</v>
      </c>
      <c r="L4176" s="87">
        <v>42888</v>
      </c>
      <c r="M4176" s="54"/>
      <c r="N4176" s="54" t="s">
        <v>717</v>
      </c>
      <c r="O4176" s="88">
        <v>4.2069000000000002E-2</v>
      </c>
      <c r="P4176" s="54">
        <v>8</v>
      </c>
    </row>
    <row r="4177" spans="1:16" ht="28">
      <c r="A4177" s="54" t="s">
        <v>228</v>
      </c>
      <c r="B4177" s="54" t="s">
        <v>185</v>
      </c>
      <c r="C4177" s="54" t="s">
        <v>1129</v>
      </c>
      <c r="D4177" s="54" t="s">
        <v>111</v>
      </c>
      <c r="E4177" s="54" t="s">
        <v>1129</v>
      </c>
      <c r="F4177" s="54" t="s">
        <v>272</v>
      </c>
      <c r="G4177" s="54" t="s">
        <v>196</v>
      </c>
      <c r="H4177" s="54" t="s">
        <v>199</v>
      </c>
      <c r="I4177" s="54" t="s">
        <v>700</v>
      </c>
      <c r="J4177" s="54" t="s">
        <v>196</v>
      </c>
      <c r="K4177" s="54" t="s">
        <v>718</v>
      </c>
      <c r="L4177" s="87">
        <v>42888</v>
      </c>
      <c r="M4177" s="54"/>
      <c r="N4177" s="54" t="s">
        <v>719</v>
      </c>
      <c r="O4177" s="88">
        <v>1.0947999999999999E-2</v>
      </c>
      <c r="P4177" s="54">
        <v>1</v>
      </c>
    </row>
    <row r="4178" spans="1:16" ht="28">
      <c r="A4178" s="54" t="s">
        <v>228</v>
      </c>
      <c r="B4178" s="54" t="s">
        <v>185</v>
      </c>
      <c r="C4178" s="54" t="s">
        <v>1129</v>
      </c>
      <c r="D4178" s="54" t="s">
        <v>111</v>
      </c>
      <c r="E4178" s="54" t="s">
        <v>1129</v>
      </c>
      <c r="F4178" s="54" t="s">
        <v>272</v>
      </c>
      <c r="G4178" s="54" t="s">
        <v>196</v>
      </c>
      <c r="H4178" s="54" t="s">
        <v>720</v>
      </c>
      <c r="I4178" s="54" t="s">
        <v>721</v>
      </c>
      <c r="J4178" s="54" t="s">
        <v>196</v>
      </c>
      <c r="K4178" s="54" t="s">
        <v>720</v>
      </c>
      <c r="L4178" s="87">
        <v>42627</v>
      </c>
      <c r="M4178" s="54"/>
      <c r="N4178" s="54" t="s">
        <v>722</v>
      </c>
      <c r="O4178" s="88">
        <v>7.062999999999999E-3</v>
      </c>
      <c r="P4178" s="54">
        <v>7</v>
      </c>
    </row>
    <row r="4179" spans="1:16" ht="28">
      <c r="A4179" s="54" t="s">
        <v>228</v>
      </c>
      <c r="B4179" s="54" t="s">
        <v>185</v>
      </c>
      <c r="C4179" s="54" t="s">
        <v>1129</v>
      </c>
      <c r="D4179" s="54" t="s">
        <v>111</v>
      </c>
      <c r="E4179" s="54" t="s">
        <v>1129</v>
      </c>
      <c r="F4179" s="54" t="s">
        <v>272</v>
      </c>
      <c r="G4179" s="54" t="s">
        <v>196</v>
      </c>
      <c r="H4179" s="54" t="s">
        <v>720</v>
      </c>
      <c r="I4179" s="54" t="s">
        <v>723</v>
      </c>
      <c r="J4179" s="54" t="s">
        <v>196</v>
      </c>
      <c r="K4179" s="54" t="s">
        <v>724</v>
      </c>
      <c r="L4179" s="87">
        <v>42678</v>
      </c>
      <c r="M4179" s="54"/>
      <c r="N4179" s="54" t="s">
        <v>725</v>
      </c>
      <c r="O4179" s="88">
        <v>3.1399999999999999E-4</v>
      </c>
      <c r="P4179" s="54">
        <v>1</v>
      </c>
    </row>
    <row r="4180" spans="1:16" ht="28">
      <c r="A4180" s="54" t="s">
        <v>228</v>
      </c>
      <c r="B4180" s="54" t="s">
        <v>185</v>
      </c>
      <c r="C4180" s="54" t="s">
        <v>1129</v>
      </c>
      <c r="D4180" s="54" t="s">
        <v>111</v>
      </c>
      <c r="E4180" s="54" t="s">
        <v>1129</v>
      </c>
      <c r="F4180" s="54" t="s">
        <v>272</v>
      </c>
      <c r="G4180" s="54" t="s">
        <v>196</v>
      </c>
      <c r="H4180" s="54" t="s">
        <v>720</v>
      </c>
      <c r="I4180" s="54" t="s">
        <v>723</v>
      </c>
      <c r="J4180" s="54" t="s">
        <v>196</v>
      </c>
      <c r="K4180" s="54" t="s">
        <v>726</v>
      </c>
      <c r="L4180" s="87">
        <v>42678</v>
      </c>
      <c r="M4180" s="54"/>
      <c r="N4180" s="54" t="s">
        <v>727</v>
      </c>
      <c r="O4180" s="88">
        <v>0</v>
      </c>
      <c r="P4180" s="54">
        <v>4</v>
      </c>
    </row>
    <row r="4181" spans="1:16" ht="28">
      <c r="A4181" s="54" t="s">
        <v>228</v>
      </c>
      <c r="B4181" s="54" t="s">
        <v>185</v>
      </c>
      <c r="C4181" s="54" t="s">
        <v>1129</v>
      </c>
      <c r="D4181" s="54" t="s">
        <v>111</v>
      </c>
      <c r="E4181" s="54" t="s">
        <v>1129</v>
      </c>
      <c r="F4181" s="54" t="s">
        <v>272</v>
      </c>
      <c r="G4181" s="54" t="s">
        <v>196</v>
      </c>
      <c r="H4181" s="54" t="s">
        <v>351</v>
      </c>
      <c r="I4181" s="54" t="s">
        <v>728</v>
      </c>
      <c r="J4181" s="54" t="s">
        <v>196</v>
      </c>
      <c r="K4181" s="54" t="s">
        <v>351</v>
      </c>
      <c r="L4181" s="87">
        <v>41744</v>
      </c>
      <c r="M4181" s="54"/>
      <c r="N4181" s="54" t="s">
        <v>729</v>
      </c>
      <c r="O4181" s="88">
        <v>1.8062000000000002E-2</v>
      </c>
      <c r="P4181" s="54">
        <v>14</v>
      </c>
    </row>
    <row r="4182" spans="1:16" ht="28">
      <c r="A4182" s="54" t="s">
        <v>228</v>
      </c>
      <c r="B4182" s="54" t="s">
        <v>185</v>
      </c>
      <c r="C4182" s="54" t="s">
        <v>1129</v>
      </c>
      <c r="D4182" s="54" t="s">
        <v>111</v>
      </c>
      <c r="E4182" s="54" t="s">
        <v>1129</v>
      </c>
      <c r="F4182" s="54" t="s">
        <v>272</v>
      </c>
      <c r="G4182" s="54" t="s">
        <v>196</v>
      </c>
      <c r="H4182" s="54" t="s">
        <v>730</v>
      </c>
      <c r="I4182" s="54" t="s">
        <v>731</v>
      </c>
      <c r="J4182" s="54" t="s">
        <v>196</v>
      </c>
      <c r="K4182" s="54" t="s">
        <v>730</v>
      </c>
      <c r="L4182" s="87">
        <v>41660</v>
      </c>
      <c r="M4182" s="54"/>
      <c r="N4182" s="54" t="s">
        <v>732</v>
      </c>
      <c r="O4182" s="88">
        <v>3.7580000000000001E-3</v>
      </c>
      <c r="P4182" s="54">
        <v>18</v>
      </c>
    </row>
    <row r="4183" spans="1:16" ht="28">
      <c r="A4183" s="54" t="s">
        <v>228</v>
      </c>
      <c r="B4183" s="54" t="s">
        <v>185</v>
      </c>
      <c r="C4183" s="54" t="s">
        <v>1129</v>
      </c>
      <c r="D4183" s="54" t="s">
        <v>111</v>
      </c>
      <c r="E4183" s="54" t="s">
        <v>1129</v>
      </c>
      <c r="F4183" s="54" t="s">
        <v>272</v>
      </c>
      <c r="G4183" s="54" t="s">
        <v>200</v>
      </c>
      <c r="H4183" s="54" t="s">
        <v>733</v>
      </c>
      <c r="I4183" s="54" t="s">
        <v>734</v>
      </c>
      <c r="J4183" s="54" t="s">
        <v>200</v>
      </c>
      <c r="K4183" s="54" t="s">
        <v>745</v>
      </c>
      <c r="L4183" s="87">
        <v>42657</v>
      </c>
      <c r="M4183" s="54"/>
      <c r="N4183" s="54" t="s">
        <v>746</v>
      </c>
      <c r="O4183" s="88">
        <v>0</v>
      </c>
      <c r="P4183" s="54">
        <v>1</v>
      </c>
    </row>
    <row r="4184" spans="1:16" ht="28">
      <c r="A4184" s="54" t="s">
        <v>228</v>
      </c>
      <c r="B4184" s="54" t="s">
        <v>185</v>
      </c>
      <c r="C4184" s="54" t="s">
        <v>1129</v>
      </c>
      <c r="D4184" s="54" t="s">
        <v>111</v>
      </c>
      <c r="E4184" s="54" t="s">
        <v>1129</v>
      </c>
      <c r="F4184" s="54" t="s">
        <v>272</v>
      </c>
      <c r="G4184" s="54" t="s">
        <v>200</v>
      </c>
      <c r="H4184" s="54" t="s">
        <v>733</v>
      </c>
      <c r="I4184" s="54" t="s">
        <v>734</v>
      </c>
      <c r="J4184" s="54" t="s">
        <v>200</v>
      </c>
      <c r="K4184" s="54" t="s">
        <v>749</v>
      </c>
      <c r="L4184" s="87">
        <v>42657</v>
      </c>
      <c r="M4184" s="54"/>
      <c r="N4184" s="54" t="s">
        <v>750</v>
      </c>
      <c r="O4184" s="88">
        <v>0</v>
      </c>
      <c r="P4184" s="54">
        <v>1</v>
      </c>
    </row>
    <row r="4185" spans="1:16" ht="28">
      <c r="A4185" s="54" t="s">
        <v>228</v>
      </c>
      <c r="B4185" s="54" t="s">
        <v>185</v>
      </c>
      <c r="C4185" s="54" t="s">
        <v>1129</v>
      </c>
      <c r="D4185" s="54" t="s">
        <v>111</v>
      </c>
      <c r="E4185" s="54" t="s">
        <v>1129</v>
      </c>
      <c r="F4185" s="54" t="s">
        <v>272</v>
      </c>
      <c r="G4185" s="54" t="s">
        <v>200</v>
      </c>
      <c r="H4185" s="54" t="s">
        <v>733</v>
      </c>
      <c r="I4185" s="54" t="s">
        <v>734</v>
      </c>
      <c r="J4185" s="54" t="s">
        <v>200</v>
      </c>
      <c r="K4185" s="54" t="s">
        <v>755</v>
      </c>
      <c r="L4185" s="87">
        <v>42657</v>
      </c>
      <c r="M4185" s="54"/>
      <c r="N4185" s="54" t="s">
        <v>756</v>
      </c>
      <c r="O4185" s="88">
        <v>3.0161E-2</v>
      </c>
      <c r="P4185" s="54">
        <v>10</v>
      </c>
    </row>
    <row r="4186" spans="1:16" ht="28">
      <c r="A4186" s="54" t="s">
        <v>228</v>
      </c>
      <c r="B4186" s="54" t="s">
        <v>185</v>
      </c>
      <c r="C4186" s="54" t="s">
        <v>1129</v>
      </c>
      <c r="D4186" s="54" t="s">
        <v>111</v>
      </c>
      <c r="E4186" s="54" t="s">
        <v>1129</v>
      </c>
      <c r="F4186" s="54" t="s">
        <v>272</v>
      </c>
      <c r="G4186" s="54" t="s">
        <v>200</v>
      </c>
      <c r="H4186" s="54" t="s">
        <v>757</v>
      </c>
      <c r="I4186" s="54" t="s">
        <v>758</v>
      </c>
      <c r="J4186" s="54" t="s">
        <v>200</v>
      </c>
      <c r="K4186" s="54" t="s">
        <v>757</v>
      </c>
      <c r="L4186" s="87">
        <v>42031</v>
      </c>
      <c r="M4186" s="54"/>
      <c r="N4186" s="54" t="s">
        <v>759</v>
      </c>
      <c r="O4186" s="88">
        <v>2.2959999999999999E-3</v>
      </c>
      <c r="P4186" s="54">
        <v>1</v>
      </c>
    </row>
    <row r="4187" spans="1:16" ht="28">
      <c r="A4187" s="54" t="s">
        <v>228</v>
      </c>
      <c r="B4187" s="54" t="s">
        <v>185</v>
      </c>
      <c r="C4187" s="54" t="s">
        <v>1129</v>
      </c>
      <c r="D4187" s="54" t="s">
        <v>111</v>
      </c>
      <c r="E4187" s="54" t="s">
        <v>1129</v>
      </c>
      <c r="F4187" s="54" t="s">
        <v>272</v>
      </c>
      <c r="G4187" s="54" t="s">
        <v>200</v>
      </c>
      <c r="H4187" s="54" t="s">
        <v>760</v>
      </c>
      <c r="I4187" s="54" t="s">
        <v>761</v>
      </c>
      <c r="J4187" s="54" t="s">
        <v>200</v>
      </c>
      <c r="K4187" s="54" t="s">
        <v>764</v>
      </c>
      <c r="L4187" s="87">
        <v>42101</v>
      </c>
      <c r="M4187" s="54"/>
      <c r="N4187" s="54" t="s">
        <v>765</v>
      </c>
      <c r="O4187" s="88">
        <v>0</v>
      </c>
      <c r="P4187" s="54">
        <v>1</v>
      </c>
    </row>
    <row r="4188" spans="1:16" ht="28">
      <c r="A4188" s="54" t="s">
        <v>228</v>
      </c>
      <c r="B4188" s="54" t="s">
        <v>185</v>
      </c>
      <c r="C4188" s="54" t="s">
        <v>1129</v>
      </c>
      <c r="D4188" s="54" t="s">
        <v>111</v>
      </c>
      <c r="E4188" s="54" t="s">
        <v>1129</v>
      </c>
      <c r="F4188" s="54" t="s">
        <v>272</v>
      </c>
      <c r="G4188" s="54" t="s">
        <v>200</v>
      </c>
      <c r="H4188" s="54" t="s">
        <v>760</v>
      </c>
      <c r="I4188" s="54" t="s">
        <v>761</v>
      </c>
      <c r="J4188" s="54" t="s">
        <v>200</v>
      </c>
      <c r="K4188" s="54" t="s">
        <v>766</v>
      </c>
      <c r="L4188" s="87">
        <v>42101</v>
      </c>
      <c r="M4188" s="54"/>
      <c r="N4188" s="54" t="s">
        <v>767</v>
      </c>
      <c r="O4188" s="88">
        <v>0</v>
      </c>
      <c r="P4188" s="54">
        <v>1</v>
      </c>
    </row>
    <row r="4189" spans="1:16" ht="28">
      <c r="A4189" s="54" t="s">
        <v>228</v>
      </c>
      <c r="B4189" s="54" t="s">
        <v>185</v>
      </c>
      <c r="C4189" s="54" t="s">
        <v>1129</v>
      </c>
      <c r="D4189" s="54" t="s">
        <v>111</v>
      </c>
      <c r="E4189" s="54" t="s">
        <v>1129</v>
      </c>
      <c r="F4189" s="54" t="s">
        <v>272</v>
      </c>
      <c r="G4189" s="54" t="s">
        <v>200</v>
      </c>
      <c r="H4189" s="54" t="s">
        <v>760</v>
      </c>
      <c r="I4189" s="54" t="s">
        <v>761</v>
      </c>
      <c r="J4189" s="54" t="s">
        <v>200</v>
      </c>
      <c r="K4189" s="54" t="s">
        <v>768</v>
      </c>
      <c r="L4189" s="87">
        <v>42101</v>
      </c>
      <c r="M4189" s="54"/>
      <c r="N4189" s="54" t="s">
        <v>769</v>
      </c>
      <c r="O4189" s="88">
        <v>4.3030000000000013E-3</v>
      </c>
      <c r="P4189" s="54">
        <v>1</v>
      </c>
    </row>
    <row r="4190" spans="1:16" ht="28">
      <c r="A4190" s="54" t="s">
        <v>228</v>
      </c>
      <c r="B4190" s="54" t="s">
        <v>185</v>
      </c>
      <c r="C4190" s="54" t="s">
        <v>1129</v>
      </c>
      <c r="D4190" s="54" t="s">
        <v>111</v>
      </c>
      <c r="E4190" s="54" t="s">
        <v>1129</v>
      </c>
      <c r="F4190" s="54" t="s">
        <v>272</v>
      </c>
      <c r="G4190" s="54" t="s">
        <v>200</v>
      </c>
      <c r="H4190" s="54" t="s">
        <v>760</v>
      </c>
      <c r="I4190" s="54" t="s">
        <v>761</v>
      </c>
      <c r="J4190" s="54" t="s">
        <v>200</v>
      </c>
      <c r="K4190" s="54" t="s">
        <v>774</v>
      </c>
      <c r="L4190" s="87">
        <v>42101</v>
      </c>
      <c r="M4190" s="54"/>
      <c r="N4190" s="54" t="s">
        <v>775</v>
      </c>
      <c r="O4190" s="88">
        <v>5.0270000000000002E-3</v>
      </c>
      <c r="P4190" s="54">
        <v>3</v>
      </c>
    </row>
    <row r="4191" spans="1:16" ht="28">
      <c r="A4191" s="54" t="s">
        <v>228</v>
      </c>
      <c r="B4191" s="54" t="s">
        <v>185</v>
      </c>
      <c r="C4191" s="54" t="s">
        <v>1129</v>
      </c>
      <c r="D4191" s="54" t="s">
        <v>111</v>
      </c>
      <c r="E4191" s="54" t="s">
        <v>1129</v>
      </c>
      <c r="F4191" s="54" t="s">
        <v>272</v>
      </c>
      <c r="G4191" s="54" t="s">
        <v>200</v>
      </c>
      <c r="H4191" s="54" t="s">
        <v>760</v>
      </c>
      <c r="I4191" s="54" t="s">
        <v>761</v>
      </c>
      <c r="J4191" s="54" t="s">
        <v>200</v>
      </c>
      <c r="K4191" s="54" t="s">
        <v>776</v>
      </c>
      <c r="L4191" s="87">
        <v>42101</v>
      </c>
      <c r="M4191" s="54"/>
      <c r="N4191" s="54" t="s">
        <v>777</v>
      </c>
      <c r="O4191" s="88">
        <v>3.1350000000000002E-3</v>
      </c>
      <c r="P4191" s="54">
        <v>2</v>
      </c>
    </row>
    <row r="4192" spans="1:16" ht="28">
      <c r="A4192" s="54" t="s">
        <v>228</v>
      </c>
      <c r="B4192" s="54" t="s">
        <v>185</v>
      </c>
      <c r="C4192" s="54" t="s">
        <v>1129</v>
      </c>
      <c r="D4192" s="54" t="s">
        <v>111</v>
      </c>
      <c r="E4192" s="54" t="s">
        <v>1129</v>
      </c>
      <c r="F4192" s="54" t="s">
        <v>272</v>
      </c>
      <c r="G4192" s="54" t="s">
        <v>200</v>
      </c>
      <c r="H4192" s="54" t="s">
        <v>778</v>
      </c>
      <c r="I4192" s="54" t="s">
        <v>779</v>
      </c>
      <c r="J4192" s="54" t="s">
        <v>200</v>
      </c>
      <c r="K4192" s="54" t="s">
        <v>778</v>
      </c>
      <c r="L4192" s="87">
        <v>42578</v>
      </c>
      <c r="M4192" s="54"/>
      <c r="N4192" s="54" t="s">
        <v>780</v>
      </c>
      <c r="O4192" s="88">
        <v>0</v>
      </c>
      <c r="P4192" s="54">
        <v>2</v>
      </c>
    </row>
    <row r="4193" spans="1:16" ht="28">
      <c r="A4193" s="54" t="s">
        <v>228</v>
      </c>
      <c r="B4193" s="54" t="s">
        <v>185</v>
      </c>
      <c r="C4193" s="54" t="s">
        <v>1129</v>
      </c>
      <c r="D4193" s="54" t="s">
        <v>111</v>
      </c>
      <c r="E4193" s="54" t="s">
        <v>1129</v>
      </c>
      <c r="F4193" s="54" t="s">
        <v>272</v>
      </c>
      <c r="G4193" s="54" t="s">
        <v>200</v>
      </c>
      <c r="H4193" s="54" t="s">
        <v>781</v>
      </c>
      <c r="I4193" s="54" t="s">
        <v>782</v>
      </c>
      <c r="J4193" s="54" t="s">
        <v>200</v>
      </c>
      <c r="K4193" s="54" t="s">
        <v>781</v>
      </c>
      <c r="L4193" s="87">
        <v>41988</v>
      </c>
      <c r="M4193" s="54"/>
      <c r="N4193" s="54" t="s">
        <v>783</v>
      </c>
      <c r="O4193" s="88">
        <v>0</v>
      </c>
      <c r="P4193" s="54">
        <v>1</v>
      </c>
    </row>
    <row r="4194" spans="1:16" ht="28">
      <c r="A4194" s="54" t="s">
        <v>228</v>
      </c>
      <c r="B4194" s="54" t="s">
        <v>185</v>
      </c>
      <c r="C4194" s="54" t="s">
        <v>1129</v>
      </c>
      <c r="D4194" s="54" t="s">
        <v>111</v>
      </c>
      <c r="E4194" s="54" t="s">
        <v>1129</v>
      </c>
      <c r="F4194" s="54" t="s">
        <v>272</v>
      </c>
      <c r="G4194" s="54" t="s">
        <v>200</v>
      </c>
      <c r="H4194" s="54" t="s">
        <v>781</v>
      </c>
      <c r="I4194" s="54" t="s">
        <v>784</v>
      </c>
      <c r="J4194" s="54" t="s">
        <v>200</v>
      </c>
      <c r="K4194" s="54" t="s">
        <v>787</v>
      </c>
      <c r="L4194" s="87">
        <v>42307</v>
      </c>
      <c r="M4194" s="54"/>
      <c r="N4194" s="54" t="s">
        <v>788</v>
      </c>
      <c r="O4194" s="88">
        <v>0</v>
      </c>
      <c r="P4194" s="54">
        <v>1</v>
      </c>
    </row>
    <row r="4195" spans="1:16" ht="28">
      <c r="A4195" s="54" t="s">
        <v>228</v>
      </c>
      <c r="B4195" s="54" t="s">
        <v>185</v>
      </c>
      <c r="C4195" s="54" t="s">
        <v>1129</v>
      </c>
      <c r="D4195" s="54" t="s">
        <v>111</v>
      </c>
      <c r="E4195" s="54" t="s">
        <v>1129</v>
      </c>
      <c r="F4195" s="54" t="s">
        <v>272</v>
      </c>
      <c r="G4195" s="54" t="s">
        <v>200</v>
      </c>
      <c r="H4195" s="54" t="s">
        <v>781</v>
      </c>
      <c r="I4195" s="54" t="s">
        <v>784</v>
      </c>
      <c r="J4195" s="54" t="s">
        <v>200</v>
      </c>
      <c r="K4195" s="54" t="s">
        <v>791</v>
      </c>
      <c r="L4195" s="87">
        <v>42307</v>
      </c>
      <c r="M4195" s="54"/>
      <c r="N4195" s="54" t="s">
        <v>792</v>
      </c>
      <c r="O4195" s="88">
        <v>1.438E-3</v>
      </c>
      <c r="P4195" s="54">
        <v>2</v>
      </c>
    </row>
    <row r="4196" spans="1:16" ht="28">
      <c r="A4196" s="54" t="s">
        <v>228</v>
      </c>
      <c r="B4196" s="54" t="s">
        <v>185</v>
      </c>
      <c r="C4196" s="54" t="s">
        <v>1129</v>
      </c>
      <c r="D4196" s="54" t="s">
        <v>111</v>
      </c>
      <c r="E4196" s="54" t="s">
        <v>1129</v>
      </c>
      <c r="F4196" s="54" t="s">
        <v>272</v>
      </c>
      <c r="G4196" s="54" t="s">
        <v>261</v>
      </c>
      <c r="H4196" s="54" t="s">
        <v>303</v>
      </c>
      <c r="I4196" s="54" t="s">
        <v>304</v>
      </c>
      <c r="J4196" s="54" t="s">
        <v>261</v>
      </c>
      <c r="K4196" s="54" t="s">
        <v>305</v>
      </c>
      <c r="L4196" s="87">
        <v>42601</v>
      </c>
      <c r="M4196" s="54"/>
      <c r="N4196" s="54" t="s">
        <v>306</v>
      </c>
      <c r="O4196" s="88">
        <v>2.4192999999999999E-2</v>
      </c>
      <c r="P4196" s="54">
        <v>27</v>
      </c>
    </row>
    <row r="4197" spans="1:16" ht="28">
      <c r="A4197" s="54" t="s">
        <v>228</v>
      </c>
      <c r="B4197" s="54" t="s">
        <v>185</v>
      </c>
      <c r="C4197" s="54" t="s">
        <v>1129</v>
      </c>
      <c r="D4197" s="54" t="s">
        <v>111</v>
      </c>
      <c r="E4197" s="54" t="s">
        <v>1129</v>
      </c>
      <c r="F4197" s="54" t="s">
        <v>272</v>
      </c>
      <c r="G4197" s="54" t="s">
        <v>261</v>
      </c>
      <c r="H4197" s="54" t="s">
        <v>303</v>
      </c>
      <c r="I4197" s="54" t="s">
        <v>304</v>
      </c>
      <c r="J4197" s="54" t="s">
        <v>261</v>
      </c>
      <c r="K4197" s="54" t="s">
        <v>796</v>
      </c>
      <c r="L4197" s="87">
        <v>42601</v>
      </c>
      <c r="M4197" s="54"/>
      <c r="N4197" s="54" t="s">
        <v>797</v>
      </c>
      <c r="O4197" s="88">
        <v>5.0492000000000009E-2</v>
      </c>
      <c r="P4197" s="54">
        <v>5</v>
      </c>
    </row>
    <row r="4198" spans="1:16" ht="28">
      <c r="A4198" s="54" t="s">
        <v>228</v>
      </c>
      <c r="B4198" s="54" t="s">
        <v>185</v>
      </c>
      <c r="C4198" s="54" t="s">
        <v>1129</v>
      </c>
      <c r="D4198" s="54" t="s">
        <v>111</v>
      </c>
      <c r="E4198" s="54" t="s">
        <v>1129</v>
      </c>
      <c r="F4198" s="54" t="s">
        <v>272</v>
      </c>
      <c r="G4198" s="54" t="s">
        <v>261</v>
      </c>
      <c r="H4198" s="54" t="s">
        <v>303</v>
      </c>
      <c r="I4198" s="54" t="s">
        <v>304</v>
      </c>
      <c r="J4198" s="54" t="s">
        <v>261</v>
      </c>
      <c r="K4198" s="54" t="s">
        <v>303</v>
      </c>
      <c r="L4198" s="87">
        <v>42601</v>
      </c>
      <c r="M4198" s="54"/>
      <c r="N4198" s="54" t="s">
        <v>798</v>
      </c>
      <c r="O4198" s="88">
        <v>0</v>
      </c>
      <c r="P4198" s="54">
        <v>11</v>
      </c>
    </row>
    <row r="4199" spans="1:16" ht="28">
      <c r="A4199" s="54" t="s">
        <v>228</v>
      </c>
      <c r="B4199" s="54" t="s">
        <v>185</v>
      </c>
      <c r="C4199" s="54" t="s">
        <v>1129</v>
      </c>
      <c r="D4199" s="54" t="s">
        <v>111</v>
      </c>
      <c r="E4199" s="54" t="s">
        <v>1129</v>
      </c>
      <c r="F4199" s="54" t="s">
        <v>272</v>
      </c>
      <c r="G4199" s="54" t="s">
        <v>261</v>
      </c>
      <c r="H4199" s="54" t="s">
        <v>303</v>
      </c>
      <c r="I4199" s="54" t="s">
        <v>304</v>
      </c>
      <c r="J4199" s="54" t="s">
        <v>261</v>
      </c>
      <c r="K4199" s="54" t="s">
        <v>799</v>
      </c>
      <c r="L4199" s="87">
        <v>42601</v>
      </c>
      <c r="M4199" s="54"/>
      <c r="N4199" s="54" t="s">
        <v>800</v>
      </c>
      <c r="O4199" s="88">
        <v>9.6539999999999977E-3</v>
      </c>
      <c r="P4199" s="54">
        <v>5</v>
      </c>
    </row>
    <row r="4200" spans="1:16" ht="28">
      <c r="A4200" s="54" t="s">
        <v>228</v>
      </c>
      <c r="B4200" s="54" t="s">
        <v>185</v>
      </c>
      <c r="C4200" s="54" t="s">
        <v>1129</v>
      </c>
      <c r="D4200" s="54" t="s">
        <v>111</v>
      </c>
      <c r="E4200" s="54" t="s">
        <v>1129</v>
      </c>
      <c r="F4200" s="54" t="s">
        <v>272</v>
      </c>
      <c r="G4200" s="54" t="s">
        <v>261</v>
      </c>
      <c r="H4200" s="54" t="s">
        <v>303</v>
      </c>
      <c r="I4200" s="54" t="s">
        <v>304</v>
      </c>
      <c r="J4200" s="54" t="s">
        <v>261</v>
      </c>
      <c r="K4200" s="54" t="s">
        <v>801</v>
      </c>
      <c r="L4200" s="87">
        <v>42601</v>
      </c>
      <c r="M4200" s="54"/>
      <c r="N4200" s="54" t="s">
        <v>802</v>
      </c>
      <c r="O4200" s="88">
        <v>3.4259999999999999E-2</v>
      </c>
      <c r="P4200" s="54">
        <v>3</v>
      </c>
    </row>
    <row r="4201" spans="1:16" ht="28">
      <c r="A4201" s="54" t="s">
        <v>228</v>
      </c>
      <c r="B4201" s="54" t="s">
        <v>185</v>
      </c>
      <c r="C4201" s="54" t="s">
        <v>1129</v>
      </c>
      <c r="D4201" s="54" t="s">
        <v>111</v>
      </c>
      <c r="E4201" s="54" t="s">
        <v>1129</v>
      </c>
      <c r="F4201" s="54" t="s">
        <v>272</v>
      </c>
      <c r="G4201" s="54" t="s">
        <v>261</v>
      </c>
      <c r="H4201" s="54" t="s">
        <v>803</v>
      </c>
      <c r="I4201" s="54" t="s">
        <v>804</v>
      </c>
      <c r="J4201" s="54" t="s">
        <v>261</v>
      </c>
      <c r="K4201" s="54" t="s">
        <v>803</v>
      </c>
      <c r="L4201" s="87">
        <v>42944</v>
      </c>
      <c r="M4201" s="54"/>
      <c r="N4201" s="54" t="s">
        <v>805</v>
      </c>
      <c r="O4201" s="88">
        <v>6.411E-3</v>
      </c>
      <c r="P4201" s="54">
        <v>4</v>
      </c>
    </row>
    <row r="4202" spans="1:16" ht="28">
      <c r="A4202" s="54" t="s">
        <v>228</v>
      </c>
      <c r="B4202" s="54" t="s">
        <v>185</v>
      </c>
      <c r="C4202" s="54" t="s">
        <v>1129</v>
      </c>
      <c r="D4202" s="54" t="s">
        <v>111</v>
      </c>
      <c r="E4202" s="54" t="s">
        <v>1129</v>
      </c>
      <c r="F4202" s="54" t="s">
        <v>272</v>
      </c>
      <c r="G4202" s="54" t="s">
        <v>261</v>
      </c>
      <c r="H4202" s="54" t="s">
        <v>1421</v>
      </c>
      <c r="I4202" s="54" t="s">
        <v>1422</v>
      </c>
      <c r="J4202" s="54" t="s">
        <v>261</v>
      </c>
      <c r="K4202" s="54" t="s">
        <v>1421</v>
      </c>
      <c r="L4202" s="87">
        <v>42998</v>
      </c>
      <c r="M4202" s="54"/>
      <c r="N4202" s="54" t="s">
        <v>1423</v>
      </c>
      <c r="O4202" s="88">
        <v>3.153E-3</v>
      </c>
      <c r="P4202" s="54">
        <v>1</v>
      </c>
    </row>
    <row r="4203" spans="1:16" ht="28">
      <c r="A4203" s="54" t="s">
        <v>228</v>
      </c>
      <c r="B4203" s="54" t="s">
        <v>185</v>
      </c>
      <c r="C4203" s="54" t="s">
        <v>1129</v>
      </c>
      <c r="D4203" s="54" t="s">
        <v>111</v>
      </c>
      <c r="E4203" s="54" t="s">
        <v>1129</v>
      </c>
      <c r="F4203" s="54" t="s">
        <v>272</v>
      </c>
      <c r="G4203" s="54" t="s">
        <v>307</v>
      </c>
      <c r="H4203" s="54" t="s">
        <v>825</v>
      </c>
      <c r="I4203" s="54" t="s">
        <v>826</v>
      </c>
      <c r="J4203" s="54" t="s">
        <v>307</v>
      </c>
      <c r="K4203" s="54" t="s">
        <v>831</v>
      </c>
      <c r="L4203" s="87">
        <v>42594</v>
      </c>
      <c r="M4203" s="54"/>
      <c r="N4203" s="54" t="s">
        <v>832</v>
      </c>
      <c r="O4203" s="88">
        <v>0</v>
      </c>
      <c r="P4203" s="54">
        <v>3</v>
      </c>
    </row>
    <row r="4204" spans="1:16" ht="28">
      <c r="A4204" s="54" t="s">
        <v>228</v>
      </c>
      <c r="B4204" s="54" t="s">
        <v>185</v>
      </c>
      <c r="C4204" s="54" t="s">
        <v>1129</v>
      </c>
      <c r="D4204" s="54" t="s">
        <v>111</v>
      </c>
      <c r="E4204" s="54" t="s">
        <v>1129</v>
      </c>
      <c r="F4204" s="54" t="s">
        <v>272</v>
      </c>
      <c r="G4204" s="54" t="s">
        <v>859</v>
      </c>
      <c r="H4204" s="54" t="s">
        <v>860</v>
      </c>
      <c r="I4204" s="54" t="s">
        <v>861</v>
      </c>
      <c r="J4204" s="54" t="s">
        <v>859</v>
      </c>
      <c r="K4204" s="54" t="s">
        <v>862</v>
      </c>
      <c r="L4204" s="87">
        <v>41688</v>
      </c>
      <c r="M4204" s="54"/>
      <c r="N4204" s="54" t="s">
        <v>863</v>
      </c>
      <c r="O4204" s="88">
        <v>1.5644000000000002E-2</v>
      </c>
      <c r="P4204" s="54">
        <v>3</v>
      </c>
    </row>
    <row r="4205" spans="1:16" ht="28">
      <c r="A4205" s="54" t="s">
        <v>228</v>
      </c>
      <c r="B4205" s="54" t="s">
        <v>185</v>
      </c>
      <c r="C4205" s="54" t="s">
        <v>1129</v>
      </c>
      <c r="D4205" s="54" t="s">
        <v>111</v>
      </c>
      <c r="E4205" s="54" t="s">
        <v>1129</v>
      </c>
      <c r="F4205" s="54" t="s">
        <v>272</v>
      </c>
      <c r="G4205" s="54" t="s">
        <v>859</v>
      </c>
      <c r="H4205" s="54" t="s">
        <v>860</v>
      </c>
      <c r="I4205" s="54" t="s">
        <v>861</v>
      </c>
      <c r="J4205" s="54" t="s">
        <v>859</v>
      </c>
      <c r="K4205" s="54" t="s">
        <v>864</v>
      </c>
      <c r="L4205" s="87">
        <v>41688</v>
      </c>
      <c r="M4205" s="54"/>
      <c r="N4205" s="54" t="s">
        <v>865</v>
      </c>
      <c r="O4205" s="88">
        <v>1.0044000000000001E-2</v>
      </c>
      <c r="P4205" s="54">
        <v>2</v>
      </c>
    </row>
    <row r="4206" spans="1:16" ht="28">
      <c r="A4206" s="54" t="s">
        <v>228</v>
      </c>
      <c r="B4206" s="54" t="s">
        <v>185</v>
      </c>
      <c r="C4206" s="54" t="s">
        <v>1129</v>
      </c>
      <c r="D4206" s="54" t="s">
        <v>111</v>
      </c>
      <c r="E4206" s="54" t="s">
        <v>1129</v>
      </c>
      <c r="F4206" s="54" t="s">
        <v>272</v>
      </c>
      <c r="G4206" s="54" t="s">
        <v>859</v>
      </c>
      <c r="H4206" s="54" t="s">
        <v>860</v>
      </c>
      <c r="I4206" s="54" t="s">
        <v>861</v>
      </c>
      <c r="J4206" s="54" t="s">
        <v>859</v>
      </c>
      <c r="K4206" s="54" t="s">
        <v>860</v>
      </c>
      <c r="L4206" s="87">
        <v>41688</v>
      </c>
      <c r="M4206" s="54"/>
      <c r="N4206" s="54" t="s">
        <v>866</v>
      </c>
      <c r="O4206" s="88">
        <v>3.2010999999999998E-2</v>
      </c>
      <c r="P4206" s="54">
        <v>3</v>
      </c>
    </row>
    <row r="4207" spans="1:16" ht="28">
      <c r="A4207" s="54" t="s">
        <v>228</v>
      </c>
      <c r="B4207" s="54" t="s">
        <v>185</v>
      </c>
      <c r="C4207" s="54" t="s">
        <v>1129</v>
      </c>
      <c r="D4207" s="54" t="s">
        <v>111</v>
      </c>
      <c r="E4207" s="54" t="s">
        <v>1129</v>
      </c>
      <c r="F4207" s="54" t="s">
        <v>272</v>
      </c>
      <c r="G4207" s="54" t="s">
        <v>859</v>
      </c>
      <c r="H4207" s="54" t="s">
        <v>860</v>
      </c>
      <c r="I4207" s="54" t="s">
        <v>861</v>
      </c>
      <c r="J4207" s="54" t="s">
        <v>859</v>
      </c>
      <c r="K4207" s="54" t="s">
        <v>867</v>
      </c>
      <c r="L4207" s="87">
        <v>41688</v>
      </c>
      <c r="M4207" s="54"/>
      <c r="N4207" s="54" t="s">
        <v>868</v>
      </c>
      <c r="O4207" s="88">
        <v>6.3883999999999996E-2</v>
      </c>
      <c r="P4207" s="54">
        <v>5</v>
      </c>
    </row>
    <row r="4208" spans="1:16" ht="28">
      <c r="A4208" s="54" t="s">
        <v>228</v>
      </c>
      <c r="B4208" s="54" t="s">
        <v>185</v>
      </c>
      <c r="C4208" s="54" t="s">
        <v>1129</v>
      </c>
      <c r="D4208" s="54" t="s">
        <v>111</v>
      </c>
      <c r="E4208" s="54" t="s">
        <v>1129</v>
      </c>
      <c r="F4208" s="54" t="s">
        <v>272</v>
      </c>
      <c r="G4208" s="54" t="s">
        <v>859</v>
      </c>
      <c r="H4208" s="54" t="s">
        <v>860</v>
      </c>
      <c r="I4208" s="54" t="s">
        <v>861</v>
      </c>
      <c r="J4208" s="54" t="s">
        <v>859</v>
      </c>
      <c r="K4208" s="54" t="s">
        <v>869</v>
      </c>
      <c r="L4208" s="87">
        <v>41688</v>
      </c>
      <c r="M4208" s="54"/>
      <c r="N4208" s="54" t="s">
        <v>870</v>
      </c>
      <c r="O4208" s="88">
        <v>3.4659999999999999E-3</v>
      </c>
      <c r="P4208" s="54">
        <v>4</v>
      </c>
    </row>
    <row r="4209" spans="1:16" ht="28">
      <c r="A4209" s="54" t="s">
        <v>228</v>
      </c>
      <c r="B4209" s="54" t="s">
        <v>185</v>
      </c>
      <c r="C4209" s="54" t="s">
        <v>1129</v>
      </c>
      <c r="D4209" s="54" t="s">
        <v>111</v>
      </c>
      <c r="E4209" s="54" t="s">
        <v>1129</v>
      </c>
      <c r="F4209" s="54" t="s">
        <v>272</v>
      </c>
      <c r="G4209" s="54" t="s">
        <v>859</v>
      </c>
      <c r="H4209" s="54" t="s">
        <v>860</v>
      </c>
      <c r="I4209" s="54" t="s">
        <v>861</v>
      </c>
      <c r="J4209" s="54" t="s">
        <v>859</v>
      </c>
      <c r="K4209" s="54" t="s">
        <v>871</v>
      </c>
      <c r="L4209" s="87">
        <v>41688</v>
      </c>
      <c r="M4209" s="54"/>
      <c r="N4209" s="54" t="s">
        <v>872</v>
      </c>
      <c r="O4209" s="88">
        <v>2.7231000000000002E-2</v>
      </c>
      <c r="P4209" s="54">
        <v>5</v>
      </c>
    </row>
    <row r="4210" spans="1:16" ht="28">
      <c r="A4210" s="54" t="s">
        <v>228</v>
      </c>
      <c r="B4210" s="54" t="s">
        <v>185</v>
      </c>
      <c r="C4210" s="54" t="s">
        <v>1129</v>
      </c>
      <c r="D4210" s="54" t="s">
        <v>111</v>
      </c>
      <c r="E4210" s="54" t="s">
        <v>1129</v>
      </c>
      <c r="F4210" s="54" t="s">
        <v>272</v>
      </c>
      <c r="G4210" s="54" t="s">
        <v>859</v>
      </c>
      <c r="H4210" s="54" t="s">
        <v>860</v>
      </c>
      <c r="I4210" s="54" t="s">
        <v>861</v>
      </c>
      <c r="J4210" s="54" t="s">
        <v>859</v>
      </c>
      <c r="K4210" s="54" t="s">
        <v>873</v>
      </c>
      <c r="L4210" s="87">
        <v>41688</v>
      </c>
      <c r="M4210" s="54"/>
      <c r="N4210" s="54" t="s">
        <v>874</v>
      </c>
      <c r="O4210" s="88">
        <v>5.8714000000000002E-2</v>
      </c>
      <c r="P4210" s="54">
        <v>5</v>
      </c>
    </row>
    <row r="4211" spans="1:16" ht="28">
      <c r="A4211" s="54" t="s">
        <v>228</v>
      </c>
      <c r="B4211" s="54" t="s">
        <v>185</v>
      </c>
      <c r="C4211" s="54" t="s">
        <v>1129</v>
      </c>
      <c r="D4211" s="54" t="s">
        <v>111</v>
      </c>
      <c r="E4211" s="54" t="s">
        <v>1129</v>
      </c>
      <c r="F4211" s="54" t="s">
        <v>272</v>
      </c>
      <c r="G4211" s="54" t="s">
        <v>859</v>
      </c>
      <c r="H4211" s="54" t="s">
        <v>860</v>
      </c>
      <c r="I4211" s="54" t="s">
        <v>861</v>
      </c>
      <c r="J4211" s="54" t="s">
        <v>859</v>
      </c>
      <c r="K4211" s="54" t="s">
        <v>875</v>
      </c>
      <c r="L4211" s="87">
        <v>41688</v>
      </c>
      <c r="M4211" s="54"/>
      <c r="N4211" s="54" t="s">
        <v>876</v>
      </c>
      <c r="O4211" s="88">
        <v>3.2459000000000009E-2</v>
      </c>
      <c r="P4211" s="54">
        <v>1</v>
      </c>
    </row>
    <row r="4212" spans="1:16" ht="28">
      <c r="A4212" s="54" t="s">
        <v>228</v>
      </c>
      <c r="B4212" s="54" t="s">
        <v>185</v>
      </c>
      <c r="C4212" s="54" t="s">
        <v>1129</v>
      </c>
      <c r="D4212" s="54" t="s">
        <v>111</v>
      </c>
      <c r="E4212" s="54" t="s">
        <v>1129</v>
      </c>
      <c r="F4212" s="54" t="s">
        <v>272</v>
      </c>
      <c r="G4212" s="54" t="s">
        <v>859</v>
      </c>
      <c r="H4212" s="54" t="s">
        <v>860</v>
      </c>
      <c r="I4212" s="54" t="s">
        <v>861</v>
      </c>
      <c r="J4212" s="54" t="s">
        <v>859</v>
      </c>
      <c r="K4212" s="54" t="s">
        <v>877</v>
      </c>
      <c r="L4212" s="87">
        <v>41688</v>
      </c>
      <c r="M4212" s="54"/>
      <c r="N4212" s="54" t="s">
        <v>878</v>
      </c>
      <c r="O4212" s="88">
        <v>2.9232999999999999E-2</v>
      </c>
      <c r="P4212" s="54">
        <v>6</v>
      </c>
    </row>
    <row r="4213" spans="1:16" ht="28">
      <c r="A4213" s="54" t="s">
        <v>228</v>
      </c>
      <c r="B4213" s="54" t="s">
        <v>185</v>
      </c>
      <c r="C4213" s="54" t="s">
        <v>1129</v>
      </c>
      <c r="D4213" s="54" t="s">
        <v>111</v>
      </c>
      <c r="E4213" s="54" t="s">
        <v>1129</v>
      </c>
      <c r="F4213" s="54" t="s">
        <v>272</v>
      </c>
      <c r="G4213" s="54" t="s">
        <v>859</v>
      </c>
      <c r="H4213" s="54" t="s">
        <v>860</v>
      </c>
      <c r="I4213" s="54" t="s">
        <v>861</v>
      </c>
      <c r="J4213" s="54" t="s">
        <v>859</v>
      </c>
      <c r="K4213" s="54" t="s">
        <v>879</v>
      </c>
      <c r="L4213" s="87">
        <v>41688</v>
      </c>
      <c r="M4213" s="54"/>
      <c r="N4213" s="54" t="s">
        <v>880</v>
      </c>
      <c r="O4213" s="88">
        <v>2.6584E-2</v>
      </c>
      <c r="P4213" s="54">
        <v>7</v>
      </c>
    </row>
    <row r="4214" spans="1:16" ht="28">
      <c r="A4214" s="54" t="s">
        <v>228</v>
      </c>
      <c r="B4214" s="54" t="s">
        <v>185</v>
      </c>
      <c r="C4214" s="54" t="s">
        <v>1129</v>
      </c>
      <c r="D4214" s="54" t="s">
        <v>111</v>
      </c>
      <c r="E4214" s="54" t="s">
        <v>1129</v>
      </c>
      <c r="F4214" s="54" t="s">
        <v>272</v>
      </c>
      <c r="G4214" s="54" t="s">
        <v>859</v>
      </c>
      <c r="H4214" s="54" t="s">
        <v>881</v>
      </c>
      <c r="I4214" s="54" t="s">
        <v>882</v>
      </c>
      <c r="J4214" s="54" t="s">
        <v>859</v>
      </c>
      <c r="K4214" s="54" t="s">
        <v>883</v>
      </c>
      <c r="L4214" s="87">
        <v>41695</v>
      </c>
      <c r="M4214" s="54"/>
      <c r="N4214" s="54" t="s">
        <v>884</v>
      </c>
      <c r="O4214" s="88">
        <v>2.4857000000000001E-2</v>
      </c>
      <c r="P4214" s="54">
        <v>4</v>
      </c>
    </row>
    <row r="4215" spans="1:16" ht="28">
      <c r="A4215" s="54" t="s">
        <v>228</v>
      </c>
      <c r="B4215" s="54" t="s">
        <v>185</v>
      </c>
      <c r="C4215" s="54" t="s">
        <v>1129</v>
      </c>
      <c r="D4215" s="54" t="s">
        <v>111</v>
      </c>
      <c r="E4215" s="54" t="s">
        <v>1129</v>
      </c>
      <c r="F4215" s="54" t="s">
        <v>272</v>
      </c>
      <c r="G4215" s="54" t="s">
        <v>859</v>
      </c>
      <c r="H4215" s="54" t="s">
        <v>881</v>
      </c>
      <c r="I4215" s="54" t="s">
        <v>882</v>
      </c>
      <c r="J4215" s="54" t="s">
        <v>859</v>
      </c>
      <c r="K4215" s="54" t="s">
        <v>885</v>
      </c>
      <c r="L4215" s="87">
        <v>41695</v>
      </c>
      <c r="M4215" s="54"/>
      <c r="N4215" s="54" t="s">
        <v>886</v>
      </c>
      <c r="O4215" s="88">
        <v>0.20460999999999999</v>
      </c>
      <c r="P4215" s="54">
        <v>36</v>
      </c>
    </row>
    <row r="4216" spans="1:16" ht="28">
      <c r="A4216" s="54" t="s">
        <v>228</v>
      </c>
      <c r="B4216" s="54" t="s">
        <v>185</v>
      </c>
      <c r="C4216" s="54" t="s">
        <v>1129</v>
      </c>
      <c r="D4216" s="54" t="s">
        <v>111</v>
      </c>
      <c r="E4216" s="54" t="s">
        <v>1129</v>
      </c>
      <c r="F4216" s="54" t="s">
        <v>272</v>
      </c>
      <c r="G4216" s="54" t="s">
        <v>859</v>
      </c>
      <c r="H4216" s="54" t="s">
        <v>881</v>
      </c>
      <c r="I4216" s="54" t="s">
        <v>882</v>
      </c>
      <c r="J4216" s="54" t="s">
        <v>859</v>
      </c>
      <c r="K4216" s="54" t="s">
        <v>877</v>
      </c>
      <c r="L4216" s="87">
        <v>41695</v>
      </c>
      <c r="M4216" s="54"/>
      <c r="N4216" s="54" t="s">
        <v>887</v>
      </c>
      <c r="O4216" s="88">
        <v>7.4603000000000003E-2</v>
      </c>
      <c r="P4216" s="54">
        <v>15</v>
      </c>
    </row>
    <row r="4217" spans="1:16" ht="28">
      <c r="A4217" s="54" t="s">
        <v>228</v>
      </c>
      <c r="B4217" s="54" t="s">
        <v>185</v>
      </c>
      <c r="C4217" s="54" t="s">
        <v>1129</v>
      </c>
      <c r="D4217" s="54" t="s">
        <v>111</v>
      </c>
      <c r="E4217" s="54" t="s">
        <v>1129</v>
      </c>
      <c r="F4217" s="54" t="s">
        <v>272</v>
      </c>
      <c r="G4217" s="54" t="s">
        <v>859</v>
      </c>
      <c r="H4217" s="54" t="s">
        <v>881</v>
      </c>
      <c r="I4217" s="54" t="s">
        <v>882</v>
      </c>
      <c r="J4217" s="54" t="s">
        <v>859</v>
      </c>
      <c r="K4217" s="54" t="s">
        <v>881</v>
      </c>
      <c r="L4217" s="87">
        <v>41695</v>
      </c>
      <c r="M4217" s="54"/>
      <c r="N4217" s="54" t="s">
        <v>888</v>
      </c>
      <c r="O4217" s="88">
        <v>5.3122000000000009E-2</v>
      </c>
      <c r="P4217" s="54">
        <v>7</v>
      </c>
    </row>
    <row r="4218" spans="1:16" ht="28">
      <c r="A4218" s="54" t="s">
        <v>228</v>
      </c>
      <c r="B4218" s="54" t="s">
        <v>185</v>
      </c>
      <c r="C4218" s="54" t="s">
        <v>1129</v>
      </c>
      <c r="D4218" s="54" t="s">
        <v>111</v>
      </c>
      <c r="E4218" s="54" t="s">
        <v>1129</v>
      </c>
      <c r="F4218" s="54" t="s">
        <v>272</v>
      </c>
      <c r="G4218" s="54" t="s">
        <v>354</v>
      </c>
      <c r="H4218" s="54" t="s">
        <v>889</v>
      </c>
      <c r="I4218" s="54" t="s">
        <v>890</v>
      </c>
      <c r="J4218" s="54" t="s">
        <v>354</v>
      </c>
      <c r="K4218" s="54" t="s">
        <v>891</v>
      </c>
      <c r="L4218" s="87">
        <v>42440</v>
      </c>
      <c r="M4218" s="54"/>
      <c r="N4218" s="54" t="s">
        <v>892</v>
      </c>
      <c r="O4218" s="88">
        <v>0</v>
      </c>
      <c r="P4218" s="54">
        <v>1</v>
      </c>
    </row>
    <row r="4219" spans="1:16" ht="28">
      <c r="A4219" s="54" t="s">
        <v>228</v>
      </c>
      <c r="B4219" s="54" t="s">
        <v>185</v>
      </c>
      <c r="C4219" s="54" t="s">
        <v>1129</v>
      </c>
      <c r="D4219" s="54" t="s">
        <v>111</v>
      </c>
      <c r="E4219" s="54" t="s">
        <v>1129</v>
      </c>
      <c r="F4219" s="54" t="s">
        <v>272</v>
      </c>
      <c r="G4219" s="54" t="s">
        <v>354</v>
      </c>
      <c r="H4219" s="54" t="s">
        <v>889</v>
      </c>
      <c r="I4219" s="54" t="s">
        <v>890</v>
      </c>
      <c r="J4219" s="54" t="s">
        <v>354</v>
      </c>
      <c r="K4219" s="54" t="s">
        <v>893</v>
      </c>
      <c r="L4219" s="87">
        <v>42440</v>
      </c>
      <c r="M4219" s="54"/>
      <c r="N4219" s="54" t="s">
        <v>894</v>
      </c>
      <c r="O4219" s="88">
        <v>4.5768000000000003E-2</v>
      </c>
      <c r="P4219" s="54">
        <v>18</v>
      </c>
    </row>
    <row r="4220" spans="1:16" ht="28">
      <c r="A4220" s="54" t="s">
        <v>228</v>
      </c>
      <c r="B4220" s="54" t="s">
        <v>185</v>
      </c>
      <c r="C4220" s="54" t="s">
        <v>1129</v>
      </c>
      <c r="D4220" s="54" t="s">
        <v>111</v>
      </c>
      <c r="E4220" s="54" t="s">
        <v>1129</v>
      </c>
      <c r="F4220" s="54" t="s">
        <v>272</v>
      </c>
      <c r="G4220" s="54" t="s">
        <v>354</v>
      </c>
      <c r="H4220" s="54" t="s">
        <v>889</v>
      </c>
      <c r="I4220" s="54" t="s">
        <v>890</v>
      </c>
      <c r="J4220" s="54" t="s">
        <v>354</v>
      </c>
      <c r="K4220" s="54" t="s">
        <v>895</v>
      </c>
      <c r="L4220" s="87">
        <v>42440</v>
      </c>
      <c r="M4220" s="54"/>
      <c r="N4220" s="54" t="s">
        <v>896</v>
      </c>
      <c r="O4220" s="88">
        <v>3.3530000000000009E-3</v>
      </c>
      <c r="P4220" s="54">
        <v>3</v>
      </c>
    </row>
    <row r="4221" spans="1:16" ht="28">
      <c r="A4221" s="54" t="s">
        <v>228</v>
      </c>
      <c r="B4221" s="54" t="s">
        <v>185</v>
      </c>
      <c r="C4221" s="54" t="s">
        <v>1129</v>
      </c>
      <c r="D4221" s="54" t="s">
        <v>111</v>
      </c>
      <c r="E4221" s="54" t="s">
        <v>1129</v>
      </c>
      <c r="F4221" s="54" t="s">
        <v>272</v>
      </c>
      <c r="G4221" s="54" t="s">
        <v>354</v>
      </c>
      <c r="H4221" s="54" t="s">
        <v>889</v>
      </c>
      <c r="I4221" s="54" t="s">
        <v>890</v>
      </c>
      <c r="J4221" s="54" t="s">
        <v>354</v>
      </c>
      <c r="K4221" s="54" t="s">
        <v>899</v>
      </c>
      <c r="L4221" s="87">
        <v>42440</v>
      </c>
      <c r="M4221" s="54"/>
      <c r="N4221" s="54" t="s">
        <v>900</v>
      </c>
      <c r="O4221" s="88">
        <v>0</v>
      </c>
      <c r="P4221" s="54">
        <v>1</v>
      </c>
    </row>
    <row r="4222" spans="1:16" ht="28">
      <c r="A4222" s="54" t="s">
        <v>228</v>
      </c>
      <c r="B4222" s="54" t="s">
        <v>185</v>
      </c>
      <c r="C4222" s="54" t="s">
        <v>1129</v>
      </c>
      <c r="D4222" s="54" t="s">
        <v>111</v>
      </c>
      <c r="E4222" s="54" t="s">
        <v>1129</v>
      </c>
      <c r="F4222" s="54" t="s">
        <v>272</v>
      </c>
      <c r="G4222" s="54" t="s">
        <v>354</v>
      </c>
      <c r="H4222" s="54" t="s">
        <v>889</v>
      </c>
      <c r="I4222" s="54" t="s">
        <v>890</v>
      </c>
      <c r="J4222" s="54" t="s">
        <v>354</v>
      </c>
      <c r="K4222" s="54" t="s">
        <v>901</v>
      </c>
      <c r="L4222" s="87">
        <v>42440</v>
      </c>
      <c r="M4222" s="54"/>
      <c r="N4222" s="54" t="s">
        <v>902</v>
      </c>
      <c r="O4222" s="88">
        <v>4.0200000000000001E-4</v>
      </c>
      <c r="P4222" s="54">
        <v>4</v>
      </c>
    </row>
    <row r="4223" spans="1:16" ht="28">
      <c r="A4223" s="54" t="s">
        <v>228</v>
      </c>
      <c r="B4223" s="54" t="s">
        <v>185</v>
      </c>
      <c r="C4223" s="54" t="s">
        <v>1129</v>
      </c>
      <c r="D4223" s="54" t="s">
        <v>111</v>
      </c>
      <c r="E4223" s="54" t="s">
        <v>1129</v>
      </c>
      <c r="F4223" s="54" t="s">
        <v>272</v>
      </c>
      <c r="G4223" s="54" t="s">
        <v>354</v>
      </c>
      <c r="H4223" s="54" t="s">
        <v>889</v>
      </c>
      <c r="I4223" s="54" t="s">
        <v>890</v>
      </c>
      <c r="J4223" s="54" t="s">
        <v>354</v>
      </c>
      <c r="K4223" s="54" t="s">
        <v>907</v>
      </c>
      <c r="L4223" s="87">
        <v>42440</v>
      </c>
      <c r="M4223" s="54"/>
      <c r="N4223" s="54" t="s">
        <v>908</v>
      </c>
      <c r="O4223" s="88">
        <v>1.0626999999999999E-2</v>
      </c>
      <c r="P4223" s="54">
        <v>1</v>
      </c>
    </row>
    <row r="4224" spans="1:16" ht="28">
      <c r="A4224" s="54" t="s">
        <v>228</v>
      </c>
      <c r="B4224" s="54" t="s">
        <v>185</v>
      </c>
      <c r="C4224" s="54" t="s">
        <v>1129</v>
      </c>
      <c r="D4224" s="54" t="s">
        <v>111</v>
      </c>
      <c r="E4224" s="54" t="s">
        <v>1129</v>
      </c>
      <c r="F4224" s="54" t="s">
        <v>272</v>
      </c>
      <c r="G4224" s="54" t="s">
        <v>354</v>
      </c>
      <c r="H4224" s="54" t="s">
        <v>909</v>
      </c>
      <c r="I4224" s="54" t="s">
        <v>910</v>
      </c>
      <c r="J4224" s="54" t="s">
        <v>354</v>
      </c>
      <c r="K4224" s="54" t="s">
        <v>911</v>
      </c>
      <c r="L4224" s="87">
        <v>42237</v>
      </c>
      <c r="M4224" s="54"/>
      <c r="N4224" s="54" t="s">
        <v>912</v>
      </c>
      <c r="O4224" s="88">
        <v>0</v>
      </c>
      <c r="P4224" s="54">
        <v>1</v>
      </c>
    </row>
    <row r="4225" spans="1:16" ht="28">
      <c r="A4225" s="54" t="s">
        <v>228</v>
      </c>
      <c r="B4225" s="54" t="s">
        <v>185</v>
      </c>
      <c r="C4225" s="54" t="s">
        <v>1129</v>
      </c>
      <c r="D4225" s="54" t="s">
        <v>111</v>
      </c>
      <c r="E4225" s="54" t="s">
        <v>1129</v>
      </c>
      <c r="F4225" s="54" t="s">
        <v>272</v>
      </c>
      <c r="G4225" s="54" t="s">
        <v>354</v>
      </c>
      <c r="H4225" s="54" t="s">
        <v>909</v>
      </c>
      <c r="I4225" s="54" t="s">
        <v>913</v>
      </c>
      <c r="J4225" s="54" t="s">
        <v>354</v>
      </c>
      <c r="K4225" s="54" t="s">
        <v>914</v>
      </c>
      <c r="L4225" s="87">
        <v>42209</v>
      </c>
      <c r="M4225" s="54"/>
      <c r="N4225" s="54" t="s">
        <v>915</v>
      </c>
      <c r="O4225" s="88">
        <v>2.0913999999999999E-2</v>
      </c>
      <c r="P4225" s="54">
        <v>10</v>
      </c>
    </row>
    <row r="4226" spans="1:16" ht="28">
      <c r="A4226" s="54" t="s">
        <v>228</v>
      </c>
      <c r="B4226" s="54" t="s">
        <v>185</v>
      </c>
      <c r="C4226" s="54" t="s">
        <v>1129</v>
      </c>
      <c r="D4226" s="54" t="s">
        <v>111</v>
      </c>
      <c r="E4226" s="54" t="s">
        <v>1129</v>
      </c>
      <c r="F4226" s="54" t="s">
        <v>272</v>
      </c>
      <c r="G4226" s="54" t="s">
        <v>354</v>
      </c>
      <c r="H4226" s="54" t="s">
        <v>920</v>
      </c>
      <c r="I4226" s="54" t="s">
        <v>921</v>
      </c>
      <c r="J4226" s="54" t="s">
        <v>354</v>
      </c>
      <c r="K4226" s="54" t="s">
        <v>924</v>
      </c>
      <c r="L4226" s="87">
        <v>42307</v>
      </c>
      <c r="M4226" s="54"/>
      <c r="N4226" s="54" t="s">
        <v>925</v>
      </c>
      <c r="O4226" s="88">
        <v>3.594E-3</v>
      </c>
      <c r="P4226" s="54">
        <v>7</v>
      </c>
    </row>
    <row r="4227" spans="1:16" ht="28">
      <c r="A4227" s="54" t="s">
        <v>228</v>
      </c>
      <c r="B4227" s="54" t="s">
        <v>185</v>
      </c>
      <c r="C4227" s="54" t="s">
        <v>1129</v>
      </c>
      <c r="D4227" s="54" t="s">
        <v>111</v>
      </c>
      <c r="E4227" s="54" t="s">
        <v>1129</v>
      </c>
      <c r="F4227" s="54" t="s">
        <v>272</v>
      </c>
      <c r="G4227" s="54" t="s">
        <v>354</v>
      </c>
      <c r="H4227" s="54" t="s">
        <v>355</v>
      </c>
      <c r="I4227" s="54" t="s">
        <v>926</v>
      </c>
      <c r="J4227" s="54" t="s">
        <v>354</v>
      </c>
      <c r="K4227" s="54" t="s">
        <v>355</v>
      </c>
      <c r="L4227" s="87">
        <v>42384</v>
      </c>
      <c r="M4227" s="54"/>
      <c r="N4227" s="54" t="s">
        <v>927</v>
      </c>
      <c r="O4227" s="88">
        <v>0</v>
      </c>
      <c r="P4227" s="54">
        <v>1</v>
      </c>
    </row>
    <row r="4228" spans="1:16" ht="28">
      <c r="A4228" s="54" t="s">
        <v>228</v>
      </c>
      <c r="B4228" s="54" t="s">
        <v>185</v>
      </c>
      <c r="C4228" s="54" t="s">
        <v>1129</v>
      </c>
      <c r="D4228" s="54" t="s">
        <v>111</v>
      </c>
      <c r="E4228" s="54" t="s">
        <v>1129</v>
      </c>
      <c r="F4228" s="54" t="s">
        <v>272</v>
      </c>
      <c r="G4228" s="54" t="s">
        <v>358</v>
      </c>
      <c r="H4228" s="54" t="s">
        <v>928</v>
      </c>
      <c r="I4228" s="54" t="s">
        <v>929</v>
      </c>
      <c r="J4228" s="54" t="s">
        <v>358</v>
      </c>
      <c r="K4228" s="54" t="s">
        <v>930</v>
      </c>
      <c r="L4228" s="87">
        <v>42622</v>
      </c>
      <c r="M4228" s="54"/>
      <c r="N4228" s="54" t="s">
        <v>931</v>
      </c>
      <c r="O4228" s="88">
        <v>9.5125999999999988E-2</v>
      </c>
      <c r="P4228" s="54">
        <v>20</v>
      </c>
    </row>
    <row r="4229" spans="1:16" ht="28">
      <c r="A4229" s="54" t="s">
        <v>228</v>
      </c>
      <c r="B4229" s="54" t="s">
        <v>185</v>
      </c>
      <c r="C4229" s="54" t="s">
        <v>1129</v>
      </c>
      <c r="D4229" s="54" t="s">
        <v>111</v>
      </c>
      <c r="E4229" s="54" t="s">
        <v>1129</v>
      </c>
      <c r="F4229" s="54" t="s">
        <v>272</v>
      </c>
      <c r="G4229" s="54" t="s">
        <v>358</v>
      </c>
      <c r="H4229" s="54" t="s">
        <v>928</v>
      </c>
      <c r="I4229" s="54" t="s">
        <v>929</v>
      </c>
      <c r="J4229" s="54" t="s">
        <v>358</v>
      </c>
      <c r="K4229" s="54" t="s">
        <v>359</v>
      </c>
      <c r="L4229" s="87">
        <v>42622</v>
      </c>
      <c r="M4229" s="54"/>
      <c r="N4229" s="54" t="s">
        <v>932</v>
      </c>
      <c r="O4229" s="88">
        <v>0</v>
      </c>
      <c r="P4229" s="54">
        <v>3</v>
      </c>
    </row>
    <row r="4230" spans="1:16" ht="28">
      <c r="A4230" s="54" t="s">
        <v>228</v>
      </c>
      <c r="B4230" s="54" t="s">
        <v>185</v>
      </c>
      <c r="C4230" s="54" t="s">
        <v>1129</v>
      </c>
      <c r="D4230" s="54" t="s">
        <v>111</v>
      </c>
      <c r="E4230" s="54" t="s">
        <v>1129</v>
      </c>
      <c r="F4230" s="54" t="s">
        <v>272</v>
      </c>
      <c r="G4230" s="54" t="s">
        <v>358</v>
      </c>
      <c r="H4230" s="54" t="s">
        <v>928</v>
      </c>
      <c r="I4230" s="54" t="s">
        <v>929</v>
      </c>
      <c r="J4230" s="54" t="s">
        <v>358</v>
      </c>
      <c r="K4230" s="54" t="s">
        <v>933</v>
      </c>
      <c r="L4230" s="87">
        <v>42622</v>
      </c>
      <c r="M4230" s="54"/>
      <c r="N4230" s="54" t="s">
        <v>934</v>
      </c>
      <c r="O4230" s="88">
        <v>1.1339999999999999E-2</v>
      </c>
      <c r="P4230" s="54">
        <v>10</v>
      </c>
    </row>
    <row r="4231" spans="1:16" ht="28">
      <c r="A4231" s="54" t="s">
        <v>228</v>
      </c>
      <c r="B4231" s="54" t="s">
        <v>185</v>
      </c>
      <c r="C4231" s="54" t="s">
        <v>1129</v>
      </c>
      <c r="D4231" s="54" t="s">
        <v>111</v>
      </c>
      <c r="E4231" s="54" t="s">
        <v>1129</v>
      </c>
      <c r="F4231" s="54" t="s">
        <v>272</v>
      </c>
      <c r="G4231" s="54" t="s">
        <v>358</v>
      </c>
      <c r="H4231" s="54" t="s">
        <v>928</v>
      </c>
      <c r="I4231" s="54" t="s">
        <v>929</v>
      </c>
      <c r="J4231" s="54" t="s">
        <v>358</v>
      </c>
      <c r="K4231" s="54" t="s">
        <v>935</v>
      </c>
      <c r="L4231" s="87">
        <v>42622</v>
      </c>
      <c r="M4231" s="54"/>
      <c r="N4231" s="54" t="s">
        <v>936</v>
      </c>
      <c r="O4231" s="88">
        <v>6.6419000000000006E-2</v>
      </c>
      <c r="P4231" s="54">
        <v>46</v>
      </c>
    </row>
    <row r="4232" spans="1:16" ht="28">
      <c r="A4232" s="54" t="s">
        <v>228</v>
      </c>
      <c r="B4232" s="54" t="s">
        <v>185</v>
      </c>
      <c r="C4232" s="54" t="s">
        <v>1129</v>
      </c>
      <c r="D4232" s="54" t="s">
        <v>111</v>
      </c>
      <c r="E4232" s="54" t="s">
        <v>1129</v>
      </c>
      <c r="F4232" s="54" t="s">
        <v>272</v>
      </c>
      <c r="G4232" s="54" t="s">
        <v>358</v>
      </c>
      <c r="H4232" s="54" t="s">
        <v>928</v>
      </c>
      <c r="I4232" s="54" t="s">
        <v>929</v>
      </c>
      <c r="J4232" s="54" t="s">
        <v>358</v>
      </c>
      <c r="K4232" s="54" t="s">
        <v>937</v>
      </c>
      <c r="L4232" s="87">
        <v>42622</v>
      </c>
      <c r="M4232" s="54"/>
      <c r="N4232" s="54" t="s">
        <v>938</v>
      </c>
      <c r="O4232" s="88">
        <v>1.6473999999999999E-2</v>
      </c>
      <c r="P4232" s="54">
        <v>19</v>
      </c>
    </row>
    <row r="4233" spans="1:16" ht="28">
      <c r="A4233" s="54" t="s">
        <v>228</v>
      </c>
      <c r="B4233" s="54" t="s">
        <v>185</v>
      </c>
      <c r="C4233" s="54" t="s">
        <v>1129</v>
      </c>
      <c r="D4233" s="54" t="s">
        <v>111</v>
      </c>
      <c r="E4233" s="54" t="s">
        <v>1129</v>
      </c>
      <c r="F4233" s="54" t="s">
        <v>272</v>
      </c>
      <c r="G4233" s="54" t="s">
        <v>358</v>
      </c>
      <c r="H4233" s="54" t="s">
        <v>928</v>
      </c>
      <c r="I4233" s="54" t="s">
        <v>929</v>
      </c>
      <c r="J4233" s="54" t="s">
        <v>358</v>
      </c>
      <c r="K4233" s="54" t="s">
        <v>362</v>
      </c>
      <c r="L4233" s="87">
        <v>42622</v>
      </c>
      <c r="M4233" s="54"/>
      <c r="N4233" s="54" t="s">
        <v>939</v>
      </c>
      <c r="O4233" s="88">
        <v>0</v>
      </c>
      <c r="P4233" s="54">
        <v>1</v>
      </c>
    </row>
    <row r="4234" spans="1:16" ht="28">
      <c r="A4234" s="54" t="s">
        <v>228</v>
      </c>
      <c r="B4234" s="54" t="s">
        <v>185</v>
      </c>
      <c r="C4234" s="54" t="s">
        <v>1129</v>
      </c>
      <c r="D4234" s="54" t="s">
        <v>111</v>
      </c>
      <c r="E4234" s="54" t="s">
        <v>1129</v>
      </c>
      <c r="F4234" s="54" t="s">
        <v>272</v>
      </c>
      <c r="G4234" s="54" t="s">
        <v>201</v>
      </c>
      <c r="H4234" s="54" t="s">
        <v>202</v>
      </c>
      <c r="I4234" s="54" t="s">
        <v>941</v>
      </c>
      <c r="J4234" s="54" t="s">
        <v>201</v>
      </c>
      <c r="K4234" s="54" t="s">
        <v>942</v>
      </c>
      <c r="L4234" s="87">
        <v>42979</v>
      </c>
      <c r="M4234" s="54"/>
      <c r="N4234" s="54" t="s">
        <v>943</v>
      </c>
      <c r="O4234" s="88">
        <v>4.1390000000000003E-3</v>
      </c>
      <c r="P4234" s="54">
        <v>5</v>
      </c>
    </row>
    <row r="4235" spans="1:16" ht="28">
      <c r="A4235" s="54" t="s">
        <v>228</v>
      </c>
      <c r="B4235" s="54" t="s">
        <v>185</v>
      </c>
      <c r="C4235" s="54" t="s">
        <v>1129</v>
      </c>
      <c r="D4235" s="54" t="s">
        <v>111</v>
      </c>
      <c r="E4235" s="54" t="s">
        <v>1129</v>
      </c>
      <c r="F4235" s="54" t="s">
        <v>272</v>
      </c>
      <c r="G4235" s="54" t="s">
        <v>201</v>
      </c>
      <c r="H4235" s="54" t="s">
        <v>202</v>
      </c>
      <c r="I4235" s="54" t="s">
        <v>941</v>
      </c>
      <c r="J4235" s="54" t="s">
        <v>201</v>
      </c>
      <c r="K4235" s="54" t="s">
        <v>944</v>
      </c>
      <c r="L4235" s="87">
        <v>42979</v>
      </c>
      <c r="M4235" s="54"/>
      <c r="N4235" s="54" t="s">
        <v>945</v>
      </c>
      <c r="O4235" s="88">
        <v>1.4839E-2</v>
      </c>
      <c r="P4235" s="54">
        <v>4</v>
      </c>
    </row>
    <row r="4236" spans="1:16" ht="28">
      <c r="A4236" s="54" t="s">
        <v>228</v>
      </c>
      <c r="B4236" s="54" t="s">
        <v>185</v>
      </c>
      <c r="C4236" s="54" t="s">
        <v>1129</v>
      </c>
      <c r="D4236" s="54" t="s">
        <v>111</v>
      </c>
      <c r="E4236" s="54" t="s">
        <v>1129</v>
      </c>
      <c r="F4236" s="54" t="s">
        <v>272</v>
      </c>
      <c r="G4236" s="54" t="s">
        <v>201</v>
      </c>
      <c r="H4236" s="54" t="s">
        <v>202</v>
      </c>
      <c r="I4236" s="54" t="s">
        <v>941</v>
      </c>
      <c r="J4236" s="54" t="s">
        <v>201</v>
      </c>
      <c r="K4236" s="54" t="s">
        <v>946</v>
      </c>
      <c r="L4236" s="87">
        <v>42979</v>
      </c>
      <c r="M4236" s="54"/>
      <c r="N4236" s="54" t="s">
        <v>947</v>
      </c>
      <c r="O4236" s="88">
        <v>0.13812099999999999</v>
      </c>
      <c r="P4236" s="54">
        <v>72</v>
      </c>
    </row>
    <row r="4237" spans="1:16" ht="28">
      <c r="A4237" s="54" t="s">
        <v>228</v>
      </c>
      <c r="B4237" s="54" t="s">
        <v>185</v>
      </c>
      <c r="C4237" s="54" t="s">
        <v>1129</v>
      </c>
      <c r="D4237" s="54" t="s">
        <v>111</v>
      </c>
      <c r="E4237" s="54" t="s">
        <v>1129</v>
      </c>
      <c r="F4237" s="54" t="s">
        <v>272</v>
      </c>
      <c r="G4237" s="54" t="s">
        <v>201</v>
      </c>
      <c r="H4237" s="54" t="s">
        <v>202</v>
      </c>
      <c r="I4237" s="54" t="s">
        <v>941</v>
      </c>
      <c r="J4237" s="54" t="s">
        <v>201</v>
      </c>
      <c r="K4237" s="54" t="s">
        <v>948</v>
      </c>
      <c r="L4237" s="87">
        <v>42979</v>
      </c>
      <c r="M4237" s="54"/>
      <c r="N4237" s="54" t="s">
        <v>949</v>
      </c>
      <c r="O4237" s="88">
        <v>2.7149E-2</v>
      </c>
      <c r="P4237" s="54">
        <v>17</v>
      </c>
    </row>
    <row r="4238" spans="1:16" ht="28">
      <c r="A4238" s="54" t="s">
        <v>228</v>
      </c>
      <c r="B4238" s="54" t="s">
        <v>185</v>
      </c>
      <c r="C4238" s="54" t="s">
        <v>1129</v>
      </c>
      <c r="D4238" s="54" t="s">
        <v>111</v>
      </c>
      <c r="E4238" s="54" t="s">
        <v>1129</v>
      </c>
      <c r="F4238" s="54" t="s">
        <v>272</v>
      </c>
      <c r="G4238" s="54" t="s">
        <v>201</v>
      </c>
      <c r="H4238" s="54" t="s">
        <v>202</v>
      </c>
      <c r="I4238" s="54" t="s">
        <v>941</v>
      </c>
      <c r="J4238" s="54" t="s">
        <v>201</v>
      </c>
      <c r="K4238" s="54" t="s">
        <v>950</v>
      </c>
      <c r="L4238" s="87">
        <v>42979</v>
      </c>
      <c r="M4238" s="54"/>
      <c r="N4238" s="54" t="s">
        <v>951</v>
      </c>
      <c r="O4238" s="88">
        <v>4.006500000000001E-2</v>
      </c>
      <c r="P4238" s="54">
        <v>7</v>
      </c>
    </row>
    <row r="4239" spans="1:16" ht="28">
      <c r="A4239" s="54" t="s">
        <v>228</v>
      </c>
      <c r="B4239" s="54" t="s">
        <v>185</v>
      </c>
      <c r="C4239" s="54" t="s">
        <v>1129</v>
      </c>
      <c r="D4239" s="54" t="s">
        <v>111</v>
      </c>
      <c r="E4239" s="54" t="s">
        <v>1129</v>
      </c>
      <c r="F4239" s="54" t="s">
        <v>272</v>
      </c>
      <c r="G4239" s="54" t="s">
        <v>201</v>
      </c>
      <c r="H4239" s="54" t="s">
        <v>202</v>
      </c>
      <c r="I4239" s="54" t="s">
        <v>941</v>
      </c>
      <c r="J4239" s="54" t="s">
        <v>201</v>
      </c>
      <c r="K4239" s="54" t="s">
        <v>952</v>
      </c>
      <c r="L4239" s="87">
        <v>42979</v>
      </c>
      <c r="M4239" s="54"/>
      <c r="N4239" s="54" t="s">
        <v>953</v>
      </c>
      <c r="O4239" s="88">
        <v>2.3046000000000001E-2</v>
      </c>
      <c r="P4239" s="54">
        <v>5</v>
      </c>
    </row>
    <row r="4240" spans="1:16" ht="28">
      <c r="A4240" s="54" t="s">
        <v>228</v>
      </c>
      <c r="B4240" s="54" t="s">
        <v>185</v>
      </c>
      <c r="C4240" s="54" t="s">
        <v>1129</v>
      </c>
      <c r="D4240" s="54" t="s">
        <v>111</v>
      </c>
      <c r="E4240" s="54" t="s">
        <v>1129</v>
      </c>
      <c r="F4240" s="54" t="s">
        <v>272</v>
      </c>
      <c r="G4240" s="54" t="s">
        <v>201</v>
      </c>
      <c r="H4240" s="54" t="s">
        <v>202</v>
      </c>
      <c r="I4240" s="54" t="s">
        <v>941</v>
      </c>
      <c r="J4240" s="54" t="s">
        <v>201</v>
      </c>
      <c r="K4240" s="54" t="s">
        <v>954</v>
      </c>
      <c r="L4240" s="87">
        <v>42979</v>
      </c>
      <c r="M4240" s="54"/>
      <c r="N4240" s="54" t="s">
        <v>955</v>
      </c>
      <c r="O4240" s="88">
        <v>1.3295E-2</v>
      </c>
      <c r="P4240" s="54">
        <v>4</v>
      </c>
    </row>
    <row r="4241" spans="1:16" ht="28">
      <c r="A4241" s="54" t="s">
        <v>228</v>
      </c>
      <c r="B4241" s="54" t="s">
        <v>185</v>
      </c>
      <c r="C4241" s="54" t="s">
        <v>1129</v>
      </c>
      <c r="D4241" s="54" t="s">
        <v>111</v>
      </c>
      <c r="E4241" s="54" t="s">
        <v>1129</v>
      </c>
      <c r="F4241" s="54" t="s">
        <v>272</v>
      </c>
      <c r="G4241" s="54" t="s">
        <v>201</v>
      </c>
      <c r="H4241" s="54" t="s">
        <v>202</v>
      </c>
      <c r="I4241" s="54" t="s">
        <v>941</v>
      </c>
      <c r="J4241" s="54" t="s">
        <v>201</v>
      </c>
      <c r="K4241" s="54" t="s">
        <v>956</v>
      </c>
      <c r="L4241" s="87">
        <v>42979</v>
      </c>
      <c r="M4241" s="54"/>
      <c r="N4241" s="54" t="s">
        <v>957</v>
      </c>
      <c r="O4241" s="88">
        <v>5.1737999999999999E-2</v>
      </c>
      <c r="P4241" s="54">
        <v>12</v>
      </c>
    </row>
    <row r="4242" spans="1:16" ht="28">
      <c r="A4242" s="54" t="s">
        <v>228</v>
      </c>
      <c r="B4242" s="54" t="s">
        <v>185</v>
      </c>
      <c r="C4242" s="54" t="s">
        <v>1129</v>
      </c>
      <c r="D4242" s="54" t="s">
        <v>111</v>
      </c>
      <c r="E4242" s="54" t="s">
        <v>1129</v>
      </c>
      <c r="F4242" s="54" t="s">
        <v>272</v>
      </c>
      <c r="G4242" s="54" t="s">
        <v>201</v>
      </c>
      <c r="H4242" s="54" t="s">
        <v>958</v>
      </c>
      <c r="I4242" s="54" t="s">
        <v>959</v>
      </c>
      <c r="J4242" s="54" t="s">
        <v>201</v>
      </c>
      <c r="K4242" s="54" t="s">
        <v>958</v>
      </c>
      <c r="L4242" s="87">
        <v>42867</v>
      </c>
      <c r="M4242" s="54"/>
      <c r="N4242" s="54" t="s">
        <v>960</v>
      </c>
      <c r="O4242" s="88">
        <v>2.5753000000000002E-2</v>
      </c>
      <c r="P4242" s="54">
        <v>7</v>
      </c>
    </row>
    <row r="4243" spans="1:16" ht="28">
      <c r="A4243" s="54" t="s">
        <v>228</v>
      </c>
      <c r="B4243" s="54" t="s">
        <v>185</v>
      </c>
      <c r="C4243" s="54" t="s">
        <v>1129</v>
      </c>
      <c r="D4243" s="54" t="s">
        <v>111</v>
      </c>
      <c r="E4243" s="54" t="s">
        <v>1129</v>
      </c>
      <c r="F4243" s="54" t="s">
        <v>272</v>
      </c>
      <c r="G4243" s="54" t="s">
        <v>201</v>
      </c>
      <c r="H4243" s="54" t="s">
        <v>946</v>
      </c>
      <c r="I4243" s="54" t="s">
        <v>1493</v>
      </c>
      <c r="J4243" s="54" t="s">
        <v>201</v>
      </c>
      <c r="K4243" s="54" t="s">
        <v>946</v>
      </c>
      <c r="L4243" s="87">
        <v>43210</v>
      </c>
      <c r="M4243" s="54"/>
      <c r="N4243" s="54" t="s">
        <v>1494</v>
      </c>
      <c r="O4243" s="88">
        <v>3.8089999999999999E-2</v>
      </c>
      <c r="P4243" s="54">
        <v>18</v>
      </c>
    </row>
    <row r="4244" spans="1:16" ht="28">
      <c r="A4244" s="54" t="s">
        <v>228</v>
      </c>
      <c r="B4244" s="54" t="s">
        <v>185</v>
      </c>
      <c r="C4244" s="54" t="s">
        <v>1129</v>
      </c>
      <c r="D4244" s="54" t="s">
        <v>111</v>
      </c>
      <c r="E4244" s="54" t="s">
        <v>1129</v>
      </c>
      <c r="F4244" s="54" t="s">
        <v>272</v>
      </c>
      <c r="G4244" s="54" t="s">
        <v>201</v>
      </c>
      <c r="H4244" s="54" t="s">
        <v>204</v>
      </c>
      <c r="I4244" s="54" t="s">
        <v>315</v>
      </c>
      <c r="J4244" s="54" t="s">
        <v>201</v>
      </c>
      <c r="K4244" s="54" t="s">
        <v>961</v>
      </c>
      <c r="L4244" s="87">
        <v>41688</v>
      </c>
      <c r="M4244" s="54"/>
      <c r="N4244" s="54" t="s">
        <v>962</v>
      </c>
      <c r="O4244" s="88">
        <v>5.2310000000000004E-3</v>
      </c>
      <c r="P4244" s="54">
        <v>4</v>
      </c>
    </row>
    <row r="4245" spans="1:16" ht="28">
      <c r="A4245" s="54" t="s">
        <v>228</v>
      </c>
      <c r="B4245" s="54" t="s">
        <v>185</v>
      </c>
      <c r="C4245" s="54" t="s">
        <v>1129</v>
      </c>
      <c r="D4245" s="54" t="s">
        <v>111</v>
      </c>
      <c r="E4245" s="54" t="s">
        <v>1129</v>
      </c>
      <c r="F4245" s="54" t="s">
        <v>272</v>
      </c>
      <c r="G4245" s="54" t="s">
        <v>201</v>
      </c>
      <c r="H4245" s="54" t="s">
        <v>204</v>
      </c>
      <c r="I4245" s="54" t="s">
        <v>315</v>
      </c>
      <c r="J4245" s="54" t="s">
        <v>201</v>
      </c>
      <c r="K4245" s="54" t="s">
        <v>963</v>
      </c>
      <c r="L4245" s="87">
        <v>41688</v>
      </c>
      <c r="M4245" s="54"/>
      <c r="N4245" s="54" t="s">
        <v>964</v>
      </c>
      <c r="O4245" s="88">
        <v>1.4015E-2</v>
      </c>
      <c r="P4245" s="54">
        <v>8</v>
      </c>
    </row>
    <row r="4246" spans="1:16" ht="28">
      <c r="A4246" s="54" t="s">
        <v>228</v>
      </c>
      <c r="B4246" s="54" t="s">
        <v>185</v>
      </c>
      <c r="C4246" s="54" t="s">
        <v>1129</v>
      </c>
      <c r="D4246" s="54" t="s">
        <v>111</v>
      </c>
      <c r="E4246" s="54" t="s">
        <v>1129</v>
      </c>
      <c r="F4246" s="54" t="s">
        <v>272</v>
      </c>
      <c r="G4246" s="54" t="s">
        <v>201</v>
      </c>
      <c r="H4246" s="54" t="s">
        <v>204</v>
      </c>
      <c r="I4246" s="54" t="s">
        <v>315</v>
      </c>
      <c r="J4246" s="54" t="s">
        <v>201</v>
      </c>
      <c r="K4246" s="54" t="s">
        <v>965</v>
      </c>
      <c r="L4246" s="87">
        <v>41688</v>
      </c>
      <c r="M4246" s="54"/>
      <c r="N4246" s="54" t="s">
        <v>966</v>
      </c>
      <c r="O4246" s="88">
        <v>1.7805000000000001E-2</v>
      </c>
      <c r="P4246" s="54">
        <v>16</v>
      </c>
    </row>
    <row r="4247" spans="1:16" ht="28">
      <c r="A4247" s="54" t="s">
        <v>228</v>
      </c>
      <c r="B4247" s="54" t="s">
        <v>185</v>
      </c>
      <c r="C4247" s="54" t="s">
        <v>1129</v>
      </c>
      <c r="D4247" s="54" t="s">
        <v>111</v>
      </c>
      <c r="E4247" s="54" t="s">
        <v>1129</v>
      </c>
      <c r="F4247" s="54" t="s">
        <v>272</v>
      </c>
      <c r="G4247" s="54" t="s">
        <v>201</v>
      </c>
      <c r="H4247" s="54" t="s">
        <v>204</v>
      </c>
      <c r="I4247" s="54" t="s">
        <v>315</v>
      </c>
      <c r="J4247" s="54" t="s">
        <v>201</v>
      </c>
      <c r="K4247" s="54" t="s">
        <v>316</v>
      </c>
      <c r="L4247" s="87">
        <v>41688</v>
      </c>
      <c r="M4247" s="54"/>
      <c r="N4247" s="54" t="s">
        <v>317</v>
      </c>
      <c r="O4247" s="88">
        <v>0</v>
      </c>
      <c r="P4247" s="54">
        <v>3</v>
      </c>
    </row>
    <row r="4248" spans="1:16" ht="28">
      <c r="A4248" s="54" t="s">
        <v>228</v>
      </c>
      <c r="B4248" s="54" t="s">
        <v>185</v>
      </c>
      <c r="C4248" s="54" t="s">
        <v>1129</v>
      </c>
      <c r="D4248" s="54" t="s">
        <v>111</v>
      </c>
      <c r="E4248" s="54" t="s">
        <v>1129</v>
      </c>
      <c r="F4248" s="54" t="s">
        <v>272</v>
      </c>
      <c r="G4248" s="54" t="s">
        <v>201</v>
      </c>
      <c r="H4248" s="54" t="s">
        <v>204</v>
      </c>
      <c r="I4248" s="54" t="s">
        <v>315</v>
      </c>
      <c r="J4248" s="54" t="s">
        <v>201</v>
      </c>
      <c r="K4248" s="54" t="s">
        <v>967</v>
      </c>
      <c r="L4248" s="87">
        <v>41688</v>
      </c>
      <c r="M4248" s="54"/>
      <c r="N4248" s="54" t="s">
        <v>968</v>
      </c>
      <c r="O4248" s="88">
        <v>3.1580000000000002E-3</v>
      </c>
      <c r="P4248" s="54">
        <v>4</v>
      </c>
    </row>
    <row r="4249" spans="1:16" ht="28">
      <c r="A4249" s="54" t="s">
        <v>228</v>
      </c>
      <c r="B4249" s="54" t="s">
        <v>185</v>
      </c>
      <c r="C4249" s="54" t="s">
        <v>1129</v>
      </c>
      <c r="D4249" s="54" t="s">
        <v>111</v>
      </c>
      <c r="E4249" s="54" t="s">
        <v>1129</v>
      </c>
      <c r="F4249" s="54" t="s">
        <v>272</v>
      </c>
      <c r="G4249" s="54" t="s">
        <v>201</v>
      </c>
      <c r="H4249" s="54" t="s">
        <v>204</v>
      </c>
      <c r="I4249" s="54" t="s">
        <v>315</v>
      </c>
      <c r="J4249" s="54" t="s">
        <v>201</v>
      </c>
      <c r="K4249" s="54" t="s">
        <v>969</v>
      </c>
      <c r="L4249" s="87">
        <v>41688</v>
      </c>
      <c r="M4249" s="54"/>
      <c r="N4249" s="54" t="s">
        <v>970</v>
      </c>
      <c r="O4249" s="88">
        <v>0</v>
      </c>
      <c r="P4249" s="54">
        <v>1</v>
      </c>
    </row>
    <row r="4250" spans="1:16" ht="28">
      <c r="A4250" s="54" t="s">
        <v>228</v>
      </c>
      <c r="B4250" s="54" t="s">
        <v>185</v>
      </c>
      <c r="C4250" s="54" t="s">
        <v>1129</v>
      </c>
      <c r="D4250" s="54" t="s">
        <v>111</v>
      </c>
      <c r="E4250" s="54" t="s">
        <v>1129</v>
      </c>
      <c r="F4250" s="54" t="s">
        <v>272</v>
      </c>
      <c r="G4250" s="54" t="s">
        <v>201</v>
      </c>
      <c r="H4250" s="54" t="s">
        <v>204</v>
      </c>
      <c r="I4250" s="54" t="s">
        <v>315</v>
      </c>
      <c r="J4250" s="54" t="s">
        <v>201</v>
      </c>
      <c r="K4250" s="54" t="s">
        <v>971</v>
      </c>
      <c r="L4250" s="87">
        <v>41688</v>
      </c>
      <c r="M4250" s="54"/>
      <c r="N4250" s="54" t="s">
        <v>972</v>
      </c>
      <c r="O4250" s="88">
        <v>2.1488E-2</v>
      </c>
      <c r="P4250" s="54">
        <v>4</v>
      </c>
    </row>
    <row r="4251" spans="1:16" ht="28">
      <c r="A4251" s="54" t="s">
        <v>228</v>
      </c>
      <c r="B4251" s="54" t="s">
        <v>185</v>
      </c>
      <c r="C4251" s="54" t="s">
        <v>1129</v>
      </c>
      <c r="D4251" s="54" t="s">
        <v>111</v>
      </c>
      <c r="E4251" s="54" t="s">
        <v>1129</v>
      </c>
      <c r="F4251" s="54" t="s">
        <v>272</v>
      </c>
      <c r="G4251" s="54" t="s">
        <v>201</v>
      </c>
      <c r="H4251" s="54" t="s">
        <v>204</v>
      </c>
      <c r="I4251" s="54" t="s">
        <v>315</v>
      </c>
      <c r="J4251" s="54" t="s">
        <v>201</v>
      </c>
      <c r="K4251" s="54" t="s">
        <v>318</v>
      </c>
      <c r="L4251" s="87">
        <v>41688</v>
      </c>
      <c r="M4251" s="54"/>
      <c r="N4251" s="54" t="s">
        <v>319</v>
      </c>
      <c r="O4251" s="88">
        <v>8.3940000000000004E-3</v>
      </c>
      <c r="P4251" s="54">
        <v>9</v>
      </c>
    </row>
    <row r="4252" spans="1:16" ht="28">
      <c r="A4252" s="54" t="s">
        <v>228</v>
      </c>
      <c r="B4252" s="54" t="s">
        <v>185</v>
      </c>
      <c r="C4252" s="54" t="s">
        <v>1129</v>
      </c>
      <c r="D4252" s="54" t="s">
        <v>111</v>
      </c>
      <c r="E4252" s="54" t="s">
        <v>1129</v>
      </c>
      <c r="F4252" s="54" t="s">
        <v>272</v>
      </c>
      <c r="G4252" s="54" t="s">
        <v>201</v>
      </c>
      <c r="H4252" s="54" t="s">
        <v>204</v>
      </c>
      <c r="I4252" s="54" t="s">
        <v>315</v>
      </c>
      <c r="J4252" s="54" t="s">
        <v>201</v>
      </c>
      <c r="K4252" s="54" t="s">
        <v>973</v>
      </c>
      <c r="L4252" s="87">
        <v>41688</v>
      </c>
      <c r="M4252" s="54"/>
      <c r="N4252" s="54" t="s">
        <v>974</v>
      </c>
      <c r="O4252" s="88">
        <v>2.4469000000000001E-2</v>
      </c>
      <c r="P4252" s="54">
        <v>16</v>
      </c>
    </row>
    <row r="4253" spans="1:16" ht="28">
      <c r="A4253" s="54" t="s">
        <v>228</v>
      </c>
      <c r="B4253" s="54" t="s">
        <v>185</v>
      </c>
      <c r="C4253" s="54" t="s">
        <v>1129</v>
      </c>
      <c r="D4253" s="54" t="s">
        <v>111</v>
      </c>
      <c r="E4253" s="54" t="s">
        <v>1129</v>
      </c>
      <c r="F4253" s="54" t="s">
        <v>272</v>
      </c>
      <c r="G4253" s="54" t="s">
        <v>201</v>
      </c>
      <c r="H4253" s="54" t="s">
        <v>204</v>
      </c>
      <c r="I4253" s="54" t="s">
        <v>315</v>
      </c>
      <c r="J4253" s="54" t="s">
        <v>201</v>
      </c>
      <c r="K4253" s="54" t="s">
        <v>204</v>
      </c>
      <c r="L4253" s="87">
        <v>41688</v>
      </c>
      <c r="M4253" s="54"/>
      <c r="N4253" s="54" t="s">
        <v>975</v>
      </c>
      <c r="O4253" s="88">
        <v>0.38484699999999999</v>
      </c>
      <c r="P4253" s="54">
        <v>194</v>
      </c>
    </row>
    <row r="4254" spans="1:16" ht="28">
      <c r="A4254" s="54" t="s">
        <v>228</v>
      </c>
      <c r="B4254" s="54" t="s">
        <v>185</v>
      </c>
      <c r="C4254" s="54" t="s">
        <v>1129</v>
      </c>
      <c r="D4254" s="54" t="s">
        <v>111</v>
      </c>
      <c r="E4254" s="54" t="s">
        <v>1129</v>
      </c>
      <c r="F4254" s="54" t="s">
        <v>272</v>
      </c>
      <c r="G4254" s="54" t="s">
        <v>201</v>
      </c>
      <c r="H4254" s="54" t="s">
        <v>204</v>
      </c>
      <c r="I4254" s="54" t="s">
        <v>315</v>
      </c>
      <c r="J4254" s="54" t="s">
        <v>201</v>
      </c>
      <c r="K4254" s="54" t="s">
        <v>320</v>
      </c>
      <c r="L4254" s="87">
        <v>41688</v>
      </c>
      <c r="M4254" s="54"/>
      <c r="N4254" s="54" t="s">
        <v>321</v>
      </c>
      <c r="O4254" s="88">
        <v>4.5407000000000003E-2</v>
      </c>
      <c r="P4254" s="54">
        <v>13</v>
      </c>
    </row>
    <row r="4255" spans="1:16" ht="28">
      <c r="A4255" s="54" t="s">
        <v>228</v>
      </c>
      <c r="B4255" s="54" t="s">
        <v>185</v>
      </c>
      <c r="C4255" s="54" t="s">
        <v>1129</v>
      </c>
      <c r="D4255" s="54" t="s">
        <v>111</v>
      </c>
      <c r="E4255" s="54" t="s">
        <v>1129</v>
      </c>
      <c r="F4255" s="54" t="s">
        <v>272</v>
      </c>
      <c r="G4255" s="54" t="s">
        <v>1541</v>
      </c>
      <c r="H4255" s="54" t="s">
        <v>1542</v>
      </c>
      <c r="I4255" s="54" t="s">
        <v>1543</v>
      </c>
      <c r="J4255" s="54" t="s">
        <v>1541</v>
      </c>
      <c r="K4255" s="54" t="s">
        <v>1544</v>
      </c>
      <c r="L4255" s="87">
        <v>43308</v>
      </c>
      <c r="M4255" s="54"/>
      <c r="N4255" s="54" t="s">
        <v>1545</v>
      </c>
      <c r="O4255" s="88">
        <v>6.8510000000000012E-3</v>
      </c>
      <c r="P4255" s="54">
        <v>32</v>
      </c>
    </row>
    <row r="4256" spans="1:16" ht="28">
      <c r="A4256" s="54" t="s">
        <v>228</v>
      </c>
      <c r="B4256" s="54" t="s">
        <v>185</v>
      </c>
      <c r="C4256" s="54" t="s">
        <v>1129</v>
      </c>
      <c r="D4256" s="54" t="s">
        <v>111</v>
      </c>
      <c r="E4256" s="54" t="s">
        <v>1129</v>
      </c>
      <c r="F4256" s="54" t="s">
        <v>272</v>
      </c>
      <c r="G4256" s="54" t="s">
        <v>1541</v>
      </c>
      <c r="H4256" s="54" t="s">
        <v>1542</v>
      </c>
      <c r="I4256" s="54" t="s">
        <v>1543</v>
      </c>
      <c r="J4256" s="54" t="s">
        <v>1541</v>
      </c>
      <c r="K4256" s="54" t="s">
        <v>1546</v>
      </c>
      <c r="L4256" s="87">
        <v>43308</v>
      </c>
      <c r="M4256" s="54"/>
      <c r="N4256" s="54" t="s">
        <v>1547</v>
      </c>
      <c r="O4256" s="88">
        <v>3.9885999999999998E-2</v>
      </c>
      <c r="P4256" s="54">
        <v>24</v>
      </c>
    </row>
    <row r="4257" spans="1:16" ht="28">
      <c r="A4257" s="54" t="s">
        <v>228</v>
      </c>
      <c r="B4257" s="54" t="s">
        <v>185</v>
      </c>
      <c r="C4257" s="54" t="s">
        <v>1129</v>
      </c>
      <c r="D4257" s="54" t="s">
        <v>111</v>
      </c>
      <c r="E4257" s="54" t="s">
        <v>1129</v>
      </c>
      <c r="F4257" s="54" t="s">
        <v>272</v>
      </c>
      <c r="G4257" s="54" t="s">
        <v>1541</v>
      </c>
      <c r="H4257" s="54" t="s">
        <v>1542</v>
      </c>
      <c r="I4257" s="54" t="s">
        <v>1543</v>
      </c>
      <c r="J4257" s="54" t="s">
        <v>1541</v>
      </c>
      <c r="K4257" s="54" t="s">
        <v>1548</v>
      </c>
      <c r="L4257" s="87">
        <v>43308</v>
      </c>
      <c r="M4257" s="54"/>
      <c r="N4257" s="54" t="s">
        <v>1549</v>
      </c>
      <c r="O4257" s="88">
        <v>1.9217000000000001E-2</v>
      </c>
      <c r="P4257" s="54">
        <v>15</v>
      </c>
    </row>
    <row r="4258" spans="1:16" ht="28">
      <c r="A4258" s="54" t="s">
        <v>228</v>
      </c>
      <c r="B4258" s="54" t="s">
        <v>185</v>
      </c>
      <c r="C4258" s="54" t="s">
        <v>1129</v>
      </c>
      <c r="D4258" s="54" t="s">
        <v>111</v>
      </c>
      <c r="E4258" s="54" t="s">
        <v>1129</v>
      </c>
      <c r="F4258" s="54" t="s">
        <v>272</v>
      </c>
      <c r="G4258" s="54" t="s">
        <v>1541</v>
      </c>
      <c r="H4258" s="54" t="s">
        <v>1542</v>
      </c>
      <c r="I4258" s="54" t="s">
        <v>1543</v>
      </c>
      <c r="J4258" s="54" t="s">
        <v>1541</v>
      </c>
      <c r="K4258" s="54" t="s">
        <v>1552</v>
      </c>
      <c r="L4258" s="87">
        <v>43308</v>
      </c>
      <c r="M4258" s="54"/>
      <c r="N4258" s="54" t="s">
        <v>1553</v>
      </c>
      <c r="O4258" s="88">
        <v>5.023999999999999E-3</v>
      </c>
      <c r="P4258" s="54">
        <v>11</v>
      </c>
    </row>
    <row r="4259" spans="1:16" ht="28">
      <c r="A4259" s="54" t="s">
        <v>228</v>
      </c>
      <c r="B4259" s="54" t="s">
        <v>185</v>
      </c>
      <c r="C4259" s="54" t="s">
        <v>1129</v>
      </c>
      <c r="D4259" s="54" t="s">
        <v>111</v>
      </c>
      <c r="E4259" s="54" t="s">
        <v>1129</v>
      </c>
      <c r="F4259" s="54" t="s">
        <v>272</v>
      </c>
      <c r="G4259" s="54" t="s">
        <v>1541</v>
      </c>
      <c r="H4259" s="54" t="s">
        <v>1542</v>
      </c>
      <c r="I4259" s="54" t="s">
        <v>1543</v>
      </c>
      <c r="J4259" s="54" t="s">
        <v>1541</v>
      </c>
      <c r="K4259" s="54" t="s">
        <v>1554</v>
      </c>
      <c r="L4259" s="87">
        <v>43308</v>
      </c>
      <c r="M4259" s="54"/>
      <c r="N4259" s="54" t="s">
        <v>1555</v>
      </c>
      <c r="O4259" s="88">
        <v>0</v>
      </c>
      <c r="P4259" s="54">
        <v>16</v>
      </c>
    </row>
    <row r="4260" spans="1:16" ht="28">
      <c r="A4260" s="54" t="s">
        <v>228</v>
      </c>
      <c r="B4260" s="54" t="s">
        <v>185</v>
      </c>
      <c r="C4260" s="54" t="s">
        <v>1129</v>
      </c>
      <c r="D4260" s="54" t="s">
        <v>111</v>
      </c>
      <c r="E4260" s="54" t="s">
        <v>1129</v>
      </c>
      <c r="F4260" s="54" t="s">
        <v>272</v>
      </c>
      <c r="G4260" s="54" t="s">
        <v>1541</v>
      </c>
      <c r="H4260" s="54" t="s">
        <v>1542</v>
      </c>
      <c r="I4260" s="54" t="s">
        <v>1543</v>
      </c>
      <c r="J4260" s="54" t="s">
        <v>1541</v>
      </c>
      <c r="K4260" s="54" t="s">
        <v>1556</v>
      </c>
      <c r="L4260" s="87">
        <v>43308</v>
      </c>
      <c r="M4260" s="54"/>
      <c r="N4260" s="54" t="s">
        <v>1557</v>
      </c>
      <c r="O4260" s="88">
        <v>6.8030000000000009E-3</v>
      </c>
      <c r="P4260" s="54">
        <v>16</v>
      </c>
    </row>
    <row r="4261" spans="1:16" ht="28">
      <c r="A4261" s="54" t="s">
        <v>228</v>
      </c>
      <c r="B4261" s="54" t="s">
        <v>185</v>
      </c>
      <c r="C4261" s="54" t="s">
        <v>1129</v>
      </c>
      <c r="D4261" s="54" t="s">
        <v>111</v>
      </c>
      <c r="E4261" s="54" t="s">
        <v>1129</v>
      </c>
      <c r="F4261" s="54" t="s">
        <v>272</v>
      </c>
      <c r="G4261" s="54" t="s">
        <v>205</v>
      </c>
      <c r="H4261" s="54" t="s">
        <v>1446</v>
      </c>
      <c r="I4261" s="54" t="s">
        <v>1447</v>
      </c>
      <c r="J4261" s="54" t="s">
        <v>205</v>
      </c>
      <c r="K4261" s="54" t="s">
        <v>1446</v>
      </c>
      <c r="L4261" s="87">
        <v>43042</v>
      </c>
      <c r="M4261" s="54"/>
      <c r="N4261" s="54" t="s">
        <v>1448</v>
      </c>
      <c r="O4261" s="88">
        <v>3.337000000000001E-3</v>
      </c>
      <c r="P4261" s="54">
        <v>6</v>
      </c>
    </row>
    <row r="4262" spans="1:16" ht="28">
      <c r="A4262" s="54" t="s">
        <v>228</v>
      </c>
      <c r="B4262" s="54" t="s">
        <v>185</v>
      </c>
      <c r="C4262" s="54" t="s">
        <v>1129</v>
      </c>
      <c r="D4262" s="54" t="s">
        <v>111</v>
      </c>
      <c r="E4262" s="54" t="s">
        <v>1129</v>
      </c>
      <c r="F4262" s="54" t="s">
        <v>272</v>
      </c>
      <c r="G4262" s="54" t="s">
        <v>205</v>
      </c>
      <c r="H4262" s="54" t="s">
        <v>998</v>
      </c>
      <c r="I4262" s="54" t="s">
        <v>999</v>
      </c>
      <c r="J4262" s="54" t="s">
        <v>205</v>
      </c>
      <c r="K4262" s="54" t="s">
        <v>998</v>
      </c>
      <c r="L4262" s="87">
        <v>42052</v>
      </c>
      <c r="M4262" s="54"/>
      <c r="N4262" s="54" t="s">
        <v>1000</v>
      </c>
      <c r="O4262" s="88">
        <v>1.2019999999999999E-2</v>
      </c>
      <c r="P4262" s="54">
        <v>1</v>
      </c>
    </row>
    <row r="4263" spans="1:16" ht="28">
      <c r="A4263" s="54" t="s">
        <v>228</v>
      </c>
      <c r="B4263" s="54" t="s">
        <v>185</v>
      </c>
      <c r="C4263" s="54" t="s">
        <v>1129</v>
      </c>
      <c r="D4263" s="54" t="s">
        <v>111</v>
      </c>
      <c r="E4263" s="54" t="s">
        <v>1129</v>
      </c>
      <c r="F4263" s="54" t="s">
        <v>272</v>
      </c>
      <c r="G4263" s="54" t="s">
        <v>205</v>
      </c>
      <c r="H4263" s="54" t="s">
        <v>206</v>
      </c>
      <c r="I4263" s="54" t="s">
        <v>1001</v>
      </c>
      <c r="J4263" s="54" t="s">
        <v>205</v>
      </c>
      <c r="K4263" s="54" t="s">
        <v>1002</v>
      </c>
      <c r="L4263" s="87">
        <v>42136</v>
      </c>
      <c r="M4263" s="54"/>
      <c r="N4263" s="54" t="s">
        <v>1003</v>
      </c>
      <c r="O4263" s="88">
        <v>4.1289999999999999E-3</v>
      </c>
      <c r="P4263" s="54">
        <v>1</v>
      </c>
    </row>
    <row r="4264" spans="1:16" ht="28">
      <c r="A4264" s="54" t="s">
        <v>228</v>
      </c>
      <c r="B4264" s="54" t="s">
        <v>185</v>
      </c>
      <c r="C4264" s="54" t="s">
        <v>1129</v>
      </c>
      <c r="D4264" s="54" t="s">
        <v>111</v>
      </c>
      <c r="E4264" s="54" t="s">
        <v>1129</v>
      </c>
      <c r="F4264" s="54" t="s">
        <v>272</v>
      </c>
      <c r="G4264" s="54" t="s">
        <v>205</v>
      </c>
      <c r="H4264" s="54" t="s">
        <v>206</v>
      </c>
      <c r="I4264" s="54" t="s">
        <v>1001</v>
      </c>
      <c r="J4264" s="54" t="s">
        <v>205</v>
      </c>
      <c r="K4264" s="54" t="s">
        <v>1004</v>
      </c>
      <c r="L4264" s="87">
        <v>42136</v>
      </c>
      <c r="M4264" s="54"/>
      <c r="N4264" s="54" t="s">
        <v>1005</v>
      </c>
      <c r="O4264" s="88">
        <v>1.4718999999999999E-2</v>
      </c>
      <c r="P4264" s="54">
        <v>16</v>
      </c>
    </row>
    <row r="4265" spans="1:16" ht="28">
      <c r="A4265" s="54" t="s">
        <v>228</v>
      </c>
      <c r="B4265" s="54" t="s">
        <v>185</v>
      </c>
      <c r="C4265" s="54" t="s">
        <v>1129</v>
      </c>
      <c r="D4265" s="54" t="s">
        <v>111</v>
      </c>
      <c r="E4265" s="54" t="s">
        <v>1129</v>
      </c>
      <c r="F4265" s="54" t="s">
        <v>272</v>
      </c>
      <c r="G4265" s="54" t="s">
        <v>205</v>
      </c>
      <c r="H4265" s="54" t="s">
        <v>206</v>
      </c>
      <c r="I4265" s="54" t="s">
        <v>1001</v>
      </c>
      <c r="J4265" s="54" t="s">
        <v>205</v>
      </c>
      <c r="K4265" s="54" t="s">
        <v>1006</v>
      </c>
      <c r="L4265" s="87">
        <v>42136</v>
      </c>
      <c r="M4265" s="54"/>
      <c r="N4265" s="54" t="s">
        <v>1007</v>
      </c>
      <c r="O4265" s="88">
        <v>0</v>
      </c>
      <c r="P4265" s="54">
        <v>2</v>
      </c>
    </row>
    <row r="4266" spans="1:16" ht="28">
      <c r="A4266" s="54" t="s">
        <v>228</v>
      </c>
      <c r="B4266" s="54" t="s">
        <v>185</v>
      </c>
      <c r="C4266" s="54" t="s">
        <v>1129</v>
      </c>
      <c r="D4266" s="54" t="s">
        <v>111</v>
      </c>
      <c r="E4266" s="54" t="s">
        <v>1129</v>
      </c>
      <c r="F4266" s="54" t="s">
        <v>272</v>
      </c>
      <c r="G4266" s="54" t="s">
        <v>205</v>
      </c>
      <c r="H4266" s="54" t="s">
        <v>206</v>
      </c>
      <c r="I4266" s="54" t="s">
        <v>1001</v>
      </c>
      <c r="J4266" s="54" t="s">
        <v>205</v>
      </c>
      <c r="K4266" s="54" t="s">
        <v>1008</v>
      </c>
      <c r="L4266" s="87">
        <v>42136</v>
      </c>
      <c r="M4266" s="54"/>
      <c r="N4266" s="54" t="s">
        <v>1009</v>
      </c>
      <c r="O4266" s="88">
        <v>1.7392999999999999E-2</v>
      </c>
      <c r="P4266" s="54">
        <v>9</v>
      </c>
    </row>
    <row r="4267" spans="1:16" ht="28">
      <c r="A4267" s="54" t="s">
        <v>228</v>
      </c>
      <c r="B4267" s="54" t="s">
        <v>185</v>
      </c>
      <c r="C4267" s="54" t="s">
        <v>1129</v>
      </c>
      <c r="D4267" s="54" t="s">
        <v>111</v>
      </c>
      <c r="E4267" s="54" t="s">
        <v>1129</v>
      </c>
      <c r="F4267" s="54" t="s">
        <v>272</v>
      </c>
      <c r="G4267" s="54" t="s">
        <v>205</v>
      </c>
      <c r="H4267" s="54" t="s">
        <v>206</v>
      </c>
      <c r="I4267" s="54" t="s">
        <v>1001</v>
      </c>
      <c r="J4267" s="54" t="s">
        <v>205</v>
      </c>
      <c r="K4267" s="54" t="s">
        <v>1010</v>
      </c>
      <c r="L4267" s="87">
        <v>42136</v>
      </c>
      <c r="M4267" s="54"/>
      <c r="N4267" s="54" t="s">
        <v>1011</v>
      </c>
      <c r="O4267" s="88">
        <v>6.4079999999999996E-3</v>
      </c>
      <c r="P4267" s="54">
        <v>7</v>
      </c>
    </row>
    <row r="4268" spans="1:16" ht="28">
      <c r="A4268" s="54" t="s">
        <v>228</v>
      </c>
      <c r="B4268" s="54" t="s">
        <v>185</v>
      </c>
      <c r="C4268" s="54" t="s">
        <v>1129</v>
      </c>
      <c r="D4268" s="54" t="s">
        <v>111</v>
      </c>
      <c r="E4268" s="54" t="s">
        <v>1129</v>
      </c>
      <c r="F4268" s="54" t="s">
        <v>272</v>
      </c>
      <c r="G4268" s="54" t="s">
        <v>205</v>
      </c>
      <c r="H4268" s="54" t="s">
        <v>206</v>
      </c>
      <c r="I4268" s="54" t="s">
        <v>1001</v>
      </c>
      <c r="J4268" s="54" t="s">
        <v>205</v>
      </c>
      <c r="K4268" s="54" t="s">
        <v>1012</v>
      </c>
      <c r="L4268" s="87">
        <v>42136</v>
      </c>
      <c r="M4268" s="54"/>
      <c r="N4268" s="54" t="s">
        <v>1013</v>
      </c>
      <c r="O4268" s="88">
        <v>5.9849999999999999E-3</v>
      </c>
      <c r="P4268" s="54">
        <v>3</v>
      </c>
    </row>
    <row r="4269" spans="1:16" ht="28">
      <c r="A4269" s="54" t="s">
        <v>228</v>
      </c>
      <c r="B4269" s="54" t="s">
        <v>185</v>
      </c>
      <c r="C4269" s="54" t="s">
        <v>1129</v>
      </c>
      <c r="D4269" s="54" t="s">
        <v>111</v>
      </c>
      <c r="E4269" s="54" t="s">
        <v>1129</v>
      </c>
      <c r="F4269" s="54" t="s">
        <v>272</v>
      </c>
      <c r="G4269" s="54" t="s">
        <v>205</v>
      </c>
      <c r="H4269" s="54" t="s">
        <v>206</v>
      </c>
      <c r="I4269" s="54" t="s">
        <v>1001</v>
      </c>
      <c r="J4269" s="54" t="s">
        <v>205</v>
      </c>
      <c r="K4269" s="54" t="s">
        <v>1014</v>
      </c>
      <c r="L4269" s="87">
        <v>42136</v>
      </c>
      <c r="M4269" s="54"/>
      <c r="N4269" s="54" t="s">
        <v>1015</v>
      </c>
      <c r="O4269" s="88">
        <v>2.5384E-2</v>
      </c>
      <c r="P4269" s="54">
        <v>9</v>
      </c>
    </row>
    <row r="4270" spans="1:16" ht="28">
      <c r="A4270" s="54" t="s">
        <v>228</v>
      </c>
      <c r="B4270" s="54" t="s">
        <v>185</v>
      </c>
      <c r="C4270" s="54" t="s">
        <v>1129</v>
      </c>
      <c r="D4270" s="54" t="s">
        <v>111</v>
      </c>
      <c r="E4270" s="54" t="s">
        <v>1129</v>
      </c>
      <c r="F4270" s="54" t="s">
        <v>272</v>
      </c>
      <c r="G4270" s="54" t="s">
        <v>205</v>
      </c>
      <c r="H4270" s="54" t="s">
        <v>1435</v>
      </c>
      <c r="I4270" s="54" t="s">
        <v>1436</v>
      </c>
      <c r="J4270" s="54" t="s">
        <v>205</v>
      </c>
      <c r="K4270" s="54" t="s">
        <v>1457</v>
      </c>
      <c r="L4270" s="87">
        <v>43154</v>
      </c>
      <c r="M4270" s="54"/>
      <c r="N4270" s="54" t="s">
        <v>1458</v>
      </c>
      <c r="O4270" s="88">
        <v>0</v>
      </c>
      <c r="P4270" s="54">
        <v>7</v>
      </c>
    </row>
    <row r="4271" spans="1:16" ht="28">
      <c r="A4271" s="54" t="s">
        <v>228</v>
      </c>
      <c r="B4271" s="54" t="s">
        <v>185</v>
      </c>
      <c r="C4271" s="54" t="s">
        <v>1129</v>
      </c>
      <c r="D4271" s="54" t="s">
        <v>111</v>
      </c>
      <c r="E4271" s="54" t="s">
        <v>1129</v>
      </c>
      <c r="F4271" s="54" t="s">
        <v>272</v>
      </c>
      <c r="G4271" s="54" t="s">
        <v>205</v>
      </c>
      <c r="H4271" s="54" t="s">
        <v>1435</v>
      </c>
      <c r="I4271" s="54" t="s">
        <v>1436</v>
      </c>
      <c r="J4271" s="54" t="s">
        <v>205</v>
      </c>
      <c r="K4271" s="54" t="s">
        <v>1461</v>
      </c>
      <c r="L4271" s="87">
        <v>43154</v>
      </c>
      <c r="M4271" s="54"/>
      <c r="N4271" s="54" t="s">
        <v>1462</v>
      </c>
      <c r="O4271" s="88">
        <v>2.7425999999999999E-2</v>
      </c>
      <c r="P4271" s="54">
        <v>1</v>
      </c>
    </row>
    <row r="4272" spans="1:16" ht="28">
      <c r="A4272" s="54" t="s">
        <v>228</v>
      </c>
      <c r="B4272" s="54" t="s">
        <v>185</v>
      </c>
      <c r="C4272" s="54" t="s">
        <v>1129</v>
      </c>
      <c r="D4272" s="54" t="s">
        <v>111</v>
      </c>
      <c r="E4272" s="54" t="s">
        <v>1129</v>
      </c>
      <c r="F4272" s="54" t="s">
        <v>272</v>
      </c>
      <c r="G4272" s="54" t="s">
        <v>205</v>
      </c>
      <c r="H4272" s="54" t="s">
        <v>1435</v>
      </c>
      <c r="I4272" s="54" t="s">
        <v>1436</v>
      </c>
      <c r="J4272" s="54" t="s">
        <v>205</v>
      </c>
      <c r="K4272" s="54" t="s">
        <v>1463</v>
      </c>
      <c r="L4272" s="87">
        <v>43154</v>
      </c>
      <c r="M4272" s="54"/>
      <c r="N4272" s="54" t="s">
        <v>1464</v>
      </c>
      <c r="O4272" s="88">
        <v>0</v>
      </c>
      <c r="P4272" s="54">
        <v>1</v>
      </c>
    </row>
    <row r="4273" spans="1:16" ht="28">
      <c r="A4273" s="54" t="s">
        <v>228</v>
      </c>
      <c r="B4273" s="54" t="s">
        <v>185</v>
      </c>
      <c r="C4273" s="54" t="s">
        <v>1129</v>
      </c>
      <c r="D4273" s="54" t="s">
        <v>111</v>
      </c>
      <c r="E4273" s="54" t="s">
        <v>1129</v>
      </c>
      <c r="F4273" s="54" t="s">
        <v>272</v>
      </c>
      <c r="G4273" s="54" t="s">
        <v>205</v>
      </c>
      <c r="H4273" s="54" t="s">
        <v>1435</v>
      </c>
      <c r="I4273" s="54" t="s">
        <v>1436</v>
      </c>
      <c r="J4273" s="54" t="s">
        <v>205</v>
      </c>
      <c r="K4273" s="54" t="s">
        <v>1465</v>
      </c>
      <c r="L4273" s="87">
        <v>43154</v>
      </c>
      <c r="M4273" s="54"/>
      <c r="N4273" s="54" t="s">
        <v>1466</v>
      </c>
      <c r="O4273" s="88">
        <v>0</v>
      </c>
      <c r="P4273" s="54">
        <v>10</v>
      </c>
    </row>
    <row r="4274" spans="1:16" ht="28">
      <c r="A4274" s="54" t="s">
        <v>228</v>
      </c>
      <c r="B4274" s="54" t="s">
        <v>185</v>
      </c>
      <c r="C4274" s="54" t="s">
        <v>1129</v>
      </c>
      <c r="D4274" s="54" t="s">
        <v>111</v>
      </c>
      <c r="E4274" s="54" t="s">
        <v>1129</v>
      </c>
      <c r="F4274" s="54" t="s">
        <v>272</v>
      </c>
      <c r="G4274" s="54" t="s">
        <v>205</v>
      </c>
      <c r="H4274" s="54" t="s">
        <v>1435</v>
      </c>
      <c r="I4274" s="54" t="s">
        <v>1436</v>
      </c>
      <c r="J4274" s="54" t="s">
        <v>205</v>
      </c>
      <c r="K4274" s="54" t="s">
        <v>1467</v>
      </c>
      <c r="L4274" s="87">
        <v>43154</v>
      </c>
      <c r="M4274" s="54"/>
      <c r="N4274" s="54" t="s">
        <v>1468</v>
      </c>
      <c r="O4274" s="88">
        <v>0</v>
      </c>
      <c r="P4274" s="54">
        <v>1</v>
      </c>
    </row>
    <row r="4275" spans="1:16" ht="28">
      <c r="A4275" s="54" t="s">
        <v>228</v>
      </c>
      <c r="B4275" s="54" t="s">
        <v>185</v>
      </c>
      <c r="C4275" s="54" t="s">
        <v>1129</v>
      </c>
      <c r="D4275" s="54" t="s">
        <v>111</v>
      </c>
      <c r="E4275" s="54" t="s">
        <v>1129</v>
      </c>
      <c r="F4275" s="54" t="s">
        <v>272</v>
      </c>
      <c r="G4275" s="54" t="s">
        <v>205</v>
      </c>
      <c r="H4275" s="54" t="s">
        <v>1435</v>
      </c>
      <c r="I4275" s="54" t="s">
        <v>1436</v>
      </c>
      <c r="J4275" s="54" t="s">
        <v>205</v>
      </c>
      <c r="K4275" s="54" t="s">
        <v>1449</v>
      </c>
      <c r="L4275" s="87">
        <v>43154</v>
      </c>
      <c r="M4275" s="54"/>
      <c r="N4275" s="54" t="s">
        <v>1450</v>
      </c>
      <c r="O4275" s="88">
        <v>0.125392</v>
      </c>
      <c r="P4275" s="54">
        <v>56</v>
      </c>
    </row>
    <row r="4276" spans="1:16" ht="28">
      <c r="A4276" s="54" t="s">
        <v>228</v>
      </c>
      <c r="B4276" s="54" t="s">
        <v>185</v>
      </c>
      <c r="C4276" s="54" t="s">
        <v>1129</v>
      </c>
      <c r="D4276" s="54" t="s">
        <v>111</v>
      </c>
      <c r="E4276" s="54" t="s">
        <v>1129</v>
      </c>
      <c r="F4276" s="54" t="s">
        <v>272</v>
      </c>
      <c r="G4276" s="54" t="s">
        <v>205</v>
      </c>
      <c r="H4276" s="54" t="s">
        <v>1435</v>
      </c>
      <c r="I4276" s="54" t="s">
        <v>1436</v>
      </c>
      <c r="J4276" s="54" t="s">
        <v>205</v>
      </c>
      <c r="K4276" s="54" t="s">
        <v>1469</v>
      </c>
      <c r="L4276" s="87">
        <v>43154</v>
      </c>
      <c r="M4276" s="54"/>
      <c r="N4276" s="54" t="s">
        <v>1470</v>
      </c>
      <c r="O4276" s="88">
        <v>6.7039999999999999E-3</v>
      </c>
      <c r="P4276" s="54">
        <v>1</v>
      </c>
    </row>
    <row r="4277" spans="1:16" ht="28">
      <c r="A4277" s="54" t="s">
        <v>228</v>
      </c>
      <c r="B4277" s="54" t="s">
        <v>185</v>
      </c>
      <c r="C4277" s="54" t="s">
        <v>1129</v>
      </c>
      <c r="D4277" s="54" t="s">
        <v>111</v>
      </c>
      <c r="E4277" s="54" t="s">
        <v>1129</v>
      </c>
      <c r="F4277" s="54" t="s">
        <v>272</v>
      </c>
      <c r="G4277" s="54" t="s">
        <v>205</v>
      </c>
      <c r="H4277" s="54" t="s">
        <v>1435</v>
      </c>
      <c r="I4277" s="54" t="s">
        <v>1436</v>
      </c>
      <c r="J4277" s="54" t="s">
        <v>205</v>
      </c>
      <c r="K4277" s="54" t="s">
        <v>1455</v>
      </c>
      <c r="L4277" s="87">
        <v>43154</v>
      </c>
      <c r="M4277" s="54"/>
      <c r="N4277" s="54" t="s">
        <v>1456</v>
      </c>
      <c r="O4277" s="88">
        <v>4.626799999999999E-2</v>
      </c>
      <c r="P4277" s="54">
        <v>14</v>
      </c>
    </row>
    <row r="4278" spans="1:16" ht="28">
      <c r="A4278" s="54" t="s">
        <v>228</v>
      </c>
      <c r="B4278" s="54" t="s">
        <v>185</v>
      </c>
      <c r="C4278" s="54" t="s">
        <v>1129</v>
      </c>
      <c r="D4278" s="54" t="s">
        <v>111</v>
      </c>
      <c r="E4278" s="54" t="s">
        <v>1129</v>
      </c>
      <c r="F4278" s="54" t="s">
        <v>272</v>
      </c>
      <c r="G4278" s="54" t="s">
        <v>205</v>
      </c>
      <c r="H4278" s="54" t="s">
        <v>1016</v>
      </c>
      <c r="I4278" s="54" t="s">
        <v>1017</v>
      </c>
      <c r="J4278" s="54" t="s">
        <v>205</v>
      </c>
      <c r="K4278" s="54" t="s">
        <v>1018</v>
      </c>
      <c r="L4278" s="87">
        <v>41982</v>
      </c>
      <c r="M4278" s="54"/>
      <c r="N4278" s="54" t="s">
        <v>1019</v>
      </c>
      <c r="O4278" s="88">
        <v>1.5795E-2</v>
      </c>
      <c r="P4278" s="54">
        <v>2</v>
      </c>
    </row>
    <row r="4279" spans="1:16" ht="28">
      <c r="A4279" s="54" t="s">
        <v>228</v>
      </c>
      <c r="B4279" s="54" t="s">
        <v>185</v>
      </c>
      <c r="C4279" s="54" t="s">
        <v>1129</v>
      </c>
      <c r="D4279" s="54" t="s">
        <v>111</v>
      </c>
      <c r="E4279" s="54" t="s">
        <v>1129</v>
      </c>
      <c r="F4279" s="54" t="s">
        <v>272</v>
      </c>
      <c r="G4279" s="54" t="s">
        <v>205</v>
      </c>
      <c r="H4279" s="54" t="s">
        <v>1016</v>
      </c>
      <c r="I4279" s="54" t="s">
        <v>1017</v>
      </c>
      <c r="J4279" s="54" t="s">
        <v>205</v>
      </c>
      <c r="K4279" s="54" t="s">
        <v>1020</v>
      </c>
      <c r="L4279" s="87">
        <v>41982</v>
      </c>
      <c r="M4279" s="54"/>
      <c r="N4279" s="54" t="s">
        <v>1021</v>
      </c>
      <c r="O4279" s="88">
        <v>1.8131000000000001E-2</v>
      </c>
      <c r="P4279" s="54">
        <v>4</v>
      </c>
    </row>
    <row r="4280" spans="1:16" ht="28">
      <c r="A4280" s="54" t="s">
        <v>228</v>
      </c>
      <c r="B4280" s="54" t="s">
        <v>185</v>
      </c>
      <c r="C4280" s="54" t="s">
        <v>1129</v>
      </c>
      <c r="D4280" s="54" t="s">
        <v>111</v>
      </c>
      <c r="E4280" s="54" t="s">
        <v>1129</v>
      </c>
      <c r="F4280" s="54" t="s">
        <v>272</v>
      </c>
      <c r="G4280" s="54" t="s">
        <v>1023</v>
      </c>
      <c r="H4280" s="54" t="s">
        <v>1024</v>
      </c>
      <c r="I4280" s="54" t="s">
        <v>1025</v>
      </c>
      <c r="J4280" s="54" t="s">
        <v>1023</v>
      </c>
      <c r="K4280" s="54" t="s">
        <v>1028</v>
      </c>
      <c r="L4280" s="87">
        <v>41688</v>
      </c>
      <c r="M4280" s="54"/>
      <c r="N4280" s="54" t="s">
        <v>1029</v>
      </c>
      <c r="O4280" s="88">
        <v>0</v>
      </c>
      <c r="P4280" s="54">
        <v>4</v>
      </c>
    </row>
    <row r="4281" spans="1:16" ht="28">
      <c r="A4281" s="54" t="s">
        <v>228</v>
      </c>
      <c r="B4281" s="54" t="s">
        <v>185</v>
      </c>
      <c r="C4281" s="54" t="s">
        <v>1129</v>
      </c>
      <c r="D4281" s="54" t="s">
        <v>111</v>
      </c>
      <c r="E4281" s="54" t="s">
        <v>1129</v>
      </c>
      <c r="F4281" s="54" t="s">
        <v>272</v>
      </c>
      <c r="G4281" s="54" t="s">
        <v>1023</v>
      </c>
      <c r="H4281" s="54" t="s">
        <v>1024</v>
      </c>
      <c r="I4281" s="54" t="s">
        <v>1025</v>
      </c>
      <c r="J4281" s="54" t="s">
        <v>1023</v>
      </c>
      <c r="K4281" s="54" t="s">
        <v>1030</v>
      </c>
      <c r="L4281" s="87">
        <v>41688</v>
      </c>
      <c r="M4281" s="54"/>
      <c r="N4281" s="54" t="s">
        <v>1031</v>
      </c>
      <c r="O4281" s="88">
        <v>0</v>
      </c>
      <c r="P4281" s="54">
        <v>1</v>
      </c>
    </row>
    <row r="4282" spans="1:16" ht="28">
      <c r="A4282" s="54" t="s">
        <v>228</v>
      </c>
      <c r="B4282" s="54" t="s">
        <v>185</v>
      </c>
      <c r="C4282" s="54" t="s">
        <v>1129</v>
      </c>
      <c r="D4282" s="54" t="s">
        <v>111</v>
      </c>
      <c r="E4282" s="54" t="s">
        <v>1129</v>
      </c>
      <c r="F4282" s="54" t="s">
        <v>272</v>
      </c>
      <c r="G4282" s="54" t="s">
        <v>1023</v>
      </c>
      <c r="H4282" s="54" t="s">
        <v>1024</v>
      </c>
      <c r="I4282" s="54" t="s">
        <v>1025</v>
      </c>
      <c r="J4282" s="54" t="s">
        <v>1023</v>
      </c>
      <c r="K4282" s="54" t="s">
        <v>1034</v>
      </c>
      <c r="L4282" s="87">
        <v>41688</v>
      </c>
      <c r="M4282" s="54"/>
      <c r="N4282" s="54" t="s">
        <v>1035</v>
      </c>
      <c r="O4282" s="88">
        <v>4.5782999999999997E-2</v>
      </c>
      <c r="P4282" s="54">
        <v>6</v>
      </c>
    </row>
    <row r="4283" spans="1:16" ht="28">
      <c r="A4283" s="54" t="s">
        <v>228</v>
      </c>
      <c r="B4283" s="54" t="s">
        <v>185</v>
      </c>
      <c r="C4283" s="54" t="s">
        <v>1129</v>
      </c>
      <c r="D4283" s="54" t="s">
        <v>111</v>
      </c>
      <c r="E4283" s="54" t="s">
        <v>1129</v>
      </c>
      <c r="F4283" s="54" t="s">
        <v>272</v>
      </c>
      <c r="G4283" s="54" t="s">
        <v>1023</v>
      </c>
      <c r="H4283" s="54" t="s">
        <v>1024</v>
      </c>
      <c r="I4283" s="54" t="s">
        <v>1025</v>
      </c>
      <c r="J4283" s="54" t="s">
        <v>1023</v>
      </c>
      <c r="K4283" s="54" t="s">
        <v>1036</v>
      </c>
      <c r="L4283" s="87">
        <v>41688</v>
      </c>
      <c r="M4283" s="54"/>
      <c r="N4283" s="54" t="s">
        <v>1037</v>
      </c>
      <c r="O4283" s="88">
        <v>5.1646999999999998E-2</v>
      </c>
      <c r="P4283" s="54">
        <v>61</v>
      </c>
    </row>
    <row r="4284" spans="1:16" ht="28">
      <c r="A4284" s="54" t="s">
        <v>228</v>
      </c>
      <c r="B4284" s="54" t="s">
        <v>185</v>
      </c>
      <c r="C4284" s="54" t="s">
        <v>1129</v>
      </c>
      <c r="D4284" s="54" t="s">
        <v>111</v>
      </c>
      <c r="E4284" s="54" t="s">
        <v>1129</v>
      </c>
      <c r="F4284" s="54" t="s">
        <v>272</v>
      </c>
      <c r="G4284" s="54" t="s">
        <v>1023</v>
      </c>
      <c r="H4284" s="54" t="s">
        <v>1024</v>
      </c>
      <c r="I4284" s="54" t="s">
        <v>1025</v>
      </c>
      <c r="J4284" s="54" t="s">
        <v>1023</v>
      </c>
      <c r="K4284" s="54" t="s">
        <v>1038</v>
      </c>
      <c r="L4284" s="87">
        <v>41688</v>
      </c>
      <c r="M4284" s="54"/>
      <c r="N4284" s="54" t="s">
        <v>1039</v>
      </c>
      <c r="O4284" s="88">
        <v>5.4089999999999989E-3</v>
      </c>
      <c r="P4284" s="54">
        <v>12</v>
      </c>
    </row>
    <row r="4285" spans="1:16" ht="28">
      <c r="A4285" s="54" t="s">
        <v>228</v>
      </c>
      <c r="B4285" s="54" t="s">
        <v>185</v>
      </c>
      <c r="C4285" s="54" t="s">
        <v>1129</v>
      </c>
      <c r="D4285" s="54" t="s">
        <v>111</v>
      </c>
      <c r="E4285" s="54" t="s">
        <v>1129</v>
      </c>
      <c r="F4285" s="54" t="s">
        <v>272</v>
      </c>
      <c r="G4285" s="54" t="s">
        <v>1023</v>
      </c>
      <c r="H4285" s="54" t="s">
        <v>1024</v>
      </c>
      <c r="I4285" s="54" t="s">
        <v>1025</v>
      </c>
      <c r="J4285" s="54" t="s">
        <v>1023</v>
      </c>
      <c r="K4285" s="54" t="s">
        <v>1042</v>
      </c>
      <c r="L4285" s="87">
        <v>41688</v>
      </c>
      <c r="M4285" s="54"/>
      <c r="N4285" s="54" t="s">
        <v>1043</v>
      </c>
      <c r="O4285" s="88">
        <v>1.7232999999999998E-2</v>
      </c>
      <c r="P4285" s="54">
        <v>24</v>
      </c>
    </row>
    <row r="4286" spans="1:16" ht="28">
      <c r="A4286" s="54" t="s">
        <v>228</v>
      </c>
      <c r="B4286" s="54" t="s">
        <v>185</v>
      </c>
      <c r="C4286" s="54" t="s">
        <v>1129</v>
      </c>
      <c r="D4286" s="54" t="s">
        <v>111</v>
      </c>
      <c r="E4286" s="54" t="s">
        <v>1129</v>
      </c>
      <c r="F4286" s="54" t="s">
        <v>272</v>
      </c>
      <c r="G4286" s="54" t="s">
        <v>1023</v>
      </c>
      <c r="H4286" s="54" t="s">
        <v>1024</v>
      </c>
      <c r="I4286" s="54" t="s">
        <v>1025</v>
      </c>
      <c r="J4286" s="54" t="s">
        <v>1023</v>
      </c>
      <c r="K4286" s="54" t="s">
        <v>1044</v>
      </c>
      <c r="L4286" s="87">
        <v>41688</v>
      </c>
      <c r="M4286" s="54"/>
      <c r="N4286" s="54" t="s">
        <v>1045</v>
      </c>
      <c r="O4286" s="88">
        <v>0.15331700000000001</v>
      </c>
      <c r="P4286" s="54">
        <v>4</v>
      </c>
    </row>
    <row r="4287" spans="1:16" ht="28">
      <c r="A4287" s="54" t="s">
        <v>228</v>
      </c>
      <c r="B4287" s="54" t="s">
        <v>185</v>
      </c>
      <c r="C4287" s="54" t="s">
        <v>1129</v>
      </c>
      <c r="D4287" s="54" t="s">
        <v>111</v>
      </c>
      <c r="E4287" s="54" t="s">
        <v>1129</v>
      </c>
      <c r="F4287" s="54" t="s">
        <v>272</v>
      </c>
      <c r="G4287" s="54" t="s">
        <v>210</v>
      </c>
      <c r="H4287" s="54" t="s">
        <v>210</v>
      </c>
      <c r="I4287" s="54" t="s">
        <v>322</v>
      </c>
      <c r="J4287" s="54" t="s">
        <v>210</v>
      </c>
      <c r="K4287" s="54" t="s">
        <v>342</v>
      </c>
      <c r="L4287" s="87">
        <v>41674</v>
      </c>
      <c r="M4287" s="54"/>
      <c r="N4287" s="54" t="s">
        <v>1046</v>
      </c>
      <c r="O4287" s="88">
        <v>7.3709999999999999E-3</v>
      </c>
      <c r="P4287" s="54">
        <v>10</v>
      </c>
    </row>
    <row r="4288" spans="1:16" ht="28">
      <c r="A4288" s="54" t="s">
        <v>228</v>
      </c>
      <c r="B4288" s="54" t="s">
        <v>185</v>
      </c>
      <c r="C4288" s="54" t="s">
        <v>1129</v>
      </c>
      <c r="D4288" s="54" t="s">
        <v>111</v>
      </c>
      <c r="E4288" s="54" t="s">
        <v>1129</v>
      </c>
      <c r="F4288" s="54" t="s">
        <v>272</v>
      </c>
      <c r="G4288" s="54" t="s">
        <v>210</v>
      </c>
      <c r="H4288" s="54" t="s">
        <v>210</v>
      </c>
      <c r="I4288" s="54" t="s">
        <v>322</v>
      </c>
      <c r="J4288" s="54" t="s">
        <v>210</v>
      </c>
      <c r="K4288" s="54" t="s">
        <v>1047</v>
      </c>
      <c r="L4288" s="87">
        <v>41674</v>
      </c>
      <c r="M4288" s="54"/>
      <c r="N4288" s="54" t="s">
        <v>1048</v>
      </c>
      <c r="O4288" s="88">
        <v>0.35369800000000001</v>
      </c>
      <c r="P4288" s="54">
        <v>61</v>
      </c>
    </row>
    <row r="4289" spans="1:16" ht="28">
      <c r="A4289" s="54" t="s">
        <v>228</v>
      </c>
      <c r="B4289" s="54" t="s">
        <v>185</v>
      </c>
      <c r="C4289" s="54" t="s">
        <v>1129</v>
      </c>
      <c r="D4289" s="54" t="s">
        <v>111</v>
      </c>
      <c r="E4289" s="54" t="s">
        <v>1129</v>
      </c>
      <c r="F4289" s="54" t="s">
        <v>272</v>
      </c>
      <c r="G4289" s="54" t="s">
        <v>210</v>
      </c>
      <c r="H4289" s="54" t="s">
        <v>210</v>
      </c>
      <c r="I4289" s="54" t="s">
        <v>322</v>
      </c>
      <c r="J4289" s="54" t="s">
        <v>210</v>
      </c>
      <c r="K4289" s="54" t="s">
        <v>1049</v>
      </c>
      <c r="L4289" s="87">
        <v>41674</v>
      </c>
      <c r="M4289" s="54"/>
      <c r="N4289" s="54" t="s">
        <v>1050</v>
      </c>
      <c r="O4289" s="88">
        <v>1.5417E-2</v>
      </c>
      <c r="P4289" s="54">
        <v>17</v>
      </c>
    </row>
    <row r="4290" spans="1:16" ht="28">
      <c r="A4290" s="54" t="s">
        <v>228</v>
      </c>
      <c r="B4290" s="54" t="s">
        <v>185</v>
      </c>
      <c r="C4290" s="54" t="s">
        <v>1129</v>
      </c>
      <c r="D4290" s="54" t="s">
        <v>111</v>
      </c>
      <c r="E4290" s="54" t="s">
        <v>1129</v>
      </c>
      <c r="F4290" s="54" t="s">
        <v>272</v>
      </c>
      <c r="G4290" s="54" t="s">
        <v>210</v>
      </c>
      <c r="H4290" s="54" t="s">
        <v>210</v>
      </c>
      <c r="I4290" s="54" t="s">
        <v>322</v>
      </c>
      <c r="J4290" s="54" t="s">
        <v>210</v>
      </c>
      <c r="K4290" s="54" t="s">
        <v>323</v>
      </c>
      <c r="L4290" s="87">
        <v>41674</v>
      </c>
      <c r="M4290" s="54"/>
      <c r="N4290" s="54" t="s">
        <v>324</v>
      </c>
      <c r="O4290" s="88">
        <v>2.6901000000000001E-2</v>
      </c>
      <c r="P4290" s="54">
        <v>6</v>
      </c>
    </row>
    <row r="4291" spans="1:16" ht="28">
      <c r="A4291" s="54" t="s">
        <v>228</v>
      </c>
      <c r="B4291" s="54" t="s">
        <v>185</v>
      </c>
      <c r="C4291" s="54" t="s">
        <v>1129</v>
      </c>
      <c r="D4291" s="54" t="s">
        <v>111</v>
      </c>
      <c r="E4291" s="54" t="s">
        <v>1129</v>
      </c>
      <c r="F4291" s="54" t="s">
        <v>272</v>
      </c>
      <c r="G4291" s="54" t="s">
        <v>210</v>
      </c>
      <c r="H4291" s="54" t="s">
        <v>210</v>
      </c>
      <c r="I4291" s="54" t="s">
        <v>322</v>
      </c>
      <c r="J4291" s="54" t="s">
        <v>210</v>
      </c>
      <c r="K4291" s="54" t="s">
        <v>345</v>
      </c>
      <c r="L4291" s="87">
        <v>41674</v>
      </c>
      <c r="M4291" s="54"/>
      <c r="N4291" s="54" t="s">
        <v>1051</v>
      </c>
      <c r="O4291" s="88">
        <v>0</v>
      </c>
      <c r="P4291" s="54">
        <v>1</v>
      </c>
    </row>
    <row r="4292" spans="1:16" ht="28">
      <c r="A4292" s="54" t="s">
        <v>228</v>
      </c>
      <c r="B4292" s="54" t="s">
        <v>185</v>
      </c>
      <c r="C4292" s="54" t="s">
        <v>1129</v>
      </c>
      <c r="D4292" s="54" t="s">
        <v>111</v>
      </c>
      <c r="E4292" s="54" t="s">
        <v>1129</v>
      </c>
      <c r="F4292" s="54" t="s">
        <v>272</v>
      </c>
      <c r="G4292" s="54" t="s">
        <v>210</v>
      </c>
      <c r="H4292" s="54" t="s">
        <v>210</v>
      </c>
      <c r="I4292" s="54" t="s">
        <v>322</v>
      </c>
      <c r="J4292" s="54" t="s">
        <v>210</v>
      </c>
      <c r="K4292" s="54" t="s">
        <v>325</v>
      </c>
      <c r="L4292" s="87">
        <v>41674</v>
      </c>
      <c r="M4292" s="54"/>
      <c r="N4292" s="54" t="s">
        <v>326</v>
      </c>
      <c r="O4292" s="88">
        <v>0</v>
      </c>
      <c r="P4292" s="54">
        <v>5</v>
      </c>
    </row>
    <row r="4293" spans="1:16" ht="28">
      <c r="A4293" s="54" t="s">
        <v>228</v>
      </c>
      <c r="B4293" s="54" t="s">
        <v>185</v>
      </c>
      <c r="C4293" s="54" t="s">
        <v>1129</v>
      </c>
      <c r="D4293" s="54" t="s">
        <v>111</v>
      </c>
      <c r="E4293" s="54" t="s">
        <v>1129</v>
      </c>
      <c r="F4293" s="54" t="s">
        <v>272</v>
      </c>
      <c r="G4293" s="54" t="s">
        <v>210</v>
      </c>
      <c r="H4293" s="54" t="s">
        <v>210</v>
      </c>
      <c r="I4293" s="54" t="s">
        <v>322</v>
      </c>
      <c r="J4293" s="54" t="s">
        <v>210</v>
      </c>
      <c r="K4293" s="54" t="s">
        <v>1052</v>
      </c>
      <c r="L4293" s="87">
        <v>41674</v>
      </c>
      <c r="M4293" s="54"/>
      <c r="N4293" s="54" t="s">
        <v>1053</v>
      </c>
      <c r="O4293" s="88">
        <v>2.5014000000000002E-2</v>
      </c>
      <c r="P4293" s="54">
        <v>11</v>
      </c>
    </row>
    <row r="4294" spans="1:16" ht="28">
      <c r="A4294" s="54" t="s">
        <v>228</v>
      </c>
      <c r="B4294" s="54" t="s">
        <v>185</v>
      </c>
      <c r="C4294" s="54" t="s">
        <v>1129</v>
      </c>
      <c r="D4294" s="54" t="s">
        <v>111</v>
      </c>
      <c r="E4294" s="54" t="s">
        <v>1129</v>
      </c>
      <c r="F4294" s="54" t="s">
        <v>272</v>
      </c>
      <c r="G4294" s="54" t="s">
        <v>210</v>
      </c>
      <c r="H4294" s="54" t="s">
        <v>210</v>
      </c>
      <c r="I4294" s="54" t="s">
        <v>322</v>
      </c>
      <c r="J4294" s="54" t="s">
        <v>210</v>
      </c>
      <c r="K4294" s="54" t="s">
        <v>1054</v>
      </c>
      <c r="L4294" s="87">
        <v>41674</v>
      </c>
      <c r="M4294" s="54"/>
      <c r="N4294" s="54" t="s">
        <v>1055</v>
      </c>
      <c r="O4294" s="88">
        <v>1.3103999999999999E-2</v>
      </c>
      <c r="P4294" s="54">
        <v>12</v>
      </c>
    </row>
    <row r="4295" spans="1:16" ht="28">
      <c r="A4295" s="54" t="s">
        <v>228</v>
      </c>
      <c r="B4295" s="54" t="s">
        <v>185</v>
      </c>
      <c r="C4295" s="54" t="s">
        <v>1129</v>
      </c>
      <c r="D4295" s="54" t="s">
        <v>111</v>
      </c>
      <c r="E4295" s="54" t="s">
        <v>1129</v>
      </c>
      <c r="F4295" s="54" t="s">
        <v>272</v>
      </c>
      <c r="G4295" s="54" t="s">
        <v>210</v>
      </c>
      <c r="H4295" s="54" t="s">
        <v>210</v>
      </c>
      <c r="I4295" s="54" t="s">
        <v>322</v>
      </c>
      <c r="J4295" s="54" t="s">
        <v>210</v>
      </c>
      <c r="K4295" s="54" t="s">
        <v>1056</v>
      </c>
      <c r="L4295" s="87">
        <v>41674</v>
      </c>
      <c r="M4295" s="54"/>
      <c r="N4295" s="54" t="s">
        <v>1057</v>
      </c>
      <c r="O4295" s="88">
        <v>4.5399999999999992E-4</v>
      </c>
      <c r="P4295" s="54">
        <v>5</v>
      </c>
    </row>
    <row r="4296" spans="1:16" ht="28">
      <c r="A4296" s="54" t="s">
        <v>228</v>
      </c>
      <c r="B4296" s="54" t="s">
        <v>185</v>
      </c>
      <c r="C4296" s="54" t="s">
        <v>1129</v>
      </c>
      <c r="D4296" s="54" t="s">
        <v>111</v>
      </c>
      <c r="E4296" s="54" t="s">
        <v>1129</v>
      </c>
      <c r="F4296" s="54" t="s">
        <v>272</v>
      </c>
      <c r="G4296" s="54" t="s">
        <v>210</v>
      </c>
      <c r="H4296" s="54" t="s">
        <v>210</v>
      </c>
      <c r="I4296" s="54" t="s">
        <v>322</v>
      </c>
      <c r="J4296" s="54" t="s">
        <v>210</v>
      </c>
      <c r="K4296" s="54" t="s">
        <v>1058</v>
      </c>
      <c r="L4296" s="87">
        <v>41674</v>
      </c>
      <c r="M4296" s="54"/>
      <c r="N4296" s="54" t="s">
        <v>1059</v>
      </c>
      <c r="O4296" s="88">
        <v>4.5300000000000001E-4</v>
      </c>
      <c r="P4296" s="54">
        <v>5</v>
      </c>
    </row>
    <row r="4297" spans="1:16" ht="28">
      <c r="A4297" s="54" t="s">
        <v>228</v>
      </c>
      <c r="B4297" s="54" t="s">
        <v>185</v>
      </c>
      <c r="C4297" s="54" t="s">
        <v>1129</v>
      </c>
      <c r="D4297" s="54" t="s">
        <v>111</v>
      </c>
      <c r="E4297" s="54" t="s">
        <v>1129</v>
      </c>
      <c r="F4297" s="54" t="s">
        <v>272</v>
      </c>
      <c r="G4297" s="54" t="s">
        <v>210</v>
      </c>
      <c r="H4297" s="54" t="s">
        <v>210</v>
      </c>
      <c r="I4297" s="54" t="s">
        <v>322</v>
      </c>
      <c r="J4297" s="54" t="s">
        <v>210</v>
      </c>
      <c r="K4297" s="54" t="s">
        <v>1060</v>
      </c>
      <c r="L4297" s="87">
        <v>41674</v>
      </c>
      <c r="M4297" s="54"/>
      <c r="N4297" s="54" t="s">
        <v>1061</v>
      </c>
      <c r="O4297" s="88">
        <v>1.3540999999999999E-2</v>
      </c>
      <c r="P4297" s="54">
        <v>9</v>
      </c>
    </row>
    <row r="4298" spans="1:16" ht="28">
      <c r="A4298" s="54" t="s">
        <v>228</v>
      </c>
      <c r="B4298" s="54" t="s">
        <v>185</v>
      </c>
      <c r="C4298" s="54" t="s">
        <v>1129</v>
      </c>
      <c r="D4298" s="54" t="s">
        <v>111</v>
      </c>
      <c r="E4298" s="54" t="s">
        <v>1129</v>
      </c>
      <c r="F4298" s="54" t="s">
        <v>272</v>
      </c>
      <c r="G4298" s="54" t="s">
        <v>210</v>
      </c>
      <c r="H4298" s="54" t="s">
        <v>210</v>
      </c>
      <c r="I4298" s="54" t="s">
        <v>322</v>
      </c>
      <c r="J4298" s="54" t="s">
        <v>210</v>
      </c>
      <c r="K4298" s="54" t="s">
        <v>327</v>
      </c>
      <c r="L4298" s="87">
        <v>41674</v>
      </c>
      <c r="M4298" s="54"/>
      <c r="N4298" s="54" t="s">
        <v>328</v>
      </c>
      <c r="O4298" s="88">
        <v>9.7747000000000014E-2</v>
      </c>
      <c r="P4298" s="54">
        <v>44</v>
      </c>
    </row>
    <row r="4299" spans="1:16" ht="28">
      <c r="A4299" s="54" t="s">
        <v>228</v>
      </c>
      <c r="B4299" s="54" t="s">
        <v>185</v>
      </c>
      <c r="C4299" s="54" t="s">
        <v>1129</v>
      </c>
      <c r="D4299" s="54" t="s">
        <v>111</v>
      </c>
      <c r="E4299" s="54" t="s">
        <v>1129</v>
      </c>
      <c r="F4299" s="54" t="s">
        <v>272</v>
      </c>
      <c r="G4299" s="54" t="s">
        <v>207</v>
      </c>
      <c r="H4299" s="54" t="s">
        <v>208</v>
      </c>
      <c r="I4299" s="54" t="s">
        <v>329</v>
      </c>
      <c r="J4299" s="54" t="s">
        <v>207</v>
      </c>
      <c r="K4299" s="54" t="s">
        <v>330</v>
      </c>
      <c r="L4299" s="87">
        <v>42171</v>
      </c>
      <c r="M4299" s="54"/>
      <c r="N4299" s="54" t="s">
        <v>331</v>
      </c>
      <c r="O4299" s="88">
        <v>8.2950999999999997E-2</v>
      </c>
      <c r="P4299" s="54">
        <v>38</v>
      </c>
    </row>
    <row r="4300" spans="1:16" ht="28">
      <c r="A4300" s="54" t="s">
        <v>228</v>
      </c>
      <c r="B4300" s="54" t="s">
        <v>185</v>
      </c>
      <c r="C4300" s="54" t="s">
        <v>1129</v>
      </c>
      <c r="D4300" s="54" t="s">
        <v>111</v>
      </c>
      <c r="E4300" s="54" t="s">
        <v>1129</v>
      </c>
      <c r="F4300" s="54" t="s">
        <v>272</v>
      </c>
      <c r="G4300" s="54" t="s">
        <v>207</v>
      </c>
      <c r="H4300" s="54" t="s">
        <v>208</v>
      </c>
      <c r="I4300" s="54" t="s">
        <v>329</v>
      </c>
      <c r="J4300" s="54" t="s">
        <v>207</v>
      </c>
      <c r="K4300" s="54" t="s">
        <v>1062</v>
      </c>
      <c r="L4300" s="87">
        <v>42171</v>
      </c>
      <c r="M4300" s="54"/>
      <c r="N4300" s="54" t="s">
        <v>1063</v>
      </c>
      <c r="O4300" s="88">
        <v>9.7140000000000004E-3</v>
      </c>
      <c r="P4300" s="54">
        <v>15</v>
      </c>
    </row>
    <row r="4301" spans="1:16" ht="28">
      <c r="A4301" s="54" t="s">
        <v>228</v>
      </c>
      <c r="B4301" s="54" t="s">
        <v>185</v>
      </c>
      <c r="C4301" s="54" t="s">
        <v>1129</v>
      </c>
      <c r="D4301" s="54" t="s">
        <v>111</v>
      </c>
      <c r="E4301" s="54" t="s">
        <v>1129</v>
      </c>
      <c r="F4301" s="54" t="s">
        <v>272</v>
      </c>
      <c r="G4301" s="54" t="s">
        <v>207</v>
      </c>
      <c r="H4301" s="54" t="s">
        <v>208</v>
      </c>
      <c r="I4301" s="54" t="s">
        <v>329</v>
      </c>
      <c r="J4301" s="54" t="s">
        <v>207</v>
      </c>
      <c r="K4301" s="54" t="s">
        <v>1064</v>
      </c>
      <c r="L4301" s="87">
        <v>42171</v>
      </c>
      <c r="M4301" s="54"/>
      <c r="N4301" s="54" t="s">
        <v>1065</v>
      </c>
      <c r="O4301" s="88">
        <v>2.2889999999999998E-3</v>
      </c>
      <c r="P4301" s="54">
        <v>2</v>
      </c>
    </row>
    <row r="4302" spans="1:16" ht="28">
      <c r="A4302" s="54" t="s">
        <v>228</v>
      </c>
      <c r="B4302" s="54" t="s">
        <v>185</v>
      </c>
      <c r="C4302" s="54" t="s">
        <v>1129</v>
      </c>
      <c r="D4302" s="54" t="s">
        <v>111</v>
      </c>
      <c r="E4302" s="54" t="s">
        <v>1129</v>
      </c>
      <c r="F4302" s="54" t="s">
        <v>272</v>
      </c>
      <c r="G4302" s="54" t="s">
        <v>207</v>
      </c>
      <c r="H4302" s="54" t="s">
        <v>208</v>
      </c>
      <c r="I4302" s="54" t="s">
        <v>329</v>
      </c>
      <c r="J4302" s="54" t="s">
        <v>207</v>
      </c>
      <c r="K4302" s="54" t="s">
        <v>1066</v>
      </c>
      <c r="L4302" s="87">
        <v>42171</v>
      </c>
      <c r="M4302" s="54"/>
      <c r="N4302" s="54" t="s">
        <v>1067</v>
      </c>
      <c r="O4302" s="88">
        <v>5.9517E-2</v>
      </c>
      <c r="P4302" s="54">
        <v>29</v>
      </c>
    </row>
    <row r="4303" spans="1:16" ht="28">
      <c r="A4303" s="54" t="s">
        <v>228</v>
      </c>
      <c r="B4303" s="54" t="s">
        <v>185</v>
      </c>
      <c r="C4303" s="54" t="s">
        <v>1129</v>
      </c>
      <c r="D4303" s="54" t="s">
        <v>111</v>
      </c>
      <c r="E4303" s="54" t="s">
        <v>1129</v>
      </c>
      <c r="F4303" s="54" t="s">
        <v>272</v>
      </c>
      <c r="G4303" s="54" t="s">
        <v>207</v>
      </c>
      <c r="H4303" s="54" t="s">
        <v>208</v>
      </c>
      <c r="I4303" s="54" t="s">
        <v>329</v>
      </c>
      <c r="J4303" s="54" t="s">
        <v>207</v>
      </c>
      <c r="K4303" s="54" t="s">
        <v>1068</v>
      </c>
      <c r="L4303" s="87">
        <v>42171</v>
      </c>
      <c r="M4303" s="54"/>
      <c r="N4303" s="54" t="s">
        <v>1069</v>
      </c>
      <c r="O4303" s="88">
        <v>2.2474999999999998E-2</v>
      </c>
      <c r="P4303" s="54">
        <v>18</v>
      </c>
    </row>
    <row r="4304" spans="1:16" ht="28">
      <c r="A4304" s="54" t="s">
        <v>228</v>
      </c>
      <c r="B4304" s="54" t="s">
        <v>185</v>
      </c>
      <c r="C4304" s="54" t="s">
        <v>1129</v>
      </c>
      <c r="D4304" s="54" t="s">
        <v>111</v>
      </c>
      <c r="E4304" s="54" t="s">
        <v>1129</v>
      </c>
      <c r="F4304" s="54" t="s">
        <v>272</v>
      </c>
      <c r="G4304" s="54" t="s">
        <v>207</v>
      </c>
      <c r="H4304" s="54" t="s">
        <v>208</v>
      </c>
      <c r="I4304" s="54" t="s">
        <v>329</v>
      </c>
      <c r="J4304" s="54" t="s">
        <v>207</v>
      </c>
      <c r="K4304" s="54" t="s">
        <v>332</v>
      </c>
      <c r="L4304" s="87">
        <v>42171</v>
      </c>
      <c r="M4304" s="54"/>
      <c r="N4304" s="54" t="s">
        <v>333</v>
      </c>
      <c r="O4304" s="88">
        <v>0.16053200000000001</v>
      </c>
      <c r="P4304" s="54">
        <v>61</v>
      </c>
    </row>
    <row r="4305" spans="1:16" ht="28">
      <c r="A4305" s="54" t="s">
        <v>228</v>
      </c>
      <c r="B4305" s="54" t="s">
        <v>185</v>
      </c>
      <c r="C4305" s="54" t="s">
        <v>1129</v>
      </c>
      <c r="D4305" s="54" t="s">
        <v>111</v>
      </c>
      <c r="E4305" s="54" t="s">
        <v>1129</v>
      </c>
      <c r="F4305" s="54" t="s">
        <v>272</v>
      </c>
      <c r="G4305" s="54" t="s">
        <v>207</v>
      </c>
      <c r="H4305" s="54" t="s">
        <v>208</v>
      </c>
      <c r="I4305" s="54" t="s">
        <v>329</v>
      </c>
      <c r="J4305" s="54" t="s">
        <v>207</v>
      </c>
      <c r="K4305" s="54" t="s">
        <v>334</v>
      </c>
      <c r="L4305" s="87">
        <v>42171</v>
      </c>
      <c r="M4305" s="54"/>
      <c r="N4305" s="54" t="s">
        <v>335</v>
      </c>
      <c r="O4305" s="88">
        <v>5.0192000000000007E-2</v>
      </c>
      <c r="P4305" s="54">
        <v>37</v>
      </c>
    </row>
    <row r="4306" spans="1:16" ht="28">
      <c r="A4306" s="54" t="s">
        <v>228</v>
      </c>
      <c r="B4306" s="54" t="s">
        <v>185</v>
      </c>
      <c r="C4306" s="54" t="s">
        <v>1129</v>
      </c>
      <c r="D4306" s="54" t="s">
        <v>111</v>
      </c>
      <c r="E4306" s="54" t="s">
        <v>1129</v>
      </c>
      <c r="F4306" s="54" t="s">
        <v>272</v>
      </c>
      <c r="G4306" s="54" t="s">
        <v>207</v>
      </c>
      <c r="H4306" s="54" t="s">
        <v>208</v>
      </c>
      <c r="I4306" s="54" t="s">
        <v>329</v>
      </c>
      <c r="J4306" s="54" t="s">
        <v>207</v>
      </c>
      <c r="K4306" s="54" t="s">
        <v>1070</v>
      </c>
      <c r="L4306" s="87">
        <v>42171</v>
      </c>
      <c r="M4306" s="54"/>
      <c r="N4306" s="54" t="s">
        <v>1071</v>
      </c>
      <c r="O4306" s="88">
        <v>0</v>
      </c>
      <c r="P4306" s="54">
        <v>7</v>
      </c>
    </row>
    <row r="4307" spans="1:16" ht="28">
      <c r="A4307" s="54" t="s">
        <v>228</v>
      </c>
      <c r="B4307" s="54" t="s">
        <v>185</v>
      </c>
      <c r="C4307" s="54" t="s">
        <v>1129</v>
      </c>
      <c r="D4307" s="54" t="s">
        <v>111</v>
      </c>
      <c r="E4307" s="54" t="s">
        <v>1129</v>
      </c>
      <c r="F4307" s="54" t="s">
        <v>272</v>
      </c>
      <c r="G4307" s="54" t="s">
        <v>207</v>
      </c>
      <c r="H4307" s="54" t="s">
        <v>208</v>
      </c>
      <c r="I4307" s="54" t="s">
        <v>329</v>
      </c>
      <c r="J4307" s="54" t="s">
        <v>207</v>
      </c>
      <c r="K4307" s="54" t="s">
        <v>1072</v>
      </c>
      <c r="L4307" s="87">
        <v>42171</v>
      </c>
      <c r="M4307" s="54"/>
      <c r="N4307" s="54" t="s">
        <v>1073</v>
      </c>
      <c r="O4307" s="88">
        <v>0.12534699999999999</v>
      </c>
      <c r="P4307" s="54">
        <v>42</v>
      </c>
    </row>
    <row r="4308" spans="1:16" ht="28">
      <c r="A4308" s="54" t="s">
        <v>228</v>
      </c>
      <c r="B4308" s="54" t="s">
        <v>185</v>
      </c>
      <c r="C4308" s="54" t="s">
        <v>1129</v>
      </c>
      <c r="D4308" s="54" t="s">
        <v>111</v>
      </c>
      <c r="E4308" s="54" t="s">
        <v>1129</v>
      </c>
      <c r="F4308" s="54" t="s">
        <v>272</v>
      </c>
      <c r="G4308" s="54" t="s">
        <v>207</v>
      </c>
      <c r="H4308" s="54" t="s">
        <v>336</v>
      </c>
      <c r="I4308" s="54" t="s">
        <v>337</v>
      </c>
      <c r="J4308" s="54" t="s">
        <v>207</v>
      </c>
      <c r="K4308" s="54" t="s">
        <v>336</v>
      </c>
      <c r="L4308" s="87">
        <v>42101</v>
      </c>
      <c r="M4308" s="54"/>
      <c r="N4308" s="54" t="s">
        <v>338</v>
      </c>
      <c r="O4308" s="88">
        <v>0.26142599999999999</v>
      </c>
      <c r="P4308" s="54">
        <v>143</v>
      </c>
    </row>
    <row r="4309" spans="1:16" ht="28">
      <c r="A4309" s="54" t="s">
        <v>228</v>
      </c>
      <c r="B4309" s="54" t="s">
        <v>185</v>
      </c>
      <c r="C4309" s="54" t="s">
        <v>1129</v>
      </c>
      <c r="D4309" s="54" t="s">
        <v>111</v>
      </c>
      <c r="E4309" s="54" t="s">
        <v>1129</v>
      </c>
      <c r="F4309" s="54" t="s">
        <v>272</v>
      </c>
      <c r="G4309" s="54" t="s">
        <v>207</v>
      </c>
      <c r="H4309" s="54" t="s">
        <v>209</v>
      </c>
      <c r="I4309" s="54" t="s">
        <v>1074</v>
      </c>
      <c r="J4309" s="54" t="s">
        <v>207</v>
      </c>
      <c r="K4309" s="54" t="s">
        <v>1075</v>
      </c>
      <c r="L4309" s="87">
        <v>41688</v>
      </c>
      <c r="M4309" s="54"/>
      <c r="N4309" s="54" t="s">
        <v>1076</v>
      </c>
      <c r="O4309" s="88">
        <v>0.12317500000000001</v>
      </c>
      <c r="P4309" s="54">
        <v>81</v>
      </c>
    </row>
    <row r="4310" spans="1:16" ht="28">
      <c r="A4310" s="54" t="s">
        <v>228</v>
      </c>
      <c r="B4310" s="54" t="s">
        <v>185</v>
      </c>
      <c r="C4310" s="54" t="s">
        <v>1129</v>
      </c>
      <c r="D4310" s="54" t="s">
        <v>111</v>
      </c>
      <c r="E4310" s="54" t="s">
        <v>1129</v>
      </c>
      <c r="F4310" s="54" t="s">
        <v>272</v>
      </c>
      <c r="G4310" s="54" t="s">
        <v>207</v>
      </c>
      <c r="H4310" s="54" t="s">
        <v>209</v>
      </c>
      <c r="I4310" s="54" t="s">
        <v>1074</v>
      </c>
      <c r="J4310" s="54" t="s">
        <v>207</v>
      </c>
      <c r="K4310" s="54" t="s">
        <v>1077</v>
      </c>
      <c r="L4310" s="87">
        <v>41688</v>
      </c>
      <c r="M4310" s="54"/>
      <c r="N4310" s="54" t="s">
        <v>1078</v>
      </c>
      <c r="O4310" s="88">
        <v>6.6797999999999996E-2</v>
      </c>
      <c r="P4310" s="54">
        <v>27</v>
      </c>
    </row>
    <row r="4311" spans="1:16" ht="28">
      <c r="A4311" s="54" t="s">
        <v>228</v>
      </c>
      <c r="B4311" s="54" t="s">
        <v>185</v>
      </c>
      <c r="C4311" s="54" t="s">
        <v>1129</v>
      </c>
      <c r="D4311" s="54" t="s">
        <v>111</v>
      </c>
      <c r="E4311" s="54" t="s">
        <v>1129</v>
      </c>
      <c r="F4311" s="54" t="s">
        <v>272</v>
      </c>
      <c r="G4311" s="54" t="s">
        <v>207</v>
      </c>
      <c r="H4311" s="54" t="s">
        <v>209</v>
      </c>
      <c r="I4311" s="54" t="s">
        <v>1074</v>
      </c>
      <c r="J4311" s="54" t="s">
        <v>207</v>
      </c>
      <c r="K4311" s="54" t="s">
        <v>1079</v>
      </c>
      <c r="L4311" s="87">
        <v>41688</v>
      </c>
      <c r="M4311" s="54"/>
      <c r="N4311" s="54" t="s">
        <v>1080</v>
      </c>
      <c r="O4311" s="88">
        <v>6.9359000000000004E-2</v>
      </c>
      <c r="P4311" s="54">
        <v>17</v>
      </c>
    </row>
    <row r="4312" spans="1:16" ht="28">
      <c r="A4312" s="54" t="s">
        <v>228</v>
      </c>
      <c r="B4312" s="54" t="s">
        <v>185</v>
      </c>
      <c r="C4312" s="54" t="s">
        <v>1129</v>
      </c>
      <c r="D4312" s="54" t="s">
        <v>111</v>
      </c>
      <c r="E4312" s="54" t="s">
        <v>1129</v>
      </c>
      <c r="F4312" s="54" t="s">
        <v>272</v>
      </c>
      <c r="G4312" s="54" t="s">
        <v>207</v>
      </c>
      <c r="H4312" s="54" t="s">
        <v>209</v>
      </c>
      <c r="I4312" s="54" t="s">
        <v>1074</v>
      </c>
      <c r="J4312" s="54" t="s">
        <v>207</v>
      </c>
      <c r="K4312" s="54" t="s">
        <v>1081</v>
      </c>
      <c r="L4312" s="87">
        <v>41688</v>
      </c>
      <c r="M4312" s="54"/>
      <c r="N4312" s="54" t="s">
        <v>1082</v>
      </c>
      <c r="O4312" s="88">
        <v>1.8019E-2</v>
      </c>
      <c r="P4312" s="54">
        <v>33</v>
      </c>
    </row>
    <row r="4313" spans="1:16" ht="28">
      <c r="A4313" s="54" t="s">
        <v>228</v>
      </c>
      <c r="B4313" s="54" t="s">
        <v>185</v>
      </c>
      <c r="C4313" s="54" t="s">
        <v>1129</v>
      </c>
      <c r="D4313" s="54" t="s">
        <v>111</v>
      </c>
      <c r="E4313" s="54" t="s">
        <v>1129</v>
      </c>
      <c r="F4313" s="54" t="s">
        <v>272</v>
      </c>
      <c r="G4313" s="54" t="s">
        <v>207</v>
      </c>
      <c r="H4313" s="54" t="s">
        <v>209</v>
      </c>
      <c r="I4313" s="54" t="s">
        <v>1074</v>
      </c>
      <c r="J4313" s="54" t="s">
        <v>207</v>
      </c>
      <c r="K4313" s="54" t="s">
        <v>1083</v>
      </c>
      <c r="L4313" s="87">
        <v>41688</v>
      </c>
      <c r="M4313" s="54"/>
      <c r="N4313" s="54" t="s">
        <v>1084</v>
      </c>
      <c r="O4313" s="88">
        <v>0.128187</v>
      </c>
      <c r="P4313" s="54">
        <v>35</v>
      </c>
    </row>
    <row r="4314" spans="1:16" ht="28">
      <c r="A4314" s="54" t="s">
        <v>228</v>
      </c>
      <c r="B4314" s="54" t="s">
        <v>185</v>
      </c>
      <c r="C4314" s="54" t="s">
        <v>1129</v>
      </c>
      <c r="D4314" s="54" t="s">
        <v>111</v>
      </c>
      <c r="E4314" s="54" t="s">
        <v>1129</v>
      </c>
      <c r="F4314" s="54" t="s">
        <v>272</v>
      </c>
      <c r="G4314" s="54" t="s">
        <v>207</v>
      </c>
      <c r="H4314" s="54" t="s">
        <v>209</v>
      </c>
      <c r="I4314" s="54" t="s">
        <v>1074</v>
      </c>
      <c r="J4314" s="54" t="s">
        <v>207</v>
      </c>
      <c r="K4314" s="54" t="s">
        <v>1085</v>
      </c>
      <c r="L4314" s="87">
        <v>41688</v>
      </c>
      <c r="M4314" s="54"/>
      <c r="N4314" s="54" t="s">
        <v>1086</v>
      </c>
      <c r="O4314" s="88">
        <v>7.2435000000000013E-2</v>
      </c>
      <c r="P4314" s="54">
        <v>26</v>
      </c>
    </row>
    <row r="4315" spans="1:16" ht="28">
      <c r="A4315" s="54" t="s">
        <v>228</v>
      </c>
      <c r="B4315" s="54" t="s">
        <v>185</v>
      </c>
      <c r="C4315" s="54" t="s">
        <v>1129</v>
      </c>
      <c r="D4315" s="54" t="s">
        <v>111</v>
      </c>
      <c r="E4315" s="54" t="s">
        <v>1129</v>
      </c>
      <c r="F4315" s="54" t="s">
        <v>272</v>
      </c>
      <c r="G4315" s="54" t="s">
        <v>207</v>
      </c>
      <c r="H4315" s="54" t="s">
        <v>209</v>
      </c>
      <c r="I4315" s="54" t="s">
        <v>1074</v>
      </c>
      <c r="J4315" s="54" t="s">
        <v>207</v>
      </c>
      <c r="K4315" s="54" t="s">
        <v>1087</v>
      </c>
      <c r="L4315" s="87">
        <v>41688</v>
      </c>
      <c r="M4315" s="54"/>
      <c r="N4315" s="54" t="s">
        <v>1088</v>
      </c>
      <c r="O4315" s="88">
        <v>8.5930000000000006E-2</v>
      </c>
      <c r="P4315" s="54">
        <v>34</v>
      </c>
    </row>
    <row r="4316" spans="1:16" ht="28">
      <c r="A4316" s="54" t="s">
        <v>228</v>
      </c>
      <c r="B4316" s="54" t="s">
        <v>185</v>
      </c>
      <c r="C4316" s="54" t="s">
        <v>1129</v>
      </c>
      <c r="D4316" s="54" t="s">
        <v>111</v>
      </c>
      <c r="E4316" s="54" t="s">
        <v>1129</v>
      </c>
      <c r="F4316" s="54" t="s">
        <v>272</v>
      </c>
      <c r="G4316" s="54" t="s">
        <v>207</v>
      </c>
      <c r="H4316" s="54" t="s">
        <v>209</v>
      </c>
      <c r="I4316" s="54" t="s">
        <v>1074</v>
      </c>
      <c r="J4316" s="54" t="s">
        <v>207</v>
      </c>
      <c r="K4316" s="54" t="s">
        <v>1089</v>
      </c>
      <c r="L4316" s="87">
        <v>41688</v>
      </c>
      <c r="M4316" s="54"/>
      <c r="N4316" s="54" t="s">
        <v>1090</v>
      </c>
      <c r="O4316" s="88">
        <v>6.5687999999999996E-2</v>
      </c>
      <c r="P4316" s="54">
        <v>54</v>
      </c>
    </row>
    <row r="4317" spans="1:16" ht="28">
      <c r="A4317" s="54" t="s">
        <v>228</v>
      </c>
      <c r="B4317" s="54" t="s">
        <v>185</v>
      </c>
      <c r="C4317" s="54" t="s">
        <v>1129</v>
      </c>
      <c r="D4317" s="54" t="s">
        <v>111</v>
      </c>
      <c r="E4317" s="54" t="s">
        <v>1129</v>
      </c>
      <c r="F4317" s="54" t="s">
        <v>272</v>
      </c>
      <c r="G4317" s="54" t="s">
        <v>207</v>
      </c>
      <c r="H4317" s="54" t="s">
        <v>209</v>
      </c>
      <c r="I4317" s="54" t="s">
        <v>1074</v>
      </c>
      <c r="J4317" s="54" t="s">
        <v>207</v>
      </c>
      <c r="K4317" s="54" t="s">
        <v>1091</v>
      </c>
      <c r="L4317" s="87">
        <v>41688</v>
      </c>
      <c r="M4317" s="54"/>
      <c r="N4317" s="54" t="s">
        <v>1092</v>
      </c>
      <c r="O4317" s="88">
        <v>0.11453000000000001</v>
      </c>
      <c r="P4317" s="54">
        <v>22</v>
      </c>
    </row>
    <row r="4318" spans="1:16" ht="28">
      <c r="A4318" s="54" t="s">
        <v>228</v>
      </c>
      <c r="B4318" s="54" t="s">
        <v>185</v>
      </c>
      <c r="C4318" s="54" t="s">
        <v>1129</v>
      </c>
      <c r="D4318" s="54" t="s">
        <v>111</v>
      </c>
      <c r="E4318" s="54" t="s">
        <v>1129</v>
      </c>
      <c r="F4318" s="54" t="s">
        <v>272</v>
      </c>
      <c r="G4318" s="54" t="s">
        <v>207</v>
      </c>
      <c r="H4318" s="54" t="s">
        <v>209</v>
      </c>
      <c r="I4318" s="54" t="s">
        <v>1074</v>
      </c>
      <c r="J4318" s="54" t="s">
        <v>207</v>
      </c>
      <c r="K4318" s="54" t="s">
        <v>1093</v>
      </c>
      <c r="L4318" s="87">
        <v>41688</v>
      </c>
      <c r="M4318" s="54"/>
      <c r="N4318" s="54" t="s">
        <v>1094</v>
      </c>
      <c r="O4318" s="88">
        <v>4.655900000000001E-2</v>
      </c>
      <c r="P4318" s="54">
        <v>37</v>
      </c>
    </row>
    <row r="4319" spans="1:16" ht="28">
      <c r="A4319" s="54" t="s">
        <v>228</v>
      </c>
      <c r="B4319" s="54" t="s">
        <v>185</v>
      </c>
      <c r="C4319" s="54" t="s">
        <v>1129</v>
      </c>
      <c r="D4319" s="54" t="s">
        <v>111</v>
      </c>
      <c r="E4319" s="54" t="s">
        <v>1129</v>
      </c>
      <c r="F4319" s="54" t="s">
        <v>272</v>
      </c>
      <c r="G4319" s="54" t="s">
        <v>207</v>
      </c>
      <c r="H4319" s="54" t="s">
        <v>209</v>
      </c>
      <c r="I4319" s="54" t="s">
        <v>1074</v>
      </c>
      <c r="J4319" s="54" t="s">
        <v>207</v>
      </c>
      <c r="K4319" s="54" t="s">
        <v>1095</v>
      </c>
      <c r="L4319" s="87">
        <v>41688</v>
      </c>
      <c r="M4319" s="54"/>
      <c r="N4319" s="54" t="s">
        <v>1096</v>
      </c>
      <c r="O4319" s="88">
        <v>0.40024300000000002</v>
      </c>
      <c r="P4319" s="54">
        <v>129</v>
      </c>
    </row>
    <row r="4320" spans="1:16" ht="28">
      <c r="A4320" s="54" t="s">
        <v>228</v>
      </c>
      <c r="B4320" s="54" t="s">
        <v>185</v>
      </c>
      <c r="C4320" s="54" t="s">
        <v>1129</v>
      </c>
      <c r="D4320" s="54" t="s">
        <v>111</v>
      </c>
      <c r="E4320" s="54" t="s">
        <v>1129</v>
      </c>
      <c r="F4320" s="54" t="s">
        <v>272</v>
      </c>
      <c r="G4320" s="54" t="s">
        <v>207</v>
      </c>
      <c r="H4320" s="54" t="s">
        <v>209</v>
      </c>
      <c r="I4320" s="54" t="s">
        <v>1074</v>
      </c>
      <c r="J4320" s="54" t="s">
        <v>207</v>
      </c>
      <c r="K4320" s="54" t="s">
        <v>1097</v>
      </c>
      <c r="L4320" s="87">
        <v>41688</v>
      </c>
      <c r="M4320" s="54"/>
      <c r="N4320" s="54" t="s">
        <v>1098</v>
      </c>
      <c r="O4320" s="88">
        <v>1.7857999999999999E-2</v>
      </c>
      <c r="P4320" s="54">
        <v>25</v>
      </c>
    </row>
    <row r="4321" spans="1:16" ht="28">
      <c r="A4321" s="54" t="s">
        <v>228</v>
      </c>
      <c r="B4321" s="54" t="s">
        <v>185</v>
      </c>
      <c r="C4321" s="54" t="s">
        <v>1129</v>
      </c>
      <c r="D4321" s="54" t="s">
        <v>111</v>
      </c>
      <c r="E4321" s="54" t="s">
        <v>1129</v>
      </c>
      <c r="F4321" s="54" t="s">
        <v>272</v>
      </c>
      <c r="G4321" s="54" t="s">
        <v>365</v>
      </c>
      <c r="H4321" s="54" t="s">
        <v>1099</v>
      </c>
      <c r="I4321" s="54" t="s">
        <v>1100</v>
      </c>
      <c r="J4321" s="54" t="s">
        <v>365</v>
      </c>
      <c r="K4321" s="54" t="s">
        <v>1101</v>
      </c>
      <c r="L4321" s="87">
        <v>42671</v>
      </c>
      <c r="M4321" s="54"/>
      <c r="N4321" s="54" t="s">
        <v>1102</v>
      </c>
      <c r="O4321" s="88">
        <v>0</v>
      </c>
      <c r="P4321" s="54">
        <v>3</v>
      </c>
    </row>
    <row r="4322" spans="1:16" ht="28">
      <c r="A4322" s="54" t="s">
        <v>228</v>
      </c>
      <c r="B4322" s="54" t="s">
        <v>185</v>
      </c>
      <c r="C4322" s="54" t="s">
        <v>1129</v>
      </c>
      <c r="D4322" s="54" t="s">
        <v>111</v>
      </c>
      <c r="E4322" s="54" t="s">
        <v>1129</v>
      </c>
      <c r="F4322" s="54" t="s">
        <v>272</v>
      </c>
      <c r="G4322" s="54" t="s">
        <v>365</v>
      </c>
      <c r="H4322" s="54" t="s">
        <v>1099</v>
      </c>
      <c r="I4322" s="54" t="s">
        <v>1100</v>
      </c>
      <c r="J4322" s="54" t="s">
        <v>365</v>
      </c>
      <c r="K4322" s="54" t="s">
        <v>1103</v>
      </c>
      <c r="L4322" s="87">
        <v>42671</v>
      </c>
      <c r="M4322" s="54"/>
      <c r="N4322" s="54" t="s">
        <v>1104</v>
      </c>
      <c r="O4322" s="88">
        <v>0</v>
      </c>
      <c r="P4322" s="54">
        <v>2</v>
      </c>
    </row>
    <row r="4323" spans="1:16" ht="28">
      <c r="A4323" s="54" t="s">
        <v>228</v>
      </c>
      <c r="B4323" s="54" t="s">
        <v>185</v>
      </c>
      <c r="C4323" s="54" t="s">
        <v>1129</v>
      </c>
      <c r="D4323" s="54" t="s">
        <v>111</v>
      </c>
      <c r="E4323" s="54" t="s">
        <v>1129</v>
      </c>
      <c r="F4323" s="54" t="s">
        <v>272</v>
      </c>
      <c r="G4323" s="54" t="s">
        <v>365</v>
      </c>
      <c r="H4323" s="54" t="s">
        <v>1099</v>
      </c>
      <c r="I4323" s="54" t="s">
        <v>1100</v>
      </c>
      <c r="J4323" s="54" t="s">
        <v>365</v>
      </c>
      <c r="K4323" s="54" t="s">
        <v>1105</v>
      </c>
      <c r="L4323" s="87">
        <v>42671</v>
      </c>
      <c r="M4323" s="54"/>
      <c r="N4323" s="54" t="s">
        <v>1106</v>
      </c>
      <c r="O4323" s="88">
        <v>0</v>
      </c>
      <c r="P4323" s="54">
        <v>6</v>
      </c>
    </row>
    <row r="4324" spans="1:16" ht="28">
      <c r="A4324" s="54" t="s">
        <v>228</v>
      </c>
      <c r="B4324" s="54" t="s">
        <v>185</v>
      </c>
      <c r="C4324" s="54" t="s">
        <v>1129</v>
      </c>
      <c r="D4324" s="54" t="s">
        <v>111</v>
      </c>
      <c r="E4324" s="54" t="s">
        <v>1129</v>
      </c>
      <c r="F4324" s="54" t="s">
        <v>272</v>
      </c>
      <c r="G4324" s="54" t="s">
        <v>365</v>
      </c>
      <c r="H4324" s="54" t="s">
        <v>1099</v>
      </c>
      <c r="I4324" s="54" t="s">
        <v>1100</v>
      </c>
      <c r="J4324" s="54" t="s">
        <v>365</v>
      </c>
      <c r="K4324" s="54" t="s">
        <v>1107</v>
      </c>
      <c r="L4324" s="87">
        <v>42671</v>
      </c>
      <c r="M4324" s="54"/>
      <c r="N4324" s="54" t="s">
        <v>1108</v>
      </c>
      <c r="O4324" s="88">
        <v>0</v>
      </c>
      <c r="P4324" s="54">
        <v>2</v>
      </c>
    </row>
    <row r="4325" spans="1:16" ht="28">
      <c r="A4325" s="54" t="s">
        <v>228</v>
      </c>
      <c r="B4325" s="54" t="s">
        <v>185</v>
      </c>
      <c r="C4325" s="54" t="s">
        <v>1129</v>
      </c>
      <c r="D4325" s="54" t="s">
        <v>111</v>
      </c>
      <c r="E4325" s="54" t="s">
        <v>1129</v>
      </c>
      <c r="F4325" s="54" t="s">
        <v>272</v>
      </c>
      <c r="G4325" s="54" t="s">
        <v>365</v>
      </c>
      <c r="H4325" s="54" t="s">
        <v>1099</v>
      </c>
      <c r="I4325" s="54" t="s">
        <v>1100</v>
      </c>
      <c r="J4325" s="54" t="s">
        <v>365</v>
      </c>
      <c r="K4325" s="54" t="s">
        <v>366</v>
      </c>
      <c r="L4325" s="87">
        <v>42671</v>
      </c>
      <c r="M4325" s="54"/>
      <c r="N4325" s="54" t="s">
        <v>1109</v>
      </c>
      <c r="O4325" s="88">
        <v>0</v>
      </c>
      <c r="P4325" s="54">
        <v>8</v>
      </c>
    </row>
    <row r="4326" spans="1:16" ht="28">
      <c r="A4326" s="54" t="s">
        <v>228</v>
      </c>
      <c r="B4326" s="54" t="s">
        <v>185</v>
      </c>
      <c r="C4326" s="54" t="s">
        <v>1129</v>
      </c>
      <c r="D4326" s="54" t="s">
        <v>111</v>
      </c>
      <c r="E4326" s="54" t="s">
        <v>1129</v>
      </c>
      <c r="F4326" s="54" t="s">
        <v>272</v>
      </c>
      <c r="G4326" s="54" t="s">
        <v>365</v>
      </c>
      <c r="H4326" s="54" t="s">
        <v>1099</v>
      </c>
      <c r="I4326" s="54" t="s">
        <v>1100</v>
      </c>
      <c r="J4326" s="54" t="s">
        <v>365</v>
      </c>
      <c r="K4326" s="54" t="s">
        <v>1110</v>
      </c>
      <c r="L4326" s="87">
        <v>42671</v>
      </c>
      <c r="M4326" s="54"/>
      <c r="N4326" s="54" t="s">
        <v>1111</v>
      </c>
      <c r="O4326" s="88">
        <v>0</v>
      </c>
      <c r="P4326" s="54">
        <v>2</v>
      </c>
    </row>
    <row r="4327" spans="1:16" ht="28">
      <c r="A4327" s="54" t="s">
        <v>228</v>
      </c>
      <c r="B4327" s="54" t="s">
        <v>185</v>
      </c>
      <c r="C4327" s="54" t="s">
        <v>1129</v>
      </c>
      <c r="D4327" s="54" t="s">
        <v>111</v>
      </c>
      <c r="E4327" s="54" t="s">
        <v>1129</v>
      </c>
      <c r="F4327" s="54" t="s">
        <v>272</v>
      </c>
      <c r="G4327" s="54" t="s">
        <v>365</v>
      </c>
      <c r="H4327" s="54" t="s">
        <v>1099</v>
      </c>
      <c r="I4327" s="54" t="s">
        <v>1100</v>
      </c>
      <c r="J4327" s="54" t="s">
        <v>365</v>
      </c>
      <c r="K4327" s="54" t="s">
        <v>1112</v>
      </c>
      <c r="L4327" s="87">
        <v>42671</v>
      </c>
      <c r="M4327" s="54"/>
      <c r="N4327" s="54" t="s">
        <v>1113</v>
      </c>
      <c r="O4327" s="88">
        <v>0</v>
      </c>
      <c r="P4327" s="54">
        <v>4</v>
      </c>
    </row>
    <row r="4328" spans="1:16" ht="28">
      <c r="A4328" s="54" t="s">
        <v>228</v>
      </c>
      <c r="B4328" s="54" t="s">
        <v>185</v>
      </c>
      <c r="C4328" s="54" t="s">
        <v>1129</v>
      </c>
      <c r="D4328" s="54" t="s">
        <v>111</v>
      </c>
      <c r="E4328" s="54" t="s">
        <v>1129</v>
      </c>
      <c r="F4328" s="54" t="s">
        <v>272</v>
      </c>
      <c r="G4328" s="54" t="s">
        <v>365</v>
      </c>
      <c r="H4328" s="54" t="s">
        <v>1099</v>
      </c>
      <c r="I4328" s="54" t="s">
        <v>1100</v>
      </c>
      <c r="J4328" s="54" t="s">
        <v>365</v>
      </c>
      <c r="K4328" s="54" t="s">
        <v>1114</v>
      </c>
      <c r="L4328" s="87">
        <v>42671</v>
      </c>
      <c r="M4328" s="54"/>
      <c r="N4328" s="54" t="s">
        <v>1115</v>
      </c>
      <c r="O4328" s="88">
        <v>0</v>
      </c>
      <c r="P4328" s="54">
        <v>1</v>
      </c>
    </row>
    <row r="4329" spans="1:16" ht="28">
      <c r="A4329" s="54" t="s">
        <v>228</v>
      </c>
      <c r="B4329" s="54" t="s">
        <v>185</v>
      </c>
      <c r="C4329" s="54" t="s">
        <v>1129</v>
      </c>
      <c r="D4329" s="54" t="s">
        <v>111</v>
      </c>
      <c r="E4329" s="54" t="s">
        <v>1129</v>
      </c>
      <c r="F4329" s="54" t="s">
        <v>272</v>
      </c>
      <c r="G4329" s="54" t="s">
        <v>365</v>
      </c>
      <c r="H4329" s="54" t="s">
        <v>1099</v>
      </c>
      <c r="I4329" s="54" t="s">
        <v>1100</v>
      </c>
      <c r="J4329" s="54" t="s">
        <v>365</v>
      </c>
      <c r="K4329" s="54" t="s">
        <v>1116</v>
      </c>
      <c r="L4329" s="87">
        <v>42671</v>
      </c>
      <c r="M4329" s="54"/>
      <c r="N4329" s="54" t="s">
        <v>1117</v>
      </c>
      <c r="O4329" s="88">
        <v>0</v>
      </c>
      <c r="P4329" s="54">
        <v>2</v>
      </c>
    </row>
    <row r="4330" spans="1:16" ht="28">
      <c r="A4330" s="54" t="s">
        <v>228</v>
      </c>
      <c r="B4330" s="54" t="s">
        <v>185</v>
      </c>
      <c r="C4330" s="54" t="s">
        <v>1129</v>
      </c>
      <c r="D4330" s="54" t="s">
        <v>111</v>
      </c>
      <c r="E4330" s="54" t="s">
        <v>1129</v>
      </c>
      <c r="F4330" s="54" t="s">
        <v>272</v>
      </c>
      <c r="G4330" s="54" t="s">
        <v>365</v>
      </c>
      <c r="H4330" s="54" t="s">
        <v>1118</v>
      </c>
      <c r="I4330" s="54" t="s">
        <v>1119</v>
      </c>
      <c r="J4330" s="54" t="s">
        <v>365</v>
      </c>
      <c r="K4330" s="54" t="s">
        <v>1118</v>
      </c>
      <c r="L4330" s="87">
        <v>42965</v>
      </c>
      <c r="M4330" s="54"/>
      <c r="N4330" s="54" t="s">
        <v>1120</v>
      </c>
      <c r="O4330" s="88">
        <v>8.3332000000000017E-2</v>
      </c>
      <c r="P4330" s="54">
        <v>15</v>
      </c>
    </row>
    <row r="4331" spans="1:16" ht="28">
      <c r="A4331" s="54" t="s">
        <v>228</v>
      </c>
      <c r="B4331" s="54" t="s">
        <v>185</v>
      </c>
      <c r="C4331" s="54" t="s">
        <v>1160</v>
      </c>
      <c r="D4331" s="54" t="s">
        <v>111</v>
      </c>
      <c r="E4331" s="54" t="s">
        <v>1161</v>
      </c>
      <c r="F4331" s="54" t="s">
        <v>272</v>
      </c>
      <c r="G4331" s="54" t="s">
        <v>186</v>
      </c>
      <c r="H4331" s="54" t="s">
        <v>371</v>
      </c>
      <c r="I4331" s="54" t="s">
        <v>372</v>
      </c>
      <c r="J4331" s="54" t="s">
        <v>186</v>
      </c>
      <c r="K4331" s="54" t="s">
        <v>373</v>
      </c>
      <c r="L4331" s="87">
        <v>41695</v>
      </c>
      <c r="M4331" s="54"/>
      <c r="N4331" s="54" t="s">
        <v>375</v>
      </c>
      <c r="O4331" s="88">
        <v>1.1785620000000001</v>
      </c>
      <c r="P4331" s="54">
        <v>1645</v>
      </c>
    </row>
    <row r="4332" spans="1:16" ht="28">
      <c r="A4332" s="54" t="s">
        <v>228</v>
      </c>
      <c r="B4332" s="54" t="s">
        <v>185</v>
      </c>
      <c r="C4332" s="54" t="s">
        <v>1160</v>
      </c>
      <c r="D4332" s="54" t="s">
        <v>111</v>
      </c>
      <c r="E4332" s="54" t="s">
        <v>1161</v>
      </c>
      <c r="F4332" s="54" t="s">
        <v>272</v>
      </c>
      <c r="G4332" s="54" t="s">
        <v>192</v>
      </c>
      <c r="H4332" s="54" t="s">
        <v>280</v>
      </c>
      <c r="I4332" s="54" t="s">
        <v>281</v>
      </c>
      <c r="J4332" s="54" t="s">
        <v>192</v>
      </c>
      <c r="K4332" s="54" t="s">
        <v>465</v>
      </c>
      <c r="L4332" s="87">
        <v>41898</v>
      </c>
      <c r="M4332" s="54"/>
      <c r="N4332" s="54" t="s">
        <v>466</v>
      </c>
      <c r="O4332" s="88">
        <v>0</v>
      </c>
      <c r="P4332" s="54">
        <v>16</v>
      </c>
    </row>
    <row r="4333" spans="1:16" ht="28">
      <c r="A4333" s="54" t="s">
        <v>228</v>
      </c>
      <c r="B4333" s="54" t="s">
        <v>185</v>
      </c>
      <c r="C4333" s="54" t="s">
        <v>1160</v>
      </c>
      <c r="D4333" s="54" t="s">
        <v>111</v>
      </c>
      <c r="E4333" s="54" t="s">
        <v>1161</v>
      </c>
      <c r="F4333" s="54" t="s">
        <v>272</v>
      </c>
      <c r="G4333" s="54" t="s">
        <v>192</v>
      </c>
      <c r="H4333" s="54" t="s">
        <v>280</v>
      </c>
      <c r="I4333" s="54" t="s">
        <v>281</v>
      </c>
      <c r="J4333" s="54" t="s">
        <v>192</v>
      </c>
      <c r="K4333" s="54" t="s">
        <v>282</v>
      </c>
      <c r="L4333" s="87">
        <v>41898</v>
      </c>
      <c r="M4333" s="54"/>
      <c r="N4333" s="54" t="s">
        <v>283</v>
      </c>
      <c r="O4333" s="88">
        <v>0</v>
      </c>
      <c r="P4333" s="54">
        <v>5</v>
      </c>
    </row>
    <row r="4334" spans="1:16" ht="28">
      <c r="A4334" s="54" t="s">
        <v>228</v>
      </c>
      <c r="B4334" s="54" t="s">
        <v>185</v>
      </c>
      <c r="C4334" s="54" t="s">
        <v>1160</v>
      </c>
      <c r="D4334" s="54" t="s">
        <v>111</v>
      </c>
      <c r="E4334" s="54" t="s">
        <v>1161</v>
      </c>
      <c r="F4334" s="54" t="s">
        <v>272</v>
      </c>
      <c r="G4334" s="54" t="s">
        <v>192</v>
      </c>
      <c r="H4334" s="54" t="s">
        <v>280</v>
      </c>
      <c r="I4334" s="54" t="s">
        <v>281</v>
      </c>
      <c r="J4334" s="54" t="s">
        <v>192</v>
      </c>
      <c r="K4334" s="54" t="s">
        <v>284</v>
      </c>
      <c r="L4334" s="87">
        <v>41898</v>
      </c>
      <c r="M4334" s="54"/>
      <c r="N4334" s="54" t="s">
        <v>285</v>
      </c>
      <c r="O4334" s="88">
        <v>0</v>
      </c>
      <c r="P4334" s="54">
        <v>21</v>
      </c>
    </row>
    <row r="4335" spans="1:16" ht="28">
      <c r="A4335" s="54" t="s">
        <v>228</v>
      </c>
      <c r="B4335" s="54" t="s">
        <v>185</v>
      </c>
      <c r="C4335" s="54" t="s">
        <v>1160</v>
      </c>
      <c r="D4335" s="54" t="s">
        <v>111</v>
      </c>
      <c r="E4335" s="54" t="s">
        <v>1161</v>
      </c>
      <c r="F4335" s="54" t="s">
        <v>272</v>
      </c>
      <c r="G4335" s="54" t="s">
        <v>192</v>
      </c>
      <c r="H4335" s="54" t="s">
        <v>280</v>
      </c>
      <c r="I4335" s="54" t="s">
        <v>281</v>
      </c>
      <c r="J4335" s="54" t="s">
        <v>192</v>
      </c>
      <c r="K4335" s="54" t="s">
        <v>471</v>
      </c>
      <c r="L4335" s="87">
        <v>41898</v>
      </c>
      <c r="M4335" s="54"/>
      <c r="N4335" s="54" t="s">
        <v>472</v>
      </c>
      <c r="O4335" s="88">
        <v>0</v>
      </c>
      <c r="P4335" s="54">
        <v>2</v>
      </c>
    </row>
    <row r="4336" spans="1:16" ht="28">
      <c r="A4336" s="54" t="s">
        <v>228</v>
      </c>
      <c r="B4336" s="54" t="s">
        <v>185</v>
      </c>
      <c r="C4336" s="54" t="s">
        <v>1160</v>
      </c>
      <c r="D4336" s="54" t="s">
        <v>111</v>
      </c>
      <c r="E4336" s="54" t="s">
        <v>1161</v>
      </c>
      <c r="F4336" s="54" t="s">
        <v>272</v>
      </c>
      <c r="G4336" s="54" t="s">
        <v>192</v>
      </c>
      <c r="H4336" s="54" t="s">
        <v>478</v>
      </c>
      <c r="I4336" s="54" t="s">
        <v>479</v>
      </c>
      <c r="J4336" s="54" t="s">
        <v>192</v>
      </c>
      <c r="K4336" s="54" t="s">
        <v>480</v>
      </c>
      <c r="L4336" s="87">
        <v>41695</v>
      </c>
      <c r="M4336" s="54"/>
      <c r="N4336" s="54" t="s">
        <v>481</v>
      </c>
      <c r="O4336" s="88">
        <v>0</v>
      </c>
      <c r="P4336" s="54">
        <v>1</v>
      </c>
    </row>
    <row r="4337" spans="1:16" ht="28">
      <c r="A4337" s="54" t="s">
        <v>228</v>
      </c>
      <c r="B4337" s="54" t="s">
        <v>185</v>
      </c>
      <c r="C4337" s="54" t="s">
        <v>1160</v>
      </c>
      <c r="D4337" s="54" t="s">
        <v>111</v>
      </c>
      <c r="E4337" s="54" t="s">
        <v>1161</v>
      </c>
      <c r="F4337" s="54" t="s">
        <v>272</v>
      </c>
      <c r="G4337" s="54" t="s">
        <v>192</v>
      </c>
      <c r="H4337" s="54" t="s">
        <v>478</v>
      </c>
      <c r="I4337" s="54" t="s">
        <v>479</v>
      </c>
      <c r="J4337" s="54" t="s">
        <v>192</v>
      </c>
      <c r="K4337" s="54" t="s">
        <v>488</v>
      </c>
      <c r="L4337" s="87">
        <v>41695</v>
      </c>
      <c r="M4337" s="54"/>
      <c r="N4337" s="54" t="s">
        <v>489</v>
      </c>
      <c r="O4337" s="88">
        <v>0</v>
      </c>
      <c r="P4337" s="54">
        <v>1</v>
      </c>
    </row>
    <row r="4338" spans="1:16" ht="28">
      <c r="A4338" s="54" t="s">
        <v>228</v>
      </c>
      <c r="B4338" s="54" t="s">
        <v>185</v>
      </c>
      <c r="C4338" s="54" t="s">
        <v>1160</v>
      </c>
      <c r="D4338" s="54" t="s">
        <v>111</v>
      </c>
      <c r="E4338" s="54" t="s">
        <v>1161</v>
      </c>
      <c r="F4338" s="54" t="s">
        <v>272</v>
      </c>
      <c r="G4338" s="54" t="s">
        <v>192</v>
      </c>
      <c r="H4338" s="54" t="s">
        <v>478</v>
      </c>
      <c r="I4338" s="54" t="s">
        <v>479</v>
      </c>
      <c r="J4338" s="54" t="s">
        <v>192</v>
      </c>
      <c r="K4338" s="54" t="s">
        <v>494</v>
      </c>
      <c r="L4338" s="87">
        <v>41695</v>
      </c>
      <c r="M4338" s="54"/>
      <c r="N4338" s="54" t="s">
        <v>495</v>
      </c>
      <c r="O4338" s="88">
        <v>3.6249000000000003E-2</v>
      </c>
      <c r="P4338" s="54">
        <v>120</v>
      </c>
    </row>
    <row r="4339" spans="1:16" ht="28">
      <c r="A4339" s="54" t="s">
        <v>228</v>
      </c>
      <c r="B4339" s="54" t="s">
        <v>185</v>
      </c>
      <c r="C4339" s="54" t="s">
        <v>1160</v>
      </c>
      <c r="D4339" s="54" t="s">
        <v>111</v>
      </c>
      <c r="E4339" s="54" t="s">
        <v>1161</v>
      </c>
      <c r="F4339" s="54" t="s">
        <v>272</v>
      </c>
      <c r="G4339" s="54" t="s">
        <v>192</v>
      </c>
      <c r="H4339" s="54" t="s">
        <v>478</v>
      </c>
      <c r="I4339" s="54" t="s">
        <v>479</v>
      </c>
      <c r="J4339" s="54" t="s">
        <v>192</v>
      </c>
      <c r="K4339" s="54" t="s">
        <v>496</v>
      </c>
      <c r="L4339" s="87">
        <v>41695</v>
      </c>
      <c r="M4339" s="54"/>
      <c r="N4339" s="54" t="s">
        <v>497</v>
      </c>
      <c r="O4339" s="88">
        <v>0</v>
      </c>
      <c r="P4339" s="54">
        <v>197</v>
      </c>
    </row>
    <row r="4340" spans="1:16" ht="28">
      <c r="A4340" s="54" t="s">
        <v>228</v>
      </c>
      <c r="B4340" s="54" t="s">
        <v>185</v>
      </c>
      <c r="C4340" s="54" t="s">
        <v>1160</v>
      </c>
      <c r="D4340" s="54" t="s">
        <v>111</v>
      </c>
      <c r="E4340" s="54" t="s">
        <v>1161</v>
      </c>
      <c r="F4340" s="54" t="s">
        <v>272</v>
      </c>
      <c r="G4340" s="54" t="s">
        <v>192</v>
      </c>
      <c r="H4340" s="54" t="s">
        <v>478</v>
      </c>
      <c r="I4340" s="54" t="s">
        <v>479</v>
      </c>
      <c r="J4340" s="54" t="s">
        <v>192</v>
      </c>
      <c r="K4340" s="54" t="s">
        <v>498</v>
      </c>
      <c r="L4340" s="87">
        <v>41695</v>
      </c>
      <c r="M4340" s="54"/>
      <c r="N4340" s="54" t="s">
        <v>499</v>
      </c>
      <c r="O4340" s="88">
        <v>0.16611500000000001</v>
      </c>
      <c r="P4340" s="54">
        <v>322</v>
      </c>
    </row>
    <row r="4341" spans="1:16" ht="28">
      <c r="A4341" s="54" t="s">
        <v>228</v>
      </c>
      <c r="B4341" s="54" t="s">
        <v>185</v>
      </c>
      <c r="C4341" s="54" t="s">
        <v>1160</v>
      </c>
      <c r="D4341" s="54" t="s">
        <v>111</v>
      </c>
      <c r="E4341" s="54" t="s">
        <v>1161</v>
      </c>
      <c r="F4341" s="54" t="s">
        <v>272</v>
      </c>
      <c r="G4341" s="54" t="s">
        <v>196</v>
      </c>
      <c r="H4341" s="54" t="s">
        <v>197</v>
      </c>
      <c r="I4341" s="54" t="s">
        <v>678</v>
      </c>
      <c r="J4341" s="54" t="s">
        <v>196</v>
      </c>
      <c r="K4341" s="54" t="s">
        <v>679</v>
      </c>
      <c r="L4341" s="87">
        <v>41814</v>
      </c>
      <c r="M4341" s="54"/>
      <c r="N4341" s="54" t="s">
        <v>680</v>
      </c>
      <c r="O4341" s="88">
        <v>0</v>
      </c>
      <c r="P4341" s="54">
        <v>2</v>
      </c>
    </row>
    <row r="4342" spans="1:16" ht="28">
      <c r="A4342" s="54" t="s">
        <v>228</v>
      </c>
      <c r="B4342" s="54" t="s">
        <v>185</v>
      </c>
      <c r="C4342" s="54" t="s">
        <v>1160</v>
      </c>
      <c r="D4342" s="54" t="s">
        <v>111</v>
      </c>
      <c r="E4342" s="54" t="s">
        <v>1161</v>
      </c>
      <c r="F4342" s="54" t="s">
        <v>272</v>
      </c>
      <c r="G4342" s="54" t="s">
        <v>196</v>
      </c>
      <c r="H4342" s="54" t="s">
        <v>197</v>
      </c>
      <c r="I4342" s="54" t="s">
        <v>678</v>
      </c>
      <c r="J4342" s="54" t="s">
        <v>196</v>
      </c>
      <c r="K4342" s="54" t="s">
        <v>682</v>
      </c>
      <c r="L4342" s="87">
        <v>41814</v>
      </c>
      <c r="M4342" s="54"/>
      <c r="N4342" s="54" t="s">
        <v>683</v>
      </c>
      <c r="O4342" s="88">
        <v>0</v>
      </c>
      <c r="P4342" s="54">
        <v>8</v>
      </c>
    </row>
    <row r="4343" spans="1:16" ht="28">
      <c r="A4343" s="54" t="s">
        <v>228</v>
      </c>
      <c r="B4343" s="54" t="s">
        <v>185</v>
      </c>
      <c r="C4343" s="54" t="s">
        <v>1160</v>
      </c>
      <c r="D4343" s="54" t="s">
        <v>111</v>
      </c>
      <c r="E4343" s="54" t="s">
        <v>1161</v>
      </c>
      <c r="F4343" s="54" t="s">
        <v>272</v>
      </c>
      <c r="G4343" s="54" t="s">
        <v>196</v>
      </c>
      <c r="H4343" s="54" t="s">
        <v>197</v>
      </c>
      <c r="I4343" s="54" t="s">
        <v>678</v>
      </c>
      <c r="J4343" s="54" t="s">
        <v>196</v>
      </c>
      <c r="K4343" s="54" t="s">
        <v>684</v>
      </c>
      <c r="L4343" s="87">
        <v>41814</v>
      </c>
      <c r="M4343" s="54"/>
      <c r="N4343" s="54" t="s">
        <v>685</v>
      </c>
      <c r="O4343" s="88">
        <v>5.8E-4</v>
      </c>
      <c r="P4343" s="54">
        <v>24</v>
      </c>
    </row>
    <row r="4344" spans="1:16" ht="28">
      <c r="A4344" s="54" t="s">
        <v>228</v>
      </c>
      <c r="B4344" s="54" t="s">
        <v>185</v>
      </c>
      <c r="C4344" s="54" t="s">
        <v>1160</v>
      </c>
      <c r="D4344" s="54" t="s">
        <v>111</v>
      </c>
      <c r="E4344" s="54" t="s">
        <v>1161</v>
      </c>
      <c r="F4344" s="54" t="s">
        <v>272</v>
      </c>
      <c r="G4344" s="54" t="s">
        <v>196</v>
      </c>
      <c r="H4344" s="54" t="s">
        <v>197</v>
      </c>
      <c r="I4344" s="54" t="s">
        <v>678</v>
      </c>
      <c r="J4344" s="54" t="s">
        <v>196</v>
      </c>
      <c r="K4344" s="54" t="s">
        <v>686</v>
      </c>
      <c r="L4344" s="87">
        <v>41814</v>
      </c>
      <c r="M4344" s="54"/>
      <c r="N4344" s="54" t="s">
        <v>687</v>
      </c>
      <c r="O4344" s="88">
        <v>0</v>
      </c>
      <c r="P4344" s="54">
        <v>18</v>
      </c>
    </row>
    <row r="4345" spans="1:16" ht="28">
      <c r="A4345" s="54" t="s">
        <v>228</v>
      </c>
      <c r="B4345" s="54" t="s">
        <v>185</v>
      </c>
      <c r="C4345" s="54" t="s">
        <v>1160</v>
      </c>
      <c r="D4345" s="54" t="s">
        <v>111</v>
      </c>
      <c r="E4345" s="54" t="s">
        <v>1161</v>
      </c>
      <c r="F4345" s="54" t="s">
        <v>272</v>
      </c>
      <c r="G4345" s="54" t="s">
        <v>196</v>
      </c>
      <c r="H4345" s="54" t="s">
        <v>197</v>
      </c>
      <c r="I4345" s="54" t="s">
        <v>678</v>
      </c>
      <c r="J4345" s="54" t="s">
        <v>196</v>
      </c>
      <c r="K4345" s="54" t="s">
        <v>696</v>
      </c>
      <c r="L4345" s="87">
        <v>41814</v>
      </c>
      <c r="M4345" s="54"/>
      <c r="N4345" s="54" t="s">
        <v>697</v>
      </c>
      <c r="O4345" s="88">
        <v>0</v>
      </c>
      <c r="P4345" s="54">
        <v>8</v>
      </c>
    </row>
    <row r="4346" spans="1:16" ht="28">
      <c r="A4346" s="54" t="s">
        <v>228</v>
      </c>
      <c r="B4346" s="54" t="s">
        <v>185</v>
      </c>
      <c r="C4346" s="54" t="s">
        <v>1160</v>
      </c>
      <c r="D4346" s="54" t="s">
        <v>111</v>
      </c>
      <c r="E4346" s="54" t="s">
        <v>1161</v>
      </c>
      <c r="F4346" s="54" t="s">
        <v>272</v>
      </c>
      <c r="G4346" s="54" t="s">
        <v>196</v>
      </c>
      <c r="H4346" s="54" t="s">
        <v>197</v>
      </c>
      <c r="I4346" s="54" t="s">
        <v>678</v>
      </c>
      <c r="J4346" s="54" t="s">
        <v>196</v>
      </c>
      <c r="K4346" s="54" t="s">
        <v>698</v>
      </c>
      <c r="L4346" s="87">
        <v>41814</v>
      </c>
      <c r="M4346" s="54"/>
      <c r="N4346" s="54" t="s">
        <v>699</v>
      </c>
      <c r="O4346" s="88">
        <v>0</v>
      </c>
      <c r="P4346" s="54">
        <v>1</v>
      </c>
    </row>
    <row r="4347" spans="1:16" ht="28">
      <c r="A4347" s="54" t="s">
        <v>228</v>
      </c>
      <c r="B4347" s="54" t="s">
        <v>185</v>
      </c>
      <c r="C4347" s="54" t="s">
        <v>1164</v>
      </c>
      <c r="D4347" s="54" t="s">
        <v>111</v>
      </c>
      <c r="E4347" s="54" t="s">
        <v>1161</v>
      </c>
      <c r="F4347" s="54" t="s">
        <v>272</v>
      </c>
      <c r="G4347" s="54" t="s">
        <v>186</v>
      </c>
      <c r="H4347" s="54" t="s">
        <v>371</v>
      </c>
      <c r="I4347" s="54" t="s">
        <v>372</v>
      </c>
      <c r="J4347" s="54" t="s">
        <v>186</v>
      </c>
      <c r="K4347" s="54" t="s">
        <v>373</v>
      </c>
      <c r="L4347" s="87">
        <v>41695</v>
      </c>
      <c r="M4347" s="54"/>
      <c r="N4347" s="54" t="s">
        <v>375</v>
      </c>
      <c r="O4347" s="88">
        <v>0.69127700000000003</v>
      </c>
      <c r="P4347" s="54">
        <v>52</v>
      </c>
    </row>
    <row r="4348" spans="1:16" ht="28">
      <c r="A4348" s="54" t="s">
        <v>228</v>
      </c>
      <c r="B4348" s="54" t="s">
        <v>185</v>
      </c>
      <c r="C4348" s="54" t="s">
        <v>1164</v>
      </c>
      <c r="D4348" s="54" t="s">
        <v>111</v>
      </c>
      <c r="E4348" s="54" t="s">
        <v>1161</v>
      </c>
      <c r="F4348" s="54" t="s">
        <v>272</v>
      </c>
      <c r="G4348" s="54" t="s">
        <v>192</v>
      </c>
      <c r="H4348" s="54" t="s">
        <v>280</v>
      </c>
      <c r="I4348" s="54" t="s">
        <v>281</v>
      </c>
      <c r="J4348" s="54" t="s">
        <v>192</v>
      </c>
      <c r="K4348" s="54" t="s">
        <v>465</v>
      </c>
      <c r="L4348" s="87">
        <v>41898</v>
      </c>
      <c r="M4348" s="54"/>
      <c r="N4348" s="54" t="s">
        <v>466</v>
      </c>
      <c r="O4348" s="88">
        <v>1.3294E-2</v>
      </c>
      <c r="P4348" s="54">
        <v>1</v>
      </c>
    </row>
    <row r="4349" spans="1:16" ht="28">
      <c r="A4349" s="54" t="s">
        <v>228</v>
      </c>
      <c r="B4349" s="54" t="s">
        <v>185</v>
      </c>
      <c r="C4349" s="54" t="s">
        <v>1164</v>
      </c>
      <c r="D4349" s="54" t="s">
        <v>111</v>
      </c>
      <c r="E4349" s="54" t="s">
        <v>1161</v>
      </c>
      <c r="F4349" s="54" t="s">
        <v>272</v>
      </c>
      <c r="G4349" s="54" t="s">
        <v>192</v>
      </c>
      <c r="H4349" s="54" t="s">
        <v>280</v>
      </c>
      <c r="I4349" s="54" t="s">
        <v>281</v>
      </c>
      <c r="J4349" s="54" t="s">
        <v>192</v>
      </c>
      <c r="K4349" s="54" t="s">
        <v>284</v>
      </c>
      <c r="L4349" s="87">
        <v>41898</v>
      </c>
      <c r="M4349" s="54"/>
      <c r="N4349" s="54" t="s">
        <v>285</v>
      </c>
      <c r="O4349" s="88">
        <v>1.3294E-2</v>
      </c>
      <c r="P4349" s="54">
        <v>1</v>
      </c>
    </row>
    <row r="4350" spans="1:16" ht="28">
      <c r="A4350" s="54" t="s">
        <v>228</v>
      </c>
      <c r="B4350" s="54" t="s">
        <v>185</v>
      </c>
      <c r="C4350" s="54" t="s">
        <v>1164</v>
      </c>
      <c r="D4350" s="54" t="s">
        <v>111</v>
      </c>
      <c r="E4350" s="54" t="s">
        <v>1161</v>
      </c>
      <c r="F4350" s="54" t="s">
        <v>272</v>
      </c>
      <c r="G4350" s="54" t="s">
        <v>192</v>
      </c>
      <c r="H4350" s="54" t="s">
        <v>478</v>
      </c>
      <c r="I4350" s="54" t="s">
        <v>479</v>
      </c>
      <c r="J4350" s="54" t="s">
        <v>192</v>
      </c>
      <c r="K4350" s="54" t="s">
        <v>494</v>
      </c>
      <c r="L4350" s="87">
        <v>41695</v>
      </c>
      <c r="M4350" s="54"/>
      <c r="N4350" s="54" t="s">
        <v>495</v>
      </c>
      <c r="O4350" s="88">
        <v>0.119644</v>
      </c>
      <c r="P4350" s="54">
        <v>9</v>
      </c>
    </row>
    <row r="4351" spans="1:16" ht="28">
      <c r="A4351" s="54" t="s">
        <v>228</v>
      </c>
      <c r="B4351" s="54" t="s">
        <v>185</v>
      </c>
      <c r="C4351" s="54" t="s">
        <v>1164</v>
      </c>
      <c r="D4351" s="54" t="s">
        <v>111</v>
      </c>
      <c r="E4351" s="54" t="s">
        <v>1161</v>
      </c>
      <c r="F4351" s="54" t="s">
        <v>272</v>
      </c>
      <c r="G4351" s="54" t="s">
        <v>192</v>
      </c>
      <c r="H4351" s="54" t="s">
        <v>478</v>
      </c>
      <c r="I4351" s="54" t="s">
        <v>479</v>
      </c>
      <c r="J4351" s="54" t="s">
        <v>192</v>
      </c>
      <c r="K4351" s="54" t="s">
        <v>496</v>
      </c>
      <c r="L4351" s="87">
        <v>41695</v>
      </c>
      <c r="M4351" s="54"/>
      <c r="N4351" s="54" t="s">
        <v>497</v>
      </c>
      <c r="O4351" s="88">
        <v>0.146232</v>
      </c>
      <c r="P4351" s="54">
        <v>11</v>
      </c>
    </row>
    <row r="4352" spans="1:16" ht="28">
      <c r="A4352" s="54" t="s">
        <v>228</v>
      </c>
      <c r="B4352" s="54" t="s">
        <v>185</v>
      </c>
      <c r="C4352" s="54" t="s">
        <v>1164</v>
      </c>
      <c r="D4352" s="54" t="s">
        <v>111</v>
      </c>
      <c r="E4352" s="54" t="s">
        <v>1161</v>
      </c>
      <c r="F4352" s="54" t="s">
        <v>272</v>
      </c>
      <c r="G4352" s="54" t="s">
        <v>192</v>
      </c>
      <c r="H4352" s="54" t="s">
        <v>478</v>
      </c>
      <c r="I4352" s="54" t="s">
        <v>479</v>
      </c>
      <c r="J4352" s="54" t="s">
        <v>192</v>
      </c>
      <c r="K4352" s="54" t="s">
        <v>498</v>
      </c>
      <c r="L4352" s="87">
        <v>41695</v>
      </c>
      <c r="M4352" s="54"/>
      <c r="N4352" s="54" t="s">
        <v>499</v>
      </c>
      <c r="O4352" s="88">
        <v>0.25258199999999997</v>
      </c>
      <c r="P4352" s="54">
        <v>19</v>
      </c>
    </row>
    <row r="4353" spans="1:16" ht="28">
      <c r="A4353" s="54" t="s">
        <v>228</v>
      </c>
      <c r="B4353" s="54" t="s">
        <v>185</v>
      </c>
      <c r="C4353" s="54" t="s">
        <v>1164</v>
      </c>
      <c r="D4353" s="54" t="s">
        <v>111</v>
      </c>
      <c r="E4353" s="54" t="s">
        <v>1161</v>
      </c>
      <c r="F4353" s="54" t="s">
        <v>272</v>
      </c>
      <c r="G4353" s="54" t="s">
        <v>196</v>
      </c>
      <c r="H4353" s="54" t="s">
        <v>197</v>
      </c>
      <c r="I4353" s="54" t="s">
        <v>678</v>
      </c>
      <c r="J4353" s="54" t="s">
        <v>196</v>
      </c>
      <c r="K4353" s="54" t="s">
        <v>684</v>
      </c>
      <c r="L4353" s="87">
        <v>41814</v>
      </c>
      <c r="M4353" s="54"/>
      <c r="N4353" s="54" t="s">
        <v>685</v>
      </c>
      <c r="O4353" s="88">
        <v>1.3294E-2</v>
      </c>
      <c r="P4353" s="54">
        <v>1</v>
      </c>
    </row>
    <row r="4354" spans="1:16" ht="28">
      <c r="A4354" s="54" t="s">
        <v>228</v>
      </c>
      <c r="B4354" s="54" t="s">
        <v>185</v>
      </c>
      <c r="C4354" s="54" t="s">
        <v>1164</v>
      </c>
      <c r="D4354" s="54" t="s">
        <v>111</v>
      </c>
      <c r="E4354" s="54" t="s">
        <v>1161</v>
      </c>
      <c r="F4354" s="54" t="s">
        <v>272</v>
      </c>
      <c r="G4354" s="54" t="s">
        <v>196</v>
      </c>
      <c r="H4354" s="54" t="s">
        <v>197</v>
      </c>
      <c r="I4354" s="54" t="s">
        <v>678</v>
      </c>
      <c r="J4354" s="54" t="s">
        <v>196</v>
      </c>
      <c r="K4354" s="54" t="s">
        <v>686</v>
      </c>
      <c r="L4354" s="87">
        <v>41814</v>
      </c>
      <c r="M4354" s="54"/>
      <c r="N4354" s="54" t="s">
        <v>687</v>
      </c>
      <c r="O4354" s="88">
        <v>1.3294E-2</v>
      </c>
      <c r="P4354" s="54">
        <v>1</v>
      </c>
    </row>
    <row r="4355" spans="1:16" ht="28">
      <c r="A4355" s="54" t="s">
        <v>228</v>
      </c>
      <c r="B4355" s="54" t="s">
        <v>185</v>
      </c>
      <c r="C4355" s="54" t="s">
        <v>350</v>
      </c>
      <c r="D4355" s="54" t="s">
        <v>111</v>
      </c>
      <c r="E4355" s="54" t="s">
        <v>340</v>
      </c>
      <c r="F4355" s="54" t="s">
        <v>272</v>
      </c>
      <c r="G4355" s="54" t="s">
        <v>196</v>
      </c>
      <c r="H4355" s="54" t="s">
        <v>351</v>
      </c>
      <c r="I4355" s="54" t="s">
        <v>352</v>
      </c>
      <c r="J4355" s="54" t="s">
        <v>196</v>
      </c>
      <c r="K4355" s="54" t="s">
        <v>351</v>
      </c>
      <c r="L4355" s="87">
        <v>41767</v>
      </c>
      <c r="M4355" s="54"/>
      <c r="N4355" s="54" t="s">
        <v>353</v>
      </c>
      <c r="O4355" s="88">
        <v>9.3056E-2</v>
      </c>
      <c r="P4355" s="54">
        <v>7</v>
      </c>
    </row>
    <row r="4356" spans="1:16" ht="28">
      <c r="A4356" s="54" t="s">
        <v>228</v>
      </c>
      <c r="B4356" s="54" t="s">
        <v>185</v>
      </c>
      <c r="C4356" s="54" t="s">
        <v>350</v>
      </c>
      <c r="D4356" s="54" t="s">
        <v>111</v>
      </c>
      <c r="E4356" s="54" t="s">
        <v>340</v>
      </c>
      <c r="F4356" s="54" t="s">
        <v>272</v>
      </c>
      <c r="G4356" s="54" t="s">
        <v>210</v>
      </c>
      <c r="H4356" s="54" t="s">
        <v>342</v>
      </c>
      <c r="I4356" s="54" t="s">
        <v>343</v>
      </c>
      <c r="J4356" s="54" t="s">
        <v>210</v>
      </c>
      <c r="K4356" s="54" t="s">
        <v>342</v>
      </c>
      <c r="L4356" s="87">
        <v>41870</v>
      </c>
      <c r="M4356" s="54"/>
      <c r="N4356" s="54" t="s">
        <v>344</v>
      </c>
      <c r="O4356" s="88">
        <v>0.69127700000000003</v>
      </c>
      <c r="P4356" s="54">
        <v>52</v>
      </c>
    </row>
    <row r="4357" spans="1:16" ht="28">
      <c r="A4357" s="54" t="s">
        <v>228</v>
      </c>
      <c r="B4357" s="54" t="s">
        <v>185</v>
      </c>
      <c r="C4357" s="54" t="s">
        <v>350</v>
      </c>
      <c r="D4357" s="54" t="s">
        <v>111</v>
      </c>
      <c r="E4357" s="54" t="s">
        <v>340</v>
      </c>
      <c r="F4357" s="54" t="s">
        <v>272</v>
      </c>
      <c r="G4357" s="54" t="s">
        <v>210</v>
      </c>
      <c r="H4357" s="54" t="s">
        <v>345</v>
      </c>
      <c r="I4357" s="54" t="s">
        <v>346</v>
      </c>
      <c r="J4357" s="54" t="s">
        <v>210</v>
      </c>
      <c r="K4357" s="54" t="s">
        <v>345</v>
      </c>
      <c r="L4357" s="87">
        <v>41761</v>
      </c>
      <c r="M4357" s="54"/>
      <c r="N4357" s="54" t="s">
        <v>347</v>
      </c>
      <c r="O4357" s="88">
        <v>2.6588000000000001E-2</v>
      </c>
      <c r="P4357" s="54">
        <v>2</v>
      </c>
    </row>
    <row r="4358" spans="1:16" ht="28">
      <c r="A4358" s="54" t="s">
        <v>228</v>
      </c>
      <c r="B4358" s="54" t="s">
        <v>185</v>
      </c>
      <c r="C4358" s="54" t="s">
        <v>1130</v>
      </c>
      <c r="D4358" s="54" t="s">
        <v>111</v>
      </c>
      <c r="E4358" s="54" t="s">
        <v>370</v>
      </c>
      <c r="F4358" s="54" t="s">
        <v>272</v>
      </c>
      <c r="G4358" s="54" t="s">
        <v>186</v>
      </c>
      <c r="H4358" s="54" t="s">
        <v>371</v>
      </c>
      <c r="I4358" s="54" t="s">
        <v>372</v>
      </c>
      <c r="J4358" s="54" t="s">
        <v>186</v>
      </c>
      <c r="K4358" s="54" t="s">
        <v>373</v>
      </c>
      <c r="L4358" s="87">
        <v>41695</v>
      </c>
      <c r="M4358" s="54"/>
      <c r="N4358" s="54" t="s">
        <v>375</v>
      </c>
      <c r="O4358" s="88">
        <v>0.10635</v>
      </c>
      <c r="P4358" s="54">
        <v>8</v>
      </c>
    </row>
    <row r="4359" spans="1:16" ht="28">
      <c r="A4359" s="54" t="s">
        <v>228</v>
      </c>
      <c r="B4359" s="54" t="s">
        <v>185</v>
      </c>
      <c r="C4359" s="54" t="s">
        <v>1130</v>
      </c>
      <c r="D4359" s="54" t="s">
        <v>111</v>
      </c>
      <c r="E4359" s="54" t="s">
        <v>370</v>
      </c>
      <c r="F4359" s="54" t="s">
        <v>272</v>
      </c>
      <c r="G4359" s="54" t="s">
        <v>186</v>
      </c>
      <c r="H4359" s="54" t="s">
        <v>371</v>
      </c>
      <c r="I4359" s="54" t="s">
        <v>372</v>
      </c>
      <c r="J4359" s="54" t="s">
        <v>186</v>
      </c>
      <c r="K4359" s="54" t="s">
        <v>376</v>
      </c>
      <c r="L4359" s="87">
        <v>41695</v>
      </c>
      <c r="M4359" s="54"/>
      <c r="N4359" s="54" t="s">
        <v>378</v>
      </c>
      <c r="O4359" s="88">
        <v>7.9763000000000001E-2</v>
      </c>
      <c r="P4359" s="54">
        <v>6</v>
      </c>
    </row>
    <row r="4360" spans="1:16" ht="28">
      <c r="A4360" s="54" t="s">
        <v>228</v>
      </c>
      <c r="B4360" s="54" t="s">
        <v>185</v>
      </c>
      <c r="C4360" s="54" t="s">
        <v>1130</v>
      </c>
      <c r="D4360" s="54" t="s">
        <v>111</v>
      </c>
      <c r="E4360" s="54" t="s">
        <v>370</v>
      </c>
      <c r="F4360" s="54" t="s">
        <v>272</v>
      </c>
      <c r="G4360" s="54" t="s">
        <v>186</v>
      </c>
      <c r="H4360" s="54" t="s">
        <v>371</v>
      </c>
      <c r="I4360" s="54" t="s">
        <v>372</v>
      </c>
      <c r="J4360" s="54" t="s">
        <v>186</v>
      </c>
      <c r="K4360" s="54" t="s">
        <v>379</v>
      </c>
      <c r="L4360" s="87">
        <v>41695</v>
      </c>
      <c r="M4360" s="54"/>
      <c r="N4360" s="54" t="s">
        <v>380</v>
      </c>
      <c r="O4360" s="88">
        <v>0.55833900000000003</v>
      </c>
      <c r="P4360" s="54">
        <v>42</v>
      </c>
    </row>
    <row r="4361" spans="1:16" ht="28">
      <c r="A4361" s="54" t="s">
        <v>228</v>
      </c>
      <c r="B4361" s="54" t="s">
        <v>185</v>
      </c>
      <c r="C4361" s="54" t="s">
        <v>1130</v>
      </c>
      <c r="D4361" s="54" t="s">
        <v>111</v>
      </c>
      <c r="E4361" s="54" t="s">
        <v>370</v>
      </c>
      <c r="F4361" s="54" t="s">
        <v>272</v>
      </c>
      <c r="G4361" s="54" t="s">
        <v>186</v>
      </c>
      <c r="H4361" s="54" t="s">
        <v>371</v>
      </c>
      <c r="I4361" s="54" t="s">
        <v>372</v>
      </c>
      <c r="J4361" s="54" t="s">
        <v>186</v>
      </c>
      <c r="K4361" s="54" t="s">
        <v>381</v>
      </c>
      <c r="L4361" s="87">
        <v>41695</v>
      </c>
      <c r="M4361" s="54"/>
      <c r="N4361" s="54" t="s">
        <v>382</v>
      </c>
      <c r="O4361" s="88">
        <v>1.3294E-2</v>
      </c>
      <c r="P4361" s="54">
        <v>1</v>
      </c>
    </row>
    <row r="4362" spans="1:16" ht="28">
      <c r="A4362" s="54" t="s">
        <v>228</v>
      </c>
      <c r="B4362" s="54" t="s">
        <v>185</v>
      </c>
      <c r="C4362" s="54" t="s">
        <v>1130</v>
      </c>
      <c r="D4362" s="54" t="s">
        <v>111</v>
      </c>
      <c r="E4362" s="54" t="s">
        <v>370</v>
      </c>
      <c r="F4362" s="54" t="s">
        <v>272</v>
      </c>
      <c r="G4362" s="54" t="s">
        <v>192</v>
      </c>
      <c r="H4362" s="54" t="s">
        <v>280</v>
      </c>
      <c r="I4362" s="54" t="s">
        <v>281</v>
      </c>
      <c r="J4362" s="54" t="s">
        <v>192</v>
      </c>
      <c r="K4362" s="54" t="s">
        <v>282</v>
      </c>
      <c r="L4362" s="87">
        <v>41898</v>
      </c>
      <c r="M4362" s="54"/>
      <c r="N4362" s="54" t="s">
        <v>283</v>
      </c>
      <c r="O4362" s="88">
        <v>9.3056E-2</v>
      </c>
      <c r="P4362" s="54">
        <v>7</v>
      </c>
    </row>
    <row r="4363" spans="1:16" ht="28">
      <c r="A4363" s="54" t="s">
        <v>228</v>
      </c>
      <c r="B4363" s="54" t="s">
        <v>185</v>
      </c>
      <c r="C4363" s="54" t="s">
        <v>1130</v>
      </c>
      <c r="D4363" s="54" t="s">
        <v>111</v>
      </c>
      <c r="E4363" s="54" t="s">
        <v>370</v>
      </c>
      <c r="F4363" s="54" t="s">
        <v>272</v>
      </c>
      <c r="G4363" s="54" t="s">
        <v>192</v>
      </c>
      <c r="H4363" s="54" t="s">
        <v>280</v>
      </c>
      <c r="I4363" s="54" t="s">
        <v>281</v>
      </c>
      <c r="J4363" s="54" t="s">
        <v>192</v>
      </c>
      <c r="K4363" s="54" t="s">
        <v>284</v>
      </c>
      <c r="L4363" s="87">
        <v>41898</v>
      </c>
      <c r="M4363" s="54"/>
      <c r="N4363" s="54" t="s">
        <v>285</v>
      </c>
      <c r="O4363" s="88">
        <v>2.6588000000000001E-2</v>
      </c>
      <c r="P4363" s="54">
        <v>2</v>
      </c>
    </row>
    <row r="4364" spans="1:16" ht="28">
      <c r="A4364" s="54" t="s">
        <v>228</v>
      </c>
      <c r="B4364" s="54" t="s">
        <v>185</v>
      </c>
      <c r="C4364" s="54" t="s">
        <v>1130</v>
      </c>
      <c r="D4364" s="54" t="s">
        <v>111</v>
      </c>
      <c r="E4364" s="54" t="s">
        <v>370</v>
      </c>
      <c r="F4364" s="54" t="s">
        <v>272</v>
      </c>
      <c r="G4364" s="54" t="s">
        <v>192</v>
      </c>
      <c r="H4364" s="54" t="s">
        <v>280</v>
      </c>
      <c r="I4364" s="54" t="s">
        <v>281</v>
      </c>
      <c r="J4364" s="54" t="s">
        <v>192</v>
      </c>
      <c r="K4364" s="54" t="s">
        <v>471</v>
      </c>
      <c r="L4364" s="87">
        <v>41898</v>
      </c>
      <c r="M4364" s="54"/>
      <c r="N4364" s="54" t="s">
        <v>472</v>
      </c>
      <c r="O4364" s="88">
        <v>1.3294E-2</v>
      </c>
      <c r="P4364" s="54">
        <v>1</v>
      </c>
    </row>
    <row r="4365" spans="1:16" ht="28">
      <c r="A4365" s="54" t="s">
        <v>228</v>
      </c>
      <c r="B4365" s="54" t="s">
        <v>185</v>
      </c>
      <c r="C4365" s="54" t="s">
        <v>1130</v>
      </c>
      <c r="D4365" s="54" t="s">
        <v>111</v>
      </c>
      <c r="E4365" s="54" t="s">
        <v>370</v>
      </c>
      <c r="F4365" s="54" t="s">
        <v>272</v>
      </c>
      <c r="G4365" s="54" t="s">
        <v>192</v>
      </c>
      <c r="H4365" s="54" t="s">
        <v>280</v>
      </c>
      <c r="I4365" s="54" t="s">
        <v>281</v>
      </c>
      <c r="J4365" s="54" t="s">
        <v>192</v>
      </c>
      <c r="K4365" s="54" t="s">
        <v>473</v>
      </c>
      <c r="L4365" s="87">
        <v>41898</v>
      </c>
      <c r="M4365" s="54"/>
      <c r="N4365" s="54" t="s">
        <v>474</v>
      </c>
      <c r="O4365" s="88">
        <v>1.3294E-2</v>
      </c>
      <c r="P4365" s="54">
        <v>1</v>
      </c>
    </row>
    <row r="4366" spans="1:16" ht="28">
      <c r="A4366" s="54" t="s">
        <v>228</v>
      </c>
      <c r="B4366" s="54" t="s">
        <v>185</v>
      </c>
      <c r="C4366" s="54" t="s">
        <v>1130</v>
      </c>
      <c r="D4366" s="54" t="s">
        <v>111</v>
      </c>
      <c r="E4366" s="54" t="s">
        <v>370</v>
      </c>
      <c r="F4366" s="54" t="s">
        <v>272</v>
      </c>
      <c r="G4366" s="54" t="s">
        <v>192</v>
      </c>
      <c r="H4366" s="54" t="s">
        <v>478</v>
      </c>
      <c r="I4366" s="54" t="s">
        <v>479</v>
      </c>
      <c r="J4366" s="54" t="s">
        <v>192</v>
      </c>
      <c r="K4366" s="54" t="s">
        <v>486</v>
      </c>
      <c r="L4366" s="87">
        <v>41695</v>
      </c>
      <c r="M4366" s="54"/>
      <c r="N4366" s="54" t="s">
        <v>487</v>
      </c>
      <c r="O4366" s="88">
        <v>1.3294E-2</v>
      </c>
      <c r="P4366" s="54">
        <v>1</v>
      </c>
    </row>
    <row r="4367" spans="1:16" ht="28">
      <c r="A4367" s="54" t="s">
        <v>228</v>
      </c>
      <c r="B4367" s="54" t="s">
        <v>185</v>
      </c>
      <c r="C4367" s="54" t="s">
        <v>1130</v>
      </c>
      <c r="D4367" s="54" t="s">
        <v>111</v>
      </c>
      <c r="E4367" s="54" t="s">
        <v>370</v>
      </c>
      <c r="F4367" s="54" t="s">
        <v>272</v>
      </c>
      <c r="G4367" s="54" t="s">
        <v>192</v>
      </c>
      <c r="H4367" s="54" t="s">
        <v>478</v>
      </c>
      <c r="I4367" s="54" t="s">
        <v>479</v>
      </c>
      <c r="J4367" s="54" t="s">
        <v>192</v>
      </c>
      <c r="K4367" s="54" t="s">
        <v>488</v>
      </c>
      <c r="L4367" s="87">
        <v>41695</v>
      </c>
      <c r="M4367" s="54"/>
      <c r="N4367" s="54" t="s">
        <v>489</v>
      </c>
      <c r="O4367" s="88">
        <v>2.6588000000000001E-2</v>
      </c>
      <c r="P4367" s="54">
        <v>2</v>
      </c>
    </row>
    <row r="4368" spans="1:16" ht="28">
      <c r="A4368" s="54" t="s">
        <v>228</v>
      </c>
      <c r="B4368" s="54" t="s">
        <v>185</v>
      </c>
      <c r="C4368" s="54" t="s">
        <v>1130</v>
      </c>
      <c r="D4368" s="54" t="s">
        <v>111</v>
      </c>
      <c r="E4368" s="54" t="s">
        <v>370</v>
      </c>
      <c r="F4368" s="54" t="s">
        <v>272</v>
      </c>
      <c r="G4368" s="54" t="s">
        <v>192</v>
      </c>
      <c r="H4368" s="54" t="s">
        <v>478</v>
      </c>
      <c r="I4368" s="54" t="s">
        <v>479</v>
      </c>
      <c r="J4368" s="54" t="s">
        <v>192</v>
      </c>
      <c r="K4368" s="54" t="s">
        <v>494</v>
      </c>
      <c r="L4368" s="87">
        <v>41695</v>
      </c>
      <c r="M4368" s="54"/>
      <c r="N4368" s="54" t="s">
        <v>495</v>
      </c>
      <c r="O4368" s="88">
        <v>1.3294E-2</v>
      </c>
      <c r="P4368" s="54">
        <v>1</v>
      </c>
    </row>
    <row r="4369" spans="1:16" ht="28">
      <c r="A4369" s="54" t="s">
        <v>228</v>
      </c>
      <c r="B4369" s="54" t="s">
        <v>185</v>
      </c>
      <c r="C4369" s="54" t="s">
        <v>1130</v>
      </c>
      <c r="D4369" s="54" t="s">
        <v>111</v>
      </c>
      <c r="E4369" s="54" t="s">
        <v>370</v>
      </c>
      <c r="F4369" s="54" t="s">
        <v>272</v>
      </c>
      <c r="G4369" s="54" t="s">
        <v>192</v>
      </c>
      <c r="H4369" s="54" t="s">
        <v>478</v>
      </c>
      <c r="I4369" s="54" t="s">
        <v>479</v>
      </c>
      <c r="J4369" s="54" t="s">
        <v>192</v>
      </c>
      <c r="K4369" s="54" t="s">
        <v>498</v>
      </c>
      <c r="L4369" s="87">
        <v>41695</v>
      </c>
      <c r="M4369" s="54"/>
      <c r="N4369" s="54" t="s">
        <v>499</v>
      </c>
      <c r="O4369" s="88">
        <v>0.186114</v>
      </c>
      <c r="P4369" s="54">
        <v>14</v>
      </c>
    </row>
    <row r="4370" spans="1:16" ht="28">
      <c r="A4370" s="54" t="s">
        <v>228</v>
      </c>
      <c r="B4370" s="54" t="s">
        <v>185</v>
      </c>
      <c r="C4370" s="54" t="s">
        <v>1130</v>
      </c>
      <c r="D4370" s="54" t="s">
        <v>111</v>
      </c>
      <c r="E4370" s="54" t="s">
        <v>370</v>
      </c>
      <c r="F4370" s="54" t="s">
        <v>272</v>
      </c>
      <c r="G4370" s="54" t="s">
        <v>288</v>
      </c>
      <c r="H4370" s="54" t="s">
        <v>600</v>
      </c>
      <c r="I4370" s="54" t="s">
        <v>601</v>
      </c>
      <c r="J4370" s="54" t="s">
        <v>288</v>
      </c>
      <c r="K4370" s="54" t="s">
        <v>602</v>
      </c>
      <c r="L4370" s="87">
        <v>41695</v>
      </c>
      <c r="M4370" s="54"/>
      <c r="N4370" s="54" t="s">
        <v>603</v>
      </c>
      <c r="O4370" s="88">
        <v>6.6469000000000014E-2</v>
      </c>
      <c r="P4370" s="54">
        <v>5</v>
      </c>
    </row>
    <row r="4371" spans="1:16" ht="28">
      <c r="A4371" s="54" t="s">
        <v>228</v>
      </c>
      <c r="B4371" s="54" t="s">
        <v>185</v>
      </c>
      <c r="C4371" s="54" t="s">
        <v>1130</v>
      </c>
      <c r="D4371" s="54" t="s">
        <v>111</v>
      </c>
      <c r="E4371" s="54" t="s">
        <v>370</v>
      </c>
      <c r="F4371" s="54" t="s">
        <v>272</v>
      </c>
      <c r="G4371" s="54" t="s">
        <v>288</v>
      </c>
      <c r="H4371" s="54" t="s">
        <v>600</v>
      </c>
      <c r="I4371" s="54" t="s">
        <v>601</v>
      </c>
      <c r="J4371" s="54" t="s">
        <v>288</v>
      </c>
      <c r="K4371" s="54" t="s">
        <v>604</v>
      </c>
      <c r="L4371" s="87">
        <v>41695</v>
      </c>
      <c r="M4371" s="54"/>
      <c r="N4371" s="54" t="s">
        <v>605</v>
      </c>
      <c r="O4371" s="88">
        <v>6.6469000000000014E-2</v>
      </c>
      <c r="P4371" s="54">
        <v>5</v>
      </c>
    </row>
    <row r="4372" spans="1:16" ht="28">
      <c r="A4372" s="54" t="s">
        <v>228</v>
      </c>
      <c r="B4372" s="54" t="s">
        <v>185</v>
      </c>
      <c r="C4372" s="54" t="s">
        <v>1130</v>
      </c>
      <c r="D4372" s="54" t="s">
        <v>111</v>
      </c>
      <c r="E4372" s="54" t="s">
        <v>370</v>
      </c>
      <c r="F4372" s="54" t="s">
        <v>272</v>
      </c>
      <c r="G4372" s="54" t="s">
        <v>288</v>
      </c>
      <c r="H4372" s="54" t="s">
        <v>600</v>
      </c>
      <c r="I4372" s="54" t="s">
        <v>601</v>
      </c>
      <c r="J4372" s="54" t="s">
        <v>288</v>
      </c>
      <c r="K4372" s="54" t="s">
        <v>606</v>
      </c>
      <c r="L4372" s="87">
        <v>41695</v>
      </c>
      <c r="M4372" s="54"/>
      <c r="N4372" s="54" t="s">
        <v>607</v>
      </c>
      <c r="O4372" s="88">
        <v>0.2127</v>
      </c>
      <c r="P4372" s="54">
        <v>16</v>
      </c>
    </row>
    <row r="4373" spans="1:16" ht="28">
      <c r="A4373" s="54" t="s">
        <v>228</v>
      </c>
      <c r="B4373" s="54" t="s">
        <v>185</v>
      </c>
      <c r="C4373" s="54" t="s">
        <v>1130</v>
      </c>
      <c r="D4373" s="54" t="s">
        <v>111</v>
      </c>
      <c r="E4373" s="54" t="s">
        <v>370</v>
      </c>
      <c r="F4373" s="54" t="s">
        <v>272</v>
      </c>
      <c r="G4373" s="54" t="s">
        <v>288</v>
      </c>
      <c r="H4373" s="54" t="s">
        <v>600</v>
      </c>
      <c r="I4373" s="54" t="s">
        <v>601</v>
      </c>
      <c r="J4373" s="54" t="s">
        <v>288</v>
      </c>
      <c r="K4373" s="54" t="s">
        <v>608</v>
      </c>
      <c r="L4373" s="87">
        <v>41695</v>
      </c>
      <c r="M4373" s="54"/>
      <c r="N4373" s="54" t="s">
        <v>609</v>
      </c>
      <c r="O4373" s="88">
        <v>0.279169</v>
      </c>
      <c r="P4373" s="54">
        <v>21</v>
      </c>
    </row>
    <row r="4374" spans="1:16" ht="28">
      <c r="A4374" s="54" t="s">
        <v>228</v>
      </c>
      <c r="B4374" s="54" t="s">
        <v>185</v>
      </c>
      <c r="C4374" s="54" t="s">
        <v>1130</v>
      </c>
      <c r="D4374" s="54" t="s">
        <v>111</v>
      </c>
      <c r="E4374" s="54" t="s">
        <v>370</v>
      </c>
      <c r="F4374" s="54" t="s">
        <v>272</v>
      </c>
      <c r="G4374" s="54" t="s">
        <v>288</v>
      </c>
      <c r="H4374" s="54" t="s">
        <v>600</v>
      </c>
      <c r="I4374" s="54" t="s">
        <v>601</v>
      </c>
      <c r="J4374" s="54" t="s">
        <v>288</v>
      </c>
      <c r="K4374" s="54" t="s">
        <v>610</v>
      </c>
      <c r="L4374" s="87">
        <v>41695</v>
      </c>
      <c r="M4374" s="54"/>
      <c r="N4374" s="54" t="s">
        <v>611</v>
      </c>
      <c r="O4374" s="88">
        <v>1.3294E-2</v>
      </c>
      <c r="P4374" s="54">
        <v>1</v>
      </c>
    </row>
    <row r="4375" spans="1:16" ht="28">
      <c r="A4375" s="54" t="s">
        <v>228</v>
      </c>
      <c r="B4375" s="54" t="s">
        <v>185</v>
      </c>
      <c r="C4375" s="54" t="s">
        <v>1130</v>
      </c>
      <c r="D4375" s="54" t="s">
        <v>111</v>
      </c>
      <c r="E4375" s="54" t="s">
        <v>370</v>
      </c>
      <c r="F4375" s="54" t="s">
        <v>272</v>
      </c>
      <c r="G4375" s="54" t="s">
        <v>288</v>
      </c>
      <c r="H4375" s="54" t="s">
        <v>600</v>
      </c>
      <c r="I4375" s="54" t="s">
        <v>601</v>
      </c>
      <c r="J4375" s="54" t="s">
        <v>288</v>
      </c>
      <c r="K4375" s="54" t="s">
        <v>612</v>
      </c>
      <c r="L4375" s="87">
        <v>41695</v>
      </c>
      <c r="M4375" s="54"/>
      <c r="N4375" s="54" t="s">
        <v>613</v>
      </c>
      <c r="O4375" s="88">
        <v>6.6469000000000014E-2</v>
      </c>
      <c r="P4375" s="54">
        <v>5</v>
      </c>
    </row>
    <row r="4376" spans="1:16" ht="28">
      <c r="A4376" s="54" t="s">
        <v>228</v>
      </c>
      <c r="B4376" s="54" t="s">
        <v>185</v>
      </c>
      <c r="C4376" s="54" t="s">
        <v>1130</v>
      </c>
      <c r="D4376" s="54" t="s">
        <v>111</v>
      </c>
      <c r="E4376" s="54" t="s">
        <v>370</v>
      </c>
      <c r="F4376" s="54" t="s">
        <v>272</v>
      </c>
      <c r="G4376" s="54" t="s">
        <v>288</v>
      </c>
      <c r="H4376" s="54" t="s">
        <v>600</v>
      </c>
      <c r="I4376" s="54" t="s">
        <v>601</v>
      </c>
      <c r="J4376" s="54" t="s">
        <v>288</v>
      </c>
      <c r="K4376" s="54" t="s">
        <v>614</v>
      </c>
      <c r="L4376" s="87">
        <v>41695</v>
      </c>
      <c r="M4376" s="54"/>
      <c r="N4376" s="54" t="s">
        <v>615</v>
      </c>
      <c r="O4376" s="88">
        <v>1.3294E-2</v>
      </c>
      <c r="P4376" s="54">
        <v>1</v>
      </c>
    </row>
    <row r="4377" spans="1:16" ht="28">
      <c r="A4377" s="54" t="s">
        <v>228</v>
      </c>
      <c r="B4377" s="54" t="s">
        <v>185</v>
      </c>
      <c r="C4377" s="54" t="s">
        <v>1130</v>
      </c>
      <c r="D4377" s="54" t="s">
        <v>111</v>
      </c>
      <c r="E4377" s="54" t="s">
        <v>370</v>
      </c>
      <c r="F4377" s="54" t="s">
        <v>272</v>
      </c>
      <c r="G4377" s="54" t="s">
        <v>288</v>
      </c>
      <c r="H4377" s="54" t="s">
        <v>600</v>
      </c>
      <c r="I4377" s="54" t="s">
        <v>601</v>
      </c>
      <c r="J4377" s="54" t="s">
        <v>288</v>
      </c>
      <c r="K4377" s="54" t="s">
        <v>616</v>
      </c>
      <c r="L4377" s="87">
        <v>41695</v>
      </c>
      <c r="M4377" s="54"/>
      <c r="N4377" s="54" t="s">
        <v>617</v>
      </c>
      <c r="O4377" s="88">
        <v>1.3294E-2</v>
      </c>
      <c r="P4377" s="54">
        <v>1</v>
      </c>
    </row>
    <row r="4378" spans="1:16" ht="28">
      <c r="A4378" s="54" t="s">
        <v>228</v>
      </c>
      <c r="B4378" s="54" t="s">
        <v>185</v>
      </c>
      <c r="C4378" s="54" t="s">
        <v>1130</v>
      </c>
      <c r="D4378" s="54" t="s">
        <v>111</v>
      </c>
      <c r="E4378" s="54" t="s">
        <v>370</v>
      </c>
      <c r="F4378" s="54" t="s">
        <v>272</v>
      </c>
      <c r="G4378" s="54" t="s">
        <v>288</v>
      </c>
      <c r="H4378" s="54" t="s">
        <v>600</v>
      </c>
      <c r="I4378" s="54" t="s">
        <v>601</v>
      </c>
      <c r="J4378" s="54" t="s">
        <v>288</v>
      </c>
      <c r="K4378" s="54" t="s">
        <v>618</v>
      </c>
      <c r="L4378" s="87">
        <v>41695</v>
      </c>
      <c r="M4378" s="54"/>
      <c r="N4378" s="54" t="s">
        <v>619</v>
      </c>
      <c r="O4378" s="88">
        <v>7.9762E-2</v>
      </c>
      <c r="P4378" s="54">
        <v>6</v>
      </c>
    </row>
    <row r="4379" spans="1:16" ht="28">
      <c r="A4379" s="54" t="s">
        <v>228</v>
      </c>
      <c r="B4379" s="54" t="s">
        <v>185</v>
      </c>
      <c r="C4379" s="54" t="s">
        <v>1130</v>
      </c>
      <c r="D4379" s="54" t="s">
        <v>111</v>
      </c>
      <c r="E4379" s="54" t="s">
        <v>370</v>
      </c>
      <c r="F4379" s="54" t="s">
        <v>272</v>
      </c>
      <c r="G4379" s="54" t="s">
        <v>288</v>
      </c>
      <c r="H4379" s="54" t="s">
        <v>600</v>
      </c>
      <c r="I4379" s="54" t="s">
        <v>601</v>
      </c>
      <c r="J4379" s="54" t="s">
        <v>288</v>
      </c>
      <c r="K4379" s="54" t="s">
        <v>600</v>
      </c>
      <c r="L4379" s="87">
        <v>41695</v>
      </c>
      <c r="M4379" s="54"/>
      <c r="N4379" s="54" t="s">
        <v>620</v>
      </c>
      <c r="O4379" s="88">
        <v>7.9762E-2</v>
      </c>
      <c r="P4379" s="54">
        <v>6</v>
      </c>
    </row>
    <row r="4380" spans="1:16" ht="28">
      <c r="A4380" s="54" t="s">
        <v>228</v>
      </c>
      <c r="B4380" s="54" t="s">
        <v>185</v>
      </c>
      <c r="C4380" s="54" t="s">
        <v>1130</v>
      </c>
      <c r="D4380" s="54" t="s">
        <v>111</v>
      </c>
      <c r="E4380" s="54" t="s">
        <v>370</v>
      </c>
      <c r="F4380" s="54" t="s">
        <v>272</v>
      </c>
      <c r="G4380" s="54" t="s">
        <v>288</v>
      </c>
      <c r="H4380" s="54" t="s">
        <v>600</v>
      </c>
      <c r="I4380" s="54" t="s">
        <v>601</v>
      </c>
      <c r="J4380" s="54" t="s">
        <v>288</v>
      </c>
      <c r="K4380" s="54" t="s">
        <v>621</v>
      </c>
      <c r="L4380" s="87">
        <v>41695</v>
      </c>
      <c r="M4380" s="54"/>
      <c r="N4380" s="54" t="s">
        <v>622</v>
      </c>
      <c r="O4380" s="88">
        <v>0.159525</v>
      </c>
      <c r="P4380" s="54">
        <v>12</v>
      </c>
    </row>
    <row r="4381" spans="1:16" ht="28">
      <c r="A4381" s="54" t="s">
        <v>228</v>
      </c>
      <c r="B4381" s="54" t="s">
        <v>185</v>
      </c>
      <c r="C4381" s="54" t="s">
        <v>1130</v>
      </c>
      <c r="D4381" s="54" t="s">
        <v>111</v>
      </c>
      <c r="E4381" s="54" t="s">
        <v>370</v>
      </c>
      <c r="F4381" s="54" t="s">
        <v>272</v>
      </c>
      <c r="G4381" s="54" t="s">
        <v>196</v>
      </c>
      <c r="H4381" s="54" t="s">
        <v>197</v>
      </c>
      <c r="I4381" s="54" t="s">
        <v>678</v>
      </c>
      <c r="J4381" s="54" t="s">
        <v>196</v>
      </c>
      <c r="K4381" s="54" t="s">
        <v>694</v>
      </c>
      <c r="L4381" s="87">
        <v>41814</v>
      </c>
      <c r="M4381" s="54"/>
      <c r="N4381" s="54" t="s">
        <v>695</v>
      </c>
      <c r="O4381" s="88">
        <v>2.6588000000000001E-2</v>
      </c>
      <c r="P4381" s="54">
        <v>2</v>
      </c>
    </row>
    <row r="4382" spans="1:16" ht="28">
      <c r="A4382" s="54" t="s">
        <v>228</v>
      </c>
      <c r="B4382" s="54" t="s">
        <v>185</v>
      </c>
      <c r="C4382" s="54" t="s">
        <v>1130</v>
      </c>
      <c r="D4382" s="54" t="s">
        <v>111</v>
      </c>
      <c r="E4382" s="54" t="s">
        <v>370</v>
      </c>
      <c r="F4382" s="54" t="s">
        <v>272</v>
      </c>
      <c r="G4382" s="54" t="s">
        <v>307</v>
      </c>
      <c r="H4382" s="54" t="s">
        <v>308</v>
      </c>
      <c r="I4382" s="54" t="s">
        <v>309</v>
      </c>
      <c r="J4382" s="54" t="s">
        <v>307</v>
      </c>
      <c r="K4382" s="54" t="s">
        <v>806</v>
      </c>
      <c r="L4382" s="87">
        <v>41695</v>
      </c>
      <c r="M4382" s="54"/>
      <c r="N4382" s="54" t="s">
        <v>807</v>
      </c>
      <c r="O4382" s="88">
        <v>5.3176000000000008E-2</v>
      </c>
      <c r="P4382" s="54">
        <v>4</v>
      </c>
    </row>
    <row r="4383" spans="1:16" ht="28">
      <c r="A4383" s="54" t="s">
        <v>228</v>
      </c>
      <c r="B4383" s="54" t="s">
        <v>185</v>
      </c>
      <c r="C4383" s="54" t="s">
        <v>1130</v>
      </c>
      <c r="D4383" s="54" t="s">
        <v>111</v>
      </c>
      <c r="E4383" s="54" t="s">
        <v>370</v>
      </c>
      <c r="F4383" s="54" t="s">
        <v>272</v>
      </c>
      <c r="G4383" s="54" t="s">
        <v>307</v>
      </c>
      <c r="H4383" s="54" t="s">
        <v>308</v>
      </c>
      <c r="I4383" s="54" t="s">
        <v>309</v>
      </c>
      <c r="J4383" s="54" t="s">
        <v>307</v>
      </c>
      <c r="K4383" s="54" t="s">
        <v>308</v>
      </c>
      <c r="L4383" s="87">
        <v>41695</v>
      </c>
      <c r="M4383" s="54"/>
      <c r="N4383" s="54" t="s">
        <v>310</v>
      </c>
      <c r="O4383" s="88">
        <v>1.3294E-2</v>
      </c>
      <c r="P4383" s="54">
        <v>1</v>
      </c>
    </row>
    <row r="4384" spans="1:16" ht="28">
      <c r="A4384" s="54" t="s">
        <v>228</v>
      </c>
      <c r="B4384" s="54" t="s">
        <v>185</v>
      </c>
      <c r="C4384" s="54" t="s">
        <v>1130</v>
      </c>
      <c r="D4384" s="54" t="s">
        <v>111</v>
      </c>
      <c r="E4384" s="54" t="s">
        <v>370</v>
      </c>
      <c r="F4384" s="54" t="s">
        <v>272</v>
      </c>
      <c r="G4384" s="54" t="s">
        <v>307</v>
      </c>
      <c r="H4384" s="54" t="s">
        <v>308</v>
      </c>
      <c r="I4384" s="54" t="s">
        <v>309</v>
      </c>
      <c r="J4384" s="54" t="s">
        <v>307</v>
      </c>
      <c r="K4384" s="54" t="s">
        <v>313</v>
      </c>
      <c r="L4384" s="87">
        <v>41695</v>
      </c>
      <c r="M4384" s="54"/>
      <c r="N4384" s="54" t="s">
        <v>314</v>
      </c>
      <c r="O4384" s="88">
        <v>0.35893199999999997</v>
      </c>
      <c r="P4384" s="54">
        <v>27</v>
      </c>
    </row>
    <row r="4385" spans="1:16" ht="28">
      <c r="A4385" s="54" t="s">
        <v>228</v>
      </c>
      <c r="B4385" s="54" t="s">
        <v>185</v>
      </c>
      <c r="C4385" s="54" t="s">
        <v>1130</v>
      </c>
      <c r="D4385" s="54" t="s">
        <v>111</v>
      </c>
      <c r="E4385" s="54" t="s">
        <v>370</v>
      </c>
      <c r="F4385" s="54" t="s">
        <v>272</v>
      </c>
      <c r="G4385" s="54" t="s">
        <v>307</v>
      </c>
      <c r="H4385" s="54" t="s">
        <v>308</v>
      </c>
      <c r="I4385" s="54" t="s">
        <v>309</v>
      </c>
      <c r="J4385" s="54" t="s">
        <v>307</v>
      </c>
      <c r="K4385" s="54" t="s">
        <v>811</v>
      </c>
      <c r="L4385" s="87">
        <v>41695</v>
      </c>
      <c r="M4385" s="54"/>
      <c r="N4385" s="54" t="s">
        <v>812</v>
      </c>
      <c r="O4385" s="88">
        <v>1.3294E-2</v>
      </c>
      <c r="P4385" s="54">
        <v>1</v>
      </c>
    </row>
    <row r="4386" spans="1:16" ht="28">
      <c r="A4386" s="54" t="s">
        <v>228</v>
      </c>
      <c r="B4386" s="54" t="s">
        <v>185</v>
      </c>
      <c r="C4386" s="54" t="s">
        <v>1130</v>
      </c>
      <c r="D4386" s="54" t="s">
        <v>111</v>
      </c>
      <c r="E4386" s="54" t="s">
        <v>370</v>
      </c>
      <c r="F4386" s="54" t="s">
        <v>272</v>
      </c>
      <c r="G4386" s="54" t="s">
        <v>307</v>
      </c>
      <c r="H4386" s="54" t="s">
        <v>308</v>
      </c>
      <c r="I4386" s="54" t="s">
        <v>309</v>
      </c>
      <c r="J4386" s="54" t="s">
        <v>307</v>
      </c>
      <c r="K4386" s="54" t="s">
        <v>813</v>
      </c>
      <c r="L4386" s="87">
        <v>41695</v>
      </c>
      <c r="M4386" s="54"/>
      <c r="N4386" s="54" t="s">
        <v>814</v>
      </c>
      <c r="O4386" s="88">
        <v>1.3294E-2</v>
      </c>
      <c r="P4386" s="54">
        <v>1</v>
      </c>
    </row>
    <row r="4387" spans="1:16" ht="28">
      <c r="A4387" s="54" t="s">
        <v>228</v>
      </c>
      <c r="B4387" s="54" t="s">
        <v>185</v>
      </c>
      <c r="C4387" s="54" t="s">
        <v>1130</v>
      </c>
      <c r="D4387" s="54" t="s">
        <v>111</v>
      </c>
      <c r="E4387" s="54" t="s">
        <v>370</v>
      </c>
      <c r="F4387" s="54" t="s">
        <v>272</v>
      </c>
      <c r="G4387" s="54" t="s">
        <v>307</v>
      </c>
      <c r="H4387" s="54" t="s">
        <v>308</v>
      </c>
      <c r="I4387" s="54" t="s">
        <v>309</v>
      </c>
      <c r="J4387" s="54" t="s">
        <v>307</v>
      </c>
      <c r="K4387" s="54" t="s">
        <v>817</v>
      </c>
      <c r="L4387" s="87">
        <v>41695</v>
      </c>
      <c r="M4387" s="54"/>
      <c r="N4387" s="54" t="s">
        <v>818</v>
      </c>
      <c r="O4387" s="88">
        <v>1.3294E-2</v>
      </c>
      <c r="P4387" s="54">
        <v>1</v>
      </c>
    </row>
    <row r="4388" spans="1:16" ht="28">
      <c r="A4388" s="54" t="s">
        <v>228</v>
      </c>
      <c r="B4388" s="54" t="s">
        <v>185</v>
      </c>
      <c r="C4388" s="54" t="s">
        <v>1130</v>
      </c>
      <c r="D4388" s="54" t="s">
        <v>111</v>
      </c>
      <c r="E4388" s="54" t="s">
        <v>370</v>
      </c>
      <c r="F4388" s="54" t="s">
        <v>272</v>
      </c>
      <c r="G4388" s="54" t="s">
        <v>307</v>
      </c>
      <c r="H4388" s="54" t="s">
        <v>308</v>
      </c>
      <c r="I4388" s="54" t="s">
        <v>309</v>
      </c>
      <c r="J4388" s="54" t="s">
        <v>307</v>
      </c>
      <c r="K4388" s="54" t="s">
        <v>823</v>
      </c>
      <c r="L4388" s="87">
        <v>41695</v>
      </c>
      <c r="M4388" s="54"/>
      <c r="N4388" s="54" t="s">
        <v>824</v>
      </c>
      <c r="O4388" s="88">
        <v>9.3056E-2</v>
      </c>
      <c r="P4388" s="54">
        <v>7</v>
      </c>
    </row>
    <row r="4389" spans="1:16" ht="28">
      <c r="A4389" s="54" t="s">
        <v>228</v>
      </c>
      <c r="B4389" s="54" t="s">
        <v>185</v>
      </c>
      <c r="C4389" s="54" t="s">
        <v>1130</v>
      </c>
      <c r="D4389" s="54" t="s">
        <v>111</v>
      </c>
      <c r="E4389" s="54" t="s">
        <v>370</v>
      </c>
      <c r="F4389" s="54" t="s">
        <v>272</v>
      </c>
      <c r="G4389" s="54" t="s">
        <v>201</v>
      </c>
      <c r="H4389" s="54" t="s">
        <v>976</v>
      </c>
      <c r="I4389" s="54" t="s">
        <v>977</v>
      </c>
      <c r="J4389" s="54" t="s">
        <v>201</v>
      </c>
      <c r="K4389" s="54" t="s">
        <v>980</v>
      </c>
      <c r="L4389" s="87">
        <v>41695</v>
      </c>
      <c r="M4389" s="54"/>
      <c r="N4389" s="54" t="s">
        <v>981</v>
      </c>
      <c r="O4389" s="88">
        <v>9.3057000000000001E-2</v>
      </c>
      <c r="P4389" s="54">
        <v>7</v>
      </c>
    </row>
    <row r="4390" spans="1:16" ht="28">
      <c r="A4390" s="54" t="s">
        <v>228</v>
      </c>
      <c r="B4390" s="54" t="s">
        <v>185</v>
      </c>
      <c r="C4390" s="54" t="s">
        <v>1130</v>
      </c>
      <c r="D4390" s="54" t="s">
        <v>111</v>
      </c>
      <c r="E4390" s="54" t="s">
        <v>370</v>
      </c>
      <c r="F4390" s="54" t="s">
        <v>272</v>
      </c>
      <c r="G4390" s="54" t="s">
        <v>201</v>
      </c>
      <c r="H4390" s="54" t="s">
        <v>976</v>
      </c>
      <c r="I4390" s="54" t="s">
        <v>977</v>
      </c>
      <c r="J4390" s="54" t="s">
        <v>201</v>
      </c>
      <c r="K4390" s="54" t="s">
        <v>982</v>
      </c>
      <c r="L4390" s="87">
        <v>41695</v>
      </c>
      <c r="M4390" s="54"/>
      <c r="N4390" s="54" t="s">
        <v>983</v>
      </c>
      <c r="O4390" s="88">
        <v>3.9881E-2</v>
      </c>
      <c r="P4390" s="54">
        <v>3</v>
      </c>
    </row>
    <row r="4391" spans="1:16" ht="28">
      <c r="A4391" s="54" t="s">
        <v>228</v>
      </c>
      <c r="B4391" s="54" t="s">
        <v>185</v>
      </c>
      <c r="C4391" s="54" t="s">
        <v>1130</v>
      </c>
      <c r="D4391" s="54" t="s">
        <v>111</v>
      </c>
      <c r="E4391" s="54" t="s">
        <v>370</v>
      </c>
      <c r="F4391" s="54" t="s">
        <v>272</v>
      </c>
      <c r="G4391" s="54" t="s">
        <v>201</v>
      </c>
      <c r="H4391" s="54" t="s">
        <v>976</v>
      </c>
      <c r="I4391" s="54" t="s">
        <v>977</v>
      </c>
      <c r="J4391" s="54" t="s">
        <v>201</v>
      </c>
      <c r="K4391" s="54" t="s">
        <v>984</v>
      </c>
      <c r="L4391" s="87">
        <v>41695</v>
      </c>
      <c r="M4391" s="54"/>
      <c r="N4391" s="54" t="s">
        <v>985</v>
      </c>
      <c r="O4391" s="88">
        <v>1.3294E-2</v>
      </c>
      <c r="P4391" s="54">
        <v>1</v>
      </c>
    </row>
    <row r="4392" spans="1:16" ht="28">
      <c r="A4392" s="54" t="s">
        <v>228</v>
      </c>
      <c r="B4392" s="54" t="s">
        <v>185</v>
      </c>
      <c r="C4392" s="54" t="s">
        <v>1130</v>
      </c>
      <c r="D4392" s="54" t="s">
        <v>111</v>
      </c>
      <c r="E4392" s="54" t="s">
        <v>370</v>
      </c>
      <c r="F4392" s="54" t="s">
        <v>272</v>
      </c>
      <c r="G4392" s="54" t="s">
        <v>201</v>
      </c>
      <c r="H4392" s="54" t="s">
        <v>976</v>
      </c>
      <c r="I4392" s="54" t="s">
        <v>977</v>
      </c>
      <c r="J4392" s="54" t="s">
        <v>201</v>
      </c>
      <c r="K4392" s="54" t="s">
        <v>986</v>
      </c>
      <c r="L4392" s="87">
        <v>41695</v>
      </c>
      <c r="M4392" s="54"/>
      <c r="N4392" s="54" t="s">
        <v>987</v>
      </c>
      <c r="O4392" s="88">
        <v>2.6588000000000001E-2</v>
      </c>
      <c r="P4392" s="54">
        <v>2</v>
      </c>
    </row>
    <row r="4393" spans="1:16" ht="28">
      <c r="A4393" s="54" t="s">
        <v>228</v>
      </c>
      <c r="B4393" s="54" t="s">
        <v>185</v>
      </c>
      <c r="C4393" s="54" t="s">
        <v>1130</v>
      </c>
      <c r="D4393" s="54" t="s">
        <v>111</v>
      </c>
      <c r="E4393" s="54" t="s">
        <v>370</v>
      </c>
      <c r="F4393" s="54" t="s">
        <v>272</v>
      </c>
      <c r="G4393" s="54" t="s">
        <v>201</v>
      </c>
      <c r="H4393" s="54" t="s">
        <v>976</v>
      </c>
      <c r="I4393" s="54" t="s">
        <v>977</v>
      </c>
      <c r="J4393" s="54" t="s">
        <v>201</v>
      </c>
      <c r="K4393" s="54" t="s">
        <v>988</v>
      </c>
      <c r="L4393" s="87">
        <v>41695</v>
      </c>
      <c r="M4393" s="54"/>
      <c r="N4393" s="54" t="s">
        <v>989</v>
      </c>
      <c r="O4393" s="88">
        <v>0.37222699999999997</v>
      </c>
      <c r="P4393" s="54">
        <v>28</v>
      </c>
    </row>
    <row r="4394" spans="1:16" ht="28">
      <c r="A4394" s="54" t="s">
        <v>228</v>
      </c>
      <c r="B4394" s="54" t="s">
        <v>185</v>
      </c>
      <c r="C4394" s="54" t="s">
        <v>1130</v>
      </c>
      <c r="D4394" s="54" t="s">
        <v>111</v>
      </c>
      <c r="E4394" s="54" t="s">
        <v>370</v>
      </c>
      <c r="F4394" s="54" t="s">
        <v>272</v>
      </c>
      <c r="G4394" s="54" t="s">
        <v>201</v>
      </c>
      <c r="H4394" s="54" t="s">
        <v>976</v>
      </c>
      <c r="I4394" s="54" t="s">
        <v>977</v>
      </c>
      <c r="J4394" s="54" t="s">
        <v>201</v>
      </c>
      <c r="K4394" s="54" t="s">
        <v>990</v>
      </c>
      <c r="L4394" s="87">
        <v>41695</v>
      </c>
      <c r="M4394" s="54"/>
      <c r="N4394" s="54" t="s">
        <v>991</v>
      </c>
      <c r="O4394" s="88">
        <v>2.6588000000000001E-2</v>
      </c>
      <c r="P4394" s="54">
        <v>2</v>
      </c>
    </row>
    <row r="4395" spans="1:16" ht="28">
      <c r="A4395" s="54" t="s">
        <v>228</v>
      </c>
      <c r="B4395" s="54" t="s">
        <v>185</v>
      </c>
      <c r="C4395" s="54" t="s">
        <v>1130</v>
      </c>
      <c r="D4395" s="54" t="s">
        <v>111</v>
      </c>
      <c r="E4395" s="54" t="s">
        <v>370</v>
      </c>
      <c r="F4395" s="54" t="s">
        <v>272</v>
      </c>
      <c r="G4395" s="54" t="s">
        <v>201</v>
      </c>
      <c r="H4395" s="54" t="s">
        <v>976</v>
      </c>
      <c r="I4395" s="54" t="s">
        <v>977</v>
      </c>
      <c r="J4395" s="54" t="s">
        <v>201</v>
      </c>
      <c r="K4395" s="54" t="s">
        <v>992</v>
      </c>
      <c r="L4395" s="87">
        <v>41695</v>
      </c>
      <c r="M4395" s="54"/>
      <c r="N4395" s="54" t="s">
        <v>993</v>
      </c>
      <c r="O4395" s="88">
        <v>3.9881E-2</v>
      </c>
      <c r="P4395" s="54">
        <v>3</v>
      </c>
    </row>
    <row r="4396" spans="1:16" ht="28">
      <c r="A4396" s="54" t="s">
        <v>228</v>
      </c>
      <c r="B4396" s="54" t="s">
        <v>185</v>
      </c>
      <c r="C4396" s="54" t="s">
        <v>1130</v>
      </c>
      <c r="D4396" s="54" t="s">
        <v>111</v>
      </c>
      <c r="E4396" s="54" t="s">
        <v>370</v>
      </c>
      <c r="F4396" s="54" t="s">
        <v>272</v>
      </c>
      <c r="G4396" s="54" t="s">
        <v>201</v>
      </c>
      <c r="H4396" s="54" t="s">
        <v>976</v>
      </c>
      <c r="I4396" s="54" t="s">
        <v>977</v>
      </c>
      <c r="J4396" s="54" t="s">
        <v>201</v>
      </c>
      <c r="K4396" s="54" t="s">
        <v>994</v>
      </c>
      <c r="L4396" s="87">
        <v>41695</v>
      </c>
      <c r="M4396" s="54"/>
      <c r="N4396" s="54" t="s">
        <v>995</v>
      </c>
      <c r="O4396" s="88">
        <v>2.6588000000000001E-2</v>
      </c>
      <c r="P4396" s="54">
        <v>2</v>
      </c>
    </row>
    <row r="4397" spans="1:16" ht="28">
      <c r="A4397" s="54" t="s">
        <v>228</v>
      </c>
      <c r="B4397" s="54" t="s">
        <v>185</v>
      </c>
      <c r="C4397" s="54" t="s">
        <v>1129</v>
      </c>
      <c r="D4397" s="54" t="s">
        <v>111</v>
      </c>
      <c r="E4397" s="54" t="s">
        <v>1129</v>
      </c>
      <c r="F4397" s="54" t="s">
        <v>272</v>
      </c>
      <c r="G4397" s="54" t="s">
        <v>186</v>
      </c>
      <c r="H4397" s="54" t="s">
        <v>371</v>
      </c>
      <c r="I4397" s="54" t="s">
        <v>372</v>
      </c>
      <c r="J4397" s="54" t="s">
        <v>186</v>
      </c>
      <c r="K4397" s="54" t="s">
        <v>373</v>
      </c>
      <c r="L4397" s="87">
        <v>41695</v>
      </c>
      <c r="M4397" s="54"/>
      <c r="N4397" s="54" t="s">
        <v>375</v>
      </c>
      <c r="O4397" s="88">
        <v>2.3983999999999998E-2</v>
      </c>
      <c r="P4397" s="54">
        <v>16</v>
      </c>
    </row>
    <row r="4398" spans="1:16" ht="28">
      <c r="A4398" s="54" t="s">
        <v>228</v>
      </c>
      <c r="B4398" s="54" t="s">
        <v>185</v>
      </c>
      <c r="C4398" s="54" t="s">
        <v>1129</v>
      </c>
      <c r="D4398" s="54" t="s">
        <v>111</v>
      </c>
      <c r="E4398" s="54" t="s">
        <v>1129</v>
      </c>
      <c r="F4398" s="54" t="s">
        <v>272</v>
      </c>
      <c r="G4398" s="54" t="s">
        <v>186</v>
      </c>
      <c r="H4398" s="54" t="s">
        <v>371</v>
      </c>
      <c r="I4398" s="54" t="s">
        <v>372</v>
      </c>
      <c r="J4398" s="54" t="s">
        <v>186</v>
      </c>
      <c r="K4398" s="54" t="s">
        <v>376</v>
      </c>
      <c r="L4398" s="87">
        <v>41695</v>
      </c>
      <c r="M4398" s="54"/>
      <c r="N4398" s="54" t="s">
        <v>378</v>
      </c>
      <c r="O4398" s="88">
        <v>1.0491E-2</v>
      </c>
      <c r="P4398" s="54">
        <v>6</v>
      </c>
    </row>
    <row r="4399" spans="1:16" ht="28">
      <c r="A4399" s="54" t="s">
        <v>228</v>
      </c>
      <c r="B4399" s="54" t="s">
        <v>185</v>
      </c>
      <c r="C4399" s="54" t="s">
        <v>1129</v>
      </c>
      <c r="D4399" s="54" t="s">
        <v>111</v>
      </c>
      <c r="E4399" s="54" t="s">
        <v>1129</v>
      </c>
      <c r="F4399" s="54" t="s">
        <v>272</v>
      </c>
      <c r="G4399" s="54" t="s">
        <v>186</v>
      </c>
      <c r="H4399" s="54" t="s">
        <v>371</v>
      </c>
      <c r="I4399" s="54" t="s">
        <v>372</v>
      </c>
      <c r="J4399" s="54" t="s">
        <v>186</v>
      </c>
      <c r="K4399" s="54" t="s">
        <v>379</v>
      </c>
      <c r="L4399" s="87">
        <v>41695</v>
      </c>
      <c r="M4399" s="54"/>
      <c r="N4399" s="54" t="s">
        <v>380</v>
      </c>
      <c r="O4399" s="88">
        <v>1.1077E-2</v>
      </c>
      <c r="P4399" s="54">
        <v>11</v>
      </c>
    </row>
    <row r="4400" spans="1:16" ht="28">
      <c r="A4400" s="54" t="s">
        <v>228</v>
      </c>
      <c r="B4400" s="54" t="s">
        <v>185</v>
      </c>
      <c r="C4400" s="54" t="s">
        <v>1129</v>
      </c>
      <c r="D4400" s="54" t="s">
        <v>111</v>
      </c>
      <c r="E4400" s="54" t="s">
        <v>1129</v>
      </c>
      <c r="F4400" s="54" t="s">
        <v>272</v>
      </c>
      <c r="G4400" s="54" t="s">
        <v>186</v>
      </c>
      <c r="H4400" s="54" t="s">
        <v>371</v>
      </c>
      <c r="I4400" s="54" t="s">
        <v>372</v>
      </c>
      <c r="J4400" s="54" t="s">
        <v>186</v>
      </c>
      <c r="K4400" s="54" t="s">
        <v>381</v>
      </c>
      <c r="L4400" s="87">
        <v>41695</v>
      </c>
      <c r="M4400" s="54"/>
      <c r="N4400" s="54" t="s">
        <v>382</v>
      </c>
      <c r="O4400" s="88">
        <v>0</v>
      </c>
      <c r="P4400" s="54">
        <v>1</v>
      </c>
    </row>
    <row r="4401" spans="1:16" ht="28">
      <c r="A4401" s="54" t="s">
        <v>228</v>
      </c>
      <c r="B4401" s="54" t="s">
        <v>185</v>
      </c>
      <c r="C4401" s="54" t="s">
        <v>1129</v>
      </c>
      <c r="D4401" s="54" t="s">
        <v>111</v>
      </c>
      <c r="E4401" s="54" t="s">
        <v>1129</v>
      </c>
      <c r="F4401" s="54" t="s">
        <v>272</v>
      </c>
      <c r="G4401" s="54" t="s">
        <v>186</v>
      </c>
      <c r="H4401" s="54" t="s">
        <v>371</v>
      </c>
      <c r="I4401" s="54" t="s">
        <v>372</v>
      </c>
      <c r="J4401" s="54" t="s">
        <v>186</v>
      </c>
      <c r="K4401" s="54" t="s">
        <v>383</v>
      </c>
      <c r="L4401" s="87">
        <v>41695</v>
      </c>
      <c r="M4401" s="54"/>
      <c r="N4401" s="54" t="s">
        <v>384</v>
      </c>
      <c r="O4401" s="88">
        <v>3.5639999999999999E-3</v>
      </c>
      <c r="P4401" s="54">
        <v>4</v>
      </c>
    </row>
    <row r="4402" spans="1:16" ht="28">
      <c r="A4402" s="54" t="s">
        <v>228</v>
      </c>
      <c r="B4402" s="54" t="s">
        <v>185</v>
      </c>
      <c r="C4402" s="54" t="s">
        <v>1129</v>
      </c>
      <c r="D4402" s="54" t="s">
        <v>111</v>
      </c>
      <c r="E4402" s="54" t="s">
        <v>1129</v>
      </c>
      <c r="F4402" s="54" t="s">
        <v>272</v>
      </c>
      <c r="G4402" s="54" t="s">
        <v>192</v>
      </c>
      <c r="H4402" s="54" t="s">
        <v>280</v>
      </c>
      <c r="I4402" s="54" t="s">
        <v>281</v>
      </c>
      <c r="J4402" s="54" t="s">
        <v>192</v>
      </c>
      <c r="K4402" s="54" t="s">
        <v>465</v>
      </c>
      <c r="L4402" s="87">
        <v>41898</v>
      </c>
      <c r="M4402" s="54"/>
      <c r="N4402" s="54" t="s">
        <v>466</v>
      </c>
      <c r="O4402" s="88">
        <v>7.6499999999999995E-4</v>
      </c>
      <c r="P4402" s="54">
        <v>2</v>
      </c>
    </row>
    <row r="4403" spans="1:16" ht="28">
      <c r="A4403" s="54" t="s">
        <v>228</v>
      </c>
      <c r="B4403" s="54" t="s">
        <v>185</v>
      </c>
      <c r="C4403" s="54" t="s">
        <v>1129</v>
      </c>
      <c r="D4403" s="54" t="s">
        <v>111</v>
      </c>
      <c r="E4403" s="54" t="s">
        <v>1129</v>
      </c>
      <c r="F4403" s="54" t="s">
        <v>272</v>
      </c>
      <c r="G4403" s="54" t="s">
        <v>192</v>
      </c>
      <c r="H4403" s="54" t="s">
        <v>280</v>
      </c>
      <c r="I4403" s="54" t="s">
        <v>281</v>
      </c>
      <c r="J4403" s="54" t="s">
        <v>192</v>
      </c>
      <c r="K4403" s="54" t="s">
        <v>282</v>
      </c>
      <c r="L4403" s="87">
        <v>41898</v>
      </c>
      <c r="M4403" s="54"/>
      <c r="N4403" s="54" t="s">
        <v>283</v>
      </c>
      <c r="O4403" s="88">
        <v>4.4922999999999991E-2</v>
      </c>
      <c r="P4403" s="54">
        <v>9</v>
      </c>
    </row>
    <row r="4404" spans="1:16" ht="28">
      <c r="A4404" s="54" t="s">
        <v>228</v>
      </c>
      <c r="B4404" s="54" t="s">
        <v>185</v>
      </c>
      <c r="C4404" s="54" t="s">
        <v>1129</v>
      </c>
      <c r="D4404" s="54" t="s">
        <v>111</v>
      </c>
      <c r="E4404" s="54" t="s">
        <v>1129</v>
      </c>
      <c r="F4404" s="54" t="s">
        <v>272</v>
      </c>
      <c r="G4404" s="54" t="s">
        <v>192</v>
      </c>
      <c r="H4404" s="54" t="s">
        <v>280</v>
      </c>
      <c r="I4404" s="54" t="s">
        <v>281</v>
      </c>
      <c r="J4404" s="54" t="s">
        <v>192</v>
      </c>
      <c r="K4404" s="54" t="s">
        <v>284</v>
      </c>
      <c r="L4404" s="87">
        <v>41898</v>
      </c>
      <c r="M4404" s="54"/>
      <c r="N4404" s="54" t="s">
        <v>285</v>
      </c>
      <c r="O4404" s="88">
        <v>9.0810000000000005E-3</v>
      </c>
      <c r="P4404" s="54">
        <v>12</v>
      </c>
    </row>
    <row r="4405" spans="1:16" ht="28">
      <c r="A4405" s="54" t="s">
        <v>228</v>
      </c>
      <c r="B4405" s="54" t="s">
        <v>185</v>
      </c>
      <c r="C4405" s="54" t="s">
        <v>1129</v>
      </c>
      <c r="D4405" s="54" t="s">
        <v>111</v>
      </c>
      <c r="E4405" s="54" t="s">
        <v>1129</v>
      </c>
      <c r="F4405" s="54" t="s">
        <v>272</v>
      </c>
      <c r="G4405" s="54" t="s">
        <v>192</v>
      </c>
      <c r="H4405" s="54" t="s">
        <v>280</v>
      </c>
      <c r="I4405" s="54" t="s">
        <v>281</v>
      </c>
      <c r="J4405" s="54" t="s">
        <v>192</v>
      </c>
      <c r="K4405" s="54" t="s">
        <v>286</v>
      </c>
      <c r="L4405" s="87">
        <v>41898</v>
      </c>
      <c r="M4405" s="54"/>
      <c r="N4405" s="54" t="s">
        <v>287</v>
      </c>
      <c r="O4405" s="88">
        <v>2.519E-3</v>
      </c>
      <c r="P4405" s="54">
        <v>6</v>
      </c>
    </row>
    <row r="4406" spans="1:16" ht="28">
      <c r="A4406" s="54" t="s">
        <v>228</v>
      </c>
      <c r="B4406" s="54" t="s">
        <v>185</v>
      </c>
      <c r="C4406" s="54" t="s">
        <v>1129</v>
      </c>
      <c r="D4406" s="54" t="s">
        <v>111</v>
      </c>
      <c r="E4406" s="54" t="s">
        <v>1129</v>
      </c>
      <c r="F4406" s="54" t="s">
        <v>272</v>
      </c>
      <c r="G4406" s="54" t="s">
        <v>192</v>
      </c>
      <c r="H4406" s="54" t="s">
        <v>280</v>
      </c>
      <c r="I4406" s="54" t="s">
        <v>281</v>
      </c>
      <c r="J4406" s="54" t="s">
        <v>192</v>
      </c>
      <c r="K4406" s="54" t="s">
        <v>467</v>
      </c>
      <c r="L4406" s="87">
        <v>41898</v>
      </c>
      <c r="M4406" s="54"/>
      <c r="N4406" s="54" t="s">
        <v>468</v>
      </c>
      <c r="O4406" s="88">
        <v>0</v>
      </c>
      <c r="P4406" s="54">
        <v>4</v>
      </c>
    </row>
    <row r="4407" spans="1:16" ht="28">
      <c r="A4407" s="54" t="s">
        <v>228</v>
      </c>
      <c r="B4407" s="54" t="s">
        <v>185</v>
      </c>
      <c r="C4407" s="54" t="s">
        <v>1129</v>
      </c>
      <c r="D4407" s="54" t="s">
        <v>111</v>
      </c>
      <c r="E4407" s="54" t="s">
        <v>1129</v>
      </c>
      <c r="F4407" s="54" t="s">
        <v>272</v>
      </c>
      <c r="G4407" s="54" t="s">
        <v>192</v>
      </c>
      <c r="H4407" s="54" t="s">
        <v>280</v>
      </c>
      <c r="I4407" s="54" t="s">
        <v>281</v>
      </c>
      <c r="J4407" s="54" t="s">
        <v>192</v>
      </c>
      <c r="K4407" s="54" t="s">
        <v>469</v>
      </c>
      <c r="L4407" s="87">
        <v>41898</v>
      </c>
      <c r="M4407" s="54"/>
      <c r="N4407" s="54" t="s">
        <v>470</v>
      </c>
      <c r="O4407" s="88">
        <v>0</v>
      </c>
      <c r="P4407" s="54">
        <v>3</v>
      </c>
    </row>
    <row r="4408" spans="1:16" ht="28">
      <c r="A4408" s="54" t="s">
        <v>228</v>
      </c>
      <c r="B4408" s="54" t="s">
        <v>185</v>
      </c>
      <c r="C4408" s="54" t="s">
        <v>1129</v>
      </c>
      <c r="D4408" s="54" t="s">
        <v>111</v>
      </c>
      <c r="E4408" s="54" t="s">
        <v>1129</v>
      </c>
      <c r="F4408" s="54" t="s">
        <v>272</v>
      </c>
      <c r="G4408" s="54" t="s">
        <v>192</v>
      </c>
      <c r="H4408" s="54" t="s">
        <v>280</v>
      </c>
      <c r="I4408" s="54" t="s">
        <v>281</v>
      </c>
      <c r="J4408" s="54" t="s">
        <v>192</v>
      </c>
      <c r="K4408" s="54" t="s">
        <v>471</v>
      </c>
      <c r="L4408" s="87">
        <v>41898</v>
      </c>
      <c r="M4408" s="54"/>
      <c r="N4408" s="54" t="s">
        <v>472</v>
      </c>
      <c r="O4408" s="88">
        <v>7.0650000000000001E-3</v>
      </c>
      <c r="P4408" s="54">
        <v>6</v>
      </c>
    </row>
    <row r="4409" spans="1:16" ht="28">
      <c r="A4409" s="54" t="s">
        <v>228</v>
      </c>
      <c r="B4409" s="54" t="s">
        <v>185</v>
      </c>
      <c r="C4409" s="54" t="s">
        <v>1129</v>
      </c>
      <c r="D4409" s="54" t="s">
        <v>111</v>
      </c>
      <c r="E4409" s="54" t="s">
        <v>1129</v>
      </c>
      <c r="F4409" s="54" t="s">
        <v>272</v>
      </c>
      <c r="G4409" s="54" t="s">
        <v>192</v>
      </c>
      <c r="H4409" s="54" t="s">
        <v>280</v>
      </c>
      <c r="I4409" s="54" t="s">
        <v>281</v>
      </c>
      <c r="J4409" s="54" t="s">
        <v>192</v>
      </c>
      <c r="K4409" s="54" t="s">
        <v>473</v>
      </c>
      <c r="L4409" s="87">
        <v>41898</v>
      </c>
      <c r="M4409" s="54"/>
      <c r="N4409" s="54" t="s">
        <v>474</v>
      </c>
      <c r="O4409" s="88">
        <v>3.9143999999999998E-2</v>
      </c>
      <c r="P4409" s="54">
        <v>10</v>
      </c>
    </row>
    <row r="4410" spans="1:16" ht="28">
      <c r="A4410" s="54" t="s">
        <v>228</v>
      </c>
      <c r="B4410" s="54" t="s">
        <v>185</v>
      </c>
      <c r="C4410" s="54" t="s">
        <v>1129</v>
      </c>
      <c r="D4410" s="54" t="s">
        <v>111</v>
      </c>
      <c r="E4410" s="54" t="s">
        <v>1129</v>
      </c>
      <c r="F4410" s="54" t="s">
        <v>272</v>
      </c>
      <c r="G4410" s="54" t="s">
        <v>192</v>
      </c>
      <c r="H4410" s="54" t="s">
        <v>478</v>
      </c>
      <c r="I4410" s="54" t="s">
        <v>479</v>
      </c>
      <c r="J4410" s="54" t="s">
        <v>192</v>
      </c>
      <c r="K4410" s="54" t="s">
        <v>482</v>
      </c>
      <c r="L4410" s="87">
        <v>41695</v>
      </c>
      <c r="M4410" s="54"/>
      <c r="N4410" s="54" t="s">
        <v>483</v>
      </c>
      <c r="O4410" s="88">
        <v>0</v>
      </c>
      <c r="P4410" s="54">
        <v>1</v>
      </c>
    </row>
    <row r="4411" spans="1:16" ht="28">
      <c r="A4411" s="54" t="s">
        <v>228</v>
      </c>
      <c r="B4411" s="54" t="s">
        <v>185</v>
      </c>
      <c r="C4411" s="54" t="s">
        <v>1129</v>
      </c>
      <c r="D4411" s="54" t="s">
        <v>111</v>
      </c>
      <c r="E4411" s="54" t="s">
        <v>1129</v>
      </c>
      <c r="F4411" s="54" t="s">
        <v>272</v>
      </c>
      <c r="G4411" s="54" t="s">
        <v>192</v>
      </c>
      <c r="H4411" s="54" t="s">
        <v>478</v>
      </c>
      <c r="I4411" s="54" t="s">
        <v>479</v>
      </c>
      <c r="J4411" s="54" t="s">
        <v>192</v>
      </c>
      <c r="K4411" s="54" t="s">
        <v>488</v>
      </c>
      <c r="L4411" s="87">
        <v>41695</v>
      </c>
      <c r="M4411" s="54"/>
      <c r="N4411" s="54" t="s">
        <v>489</v>
      </c>
      <c r="O4411" s="88">
        <v>0</v>
      </c>
      <c r="P4411" s="54">
        <v>3</v>
      </c>
    </row>
    <row r="4412" spans="1:16" ht="28">
      <c r="A4412" s="54" t="s">
        <v>228</v>
      </c>
      <c r="B4412" s="54" t="s">
        <v>185</v>
      </c>
      <c r="C4412" s="54" t="s">
        <v>1129</v>
      </c>
      <c r="D4412" s="54" t="s">
        <v>111</v>
      </c>
      <c r="E4412" s="54" t="s">
        <v>1129</v>
      </c>
      <c r="F4412" s="54" t="s">
        <v>272</v>
      </c>
      <c r="G4412" s="54" t="s">
        <v>192</v>
      </c>
      <c r="H4412" s="54" t="s">
        <v>478</v>
      </c>
      <c r="I4412" s="54" t="s">
        <v>479</v>
      </c>
      <c r="J4412" s="54" t="s">
        <v>192</v>
      </c>
      <c r="K4412" s="54" t="s">
        <v>494</v>
      </c>
      <c r="L4412" s="87">
        <v>41695</v>
      </c>
      <c r="M4412" s="54"/>
      <c r="N4412" s="54" t="s">
        <v>495</v>
      </c>
      <c r="O4412" s="88">
        <v>0</v>
      </c>
      <c r="P4412" s="54">
        <v>2</v>
      </c>
    </row>
    <row r="4413" spans="1:16" ht="28">
      <c r="A4413" s="54" t="s">
        <v>228</v>
      </c>
      <c r="B4413" s="54" t="s">
        <v>185</v>
      </c>
      <c r="C4413" s="54" t="s">
        <v>1129</v>
      </c>
      <c r="D4413" s="54" t="s">
        <v>111</v>
      </c>
      <c r="E4413" s="54" t="s">
        <v>1129</v>
      </c>
      <c r="F4413" s="54" t="s">
        <v>272</v>
      </c>
      <c r="G4413" s="54" t="s">
        <v>192</v>
      </c>
      <c r="H4413" s="54" t="s">
        <v>478</v>
      </c>
      <c r="I4413" s="54" t="s">
        <v>479</v>
      </c>
      <c r="J4413" s="54" t="s">
        <v>192</v>
      </c>
      <c r="K4413" s="54" t="s">
        <v>498</v>
      </c>
      <c r="L4413" s="87">
        <v>41695</v>
      </c>
      <c r="M4413" s="54"/>
      <c r="N4413" s="54" t="s">
        <v>499</v>
      </c>
      <c r="O4413" s="88">
        <v>1.7912999999999998E-2</v>
      </c>
      <c r="P4413" s="54">
        <v>35</v>
      </c>
    </row>
    <row r="4414" spans="1:16" ht="28">
      <c r="A4414" s="54" t="s">
        <v>228</v>
      </c>
      <c r="B4414" s="54" t="s">
        <v>185</v>
      </c>
      <c r="C4414" s="54" t="s">
        <v>1129</v>
      </c>
      <c r="D4414" s="54" t="s">
        <v>111</v>
      </c>
      <c r="E4414" s="54" t="s">
        <v>1129</v>
      </c>
      <c r="F4414" s="54" t="s">
        <v>272</v>
      </c>
      <c r="G4414" s="54" t="s">
        <v>288</v>
      </c>
      <c r="H4414" s="54" t="s">
        <v>600</v>
      </c>
      <c r="I4414" s="54" t="s">
        <v>601</v>
      </c>
      <c r="J4414" s="54" t="s">
        <v>288</v>
      </c>
      <c r="K4414" s="54" t="s">
        <v>602</v>
      </c>
      <c r="L4414" s="87">
        <v>41695</v>
      </c>
      <c r="M4414" s="54"/>
      <c r="N4414" s="54" t="s">
        <v>603</v>
      </c>
      <c r="O4414" s="88">
        <v>0</v>
      </c>
      <c r="P4414" s="54">
        <v>4</v>
      </c>
    </row>
    <row r="4415" spans="1:16" ht="28">
      <c r="A4415" s="54" t="s">
        <v>228</v>
      </c>
      <c r="B4415" s="54" t="s">
        <v>185</v>
      </c>
      <c r="C4415" s="54" t="s">
        <v>1129</v>
      </c>
      <c r="D4415" s="54" t="s">
        <v>111</v>
      </c>
      <c r="E4415" s="54" t="s">
        <v>1129</v>
      </c>
      <c r="F4415" s="54" t="s">
        <v>272</v>
      </c>
      <c r="G4415" s="54" t="s">
        <v>288</v>
      </c>
      <c r="H4415" s="54" t="s">
        <v>600</v>
      </c>
      <c r="I4415" s="54" t="s">
        <v>601</v>
      </c>
      <c r="J4415" s="54" t="s">
        <v>288</v>
      </c>
      <c r="K4415" s="54" t="s">
        <v>604</v>
      </c>
      <c r="L4415" s="87">
        <v>41695</v>
      </c>
      <c r="M4415" s="54"/>
      <c r="N4415" s="54" t="s">
        <v>605</v>
      </c>
      <c r="O4415" s="88">
        <v>6.1770000000000011E-3</v>
      </c>
      <c r="P4415" s="54">
        <v>6</v>
      </c>
    </row>
    <row r="4416" spans="1:16" ht="28">
      <c r="A4416" s="54" t="s">
        <v>228</v>
      </c>
      <c r="B4416" s="54" t="s">
        <v>185</v>
      </c>
      <c r="C4416" s="54" t="s">
        <v>1129</v>
      </c>
      <c r="D4416" s="54" t="s">
        <v>111</v>
      </c>
      <c r="E4416" s="54" t="s">
        <v>1129</v>
      </c>
      <c r="F4416" s="54" t="s">
        <v>272</v>
      </c>
      <c r="G4416" s="54" t="s">
        <v>288</v>
      </c>
      <c r="H4416" s="54" t="s">
        <v>600</v>
      </c>
      <c r="I4416" s="54" t="s">
        <v>601</v>
      </c>
      <c r="J4416" s="54" t="s">
        <v>288</v>
      </c>
      <c r="K4416" s="54" t="s">
        <v>606</v>
      </c>
      <c r="L4416" s="87">
        <v>41695</v>
      </c>
      <c r="M4416" s="54"/>
      <c r="N4416" s="54" t="s">
        <v>607</v>
      </c>
      <c r="O4416" s="88">
        <v>6.2305999999999993E-2</v>
      </c>
      <c r="P4416" s="54">
        <v>26</v>
      </c>
    </row>
    <row r="4417" spans="1:16" ht="28">
      <c r="A4417" s="54" t="s">
        <v>228</v>
      </c>
      <c r="B4417" s="54" t="s">
        <v>185</v>
      </c>
      <c r="C4417" s="54" t="s">
        <v>1129</v>
      </c>
      <c r="D4417" s="54" t="s">
        <v>111</v>
      </c>
      <c r="E4417" s="54" t="s">
        <v>1129</v>
      </c>
      <c r="F4417" s="54" t="s">
        <v>272</v>
      </c>
      <c r="G4417" s="54" t="s">
        <v>288</v>
      </c>
      <c r="H4417" s="54" t="s">
        <v>600</v>
      </c>
      <c r="I4417" s="54" t="s">
        <v>601</v>
      </c>
      <c r="J4417" s="54" t="s">
        <v>288</v>
      </c>
      <c r="K4417" s="54" t="s">
        <v>608</v>
      </c>
      <c r="L4417" s="87">
        <v>41695</v>
      </c>
      <c r="M4417" s="54"/>
      <c r="N4417" s="54" t="s">
        <v>609</v>
      </c>
      <c r="O4417" s="88">
        <v>0.13939399999999999</v>
      </c>
      <c r="P4417" s="54">
        <v>62</v>
      </c>
    </row>
    <row r="4418" spans="1:16" ht="28">
      <c r="A4418" s="54" t="s">
        <v>228</v>
      </c>
      <c r="B4418" s="54" t="s">
        <v>185</v>
      </c>
      <c r="C4418" s="54" t="s">
        <v>1129</v>
      </c>
      <c r="D4418" s="54" t="s">
        <v>111</v>
      </c>
      <c r="E4418" s="54" t="s">
        <v>1129</v>
      </c>
      <c r="F4418" s="54" t="s">
        <v>272</v>
      </c>
      <c r="G4418" s="54" t="s">
        <v>288</v>
      </c>
      <c r="H4418" s="54" t="s">
        <v>600</v>
      </c>
      <c r="I4418" s="54" t="s">
        <v>601</v>
      </c>
      <c r="J4418" s="54" t="s">
        <v>288</v>
      </c>
      <c r="K4418" s="54" t="s">
        <v>610</v>
      </c>
      <c r="L4418" s="87">
        <v>41695</v>
      </c>
      <c r="M4418" s="54"/>
      <c r="N4418" s="54" t="s">
        <v>611</v>
      </c>
      <c r="O4418" s="88">
        <v>4.2259999999999997E-3</v>
      </c>
      <c r="P4418" s="54">
        <v>2</v>
      </c>
    </row>
    <row r="4419" spans="1:16" ht="28">
      <c r="A4419" s="54" t="s">
        <v>228</v>
      </c>
      <c r="B4419" s="54" t="s">
        <v>185</v>
      </c>
      <c r="C4419" s="54" t="s">
        <v>1129</v>
      </c>
      <c r="D4419" s="54" t="s">
        <v>111</v>
      </c>
      <c r="E4419" s="54" t="s">
        <v>1129</v>
      </c>
      <c r="F4419" s="54" t="s">
        <v>272</v>
      </c>
      <c r="G4419" s="54" t="s">
        <v>288</v>
      </c>
      <c r="H4419" s="54" t="s">
        <v>600</v>
      </c>
      <c r="I4419" s="54" t="s">
        <v>601</v>
      </c>
      <c r="J4419" s="54" t="s">
        <v>288</v>
      </c>
      <c r="K4419" s="54" t="s">
        <v>612</v>
      </c>
      <c r="L4419" s="87">
        <v>41695</v>
      </c>
      <c r="M4419" s="54"/>
      <c r="N4419" s="54" t="s">
        <v>613</v>
      </c>
      <c r="O4419" s="88">
        <v>5.927E-3</v>
      </c>
      <c r="P4419" s="54">
        <v>7</v>
      </c>
    </row>
    <row r="4420" spans="1:16" ht="28">
      <c r="A4420" s="54" t="s">
        <v>228</v>
      </c>
      <c r="B4420" s="54" t="s">
        <v>185</v>
      </c>
      <c r="C4420" s="54" t="s">
        <v>1129</v>
      </c>
      <c r="D4420" s="54" t="s">
        <v>111</v>
      </c>
      <c r="E4420" s="54" t="s">
        <v>1129</v>
      </c>
      <c r="F4420" s="54" t="s">
        <v>272</v>
      </c>
      <c r="G4420" s="54" t="s">
        <v>288</v>
      </c>
      <c r="H4420" s="54" t="s">
        <v>600</v>
      </c>
      <c r="I4420" s="54" t="s">
        <v>601</v>
      </c>
      <c r="J4420" s="54" t="s">
        <v>288</v>
      </c>
      <c r="K4420" s="54" t="s">
        <v>614</v>
      </c>
      <c r="L4420" s="87">
        <v>41695</v>
      </c>
      <c r="M4420" s="54"/>
      <c r="N4420" s="54" t="s">
        <v>615</v>
      </c>
      <c r="O4420" s="88">
        <v>5.8910000000000013E-3</v>
      </c>
      <c r="P4420" s="54">
        <v>3</v>
      </c>
    </row>
    <row r="4421" spans="1:16" ht="28">
      <c r="A4421" s="54" t="s">
        <v>228</v>
      </c>
      <c r="B4421" s="54" t="s">
        <v>185</v>
      </c>
      <c r="C4421" s="54" t="s">
        <v>1129</v>
      </c>
      <c r="D4421" s="54" t="s">
        <v>111</v>
      </c>
      <c r="E4421" s="54" t="s">
        <v>1129</v>
      </c>
      <c r="F4421" s="54" t="s">
        <v>272</v>
      </c>
      <c r="G4421" s="54" t="s">
        <v>288</v>
      </c>
      <c r="H4421" s="54" t="s">
        <v>600</v>
      </c>
      <c r="I4421" s="54" t="s">
        <v>601</v>
      </c>
      <c r="J4421" s="54" t="s">
        <v>288</v>
      </c>
      <c r="K4421" s="54" t="s">
        <v>616</v>
      </c>
      <c r="L4421" s="87">
        <v>41695</v>
      </c>
      <c r="M4421" s="54"/>
      <c r="N4421" s="54" t="s">
        <v>617</v>
      </c>
      <c r="O4421" s="88">
        <v>1.6469000000000001E-2</v>
      </c>
      <c r="P4421" s="54">
        <v>4</v>
      </c>
    </row>
    <row r="4422" spans="1:16" ht="28">
      <c r="A4422" s="54" t="s">
        <v>228</v>
      </c>
      <c r="B4422" s="54" t="s">
        <v>185</v>
      </c>
      <c r="C4422" s="54" t="s">
        <v>1129</v>
      </c>
      <c r="D4422" s="54" t="s">
        <v>111</v>
      </c>
      <c r="E4422" s="54" t="s">
        <v>1129</v>
      </c>
      <c r="F4422" s="54" t="s">
        <v>272</v>
      </c>
      <c r="G4422" s="54" t="s">
        <v>288</v>
      </c>
      <c r="H4422" s="54" t="s">
        <v>600</v>
      </c>
      <c r="I4422" s="54" t="s">
        <v>601</v>
      </c>
      <c r="J4422" s="54" t="s">
        <v>288</v>
      </c>
      <c r="K4422" s="54" t="s">
        <v>618</v>
      </c>
      <c r="L4422" s="87">
        <v>41695</v>
      </c>
      <c r="M4422" s="54"/>
      <c r="N4422" s="54" t="s">
        <v>619</v>
      </c>
      <c r="O4422" s="88">
        <v>1.9297999999999999E-2</v>
      </c>
      <c r="P4422" s="54">
        <v>4</v>
      </c>
    </row>
    <row r="4423" spans="1:16" ht="28">
      <c r="A4423" s="54" t="s">
        <v>228</v>
      </c>
      <c r="B4423" s="54" t="s">
        <v>185</v>
      </c>
      <c r="C4423" s="54" t="s">
        <v>1129</v>
      </c>
      <c r="D4423" s="54" t="s">
        <v>111</v>
      </c>
      <c r="E4423" s="54" t="s">
        <v>1129</v>
      </c>
      <c r="F4423" s="54" t="s">
        <v>272</v>
      </c>
      <c r="G4423" s="54" t="s">
        <v>288</v>
      </c>
      <c r="H4423" s="54" t="s">
        <v>600</v>
      </c>
      <c r="I4423" s="54" t="s">
        <v>601</v>
      </c>
      <c r="J4423" s="54" t="s">
        <v>288</v>
      </c>
      <c r="K4423" s="54" t="s">
        <v>600</v>
      </c>
      <c r="L4423" s="87">
        <v>41695</v>
      </c>
      <c r="M4423" s="54"/>
      <c r="N4423" s="54" t="s">
        <v>620</v>
      </c>
      <c r="O4423" s="88">
        <v>3.5500000000000001E-4</v>
      </c>
      <c r="P4423" s="54">
        <v>4</v>
      </c>
    </row>
    <row r="4424" spans="1:16" ht="28">
      <c r="A4424" s="54" t="s">
        <v>228</v>
      </c>
      <c r="B4424" s="54" t="s">
        <v>185</v>
      </c>
      <c r="C4424" s="54" t="s">
        <v>1129</v>
      </c>
      <c r="D4424" s="54" t="s">
        <v>111</v>
      </c>
      <c r="E4424" s="54" t="s">
        <v>1129</v>
      </c>
      <c r="F4424" s="54" t="s">
        <v>272</v>
      </c>
      <c r="G4424" s="54" t="s">
        <v>288</v>
      </c>
      <c r="H4424" s="54" t="s">
        <v>600</v>
      </c>
      <c r="I4424" s="54" t="s">
        <v>601</v>
      </c>
      <c r="J4424" s="54" t="s">
        <v>288</v>
      </c>
      <c r="K4424" s="54" t="s">
        <v>621</v>
      </c>
      <c r="L4424" s="87">
        <v>41695</v>
      </c>
      <c r="M4424" s="54"/>
      <c r="N4424" s="54" t="s">
        <v>622</v>
      </c>
      <c r="O4424" s="88">
        <v>1.1372E-2</v>
      </c>
      <c r="P4424" s="54">
        <v>7</v>
      </c>
    </row>
    <row r="4425" spans="1:16" ht="28">
      <c r="A4425" s="54" t="s">
        <v>228</v>
      </c>
      <c r="B4425" s="54" t="s">
        <v>185</v>
      </c>
      <c r="C4425" s="54" t="s">
        <v>1129</v>
      </c>
      <c r="D4425" s="54" t="s">
        <v>111</v>
      </c>
      <c r="E4425" s="54" t="s">
        <v>1129</v>
      </c>
      <c r="F4425" s="54" t="s">
        <v>272</v>
      </c>
      <c r="G4425" s="54" t="s">
        <v>196</v>
      </c>
      <c r="H4425" s="54" t="s">
        <v>197</v>
      </c>
      <c r="I4425" s="54" t="s">
        <v>678</v>
      </c>
      <c r="J4425" s="54" t="s">
        <v>196</v>
      </c>
      <c r="K4425" s="54" t="s">
        <v>679</v>
      </c>
      <c r="L4425" s="87">
        <v>41814</v>
      </c>
      <c r="M4425" s="54"/>
      <c r="N4425" s="54" t="s">
        <v>680</v>
      </c>
      <c r="O4425" s="88">
        <v>0</v>
      </c>
      <c r="P4425" s="54">
        <v>2</v>
      </c>
    </row>
    <row r="4426" spans="1:16" ht="28">
      <c r="A4426" s="54" t="s">
        <v>228</v>
      </c>
      <c r="B4426" s="54" t="s">
        <v>185</v>
      </c>
      <c r="C4426" s="54" t="s">
        <v>1129</v>
      </c>
      <c r="D4426" s="54" t="s">
        <v>111</v>
      </c>
      <c r="E4426" s="54" t="s">
        <v>1129</v>
      </c>
      <c r="F4426" s="54" t="s">
        <v>272</v>
      </c>
      <c r="G4426" s="54" t="s">
        <v>196</v>
      </c>
      <c r="H4426" s="54" t="s">
        <v>197</v>
      </c>
      <c r="I4426" s="54" t="s">
        <v>678</v>
      </c>
      <c r="J4426" s="54" t="s">
        <v>196</v>
      </c>
      <c r="K4426" s="54" t="s">
        <v>197</v>
      </c>
      <c r="L4426" s="87">
        <v>41814</v>
      </c>
      <c r="M4426" s="54"/>
      <c r="N4426" s="54" t="s">
        <v>681</v>
      </c>
      <c r="O4426" s="88">
        <v>0</v>
      </c>
      <c r="P4426" s="54">
        <v>5</v>
      </c>
    </row>
    <row r="4427" spans="1:16" ht="28">
      <c r="A4427" s="54" t="s">
        <v>228</v>
      </c>
      <c r="B4427" s="54" t="s">
        <v>185</v>
      </c>
      <c r="C4427" s="54" t="s">
        <v>1129</v>
      </c>
      <c r="D4427" s="54" t="s">
        <v>111</v>
      </c>
      <c r="E4427" s="54" t="s">
        <v>1129</v>
      </c>
      <c r="F4427" s="54" t="s">
        <v>272</v>
      </c>
      <c r="G4427" s="54" t="s">
        <v>196</v>
      </c>
      <c r="H4427" s="54" t="s">
        <v>197</v>
      </c>
      <c r="I4427" s="54" t="s">
        <v>678</v>
      </c>
      <c r="J4427" s="54" t="s">
        <v>196</v>
      </c>
      <c r="K4427" s="54" t="s">
        <v>682</v>
      </c>
      <c r="L4427" s="87">
        <v>41814</v>
      </c>
      <c r="M4427" s="54"/>
      <c r="N4427" s="54" t="s">
        <v>683</v>
      </c>
      <c r="O4427" s="88">
        <v>0</v>
      </c>
      <c r="P4427" s="54">
        <v>1</v>
      </c>
    </row>
    <row r="4428" spans="1:16" ht="28">
      <c r="A4428" s="54" t="s">
        <v>228</v>
      </c>
      <c r="B4428" s="54" t="s">
        <v>185</v>
      </c>
      <c r="C4428" s="54" t="s">
        <v>1129</v>
      </c>
      <c r="D4428" s="54" t="s">
        <v>111</v>
      </c>
      <c r="E4428" s="54" t="s">
        <v>1129</v>
      </c>
      <c r="F4428" s="54" t="s">
        <v>272</v>
      </c>
      <c r="G4428" s="54" t="s">
        <v>196</v>
      </c>
      <c r="H4428" s="54" t="s">
        <v>197</v>
      </c>
      <c r="I4428" s="54" t="s">
        <v>678</v>
      </c>
      <c r="J4428" s="54" t="s">
        <v>196</v>
      </c>
      <c r="K4428" s="54" t="s">
        <v>686</v>
      </c>
      <c r="L4428" s="87">
        <v>41814</v>
      </c>
      <c r="M4428" s="54"/>
      <c r="N4428" s="54" t="s">
        <v>687</v>
      </c>
      <c r="O4428" s="88">
        <v>4.5500000000000002E-3</v>
      </c>
      <c r="P4428" s="54">
        <v>1</v>
      </c>
    </row>
    <row r="4429" spans="1:16" ht="28">
      <c r="A4429" s="54" t="s">
        <v>228</v>
      </c>
      <c r="B4429" s="54" t="s">
        <v>185</v>
      </c>
      <c r="C4429" s="54" t="s">
        <v>1129</v>
      </c>
      <c r="D4429" s="54" t="s">
        <v>111</v>
      </c>
      <c r="E4429" s="54" t="s">
        <v>1129</v>
      </c>
      <c r="F4429" s="54" t="s">
        <v>272</v>
      </c>
      <c r="G4429" s="54" t="s">
        <v>196</v>
      </c>
      <c r="H4429" s="54" t="s">
        <v>197</v>
      </c>
      <c r="I4429" s="54" t="s">
        <v>678</v>
      </c>
      <c r="J4429" s="54" t="s">
        <v>196</v>
      </c>
      <c r="K4429" s="54" t="s">
        <v>692</v>
      </c>
      <c r="L4429" s="87">
        <v>41814</v>
      </c>
      <c r="M4429" s="54"/>
      <c r="N4429" s="54" t="s">
        <v>693</v>
      </c>
      <c r="O4429" s="88">
        <v>5.6429999999999987E-3</v>
      </c>
      <c r="P4429" s="54">
        <v>2</v>
      </c>
    </row>
    <row r="4430" spans="1:16" ht="28">
      <c r="A4430" s="54" t="s">
        <v>228</v>
      </c>
      <c r="B4430" s="54" t="s">
        <v>185</v>
      </c>
      <c r="C4430" s="54" t="s">
        <v>1129</v>
      </c>
      <c r="D4430" s="54" t="s">
        <v>111</v>
      </c>
      <c r="E4430" s="54" t="s">
        <v>1129</v>
      </c>
      <c r="F4430" s="54" t="s">
        <v>272</v>
      </c>
      <c r="G4430" s="54" t="s">
        <v>196</v>
      </c>
      <c r="H4430" s="54" t="s">
        <v>197</v>
      </c>
      <c r="I4430" s="54" t="s">
        <v>678</v>
      </c>
      <c r="J4430" s="54" t="s">
        <v>196</v>
      </c>
      <c r="K4430" s="54" t="s">
        <v>696</v>
      </c>
      <c r="L4430" s="87">
        <v>41814</v>
      </c>
      <c r="M4430" s="54"/>
      <c r="N4430" s="54" t="s">
        <v>697</v>
      </c>
      <c r="O4430" s="88">
        <v>3.1789999999999991E-3</v>
      </c>
      <c r="P4430" s="54">
        <v>8</v>
      </c>
    </row>
    <row r="4431" spans="1:16" ht="28">
      <c r="A4431" s="54" t="s">
        <v>228</v>
      </c>
      <c r="B4431" s="54" t="s">
        <v>185</v>
      </c>
      <c r="C4431" s="54" t="s">
        <v>1129</v>
      </c>
      <c r="D4431" s="54" t="s">
        <v>111</v>
      </c>
      <c r="E4431" s="54" t="s">
        <v>1129</v>
      </c>
      <c r="F4431" s="54" t="s">
        <v>272</v>
      </c>
      <c r="G4431" s="54" t="s">
        <v>196</v>
      </c>
      <c r="H4431" s="54" t="s">
        <v>197</v>
      </c>
      <c r="I4431" s="54" t="s">
        <v>678</v>
      </c>
      <c r="J4431" s="54" t="s">
        <v>196</v>
      </c>
      <c r="K4431" s="54" t="s">
        <v>698</v>
      </c>
      <c r="L4431" s="87">
        <v>41814</v>
      </c>
      <c r="M4431" s="54"/>
      <c r="N4431" s="54" t="s">
        <v>699</v>
      </c>
      <c r="O4431" s="88">
        <v>8.456E-3</v>
      </c>
      <c r="P4431" s="54">
        <v>4</v>
      </c>
    </row>
    <row r="4432" spans="1:16" ht="28">
      <c r="A4432" s="54" t="s">
        <v>228</v>
      </c>
      <c r="B4432" s="54" t="s">
        <v>185</v>
      </c>
      <c r="C4432" s="54" t="s">
        <v>1129</v>
      </c>
      <c r="D4432" s="54" t="s">
        <v>111</v>
      </c>
      <c r="E4432" s="54" t="s">
        <v>1129</v>
      </c>
      <c r="F4432" s="54" t="s">
        <v>272</v>
      </c>
      <c r="G4432" s="54" t="s">
        <v>307</v>
      </c>
      <c r="H4432" s="54" t="s">
        <v>308</v>
      </c>
      <c r="I4432" s="54" t="s">
        <v>309</v>
      </c>
      <c r="J4432" s="54" t="s">
        <v>307</v>
      </c>
      <c r="K4432" s="54" t="s">
        <v>808</v>
      </c>
      <c r="L4432" s="87">
        <v>41695</v>
      </c>
      <c r="M4432" s="54"/>
      <c r="N4432" s="54" t="s">
        <v>809</v>
      </c>
      <c r="O4432" s="88">
        <v>0</v>
      </c>
      <c r="P4432" s="54">
        <v>1</v>
      </c>
    </row>
    <row r="4433" spans="1:16" ht="28">
      <c r="A4433" s="54" t="s">
        <v>228</v>
      </c>
      <c r="B4433" s="54" t="s">
        <v>185</v>
      </c>
      <c r="C4433" s="54" t="s">
        <v>1129</v>
      </c>
      <c r="D4433" s="54" t="s">
        <v>111</v>
      </c>
      <c r="E4433" s="54" t="s">
        <v>1129</v>
      </c>
      <c r="F4433" s="54" t="s">
        <v>272</v>
      </c>
      <c r="G4433" s="54" t="s">
        <v>307</v>
      </c>
      <c r="H4433" s="54" t="s">
        <v>308</v>
      </c>
      <c r="I4433" s="54" t="s">
        <v>309</v>
      </c>
      <c r="J4433" s="54" t="s">
        <v>307</v>
      </c>
      <c r="K4433" s="54" t="s">
        <v>308</v>
      </c>
      <c r="L4433" s="87">
        <v>41695</v>
      </c>
      <c r="M4433" s="54"/>
      <c r="N4433" s="54" t="s">
        <v>310</v>
      </c>
      <c r="O4433" s="88">
        <v>4.5909999999999987E-3</v>
      </c>
      <c r="P4433" s="54">
        <v>2</v>
      </c>
    </row>
    <row r="4434" spans="1:16" ht="28">
      <c r="A4434" s="54" t="s">
        <v>228</v>
      </c>
      <c r="B4434" s="54" t="s">
        <v>185</v>
      </c>
      <c r="C4434" s="54" t="s">
        <v>1129</v>
      </c>
      <c r="D4434" s="54" t="s">
        <v>111</v>
      </c>
      <c r="E4434" s="54" t="s">
        <v>1129</v>
      </c>
      <c r="F4434" s="54" t="s">
        <v>272</v>
      </c>
      <c r="G4434" s="54" t="s">
        <v>307</v>
      </c>
      <c r="H4434" s="54" t="s">
        <v>308</v>
      </c>
      <c r="I4434" s="54" t="s">
        <v>309</v>
      </c>
      <c r="J4434" s="54" t="s">
        <v>307</v>
      </c>
      <c r="K4434" s="54" t="s">
        <v>311</v>
      </c>
      <c r="L4434" s="87">
        <v>41695</v>
      </c>
      <c r="M4434" s="54"/>
      <c r="N4434" s="54" t="s">
        <v>312</v>
      </c>
      <c r="O4434" s="88">
        <v>4.8900000000000002E-3</v>
      </c>
      <c r="P4434" s="54">
        <v>8</v>
      </c>
    </row>
    <row r="4435" spans="1:16" ht="28">
      <c r="A4435" s="54" t="s">
        <v>228</v>
      </c>
      <c r="B4435" s="54" t="s">
        <v>185</v>
      </c>
      <c r="C4435" s="54" t="s">
        <v>1129</v>
      </c>
      <c r="D4435" s="54" t="s">
        <v>111</v>
      </c>
      <c r="E4435" s="54" t="s">
        <v>1129</v>
      </c>
      <c r="F4435" s="54" t="s">
        <v>272</v>
      </c>
      <c r="G4435" s="54" t="s">
        <v>307</v>
      </c>
      <c r="H4435" s="54" t="s">
        <v>308</v>
      </c>
      <c r="I4435" s="54" t="s">
        <v>309</v>
      </c>
      <c r="J4435" s="54" t="s">
        <v>307</v>
      </c>
      <c r="K4435" s="54" t="s">
        <v>313</v>
      </c>
      <c r="L4435" s="87">
        <v>41695</v>
      </c>
      <c r="M4435" s="54"/>
      <c r="N4435" s="54" t="s">
        <v>314</v>
      </c>
      <c r="O4435" s="88">
        <v>7.0556999999999995E-2</v>
      </c>
      <c r="P4435" s="54">
        <v>35</v>
      </c>
    </row>
    <row r="4436" spans="1:16" ht="28">
      <c r="A4436" s="54" t="s">
        <v>228</v>
      </c>
      <c r="B4436" s="54" t="s">
        <v>185</v>
      </c>
      <c r="C4436" s="54" t="s">
        <v>1129</v>
      </c>
      <c r="D4436" s="54" t="s">
        <v>111</v>
      </c>
      <c r="E4436" s="54" t="s">
        <v>1129</v>
      </c>
      <c r="F4436" s="54" t="s">
        <v>272</v>
      </c>
      <c r="G4436" s="54" t="s">
        <v>307</v>
      </c>
      <c r="H4436" s="54" t="s">
        <v>308</v>
      </c>
      <c r="I4436" s="54" t="s">
        <v>309</v>
      </c>
      <c r="J4436" s="54" t="s">
        <v>307</v>
      </c>
      <c r="K4436" s="54" t="s">
        <v>813</v>
      </c>
      <c r="L4436" s="87">
        <v>41695</v>
      </c>
      <c r="M4436" s="54"/>
      <c r="N4436" s="54" t="s">
        <v>814</v>
      </c>
      <c r="O4436" s="88">
        <v>5.4830000000000009E-3</v>
      </c>
      <c r="P4436" s="54">
        <v>5</v>
      </c>
    </row>
    <row r="4437" spans="1:16" ht="28">
      <c r="A4437" s="54" t="s">
        <v>228</v>
      </c>
      <c r="B4437" s="54" t="s">
        <v>185</v>
      </c>
      <c r="C4437" s="54" t="s">
        <v>1129</v>
      </c>
      <c r="D4437" s="54" t="s">
        <v>111</v>
      </c>
      <c r="E4437" s="54" t="s">
        <v>1129</v>
      </c>
      <c r="F4437" s="54" t="s">
        <v>272</v>
      </c>
      <c r="G4437" s="54" t="s">
        <v>307</v>
      </c>
      <c r="H4437" s="54" t="s">
        <v>308</v>
      </c>
      <c r="I4437" s="54" t="s">
        <v>309</v>
      </c>
      <c r="J4437" s="54" t="s">
        <v>307</v>
      </c>
      <c r="K4437" s="54" t="s">
        <v>815</v>
      </c>
      <c r="L4437" s="87">
        <v>41695</v>
      </c>
      <c r="M4437" s="54"/>
      <c r="N4437" s="54" t="s">
        <v>816</v>
      </c>
      <c r="O4437" s="88">
        <v>0</v>
      </c>
      <c r="P4437" s="54">
        <v>3</v>
      </c>
    </row>
    <row r="4438" spans="1:16" ht="28">
      <c r="A4438" s="54" t="s">
        <v>228</v>
      </c>
      <c r="B4438" s="54" t="s">
        <v>185</v>
      </c>
      <c r="C4438" s="54" t="s">
        <v>1129</v>
      </c>
      <c r="D4438" s="54" t="s">
        <v>111</v>
      </c>
      <c r="E4438" s="54" t="s">
        <v>1129</v>
      </c>
      <c r="F4438" s="54" t="s">
        <v>272</v>
      </c>
      <c r="G4438" s="54" t="s">
        <v>307</v>
      </c>
      <c r="H4438" s="54" t="s">
        <v>308</v>
      </c>
      <c r="I4438" s="54" t="s">
        <v>309</v>
      </c>
      <c r="J4438" s="54" t="s">
        <v>307</v>
      </c>
      <c r="K4438" s="54" t="s">
        <v>817</v>
      </c>
      <c r="L4438" s="87">
        <v>41695</v>
      </c>
      <c r="M4438" s="54"/>
      <c r="N4438" s="54" t="s">
        <v>818</v>
      </c>
      <c r="O4438" s="88">
        <v>0</v>
      </c>
      <c r="P4438" s="54">
        <v>2</v>
      </c>
    </row>
    <row r="4439" spans="1:16" ht="28">
      <c r="A4439" s="54" t="s">
        <v>228</v>
      </c>
      <c r="B4439" s="54" t="s">
        <v>185</v>
      </c>
      <c r="C4439" s="54" t="s">
        <v>1129</v>
      </c>
      <c r="D4439" s="54" t="s">
        <v>111</v>
      </c>
      <c r="E4439" s="54" t="s">
        <v>1129</v>
      </c>
      <c r="F4439" s="54" t="s">
        <v>272</v>
      </c>
      <c r="G4439" s="54" t="s">
        <v>307</v>
      </c>
      <c r="H4439" s="54" t="s">
        <v>308</v>
      </c>
      <c r="I4439" s="54" t="s">
        <v>309</v>
      </c>
      <c r="J4439" s="54" t="s">
        <v>307</v>
      </c>
      <c r="K4439" s="54" t="s">
        <v>819</v>
      </c>
      <c r="L4439" s="87">
        <v>41695</v>
      </c>
      <c r="M4439" s="54"/>
      <c r="N4439" s="54" t="s">
        <v>820</v>
      </c>
      <c r="O4439" s="88">
        <v>0</v>
      </c>
      <c r="P4439" s="54">
        <v>1</v>
      </c>
    </row>
    <row r="4440" spans="1:16" ht="28">
      <c r="A4440" s="54" t="s">
        <v>228</v>
      </c>
      <c r="B4440" s="54" t="s">
        <v>185</v>
      </c>
      <c r="C4440" s="54" t="s">
        <v>1129</v>
      </c>
      <c r="D4440" s="54" t="s">
        <v>111</v>
      </c>
      <c r="E4440" s="54" t="s">
        <v>1129</v>
      </c>
      <c r="F4440" s="54" t="s">
        <v>272</v>
      </c>
      <c r="G4440" s="54" t="s">
        <v>307</v>
      </c>
      <c r="H4440" s="54" t="s">
        <v>308</v>
      </c>
      <c r="I4440" s="54" t="s">
        <v>309</v>
      </c>
      <c r="J4440" s="54" t="s">
        <v>307</v>
      </c>
      <c r="K4440" s="54" t="s">
        <v>823</v>
      </c>
      <c r="L4440" s="87">
        <v>41695</v>
      </c>
      <c r="M4440" s="54"/>
      <c r="N4440" s="54" t="s">
        <v>824</v>
      </c>
      <c r="O4440" s="88">
        <v>1.0199E-2</v>
      </c>
      <c r="P4440" s="54">
        <v>2</v>
      </c>
    </row>
    <row r="4441" spans="1:16" ht="28">
      <c r="A4441" s="54" t="s">
        <v>228</v>
      </c>
      <c r="B4441" s="54" t="s">
        <v>185</v>
      </c>
      <c r="C4441" s="54" t="s">
        <v>1129</v>
      </c>
      <c r="D4441" s="54" t="s">
        <v>111</v>
      </c>
      <c r="E4441" s="54" t="s">
        <v>1129</v>
      </c>
      <c r="F4441" s="54" t="s">
        <v>272</v>
      </c>
      <c r="G4441" s="54" t="s">
        <v>201</v>
      </c>
      <c r="H4441" s="54" t="s">
        <v>976</v>
      </c>
      <c r="I4441" s="54" t="s">
        <v>977</v>
      </c>
      <c r="J4441" s="54" t="s">
        <v>201</v>
      </c>
      <c r="K4441" s="54" t="s">
        <v>980</v>
      </c>
      <c r="L4441" s="87">
        <v>41695</v>
      </c>
      <c r="M4441" s="54"/>
      <c r="N4441" s="54" t="s">
        <v>981</v>
      </c>
      <c r="O4441" s="88">
        <v>0</v>
      </c>
      <c r="P4441" s="54">
        <v>3</v>
      </c>
    </row>
    <row r="4442" spans="1:16" ht="28">
      <c r="A4442" s="54" t="s">
        <v>228</v>
      </c>
      <c r="B4442" s="54" t="s">
        <v>185</v>
      </c>
      <c r="C4442" s="54" t="s">
        <v>1129</v>
      </c>
      <c r="D4442" s="54" t="s">
        <v>111</v>
      </c>
      <c r="E4442" s="54" t="s">
        <v>1129</v>
      </c>
      <c r="F4442" s="54" t="s">
        <v>272</v>
      </c>
      <c r="G4442" s="54" t="s">
        <v>201</v>
      </c>
      <c r="H4442" s="54" t="s">
        <v>976</v>
      </c>
      <c r="I4442" s="54" t="s">
        <v>977</v>
      </c>
      <c r="J4442" s="54" t="s">
        <v>201</v>
      </c>
      <c r="K4442" s="54" t="s">
        <v>982</v>
      </c>
      <c r="L4442" s="87">
        <v>41695</v>
      </c>
      <c r="M4442" s="54"/>
      <c r="N4442" s="54" t="s">
        <v>983</v>
      </c>
      <c r="O4442" s="88">
        <v>7.058E-3</v>
      </c>
      <c r="P4442" s="54">
        <v>5</v>
      </c>
    </row>
    <row r="4443" spans="1:16" ht="28">
      <c r="A4443" s="54" t="s">
        <v>228</v>
      </c>
      <c r="B4443" s="54" t="s">
        <v>185</v>
      </c>
      <c r="C4443" s="54" t="s">
        <v>1129</v>
      </c>
      <c r="D4443" s="54" t="s">
        <v>111</v>
      </c>
      <c r="E4443" s="54" t="s">
        <v>1129</v>
      </c>
      <c r="F4443" s="54" t="s">
        <v>272</v>
      </c>
      <c r="G4443" s="54" t="s">
        <v>201</v>
      </c>
      <c r="H4443" s="54" t="s">
        <v>976</v>
      </c>
      <c r="I4443" s="54" t="s">
        <v>977</v>
      </c>
      <c r="J4443" s="54" t="s">
        <v>201</v>
      </c>
      <c r="K4443" s="54" t="s">
        <v>984</v>
      </c>
      <c r="L4443" s="87">
        <v>41695</v>
      </c>
      <c r="M4443" s="54"/>
      <c r="N4443" s="54" t="s">
        <v>985</v>
      </c>
      <c r="O4443" s="88">
        <v>4.8500000000000001E-3</v>
      </c>
      <c r="P4443" s="54">
        <v>7</v>
      </c>
    </row>
    <row r="4444" spans="1:16" ht="28">
      <c r="A4444" s="54" t="s">
        <v>228</v>
      </c>
      <c r="B4444" s="54" t="s">
        <v>185</v>
      </c>
      <c r="C4444" s="54" t="s">
        <v>1129</v>
      </c>
      <c r="D4444" s="54" t="s">
        <v>111</v>
      </c>
      <c r="E4444" s="54" t="s">
        <v>1129</v>
      </c>
      <c r="F4444" s="54" t="s">
        <v>272</v>
      </c>
      <c r="G4444" s="54" t="s">
        <v>201</v>
      </c>
      <c r="H4444" s="54" t="s">
        <v>976</v>
      </c>
      <c r="I4444" s="54" t="s">
        <v>977</v>
      </c>
      <c r="J4444" s="54" t="s">
        <v>201</v>
      </c>
      <c r="K4444" s="54" t="s">
        <v>988</v>
      </c>
      <c r="L4444" s="87">
        <v>41695</v>
      </c>
      <c r="M4444" s="54"/>
      <c r="N4444" s="54" t="s">
        <v>989</v>
      </c>
      <c r="O4444" s="88">
        <v>1.5613E-2</v>
      </c>
      <c r="P4444" s="54">
        <v>9</v>
      </c>
    </row>
    <row r="4445" spans="1:16" ht="28">
      <c r="A4445" s="54" t="s">
        <v>228</v>
      </c>
      <c r="B4445" s="54" t="s">
        <v>185</v>
      </c>
      <c r="C4445" s="54" t="s">
        <v>1129</v>
      </c>
      <c r="D4445" s="54" t="s">
        <v>111</v>
      </c>
      <c r="E4445" s="54" t="s">
        <v>1129</v>
      </c>
      <c r="F4445" s="54" t="s">
        <v>272</v>
      </c>
      <c r="G4445" s="54" t="s">
        <v>201</v>
      </c>
      <c r="H4445" s="54" t="s">
        <v>976</v>
      </c>
      <c r="I4445" s="54" t="s">
        <v>977</v>
      </c>
      <c r="J4445" s="54" t="s">
        <v>201</v>
      </c>
      <c r="K4445" s="54" t="s">
        <v>990</v>
      </c>
      <c r="L4445" s="87">
        <v>41695</v>
      </c>
      <c r="M4445" s="54"/>
      <c r="N4445" s="54" t="s">
        <v>991</v>
      </c>
      <c r="O4445" s="88">
        <v>2.287E-3</v>
      </c>
      <c r="P4445" s="54">
        <v>4</v>
      </c>
    </row>
    <row r="4446" spans="1:16" ht="28">
      <c r="A4446" s="54" t="s">
        <v>228</v>
      </c>
      <c r="B4446" s="54" t="s">
        <v>185</v>
      </c>
      <c r="C4446" s="54" t="s">
        <v>1129</v>
      </c>
      <c r="D4446" s="54" t="s">
        <v>111</v>
      </c>
      <c r="E4446" s="54" t="s">
        <v>1129</v>
      </c>
      <c r="F4446" s="54" t="s">
        <v>272</v>
      </c>
      <c r="G4446" s="54" t="s">
        <v>201</v>
      </c>
      <c r="H4446" s="54" t="s">
        <v>976</v>
      </c>
      <c r="I4446" s="54" t="s">
        <v>977</v>
      </c>
      <c r="J4446" s="54" t="s">
        <v>201</v>
      </c>
      <c r="K4446" s="54" t="s">
        <v>992</v>
      </c>
      <c r="L4446" s="87">
        <v>41695</v>
      </c>
      <c r="M4446" s="54"/>
      <c r="N4446" s="54" t="s">
        <v>993</v>
      </c>
      <c r="O4446" s="88">
        <v>1.0611000000000001E-2</v>
      </c>
      <c r="P4446" s="54">
        <v>1</v>
      </c>
    </row>
    <row r="4447" spans="1:16" ht="28">
      <c r="A4447" s="54" t="s">
        <v>228</v>
      </c>
      <c r="B4447" s="54" t="s">
        <v>185</v>
      </c>
      <c r="C4447" s="54" t="s">
        <v>1129</v>
      </c>
      <c r="D4447" s="54" t="s">
        <v>111</v>
      </c>
      <c r="E4447" s="54" t="s">
        <v>1129</v>
      </c>
      <c r="F4447" s="54" t="s">
        <v>272</v>
      </c>
      <c r="G4447" s="54" t="s">
        <v>201</v>
      </c>
      <c r="H4447" s="54" t="s">
        <v>976</v>
      </c>
      <c r="I4447" s="54" t="s">
        <v>977</v>
      </c>
      <c r="J4447" s="54" t="s">
        <v>201</v>
      </c>
      <c r="K4447" s="54" t="s">
        <v>994</v>
      </c>
      <c r="L4447" s="87">
        <v>41695</v>
      </c>
      <c r="M4447" s="54"/>
      <c r="N4447" s="54" t="s">
        <v>995</v>
      </c>
      <c r="O4447" s="88">
        <v>9.6290000000000004E-3</v>
      </c>
      <c r="P4447" s="54">
        <v>5</v>
      </c>
    </row>
    <row r="4448" spans="1:16" ht="28">
      <c r="A4448" s="54" t="s">
        <v>228</v>
      </c>
      <c r="B4448" s="54" t="s">
        <v>185</v>
      </c>
      <c r="C4448" s="54" t="s">
        <v>1129</v>
      </c>
      <c r="D4448" s="54" t="s">
        <v>111</v>
      </c>
      <c r="E4448" s="54" t="s">
        <v>1129</v>
      </c>
      <c r="F4448" s="54" t="s">
        <v>272</v>
      </c>
      <c r="G4448" s="54" t="s">
        <v>201</v>
      </c>
      <c r="H4448" s="54" t="s">
        <v>976</v>
      </c>
      <c r="I4448" s="54" t="s">
        <v>977</v>
      </c>
      <c r="J4448" s="54" t="s">
        <v>201</v>
      </c>
      <c r="K4448" s="54" t="s">
        <v>996</v>
      </c>
      <c r="L4448" s="87">
        <v>41695</v>
      </c>
      <c r="M4448" s="54"/>
      <c r="N4448" s="54" t="s">
        <v>997</v>
      </c>
      <c r="O4448" s="88">
        <v>0</v>
      </c>
      <c r="P4448" s="54">
        <v>1</v>
      </c>
    </row>
    <row r="4449" spans="1:16" ht="28">
      <c r="A4449" s="54" t="s">
        <v>228</v>
      </c>
      <c r="B4449" s="54" t="s">
        <v>185</v>
      </c>
      <c r="C4449" s="54" t="s">
        <v>1121</v>
      </c>
      <c r="D4449" s="54" t="s">
        <v>1791</v>
      </c>
      <c r="E4449" s="54" t="s">
        <v>1122</v>
      </c>
      <c r="F4449" s="54" t="s">
        <v>272</v>
      </c>
      <c r="G4449" s="54" t="s">
        <v>500</v>
      </c>
      <c r="H4449" s="54" t="s">
        <v>501</v>
      </c>
      <c r="I4449" s="54" t="s">
        <v>502</v>
      </c>
      <c r="J4449" s="54" t="s">
        <v>500</v>
      </c>
      <c r="K4449" s="54" t="s">
        <v>519</v>
      </c>
      <c r="L4449" s="87">
        <v>41688</v>
      </c>
      <c r="M4449" s="54"/>
      <c r="N4449" s="54" t="s">
        <v>520</v>
      </c>
      <c r="O4449" s="88">
        <v>0.91</v>
      </c>
      <c r="P4449" s="54">
        <v>1</v>
      </c>
    </row>
    <row r="4450" spans="1:16" ht="28">
      <c r="A4450" s="54" t="s">
        <v>228</v>
      </c>
      <c r="B4450" s="54" t="s">
        <v>185</v>
      </c>
      <c r="C4450" s="54" t="s">
        <v>1121</v>
      </c>
      <c r="D4450" s="54" t="s">
        <v>1791</v>
      </c>
      <c r="E4450" s="54" t="s">
        <v>1122</v>
      </c>
      <c r="F4450" s="54" t="s">
        <v>272</v>
      </c>
      <c r="G4450" s="54" t="s">
        <v>261</v>
      </c>
      <c r="H4450" s="54" t="s">
        <v>303</v>
      </c>
      <c r="I4450" s="54" t="s">
        <v>304</v>
      </c>
      <c r="J4450" s="54" t="s">
        <v>261</v>
      </c>
      <c r="K4450" s="54" t="s">
        <v>305</v>
      </c>
      <c r="L4450" s="87">
        <v>42601</v>
      </c>
      <c r="M4450" s="54"/>
      <c r="N4450" s="54" t="s">
        <v>306</v>
      </c>
      <c r="O4450" s="88">
        <v>0.91</v>
      </c>
      <c r="P4450" s="54">
        <v>1</v>
      </c>
    </row>
    <row r="4451" spans="1:16" ht="42">
      <c r="A4451" s="54" t="s">
        <v>228</v>
      </c>
      <c r="B4451" s="54" t="s">
        <v>185</v>
      </c>
      <c r="C4451" s="54" t="s">
        <v>1558</v>
      </c>
      <c r="D4451" s="54" t="s">
        <v>1559</v>
      </c>
      <c r="E4451" s="54" t="s">
        <v>370</v>
      </c>
      <c r="F4451" s="54" t="s">
        <v>272</v>
      </c>
      <c r="G4451" s="54" t="s">
        <v>186</v>
      </c>
      <c r="H4451" s="54" t="s">
        <v>409</v>
      </c>
      <c r="I4451" s="54" t="s">
        <v>410</v>
      </c>
      <c r="J4451" s="54" t="s">
        <v>186</v>
      </c>
      <c r="K4451" s="54" t="s">
        <v>409</v>
      </c>
      <c r="L4451" s="87">
        <v>42059</v>
      </c>
      <c r="M4451" s="54"/>
      <c r="N4451" s="54" t="s">
        <v>411</v>
      </c>
      <c r="O4451" s="88">
        <v>4.0000000000000001E-3</v>
      </c>
      <c r="P4451" s="54">
        <v>4</v>
      </c>
    </row>
    <row r="4452" spans="1:16" ht="42">
      <c r="A4452" s="54" t="s">
        <v>228</v>
      </c>
      <c r="B4452" s="54" t="s">
        <v>185</v>
      </c>
      <c r="C4452" s="54" t="s">
        <v>1558</v>
      </c>
      <c r="D4452" s="54" t="s">
        <v>1559</v>
      </c>
      <c r="E4452" s="54" t="s">
        <v>370</v>
      </c>
      <c r="F4452" s="54" t="s">
        <v>272</v>
      </c>
      <c r="G4452" s="54" t="s">
        <v>416</v>
      </c>
      <c r="H4452" s="54" t="s">
        <v>432</v>
      </c>
      <c r="I4452" s="54" t="s">
        <v>433</v>
      </c>
      <c r="J4452" s="54" t="s">
        <v>416</v>
      </c>
      <c r="K4452" s="54" t="s">
        <v>434</v>
      </c>
      <c r="L4452" s="87">
        <v>42066</v>
      </c>
      <c r="M4452" s="54"/>
      <c r="N4452" s="54" t="s">
        <v>435</v>
      </c>
      <c r="O4452" s="88">
        <v>1.84E-2</v>
      </c>
      <c r="P4452" s="54">
        <v>25</v>
      </c>
    </row>
    <row r="4453" spans="1:16" ht="42">
      <c r="A4453" s="54" t="s">
        <v>228</v>
      </c>
      <c r="B4453" s="54" t="s">
        <v>185</v>
      </c>
      <c r="C4453" s="54" t="s">
        <v>1558</v>
      </c>
      <c r="D4453" s="54" t="s">
        <v>1559</v>
      </c>
      <c r="E4453" s="54" t="s">
        <v>370</v>
      </c>
      <c r="F4453" s="54" t="s">
        <v>272</v>
      </c>
      <c r="G4453" s="54" t="s">
        <v>416</v>
      </c>
      <c r="H4453" s="54" t="s">
        <v>432</v>
      </c>
      <c r="I4453" s="54" t="s">
        <v>433</v>
      </c>
      <c r="J4453" s="54" t="s">
        <v>416</v>
      </c>
      <c r="K4453" s="54" t="s">
        <v>440</v>
      </c>
      <c r="L4453" s="87">
        <v>42066</v>
      </c>
      <c r="M4453" s="54"/>
      <c r="N4453" s="54" t="s">
        <v>441</v>
      </c>
      <c r="O4453" s="88">
        <v>2.4199999999999999E-2</v>
      </c>
      <c r="P4453" s="54">
        <v>33</v>
      </c>
    </row>
    <row r="4454" spans="1:16" ht="42">
      <c r="A4454" s="54" t="s">
        <v>228</v>
      </c>
      <c r="B4454" s="54" t="s">
        <v>185</v>
      </c>
      <c r="C4454" s="54" t="s">
        <v>1558</v>
      </c>
      <c r="D4454" s="54" t="s">
        <v>1559</v>
      </c>
      <c r="E4454" s="54" t="s">
        <v>370</v>
      </c>
      <c r="F4454" s="54" t="s">
        <v>272</v>
      </c>
      <c r="G4454" s="54" t="s">
        <v>416</v>
      </c>
      <c r="H4454" s="54" t="s">
        <v>432</v>
      </c>
      <c r="I4454" s="54" t="s">
        <v>433</v>
      </c>
      <c r="J4454" s="54" t="s">
        <v>416</v>
      </c>
      <c r="K4454" s="54" t="s">
        <v>442</v>
      </c>
      <c r="L4454" s="87">
        <v>42066</v>
      </c>
      <c r="M4454" s="54"/>
      <c r="N4454" s="54" t="s">
        <v>443</v>
      </c>
      <c r="O4454" s="88">
        <v>1.7000000000000001E-2</v>
      </c>
      <c r="P4454" s="54">
        <v>23</v>
      </c>
    </row>
    <row r="4455" spans="1:16" ht="42">
      <c r="A4455" s="54" t="s">
        <v>228</v>
      </c>
      <c r="B4455" s="54" t="s">
        <v>185</v>
      </c>
      <c r="C4455" s="54" t="s">
        <v>1558</v>
      </c>
      <c r="D4455" s="54" t="s">
        <v>1559</v>
      </c>
      <c r="E4455" s="54" t="s">
        <v>370</v>
      </c>
      <c r="F4455" s="54" t="s">
        <v>272</v>
      </c>
      <c r="G4455" s="54" t="s">
        <v>416</v>
      </c>
      <c r="H4455" s="54" t="s">
        <v>432</v>
      </c>
      <c r="I4455" s="54" t="s">
        <v>433</v>
      </c>
      <c r="J4455" s="54" t="s">
        <v>416</v>
      </c>
      <c r="K4455" s="54" t="s">
        <v>450</v>
      </c>
      <c r="L4455" s="87">
        <v>42066</v>
      </c>
      <c r="M4455" s="54"/>
      <c r="N4455" s="54" t="s">
        <v>451</v>
      </c>
      <c r="O4455" s="88">
        <v>0.46829999999999999</v>
      </c>
      <c r="P4455" s="54">
        <v>632</v>
      </c>
    </row>
    <row r="4456" spans="1:16" ht="42">
      <c r="A4456" s="54" t="s">
        <v>228</v>
      </c>
      <c r="B4456" s="54" t="s">
        <v>185</v>
      </c>
      <c r="C4456" s="54" t="s">
        <v>1558</v>
      </c>
      <c r="D4456" s="54" t="s">
        <v>1559</v>
      </c>
      <c r="E4456" s="54" t="s">
        <v>370</v>
      </c>
      <c r="F4456" s="54" t="s">
        <v>272</v>
      </c>
      <c r="G4456" s="54" t="s">
        <v>500</v>
      </c>
      <c r="H4456" s="54" t="s">
        <v>501</v>
      </c>
      <c r="I4456" s="54" t="s">
        <v>502</v>
      </c>
      <c r="J4456" s="54" t="s">
        <v>500</v>
      </c>
      <c r="K4456" s="54" t="s">
        <v>503</v>
      </c>
      <c r="L4456" s="87">
        <v>41688</v>
      </c>
      <c r="M4456" s="54"/>
      <c r="N4456" s="54" t="s">
        <v>504</v>
      </c>
      <c r="O4456" s="88">
        <v>1.4E-3</v>
      </c>
      <c r="P4456" s="54">
        <v>2</v>
      </c>
    </row>
    <row r="4457" spans="1:16" ht="42">
      <c r="A4457" s="54" t="s">
        <v>228</v>
      </c>
      <c r="B4457" s="54" t="s">
        <v>185</v>
      </c>
      <c r="C4457" s="54" t="s">
        <v>1558</v>
      </c>
      <c r="D4457" s="54" t="s">
        <v>1559</v>
      </c>
      <c r="E4457" s="54" t="s">
        <v>370</v>
      </c>
      <c r="F4457" s="54" t="s">
        <v>272</v>
      </c>
      <c r="G4457" s="54" t="s">
        <v>500</v>
      </c>
      <c r="H4457" s="54" t="s">
        <v>501</v>
      </c>
      <c r="I4457" s="54" t="s">
        <v>502</v>
      </c>
      <c r="J4457" s="54" t="s">
        <v>500</v>
      </c>
      <c r="K4457" s="54" t="s">
        <v>525</v>
      </c>
      <c r="L4457" s="87">
        <v>41688</v>
      </c>
      <c r="M4457" s="54"/>
      <c r="N4457" s="54" t="s">
        <v>526</v>
      </c>
      <c r="O4457" s="88">
        <v>9.7100000000000006E-2</v>
      </c>
      <c r="P4457" s="54">
        <v>130</v>
      </c>
    </row>
    <row r="4458" spans="1:16" ht="42">
      <c r="A4458" s="54" t="s">
        <v>228</v>
      </c>
      <c r="B4458" s="54" t="s">
        <v>185</v>
      </c>
      <c r="C4458" s="54" t="s">
        <v>1558</v>
      </c>
      <c r="D4458" s="54" t="s">
        <v>1559</v>
      </c>
      <c r="E4458" s="54" t="s">
        <v>370</v>
      </c>
      <c r="F4458" s="54" t="s">
        <v>272</v>
      </c>
      <c r="G4458" s="54" t="s">
        <v>859</v>
      </c>
      <c r="H4458" s="54" t="s">
        <v>860</v>
      </c>
      <c r="I4458" s="54" t="s">
        <v>861</v>
      </c>
      <c r="J4458" s="54" t="s">
        <v>859</v>
      </c>
      <c r="K4458" s="54" t="s">
        <v>867</v>
      </c>
      <c r="L4458" s="87">
        <v>41688</v>
      </c>
      <c r="M4458" s="54"/>
      <c r="N4458" s="54" t="s">
        <v>868</v>
      </c>
      <c r="O4458" s="88">
        <v>2.1600000000000001E-2</v>
      </c>
      <c r="P4458" s="54">
        <v>2</v>
      </c>
    </row>
    <row r="4459" spans="1:16" ht="42">
      <c r="A4459" s="54" t="s">
        <v>228</v>
      </c>
      <c r="B4459" s="54" t="s">
        <v>185</v>
      </c>
      <c r="C4459" s="54" t="s">
        <v>1558</v>
      </c>
      <c r="D4459" s="54" t="s">
        <v>1559</v>
      </c>
      <c r="E4459" s="54" t="s">
        <v>370</v>
      </c>
      <c r="F4459" s="54" t="s">
        <v>272</v>
      </c>
      <c r="G4459" s="54" t="s">
        <v>859</v>
      </c>
      <c r="H4459" s="54" t="s">
        <v>860</v>
      </c>
      <c r="I4459" s="54" t="s">
        <v>861</v>
      </c>
      <c r="J4459" s="54" t="s">
        <v>859</v>
      </c>
      <c r="K4459" s="54" t="s">
        <v>869</v>
      </c>
      <c r="L4459" s="87">
        <v>41688</v>
      </c>
      <c r="M4459" s="54"/>
      <c r="N4459" s="54" t="s">
        <v>870</v>
      </c>
      <c r="O4459" s="88">
        <v>2.0799999999999999E-2</v>
      </c>
      <c r="P4459" s="54">
        <v>1</v>
      </c>
    </row>
    <row r="4460" spans="1:16" ht="42">
      <c r="A4460" s="54" t="s">
        <v>228</v>
      </c>
      <c r="B4460" s="54" t="s">
        <v>185</v>
      </c>
      <c r="C4460" s="54" t="s">
        <v>1558</v>
      </c>
      <c r="D4460" s="54" t="s">
        <v>1559</v>
      </c>
      <c r="E4460" s="54" t="s">
        <v>370</v>
      </c>
      <c r="F4460" s="54" t="s">
        <v>272</v>
      </c>
      <c r="G4460" s="54" t="s">
        <v>859</v>
      </c>
      <c r="H4460" s="54" t="s">
        <v>860</v>
      </c>
      <c r="I4460" s="54" t="s">
        <v>861</v>
      </c>
      <c r="J4460" s="54" t="s">
        <v>859</v>
      </c>
      <c r="K4460" s="54" t="s">
        <v>871</v>
      </c>
      <c r="L4460" s="87">
        <v>41688</v>
      </c>
      <c r="M4460" s="54"/>
      <c r="N4460" s="54" t="s">
        <v>872</v>
      </c>
      <c r="O4460" s="88">
        <v>4.3299999999999998E-2</v>
      </c>
      <c r="P4460" s="54">
        <v>4</v>
      </c>
    </row>
    <row r="4461" spans="1:16" ht="42">
      <c r="A4461" s="54" t="s">
        <v>228</v>
      </c>
      <c r="B4461" s="54" t="s">
        <v>185</v>
      </c>
      <c r="C4461" s="54" t="s">
        <v>1558</v>
      </c>
      <c r="D4461" s="54" t="s">
        <v>1559</v>
      </c>
      <c r="E4461" s="54" t="s">
        <v>370</v>
      </c>
      <c r="F4461" s="54" t="s">
        <v>272</v>
      </c>
      <c r="G4461" s="54" t="s">
        <v>859</v>
      </c>
      <c r="H4461" s="54" t="s">
        <v>860</v>
      </c>
      <c r="I4461" s="54" t="s">
        <v>861</v>
      </c>
      <c r="J4461" s="54" t="s">
        <v>859</v>
      </c>
      <c r="K4461" s="54" t="s">
        <v>873</v>
      </c>
      <c r="L4461" s="87">
        <v>41688</v>
      </c>
      <c r="M4461" s="54"/>
      <c r="N4461" s="54" t="s">
        <v>874</v>
      </c>
      <c r="O4461" s="88">
        <v>6.7000000000000004E-2</v>
      </c>
      <c r="P4461" s="54">
        <v>64</v>
      </c>
    </row>
    <row r="4462" spans="1:16" ht="42">
      <c r="A4462" s="54" t="s">
        <v>228</v>
      </c>
      <c r="B4462" s="54" t="s">
        <v>185</v>
      </c>
      <c r="C4462" s="54" t="s">
        <v>1558</v>
      </c>
      <c r="D4462" s="54" t="s">
        <v>1559</v>
      </c>
      <c r="E4462" s="54" t="s">
        <v>370</v>
      </c>
      <c r="F4462" s="54" t="s">
        <v>272</v>
      </c>
      <c r="G4462" s="54" t="s">
        <v>859</v>
      </c>
      <c r="H4462" s="54" t="s">
        <v>860</v>
      </c>
      <c r="I4462" s="54" t="s">
        <v>861</v>
      </c>
      <c r="J4462" s="54" t="s">
        <v>859</v>
      </c>
      <c r="K4462" s="54" t="s">
        <v>875</v>
      </c>
      <c r="L4462" s="87">
        <v>41688</v>
      </c>
      <c r="M4462" s="54"/>
      <c r="N4462" s="54" t="s">
        <v>876</v>
      </c>
      <c r="O4462" s="88">
        <v>2.1499999999999991E-2</v>
      </c>
      <c r="P4462" s="54">
        <v>3</v>
      </c>
    </row>
    <row r="4463" spans="1:16" ht="42">
      <c r="A4463" s="54" t="s">
        <v>228</v>
      </c>
      <c r="B4463" s="54" t="s">
        <v>185</v>
      </c>
      <c r="C4463" s="54" t="s">
        <v>1558</v>
      </c>
      <c r="D4463" s="54" t="s">
        <v>1559</v>
      </c>
      <c r="E4463" s="54" t="s">
        <v>370</v>
      </c>
      <c r="F4463" s="54" t="s">
        <v>272</v>
      </c>
      <c r="G4463" s="54" t="s">
        <v>859</v>
      </c>
      <c r="H4463" s="54" t="s">
        <v>860</v>
      </c>
      <c r="I4463" s="54" t="s">
        <v>861</v>
      </c>
      <c r="J4463" s="54" t="s">
        <v>859</v>
      </c>
      <c r="K4463" s="54" t="s">
        <v>877</v>
      </c>
      <c r="L4463" s="87">
        <v>41688</v>
      </c>
      <c r="M4463" s="54"/>
      <c r="N4463" s="54" t="s">
        <v>878</v>
      </c>
      <c r="O4463" s="88">
        <v>0.2636</v>
      </c>
      <c r="P4463" s="54">
        <v>369</v>
      </c>
    </row>
    <row r="4464" spans="1:16" ht="42">
      <c r="A4464" s="54" t="s">
        <v>228</v>
      </c>
      <c r="B4464" s="54" t="s">
        <v>185</v>
      </c>
      <c r="C4464" s="54" t="s">
        <v>1558</v>
      </c>
      <c r="D4464" s="54" t="s">
        <v>1559</v>
      </c>
      <c r="E4464" s="54" t="s">
        <v>370</v>
      </c>
      <c r="F4464" s="54" t="s">
        <v>272</v>
      </c>
      <c r="G4464" s="54" t="s">
        <v>859</v>
      </c>
      <c r="H4464" s="54" t="s">
        <v>860</v>
      </c>
      <c r="I4464" s="54" t="s">
        <v>861</v>
      </c>
      <c r="J4464" s="54" t="s">
        <v>859</v>
      </c>
      <c r="K4464" s="54" t="s">
        <v>879</v>
      </c>
      <c r="L4464" s="87">
        <v>41688</v>
      </c>
      <c r="M4464" s="54"/>
      <c r="N4464" s="54" t="s">
        <v>880</v>
      </c>
      <c r="O4464" s="88">
        <v>4.1700000000000001E-2</v>
      </c>
      <c r="P4464" s="54">
        <v>2</v>
      </c>
    </row>
    <row r="4465" spans="1:16" ht="42">
      <c r="A4465" s="54" t="s">
        <v>228</v>
      </c>
      <c r="B4465" s="54" t="s">
        <v>185</v>
      </c>
      <c r="C4465" s="54" t="s">
        <v>1558</v>
      </c>
      <c r="D4465" s="54" t="s">
        <v>1559</v>
      </c>
      <c r="E4465" s="54" t="s">
        <v>370</v>
      </c>
      <c r="F4465" s="54" t="s">
        <v>272</v>
      </c>
      <c r="G4465" s="54" t="s">
        <v>859</v>
      </c>
      <c r="H4465" s="54" t="s">
        <v>881</v>
      </c>
      <c r="I4465" s="54" t="s">
        <v>882</v>
      </c>
      <c r="J4465" s="54" t="s">
        <v>859</v>
      </c>
      <c r="K4465" s="54" t="s">
        <v>885</v>
      </c>
      <c r="L4465" s="87">
        <v>41695</v>
      </c>
      <c r="M4465" s="54"/>
      <c r="N4465" s="54" t="s">
        <v>886</v>
      </c>
      <c r="O4465" s="88">
        <v>9.2999999999999992E-3</v>
      </c>
      <c r="P4465" s="54">
        <v>13</v>
      </c>
    </row>
    <row r="4466" spans="1:16" ht="42">
      <c r="A4466" s="54" t="s">
        <v>228</v>
      </c>
      <c r="B4466" s="54" t="s">
        <v>185</v>
      </c>
      <c r="C4466" s="54" t="s">
        <v>1558</v>
      </c>
      <c r="D4466" s="54" t="s">
        <v>1559</v>
      </c>
      <c r="E4466" s="54" t="s">
        <v>370</v>
      </c>
      <c r="F4466" s="54" t="s">
        <v>272</v>
      </c>
      <c r="G4466" s="54" t="s">
        <v>201</v>
      </c>
      <c r="H4466" s="54" t="s">
        <v>204</v>
      </c>
      <c r="I4466" s="54" t="s">
        <v>315</v>
      </c>
      <c r="J4466" s="54" t="s">
        <v>201</v>
      </c>
      <c r="K4466" s="54" t="s">
        <v>969</v>
      </c>
      <c r="L4466" s="87">
        <v>41688</v>
      </c>
      <c r="M4466" s="54"/>
      <c r="N4466" s="54" t="s">
        <v>970</v>
      </c>
      <c r="O4466" s="88">
        <v>1.72E-2</v>
      </c>
      <c r="P4466" s="54">
        <v>23</v>
      </c>
    </row>
    <row r="4467" spans="1:16" ht="42">
      <c r="A4467" s="54" t="s">
        <v>228</v>
      </c>
      <c r="B4467" s="54" t="s">
        <v>185</v>
      </c>
      <c r="C4467" s="54" t="s">
        <v>1558</v>
      </c>
      <c r="D4467" s="54" t="s">
        <v>1559</v>
      </c>
      <c r="E4467" s="54" t="s">
        <v>370</v>
      </c>
      <c r="F4467" s="54" t="s">
        <v>272</v>
      </c>
      <c r="G4467" s="54" t="s">
        <v>1023</v>
      </c>
      <c r="H4467" s="54" t="s">
        <v>1024</v>
      </c>
      <c r="I4467" s="54" t="s">
        <v>1025</v>
      </c>
      <c r="J4467" s="54" t="s">
        <v>1023</v>
      </c>
      <c r="K4467" s="54" t="s">
        <v>1044</v>
      </c>
      <c r="L4467" s="87">
        <v>41688</v>
      </c>
      <c r="M4467" s="54"/>
      <c r="N4467" s="54" t="s">
        <v>1045</v>
      </c>
      <c r="O4467" s="88">
        <v>0.3427</v>
      </c>
      <c r="P4467" s="54">
        <v>501</v>
      </c>
    </row>
    <row r="4468" spans="1:16" ht="42">
      <c r="A4468" s="54" t="s">
        <v>228</v>
      </c>
      <c r="B4468" s="54" t="s">
        <v>185</v>
      </c>
      <c r="C4468" s="54" t="s">
        <v>1558</v>
      </c>
      <c r="D4468" s="54" t="s">
        <v>1559</v>
      </c>
      <c r="E4468" s="54" t="s">
        <v>370</v>
      </c>
      <c r="F4468" s="54" t="s">
        <v>272</v>
      </c>
      <c r="G4468" s="54" t="s">
        <v>210</v>
      </c>
      <c r="H4468" s="54" t="s">
        <v>210</v>
      </c>
      <c r="I4468" s="54" t="s">
        <v>322</v>
      </c>
      <c r="J4468" s="54" t="s">
        <v>210</v>
      </c>
      <c r="K4468" s="54" t="s">
        <v>1060</v>
      </c>
      <c r="L4468" s="87">
        <v>41674</v>
      </c>
      <c r="M4468" s="54"/>
      <c r="N4468" s="54" t="s">
        <v>1061</v>
      </c>
      <c r="O4468" s="88">
        <v>0.36809999999999998</v>
      </c>
      <c r="P4468" s="54">
        <v>494</v>
      </c>
    </row>
    <row r="4469" spans="1:16" ht="42">
      <c r="A4469" s="54" t="s">
        <v>228</v>
      </c>
      <c r="B4469" s="54" t="s">
        <v>185</v>
      </c>
      <c r="C4469" s="54" t="s">
        <v>1558</v>
      </c>
      <c r="D4469" s="54" t="s">
        <v>1559</v>
      </c>
      <c r="E4469" s="54" t="s">
        <v>370</v>
      </c>
      <c r="F4469" s="54" t="s">
        <v>272</v>
      </c>
      <c r="G4469" s="54" t="s">
        <v>207</v>
      </c>
      <c r="H4469" s="54" t="s">
        <v>209</v>
      </c>
      <c r="I4469" s="54" t="s">
        <v>1074</v>
      </c>
      <c r="J4469" s="54" t="s">
        <v>207</v>
      </c>
      <c r="K4469" s="54" t="s">
        <v>1085</v>
      </c>
      <c r="L4469" s="87">
        <v>41688</v>
      </c>
      <c r="M4469" s="54"/>
      <c r="N4469" s="54" t="s">
        <v>1086</v>
      </c>
      <c r="O4469" s="88">
        <v>1.9311</v>
      </c>
      <c r="P4469" s="54">
        <v>2542</v>
      </c>
    </row>
    <row r="4470" spans="1:16" ht="42">
      <c r="A4470" s="54" t="s">
        <v>228</v>
      </c>
      <c r="B4470" s="54" t="s">
        <v>185</v>
      </c>
      <c r="C4470" s="54" t="s">
        <v>1558</v>
      </c>
      <c r="D4470" s="54" t="s">
        <v>1559</v>
      </c>
      <c r="E4470" s="54" t="s">
        <v>370</v>
      </c>
      <c r="F4470" s="54" t="s">
        <v>272</v>
      </c>
      <c r="G4470" s="54" t="s">
        <v>207</v>
      </c>
      <c r="H4470" s="54" t="s">
        <v>209</v>
      </c>
      <c r="I4470" s="54" t="s">
        <v>1074</v>
      </c>
      <c r="J4470" s="54" t="s">
        <v>207</v>
      </c>
      <c r="K4470" s="54" t="s">
        <v>1087</v>
      </c>
      <c r="L4470" s="87">
        <v>41688</v>
      </c>
      <c r="M4470" s="54"/>
      <c r="N4470" s="54" t="s">
        <v>1088</v>
      </c>
      <c r="O4470" s="88">
        <v>2.9600000000000001E-2</v>
      </c>
      <c r="P4470" s="54">
        <v>40</v>
      </c>
    </row>
    <row r="4471" spans="1:16" ht="42">
      <c r="A4471" s="54" t="s">
        <v>228</v>
      </c>
      <c r="B4471" s="54" t="s">
        <v>185</v>
      </c>
      <c r="C4471" s="54" t="s">
        <v>1558</v>
      </c>
      <c r="D4471" s="54" t="s">
        <v>1559</v>
      </c>
      <c r="E4471" s="54" t="s">
        <v>370</v>
      </c>
      <c r="F4471" s="54" t="s">
        <v>272</v>
      </c>
      <c r="G4471" s="54" t="s">
        <v>207</v>
      </c>
      <c r="H4471" s="54" t="s">
        <v>209</v>
      </c>
      <c r="I4471" s="54" t="s">
        <v>1074</v>
      </c>
      <c r="J4471" s="54" t="s">
        <v>207</v>
      </c>
      <c r="K4471" s="54" t="s">
        <v>1093</v>
      </c>
      <c r="L4471" s="87">
        <v>41688</v>
      </c>
      <c r="M4471" s="54"/>
      <c r="N4471" s="54" t="s">
        <v>1094</v>
      </c>
      <c r="O4471" s="88">
        <v>0.87709999999999999</v>
      </c>
      <c r="P4471" s="54">
        <v>1179</v>
      </c>
    </row>
    <row r="4472" spans="1:16" ht="42">
      <c r="A4472" s="54" t="s">
        <v>228</v>
      </c>
      <c r="B4472" s="54" t="s">
        <v>185</v>
      </c>
      <c r="C4472" s="54" t="s">
        <v>1558</v>
      </c>
      <c r="D4472" s="54" t="s">
        <v>1559</v>
      </c>
      <c r="E4472" s="54" t="s">
        <v>370</v>
      </c>
      <c r="F4472" s="54" t="s">
        <v>272</v>
      </c>
      <c r="G4472" s="54" t="s">
        <v>186</v>
      </c>
      <c r="H4472" s="54" t="s">
        <v>371</v>
      </c>
      <c r="I4472" s="54" t="s">
        <v>372</v>
      </c>
      <c r="J4472" s="54" t="s">
        <v>186</v>
      </c>
      <c r="K4472" s="54" t="s">
        <v>381</v>
      </c>
      <c r="L4472" s="87">
        <v>41695</v>
      </c>
      <c r="M4472" s="54"/>
      <c r="N4472" s="54" t="s">
        <v>382</v>
      </c>
      <c r="O4472" s="88">
        <v>6.3900000000000012E-2</v>
      </c>
      <c r="P4472" s="54">
        <v>86</v>
      </c>
    </row>
    <row r="4473" spans="1:16" ht="42">
      <c r="A4473" s="54" t="s">
        <v>228</v>
      </c>
      <c r="B4473" s="54" t="s">
        <v>185</v>
      </c>
      <c r="C4473" s="54" t="s">
        <v>1558</v>
      </c>
      <c r="D4473" s="54" t="s">
        <v>1559</v>
      </c>
      <c r="E4473" s="54" t="s">
        <v>370</v>
      </c>
      <c r="F4473" s="54" t="s">
        <v>272</v>
      </c>
      <c r="G4473" s="54" t="s">
        <v>307</v>
      </c>
      <c r="H4473" s="54" t="s">
        <v>308</v>
      </c>
      <c r="I4473" s="54" t="s">
        <v>309</v>
      </c>
      <c r="J4473" s="54" t="s">
        <v>307</v>
      </c>
      <c r="K4473" s="54" t="s">
        <v>806</v>
      </c>
      <c r="L4473" s="87">
        <v>41695</v>
      </c>
      <c r="M4473" s="54"/>
      <c r="N4473" s="54" t="s">
        <v>807</v>
      </c>
      <c r="O4473" s="88">
        <v>0.1772</v>
      </c>
      <c r="P4473" s="54">
        <v>238</v>
      </c>
    </row>
    <row r="4474" spans="1:16" ht="42">
      <c r="A4474" s="54" t="s">
        <v>228</v>
      </c>
      <c r="B4474" s="54" t="s">
        <v>185</v>
      </c>
      <c r="C4474" s="54" t="s">
        <v>1558</v>
      </c>
      <c r="D4474" s="54" t="s">
        <v>1559</v>
      </c>
      <c r="E4474" s="54" t="s">
        <v>370</v>
      </c>
      <c r="F4474" s="54" t="s">
        <v>272</v>
      </c>
      <c r="G4474" s="54" t="s">
        <v>307</v>
      </c>
      <c r="H4474" s="54" t="s">
        <v>308</v>
      </c>
      <c r="I4474" s="54" t="s">
        <v>309</v>
      </c>
      <c r="J4474" s="54" t="s">
        <v>307</v>
      </c>
      <c r="K4474" s="54" t="s">
        <v>313</v>
      </c>
      <c r="L4474" s="87">
        <v>41695</v>
      </c>
      <c r="M4474" s="54"/>
      <c r="N4474" s="54" t="s">
        <v>314</v>
      </c>
      <c r="O4474" s="88">
        <v>7.000000000000001E-4</v>
      </c>
      <c r="P4474" s="54">
        <v>1</v>
      </c>
    </row>
    <row r="4475" spans="1:16" ht="42">
      <c r="A4475" s="54" t="s">
        <v>228</v>
      </c>
      <c r="B4475" s="54" t="s">
        <v>185</v>
      </c>
      <c r="C4475" s="54" t="s">
        <v>1558</v>
      </c>
      <c r="D4475" s="54" t="s">
        <v>1559</v>
      </c>
      <c r="E4475" s="54" t="s">
        <v>370</v>
      </c>
      <c r="F4475" s="54" t="s">
        <v>272</v>
      </c>
      <c r="G4475" s="54" t="s">
        <v>307</v>
      </c>
      <c r="H4475" s="54" t="s">
        <v>308</v>
      </c>
      <c r="I4475" s="54" t="s">
        <v>309</v>
      </c>
      <c r="J4475" s="54" t="s">
        <v>307</v>
      </c>
      <c r="K4475" s="54" t="s">
        <v>811</v>
      </c>
      <c r="L4475" s="87">
        <v>41695</v>
      </c>
      <c r="M4475" s="54"/>
      <c r="N4475" s="54" t="s">
        <v>812</v>
      </c>
      <c r="O4475" s="88">
        <v>7.000000000000001E-4</v>
      </c>
      <c r="P4475" s="54">
        <v>1</v>
      </c>
    </row>
    <row r="4476" spans="1:16" ht="42">
      <c r="A4476" s="54" t="s">
        <v>228</v>
      </c>
      <c r="B4476" s="54" t="s">
        <v>185</v>
      </c>
      <c r="C4476" s="54" t="s">
        <v>1558</v>
      </c>
      <c r="D4476" s="54" t="s">
        <v>1559</v>
      </c>
      <c r="E4476" s="54" t="s">
        <v>370</v>
      </c>
      <c r="F4476" s="54" t="s">
        <v>272</v>
      </c>
      <c r="G4476" s="54" t="s">
        <v>307</v>
      </c>
      <c r="H4476" s="54" t="s">
        <v>308</v>
      </c>
      <c r="I4476" s="54" t="s">
        <v>309</v>
      </c>
      <c r="J4476" s="54" t="s">
        <v>307</v>
      </c>
      <c r="K4476" s="54" t="s">
        <v>815</v>
      </c>
      <c r="L4476" s="87">
        <v>41695</v>
      </c>
      <c r="M4476" s="54"/>
      <c r="N4476" s="54" t="s">
        <v>816</v>
      </c>
      <c r="O4476" s="88">
        <v>0.37080000000000002</v>
      </c>
      <c r="P4476" s="54">
        <v>498</v>
      </c>
    </row>
    <row r="4477" spans="1:16" ht="42">
      <c r="A4477" s="54" t="s">
        <v>228</v>
      </c>
      <c r="B4477" s="54" t="s">
        <v>185</v>
      </c>
      <c r="C4477" s="54" t="s">
        <v>1558</v>
      </c>
      <c r="D4477" s="54" t="s">
        <v>1559</v>
      </c>
      <c r="E4477" s="54" t="s">
        <v>370</v>
      </c>
      <c r="F4477" s="54" t="s">
        <v>272</v>
      </c>
      <c r="G4477" s="54" t="s">
        <v>307</v>
      </c>
      <c r="H4477" s="54" t="s">
        <v>308</v>
      </c>
      <c r="I4477" s="54" t="s">
        <v>309</v>
      </c>
      <c r="J4477" s="54" t="s">
        <v>307</v>
      </c>
      <c r="K4477" s="54" t="s">
        <v>819</v>
      </c>
      <c r="L4477" s="87">
        <v>41695</v>
      </c>
      <c r="M4477" s="54"/>
      <c r="N4477" s="54" t="s">
        <v>820</v>
      </c>
      <c r="O4477" s="88">
        <v>7.000000000000001E-4</v>
      </c>
      <c r="P4477" s="54">
        <v>1</v>
      </c>
    </row>
    <row r="4478" spans="1:16" ht="28">
      <c r="A4478" s="54" t="s">
        <v>228</v>
      </c>
      <c r="B4478" s="54" t="s">
        <v>185</v>
      </c>
      <c r="C4478" s="54" t="s">
        <v>1130</v>
      </c>
      <c r="D4478" s="54" t="s">
        <v>1495</v>
      </c>
      <c r="E4478" s="54" t="s">
        <v>370</v>
      </c>
      <c r="F4478" s="54" t="s">
        <v>272</v>
      </c>
      <c r="G4478" s="54" t="s">
        <v>416</v>
      </c>
      <c r="H4478" s="54" t="s">
        <v>432</v>
      </c>
      <c r="I4478" s="54" t="s">
        <v>433</v>
      </c>
      <c r="J4478" s="54" t="s">
        <v>416</v>
      </c>
      <c r="K4478" s="54" t="s">
        <v>440</v>
      </c>
      <c r="L4478" s="87">
        <v>42066</v>
      </c>
      <c r="M4478" s="54"/>
      <c r="N4478" s="54" t="s">
        <v>441</v>
      </c>
      <c r="O4478" s="88">
        <v>3.8760000000000001E-3</v>
      </c>
      <c r="P4478" s="54">
        <v>2</v>
      </c>
    </row>
    <row r="4479" spans="1:16" ht="28">
      <c r="A4479" s="54" t="s">
        <v>228</v>
      </c>
      <c r="B4479" s="54" t="s">
        <v>185</v>
      </c>
      <c r="C4479" s="54" t="s">
        <v>1130</v>
      </c>
      <c r="D4479" s="54" t="s">
        <v>1495</v>
      </c>
      <c r="E4479" s="54" t="s">
        <v>370</v>
      </c>
      <c r="F4479" s="54" t="s">
        <v>272</v>
      </c>
      <c r="G4479" s="54" t="s">
        <v>500</v>
      </c>
      <c r="H4479" s="54" t="s">
        <v>501</v>
      </c>
      <c r="I4479" s="54" t="s">
        <v>502</v>
      </c>
      <c r="J4479" s="54" t="s">
        <v>500</v>
      </c>
      <c r="K4479" s="54" t="s">
        <v>521</v>
      </c>
      <c r="L4479" s="87">
        <v>41688</v>
      </c>
      <c r="M4479" s="54"/>
      <c r="N4479" s="54" t="s">
        <v>522</v>
      </c>
      <c r="O4479" s="88">
        <v>1.9919999999999998E-3</v>
      </c>
      <c r="P4479" s="54">
        <v>1</v>
      </c>
    </row>
    <row r="4480" spans="1:16" ht="28">
      <c r="A4480" s="54" t="s">
        <v>228</v>
      </c>
      <c r="B4480" s="54" t="s">
        <v>185</v>
      </c>
      <c r="C4480" s="54" t="s">
        <v>1130</v>
      </c>
      <c r="D4480" s="54" t="s">
        <v>1495</v>
      </c>
      <c r="E4480" s="54" t="s">
        <v>370</v>
      </c>
      <c r="F4480" s="54" t="s">
        <v>272</v>
      </c>
      <c r="G4480" s="54" t="s">
        <v>1502</v>
      </c>
      <c r="H4480" s="54" t="s">
        <v>1506</v>
      </c>
      <c r="I4480" s="54" t="s">
        <v>1603</v>
      </c>
      <c r="J4480" s="54" t="s">
        <v>1502</v>
      </c>
      <c r="K4480" s="54" t="s">
        <v>1506</v>
      </c>
      <c r="L4480" s="87">
        <v>43229</v>
      </c>
      <c r="M4480" s="54"/>
      <c r="N4480" s="54" t="s">
        <v>1604</v>
      </c>
      <c r="O4480" s="88">
        <v>3.8760000000000001E-3</v>
      </c>
      <c r="P4480" s="54">
        <v>2</v>
      </c>
    </row>
    <row r="4481" spans="1:16" ht="28">
      <c r="A4481" s="54" t="s">
        <v>228</v>
      </c>
      <c r="B4481" s="54" t="s">
        <v>185</v>
      </c>
      <c r="C4481" s="54" t="s">
        <v>1130</v>
      </c>
      <c r="D4481" s="54" t="s">
        <v>1495</v>
      </c>
      <c r="E4481" s="54" t="s">
        <v>370</v>
      </c>
      <c r="F4481" s="54" t="s">
        <v>272</v>
      </c>
      <c r="G4481" s="54" t="s">
        <v>200</v>
      </c>
      <c r="H4481" s="54" t="s">
        <v>757</v>
      </c>
      <c r="I4481" s="54" t="s">
        <v>758</v>
      </c>
      <c r="J4481" s="54" t="s">
        <v>200</v>
      </c>
      <c r="K4481" s="54" t="s">
        <v>757</v>
      </c>
      <c r="L4481" s="87">
        <v>42031</v>
      </c>
      <c r="M4481" s="54"/>
      <c r="N4481" s="54" t="s">
        <v>759</v>
      </c>
      <c r="O4481" s="88">
        <v>2.5194000000000001E-2</v>
      </c>
      <c r="P4481" s="54">
        <v>13</v>
      </c>
    </row>
    <row r="4482" spans="1:16" ht="28">
      <c r="A4482" s="54" t="s">
        <v>228</v>
      </c>
      <c r="B4482" s="54" t="s">
        <v>185</v>
      </c>
      <c r="C4482" s="54" t="s">
        <v>1130</v>
      </c>
      <c r="D4482" s="54" t="s">
        <v>1495</v>
      </c>
      <c r="E4482" s="54" t="s">
        <v>370</v>
      </c>
      <c r="F4482" s="54" t="s">
        <v>272</v>
      </c>
      <c r="G4482" s="54" t="s">
        <v>261</v>
      </c>
      <c r="H4482" s="54" t="s">
        <v>303</v>
      </c>
      <c r="I4482" s="54" t="s">
        <v>304</v>
      </c>
      <c r="J4482" s="54" t="s">
        <v>261</v>
      </c>
      <c r="K4482" s="54" t="s">
        <v>305</v>
      </c>
      <c r="L4482" s="87">
        <v>42601</v>
      </c>
      <c r="M4482" s="54"/>
      <c r="N4482" s="54" t="s">
        <v>306</v>
      </c>
      <c r="O4482" s="88">
        <v>3.6929999999999998E-2</v>
      </c>
      <c r="P4482" s="54">
        <v>19</v>
      </c>
    </row>
    <row r="4483" spans="1:16" ht="28">
      <c r="A4483" s="54" t="s">
        <v>228</v>
      </c>
      <c r="B4483" s="54" t="s">
        <v>185</v>
      </c>
      <c r="C4483" s="54" t="s">
        <v>1130</v>
      </c>
      <c r="D4483" s="54" t="s">
        <v>1495</v>
      </c>
      <c r="E4483" s="54" t="s">
        <v>370</v>
      </c>
      <c r="F4483" s="54" t="s">
        <v>272</v>
      </c>
      <c r="G4483" s="54" t="s">
        <v>261</v>
      </c>
      <c r="H4483" s="54" t="s">
        <v>303</v>
      </c>
      <c r="I4483" s="54" t="s">
        <v>304</v>
      </c>
      <c r="J4483" s="54" t="s">
        <v>261</v>
      </c>
      <c r="K4483" s="54" t="s">
        <v>796</v>
      </c>
      <c r="L4483" s="87">
        <v>42601</v>
      </c>
      <c r="M4483" s="54"/>
      <c r="N4483" s="54" t="s">
        <v>797</v>
      </c>
      <c r="O4483" s="88">
        <v>3.9839999999999997E-3</v>
      </c>
      <c r="P4483" s="54">
        <v>2</v>
      </c>
    </row>
    <row r="4484" spans="1:16" ht="28">
      <c r="A4484" s="54" t="s">
        <v>228</v>
      </c>
      <c r="B4484" s="54" t="s">
        <v>185</v>
      </c>
      <c r="C4484" s="54" t="s">
        <v>1130</v>
      </c>
      <c r="D4484" s="54" t="s">
        <v>1495</v>
      </c>
      <c r="E4484" s="54" t="s">
        <v>370</v>
      </c>
      <c r="F4484" s="54" t="s">
        <v>272</v>
      </c>
      <c r="G4484" s="54" t="s">
        <v>261</v>
      </c>
      <c r="H4484" s="54" t="s">
        <v>303</v>
      </c>
      <c r="I4484" s="54" t="s">
        <v>304</v>
      </c>
      <c r="J4484" s="54" t="s">
        <v>261</v>
      </c>
      <c r="K4484" s="54" t="s">
        <v>303</v>
      </c>
      <c r="L4484" s="87">
        <v>42601</v>
      </c>
      <c r="M4484" s="54"/>
      <c r="N4484" s="54" t="s">
        <v>798</v>
      </c>
      <c r="O4484" s="88">
        <v>3.9839999999999997E-3</v>
      </c>
      <c r="P4484" s="54">
        <v>2</v>
      </c>
    </row>
    <row r="4485" spans="1:16" ht="28">
      <c r="A4485" s="54" t="s">
        <v>228</v>
      </c>
      <c r="B4485" s="54" t="s">
        <v>185</v>
      </c>
      <c r="C4485" s="54" t="s">
        <v>1130</v>
      </c>
      <c r="D4485" s="54" t="s">
        <v>1495</v>
      </c>
      <c r="E4485" s="54" t="s">
        <v>370</v>
      </c>
      <c r="F4485" s="54" t="s">
        <v>272</v>
      </c>
      <c r="G4485" s="54" t="s">
        <v>261</v>
      </c>
      <c r="H4485" s="54" t="s">
        <v>303</v>
      </c>
      <c r="I4485" s="54" t="s">
        <v>304</v>
      </c>
      <c r="J4485" s="54" t="s">
        <v>261</v>
      </c>
      <c r="K4485" s="54" t="s">
        <v>799</v>
      </c>
      <c r="L4485" s="87">
        <v>42601</v>
      </c>
      <c r="M4485" s="54"/>
      <c r="N4485" s="54" t="s">
        <v>800</v>
      </c>
      <c r="O4485" s="88">
        <v>1.9919999999999998E-3</v>
      </c>
      <c r="P4485" s="54">
        <v>1</v>
      </c>
    </row>
    <row r="4486" spans="1:16" ht="28">
      <c r="A4486" s="54" t="s">
        <v>228</v>
      </c>
      <c r="B4486" s="54" t="s">
        <v>185</v>
      </c>
      <c r="C4486" s="54" t="s">
        <v>1130</v>
      </c>
      <c r="D4486" s="54" t="s">
        <v>1495</v>
      </c>
      <c r="E4486" s="54" t="s">
        <v>370</v>
      </c>
      <c r="F4486" s="54" t="s">
        <v>272</v>
      </c>
      <c r="G4486" s="54" t="s">
        <v>261</v>
      </c>
      <c r="H4486" s="54" t="s">
        <v>303</v>
      </c>
      <c r="I4486" s="54" t="s">
        <v>304</v>
      </c>
      <c r="J4486" s="54" t="s">
        <v>261</v>
      </c>
      <c r="K4486" s="54" t="s">
        <v>801</v>
      </c>
      <c r="L4486" s="87">
        <v>42601</v>
      </c>
      <c r="M4486" s="54"/>
      <c r="N4486" s="54" t="s">
        <v>802</v>
      </c>
      <c r="O4486" s="88">
        <v>1.992E-2</v>
      </c>
      <c r="P4486" s="54">
        <v>10</v>
      </c>
    </row>
    <row r="4487" spans="1:16" ht="28">
      <c r="A4487" s="54" t="s">
        <v>228</v>
      </c>
      <c r="B4487" s="54" t="s">
        <v>185</v>
      </c>
      <c r="C4487" s="54" t="s">
        <v>1130</v>
      </c>
      <c r="D4487" s="54" t="s">
        <v>1495</v>
      </c>
      <c r="E4487" s="54" t="s">
        <v>370</v>
      </c>
      <c r="F4487" s="54" t="s">
        <v>272</v>
      </c>
      <c r="G4487" s="54" t="s">
        <v>261</v>
      </c>
      <c r="H4487" s="54" t="s">
        <v>803</v>
      </c>
      <c r="I4487" s="54" t="s">
        <v>804</v>
      </c>
      <c r="J4487" s="54" t="s">
        <v>261</v>
      </c>
      <c r="K4487" s="54" t="s">
        <v>803</v>
      </c>
      <c r="L4487" s="87">
        <v>42944</v>
      </c>
      <c r="M4487" s="54"/>
      <c r="N4487" s="54" t="s">
        <v>805</v>
      </c>
      <c r="O4487" s="88">
        <v>0.444216</v>
      </c>
      <c r="P4487" s="54">
        <v>223</v>
      </c>
    </row>
    <row r="4488" spans="1:16" ht="28">
      <c r="A4488" s="54" t="s">
        <v>228</v>
      </c>
      <c r="B4488" s="54" t="s">
        <v>185</v>
      </c>
      <c r="C4488" s="54" t="s">
        <v>1130</v>
      </c>
      <c r="D4488" s="54" t="s">
        <v>1495</v>
      </c>
      <c r="E4488" s="54" t="s">
        <v>370</v>
      </c>
      <c r="F4488" s="54" t="s">
        <v>272</v>
      </c>
      <c r="G4488" s="54" t="s">
        <v>261</v>
      </c>
      <c r="H4488" s="54" t="s">
        <v>1421</v>
      </c>
      <c r="I4488" s="54" t="s">
        <v>1422</v>
      </c>
      <c r="J4488" s="54" t="s">
        <v>261</v>
      </c>
      <c r="K4488" s="54" t="s">
        <v>1421</v>
      </c>
      <c r="L4488" s="87">
        <v>42998</v>
      </c>
      <c r="M4488" s="54"/>
      <c r="N4488" s="54" t="s">
        <v>1423</v>
      </c>
      <c r="O4488" s="88">
        <v>1.1952000000000001E-2</v>
      </c>
      <c r="P4488" s="54">
        <v>6</v>
      </c>
    </row>
    <row r="4489" spans="1:16" ht="28">
      <c r="A4489" s="54" t="s">
        <v>228</v>
      </c>
      <c r="B4489" s="54" t="s">
        <v>185</v>
      </c>
      <c r="C4489" s="54" t="s">
        <v>1130</v>
      </c>
      <c r="D4489" s="54" t="s">
        <v>1495</v>
      </c>
      <c r="E4489" s="54" t="s">
        <v>370</v>
      </c>
      <c r="F4489" s="54" t="s">
        <v>272</v>
      </c>
      <c r="G4489" s="54" t="s">
        <v>859</v>
      </c>
      <c r="H4489" s="54" t="s">
        <v>881</v>
      </c>
      <c r="I4489" s="54" t="s">
        <v>882</v>
      </c>
      <c r="J4489" s="54" t="s">
        <v>859</v>
      </c>
      <c r="K4489" s="54" t="s">
        <v>881</v>
      </c>
      <c r="L4489" s="87">
        <v>41695</v>
      </c>
      <c r="M4489" s="54"/>
      <c r="N4489" s="54" t="s">
        <v>888</v>
      </c>
      <c r="O4489" s="88">
        <v>9.7608E-2</v>
      </c>
      <c r="P4489" s="54">
        <v>49</v>
      </c>
    </row>
    <row r="4490" spans="1:16" ht="28">
      <c r="A4490" s="54" t="s">
        <v>228</v>
      </c>
      <c r="B4490" s="54" t="s">
        <v>185</v>
      </c>
      <c r="C4490" s="54" t="s">
        <v>1130</v>
      </c>
      <c r="D4490" s="54" t="s">
        <v>1495</v>
      </c>
      <c r="E4490" s="54" t="s">
        <v>370</v>
      </c>
      <c r="F4490" s="54" t="s">
        <v>272</v>
      </c>
      <c r="G4490" s="54" t="s">
        <v>358</v>
      </c>
      <c r="H4490" s="54" t="s">
        <v>928</v>
      </c>
      <c r="I4490" s="54" t="s">
        <v>929</v>
      </c>
      <c r="J4490" s="54" t="s">
        <v>358</v>
      </c>
      <c r="K4490" s="54" t="s">
        <v>359</v>
      </c>
      <c r="L4490" s="87">
        <v>42622</v>
      </c>
      <c r="M4490" s="54"/>
      <c r="N4490" s="54" t="s">
        <v>932</v>
      </c>
      <c r="O4490" s="88">
        <v>1.9380000000000001E-3</v>
      </c>
      <c r="P4490" s="54">
        <v>1</v>
      </c>
    </row>
    <row r="4491" spans="1:16" ht="28">
      <c r="A4491" s="54" t="s">
        <v>228</v>
      </c>
      <c r="B4491" s="54" t="s">
        <v>185</v>
      </c>
      <c r="C4491" s="54" t="s">
        <v>1130</v>
      </c>
      <c r="D4491" s="54" t="s">
        <v>1495</v>
      </c>
      <c r="E4491" s="54" t="s">
        <v>370</v>
      </c>
      <c r="F4491" s="54" t="s">
        <v>272</v>
      </c>
      <c r="G4491" s="54" t="s">
        <v>201</v>
      </c>
      <c r="H4491" s="54" t="s">
        <v>202</v>
      </c>
      <c r="I4491" s="54" t="s">
        <v>941</v>
      </c>
      <c r="J4491" s="54" t="s">
        <v>201</v>
      </c>
      <c r="K4491" s="54" t="s">
        <v>946</v>
      </c>
      <c r="L4491" s="87">
        <v>42979</v>
      </c>
      <c r="M4491" s="54"/>
      <c r="N4491" s="54" t="s">
        <v>947</v>
      </c>
      <c r="O4491" s="88">
        <v>1.9919999999999998E-3</v>
      </c>
      <c r="P4491" s="54">
        <v>1</v>
      </c>
    </row>
    <row r="4492" spans="1:16" ht="28">
      <c r="A4492" s="54" t="s">
        <v>228</v>
      </c>
      <c r="B4492" s="54" t="s">
        <v>185</v>
      </c>
      <c r="C4492" s="54" t="s">
        <v>1130</v>
      </c>
      <c r="D4492" s="54" t="s">
        <v>1495</v>
      </c>
      <c r="E4492" s="54" t="s">
        <v>370</v>
      </c>
      <c r="F4492" s="54" t="s">
        <v>272</v>
      </c>
      <c r="G4492" s="54" t="s">
        <v>207</v>
      </c>
      <c r="H4492" s="54" t="s">
        <v>209</v>
      </c>
      <c r="I4492" s="54" t="s">
        <v>1074</v>
      </c>
      <c r="J4492" s="54" t="s">
        <v>207</v>
      </c>
      <c r="K4492" s="54" t="s">
        <v>1083</v>
      </c>
      <c r="L4492" s="87">
        <v>41688</v>
      </c>
      <c r="M4492" s="54"/>
      <c r="N4492" s="54" t="s">
        <v>1084</v>
      </c>
      <c r="O4492" s="88">
        <v>2.7888E-2</v>
      </c>
      <c r="P4492" s="54">
        <v>14</v>
      </c>
    </row>
    <row r="4493" spans="1:16" ht="28">
      <c r="A4493" s="54" t="s">
        <v>228</v>
      </c>
      <c r="B4493" s="54" t="s">
        <v>185</v>
      </c>
      <c r="C4493" s="54" t="s">
        <v>1167</v>
      </c>
      <c r="D4493" s="54" t="s">
        <v>163</v>
      </c>
      <c r="E4493" s="54" t="s">
        <v>1168</v>
      </c>
      <c r="F4493" s="54" t="s">
        <v>272</v>
      </c>
      <c r="G4493" s="54" t="s">
        <v>186</v>
      </c>
      <c r="H4493" s="54" t="s">
        <v>387</v>
      </c>
      <c r="I4493" s="54" t="s">
        <v>388</v>
      </c>
      <c r="J4493" s="54" t="s">
        <v>186</v>
      </c>
      <c r="K4493" s="54" t="s">
        <v>387</v>
      </c>
      <c r="L4493" s="87">
        <v>42230</v>
      </c>
      <c r="M4493" s="54"/>
      <c r="N4493" s="54" t="s">
        <v>389</v>
      </c>
      <c r="O4493" s="88">
        <v>6.3E-2</v>
      </c>
      <c r="P4493" s="54">
        <v>35</v>
      </c>
    </row>
    <row r="4494" spans="1:16" ht="28">
      <c r="A4494" s="54" t="s">
        <v>228</v>
      </c>
      <c r="B4494" s="54" t="s">
        <v>185</v>
      </c>
      <c r="C4494" s="54" t="s">
        <v>1167</v>
      </c>
      <c r="D4494" s="54" t="s">
        <v>163</v>
      </c>
      <c r="E4494" s="54" t="s">
        <v>1168</v>
      </c>
      <c r="F4494" s="54" t="s">
        <v>272</v>
      </c>
      <c r="G4494" s="54" t="s">
        <v>186</v>
      </c>
      <c r="H4494" s="54" t="s">
        <v>187</v>
      </c>
      <c r="I4494" s="54" t="s">
        <v>273</v>
      </c>
      <c r="J4494" s="54" t="s">
        <v>186</v>
      </c>
      <c r="K4494" s="54" t="s">
        <v>187</v>
      </c>
      <c r="L4494" s="87">
        <v>42094</v>
      </c>
      <c r="M4494" s="54"/>
      <c r="N4494" s="54" t="s">
        <v>274</v>
      </c>
      <c r="O4494" s="88">
        <v>0.68400000000000016</v>
      </c>
      <c r="P4494" s="54">
        <v>380</v>
      </c>
    </row>
    <row r="4495" spans="1:16" ht="28">
      <c r="A4495" s="54" t="s">
        <v>228</v>
      </c>
      <c r="B4495" s="54" t="s">
        <v>185</v>
      </c>
      <c r="C4495" s="54" t="s">
        <v>1167</v>
      </c>
      <c r="D4495" s="54" t="s">
        <v>163</v>
      </c>
      <c r="E4495" s="54" t="s">
        <v>1168</v>
      </c>
      <c r="F4495" s="54" t="s">
        <v>272</v>
      </c>
      <c r="G4495" s="54" t="s">
        <v>186</v>
      </c>
      <c r="H4495" s="54" t="s">
        <v>187</v>
      </c>
      <c r="I4495" s="54" t="s">
        <v>275</v>
      </c>
      <c r="J4495" s="54" t="s">
        <v>186</v>
      </c>
      <c r="K4495" s="54" t="s">
        <v>397</v>
      </c>
      <c r="L4495" s="87">
        <v>42251</v>
      </c>
      <c r="M4495" s="54"/>
      <c r="N4495" s="54" t="s">
        <v>398</v>
      </c>
      <c r="O4495" s="88">
        <v>3.5999999999999997E-2</v>
      </c>
      <c r="P4495" s="54">
        <v>20</v>
      </c>
    </row>
    <row r="4496" spans="1:16" ht="28">
      <c r="A4496" s="54" t="s">
        <v>228</v>
      </c>
      <c r="B4496" s="54" t="s">
        <v>185</v>
      </c>
      <c r="C4496" s="54" t="s">
        <v>1167</v>
      </c>
      <c r="D4496" s="54" t="s">
        <v>163</v>
      </c>
      <c r="E4496" s="54" t="s">
        <v>1168</v>
      </c>
      <c r="F4496" s="54" t="s">
        <v>272</v>
      </c>
      <c r="G4496" s="54" t="s">
        <v>186</v>
      </c>
      <c r="H4496" s="54" t="s">
        <v>187</v>
      </c>
      <c r="I4496" s="54" t="s">
        <v>275</v>
      </c>
      <c r="J4496" s="54" t="s">
        <v>186</v>
      </c>
      <c r="K4496" s="54" t="s">
        <v>276</v>
      </c>
      <c r="L4496" s="87">
        <v>42251</v>
      </c>
      <c r="M4496" s="54"/>
      <c r="N4496" s="54" t="s">
        <v>277</v>
      </c>
      <c r="O4496" s="88">
        <v>0.1026</v>
      </c>
      <c r="P4496" s="54">
        <v>57</v>
      </c>
    </row>
    <row r="4497" spans="1:16" ht="28">
      <c r="A4497" s="54" t="s">
        <v>228</v>
      </c>
      <c r="B4497" s="54" t="s">
        <v>185</v>
      </c>
      <c r="C4497" s="54" t="s">
        <v>1167</v>
      </c>
      <c r="D4497" s="54" t="s">
        <v>163</v>
      </c>
      <c r="E4497" s="54" t="s">
        <v>1168</v>
      </c>
      <c r="F4497" s="54" t="s">
        <v>272</v>
      </c>
      <c r="G4497" s="54" t="s">
        <v>186</v>
      </c>
      <c r="H4497" s="54" t="s">
        <v>187</v>
      </c>
      <c r="I4497" s="54" t="s">
        <v>275</v>
      </c>
      <c r="J4497" s="54" t="s">
        <v>186</v>
      </c>
      <c r="K4497" s="54" t="s">
        <v>399</v>
      </c>
      <c r="L4497" s="87">
        <v>42251</v>
      </c>
      <c r="M4497" s="54"/>
      <c r="N4497" s="54" t="s">
        <v>400</v>
      </c>
      <c r="O4497" s="88">
        <v>0.2034</v>
      </c>
      <c r="P4497" s="54">
        <v>113</v>
      </c>
    </row>
    <row r="4498" spans="1:16" ht="28">
      <c r="A4498" s="54" t="s">
        <v>228</v>
      </c>
      <c r="B4498" s="54" t="s">
        <v>185</v>
      </c>
      <c r="C4498" s="54" t="s">
        <v>1167</v>
      </c>
      <c r="D4498" s="54" t="s">
        <v>163</v>
      </c>
      <c r="E4498" s="54" t="s">
        <v>1168</v>
      </c>
      <c r="F4498" s="54" t="s">
        <v>272</v>
      </c>
      <c r="G4498" s="54" t="s">
        <v>186</v>
      </c>
      <c r="H4498" s="54" t="s">
        <v>187</v>
      </c>
      <c r="I4498" s="54" t="s">
        <v>275</v>
      </c>
      <c r="J4498" s="54" t="s">
        <v>186</v>
      </c>
      <c r="K4498" s="54" t="s">
        <v>401</v>
      </c>
      <c r="L4498" s="87">
        <v>42251</v>
      </c>
      <c r="M4498" s="54"/>
      <c r="N4498" s="54" t="s">
        <v>402</v>
      </c>
      <c r="O4498" s="88">
        <v>3.9600000000000003E-2</v>
      </c>
      <c r="P4498" s="54">
        <v>22</v>
      </c>
    </row>
    <row r="4499" spans="1:16" ht="28">
      <c r="A4499" s="54" t="s">
        <v>228</v>
      </c>
      <c r="B4499" s="54" t="s">
        <v>185</v>
      </c>
      <c r="C4499" s="54" t="s">
        <v>1167</v>
      </c>
      <c r="D4499" s="54" t="s">
        <v>163</v>
      </c>
      <c r="E4499" s="54" t="s">
        <v>1168</v>
      </c>
      <c r="F4499" s="54" t="s">
        <v>272</v>
      </c>
      <c r="G4499" s="54" t="s">
        <v>186</v>
      </c>
      <c r="H4499" s="54" t="s">
        <v>187</v>
      </c>
      <c r="I4499" s="54" t="s">
        <v>275</v>
      </c>
      <c r="J4499" s="54" t="s">
        <v>186</v>
      </c>
      <c r="K4499" s="54" t="s">
        <v>278</v>
      </c>
      <c r="L4499" s="87">
        <v>42251</v>
      </c>
      <c r="M4499" s="54"/>
      <c r="N4499" s="54" t="s">
        <v>279</v>
      </c>
      <c r="O4499" s="88">
        <v>0.78659999999999997</v>
      </c>
      <c r="P4499" s="54">
        <v>437</v>
      </c>
    </row>
    <row r="4500" spans="1:16" ht="28">
      <c r="A4500" s="54" t="s">
        <v>228</v>
      </c>
      <c r="B4500" s="54" t="s">
        <v>185</v>
      </c>
      <c r="C4500" s="54" t="s">
        <v>1167</v>
      </c>
      <c r="D4500" s="54" t="s">
        <v>163</v>
      </c>
      <c r="E4500" s="54" t="s">
        <v>1168</v>
      </c>
      <c r="F4500" s="54" t="s">
        <v>272</v>
      </c>
      <c r="G4500" s="54" t="s">
        <v>186</v>
      </c>
      <c r="H4500" s="54" t="s">
        <v>187</v>
      </c>
      <c r="I4500" s="54" t="s">
        <v>275</v>
      </c>
      <c r="J4500" s="54" t="s">
        <v>186</v>
      </c>
      <c r="K4500" s="54" t="s">
        <v>403</v>
      </c>
      <c r="L4500" s="87">
        <v>42251</v>
      </c>
      <c r="M4500" s="54"/>
      <c r="N4500" s="54" t="s">
        <v>404</v>
      </c>
      <c r="O4500" s="88">
        <v>0.1008</v>
      </c>
      <c r="P4500" s="54">
        <v>56</v>
      </c>
    </row>
    <row r="4501" spans="1:16" ht="28">
      <c r="A4501" s="54" t="s">
        <v>228</v>
      </c>
      <c r="B4501" s="54" t="s">
        <v>185</v>
      </c>
      <c r="C4501" s="54" t="s">
        <v>1167</v>
      </c>
      <c r="D4501" s="54" t="s">
        <v>163</v>
      </c>
      <c r="E4501" s="54" t="s">
        <v>1168</v>
      </c>
      <c r="F4501" s="54" t="s">
        <v>272</v>
      </c>
      <c r="G4501" s="54" t="s">
        <v>186</v>
      </c>
      <c r="H4501" s="54" t="s">
        <v>187</v>
      </c>
      <c r="I4501" s="54" t="s">
        <v>275</v>
      </c>
      <c r="J4501" s="54" t="s">
        <v>186</v>
      </c>
      <c r="K4501" s="54" t="s">
        <v>405</v>
      </c>
      <c r="L4501" s="87">
        <v>42251</v>
      </c>
      <c r="M4501" s="54"/>
      <c r="N4501" s="54" t="s">
        <v>406</v>
      </c>
      <c r="O4501" s="88">
        <v>0.91439999999999999</v>
      </c>
      <c r="P4501" s="54">
        <v>508</v>
      </c>
    </row>
    <row r="4502" spans="1:16" ht="28">
      <c r="A4502" s="54" t="s">
        <v>228</v>
      </c>
      <c r="B4502" s="54" t="s">
        <v>185</v>
      </c>
      <c r="C4502" s="54" t="s">
        <v>1167</v>
      </c>
      <c r="D4502" s="54" t="s">
        <v>163</v>
      </c>
      <c r="E4502" s="54" t="s">
        <v>1168</v>
      </c>
      <c r="F4502" s="54" t="s">
        <v>272</v>
      </c>
      <c r="G4502" s="54" t="s">
        <v>186</v>
      </c>
      <c r="H4502" s="54" t="s">
        <v>409</v>
      </c>
      <c r="I4502" s="54" t="s">
        <v>410</v>
      </c>
      <c r="J4502" s="54" t="s">
        <v>186</v>
      </c>
      <c r="K4502" s="54" t="s">
        <v>409</v>
      </c>
      <c r="L4502" s="87">
        <v>42059</v>
      </c>
      <c r="M4502" s="54"/>
      <c r="N4502" s="54" t="s">
        <v>411</v>
      </c>
      <c r="O4502" s="88">
        <v>0.27360000000000001</v>
      </c>
      <c r="P4502" s="54">
        <v>152</v>
      </c>
    </row>
    <row r="4503" spans="1:16" ht="28">
      <c r="A4503" s="54" t="s">
        <v>228</v>
      </c>
      <c r="B4503" s="54" t="s">
        <v>185</v>
      </c>
      <c r="C4503" s="54" t="s">
        <v>1167</v>
      </c>
      <c r="D4503" s="54" t="s">
        <v>163</v>
      </c>
      <c r="E4503" s="54" t="s">
        <v>1168</v>
      </c>
      <c r="F4503" s="54" t="s">
        <v>272</v>
      </c>
      <c r="G4503" s="54" t="s">
        <v>416</v>
      </c>
      <c r="H4503" s="54" t="s">
        <v>416</v>
      </c>
      <c r="I4503" s="54" t="s">
        <v>417</v>
      </c>
      <c r="J4503" s="54" t="s">
        <v>416</v>
      </c>
      <c r="K4503" s="54" t="s">
        <v>1127</v>
      </c>
      <c r="L4503" s="87">
        <v>41695</v>
      </c>
      <c r="M4503" s="54"/>
      <c r="N4503" s="54" t="s">
        <v>1128</v>
      </c>
      <c r="O4503" s="88">
        <v>7.1999999999999989E-3</v>
      </c>
      <c r="P4503" s="54">
        <v>4</v>
      </c>
    </row>
    <row r="4504" spans="1:16" ht="28">
      <c r="A4504" s="54" t="s">
        <v>228</v>
      </c>
      <c r="B4504" s="54" t="s">
        <v>185</v>
      </c>
      <c r="C4504" s="54" t="s">
        <v>1167</v>
      </c>
      <c r="D4504" s="54" t="s">
        <v>163</v>
      </c>
      <c r="E4504" s="54" t="s">
        <v>1168</v>
      </c>
      <c r="F4504" s="54" t="s">
        <v>272</v>
      </c>
      <c r="G4504" s="54" t="s">
        <v>416</v>
      </c>
      <c r="H4504" s="54" t="s">
        <v>426</v>
      </c>
      <c r="I4504" s="54" t="s">
        <v>427</v>
      </c>
      <c r="J4504" s="54" t="s">
        <v>416</v>
      </c>
      <c r="K4504" s="54" t="s">
        <v>426</v>
      </c>
      <c r="L4504" s="87">
        <v>41828</v>
      </c>
      <c r="M4504" s="54"/>
      <c r="N4504" s="54" t="s">
        <v>428</v>
      </c>
      <c r="O4504" s="88">
        <v>3.5999999999999999E-3</v>
      </c>
      <c r="P4504" s="54">
        <v>2</v>
      </c>
    </row>
    <row r="4505" spans="1:16" ht="28">
      <c r="A4505" s="54" t="s">
        <v>228</v>
      </c>
      <c r="B4505" s="54" t="s">
        <v>185</v>
      </c>
      <c r="C4505" s="54" t="s">
        <v>1167</v>
      </c>
      <c r="D4505" s="54" t="s">
        <v>163</v>
      </c>
      <c r="E4505" s="54" t="s">
        <v>1168</v>
      </c>
      <c r="F4505" s="54" t="s">
        <v>272</v>
      </c>
      <c r="G4505" s="54" t="s">
        <v>416</v>
      </c>
      <c r="H4505" s="54" t="s">
        <v>429</v>
      </c>
      <c r="I4505" s="54" t="s">
        <v>430</v>
      </c>
      <c r="J4505" s="54" t="s">
        <v>416</v>
      </c>
      <c r="K4505" s="54" t="s">
        <v>429</v>
      </c>
      <c r="L4505" s="87">
        <v>41933</v>
      </c>
      <c r="M4505" s="54"/>
      <c r="N4505" s="54" t="s">
        <v>431</v>
      </c>
      <c r="O4505" s="88">
        <v>1.8E-3</v>
      </c>
      <c r="P4505" s="54">
        <v>1</v>
      </c>
    </row>
    <row r="4506" spans="1:16" ht="28">
      <c r="A4506" s="54" t="s">
        <v>228</v>
      </c>
      <c r="B4506" s="54" t="s">
        <v>185</v>
      </c>
      <c r="C4506" s="54" t="s">
        <v>1167</v>
      </c>
      <c r="D4506" s="54" t="s">
        <v>163</v>
      </c>
      <c r="E4506" s="54" t="s">
        <v>1168</v>
      </c>
      <c r="F4506" s="54" t="s">
        <v>272</v>
      </c>
      <c r="G4506" s="54" t="s">
        <v>416</v>
      </c>
      <c r="H4506" s="54" t="s">
        <v>432</v>
      </c>
      <c r="I4506" s="54" t="s">
        <v>433</v>
      </c>
      <c r="J4506" s="54" t="s">
        <v>416</v>
      </c>
      <c r="K4506" s="54" t="s">
        <v>434</v>
      </c>
      <c r="L4506" s="87">
        <v>42066</v>
      </c>
      <c r="M4506" s="54"/>
      <c r="N4506" s="54" t="s">
        <v>435</v>
      </c>
      <c r="O4506" s="88">
        <v>1.8E-3</v>
      </c>
      <c r="P4506" s="54">
        <v>1</v>
      </c>
    </row>
    <row r="4507" spans="1:16" ht="28">
      <c r="A4507" s="54" t="s">
        <v>228</v>
      </c>
      <c r="B4507" s="54" t="s">
        <v>185</v>
      </c>
      <c r="C4507" s="54" t="s">
        <v>1167</v>
      </c>
      <c r="D4507" s="54" t="s">
        <v>163</v>
      </c>
      <c r="E4507" s="54" t="s">
        <v>1168</v>
      </c>
      <c r="F4507" s="54" t="s">
        <v>272</v>
      </c>
      <c r="G4507" s="54" t="s">
        <v>416</v>
      </c>
      <c r="H4507" s="54" t="s">
        <v>432</v>
      </c>
      <c r="I4507" s="54" t="s">
        <v>433</v>
      </c>
      <c r="J4507" s="54" t="s">
        <v>416</v>
      </c>
      <c r="K4507" s="54" t="s">
        <v>436</v>
      </c>
      <c r="L4507" s="87">
        <v>42066</v>
      </c>
      <c r="M4507" s="54"/>
      <c r="N4507" s="54" t="s">
        <v>437</v>
      </c>
      <c r="O4507" s="88">
        <v>1.8E-3</v>
      </c>
      <c r="P4507" s="54">
        <v>1</v>
      </c>
    </row>
    <row r="4508" spans="1:16" ht="28">
      <c r="A4508" s="54" t="s">
        <v>228</v>
      </c>
      <c r="B4508" s="54" t="s">
        <v>185</v>
      </c>
      <c r="C4508" s="54" t="s">
        <v>1167</v>
      </c>
      <c r="D4508" s="54" t="s">
        <v>163</v>
      </c>
      <c r="E4508" s="54" t="s">
        <v>1168</v>
      </c>
      <c r="F4508" s="54" t="s">
        <v>272</v>
      </c>
      <c r="G4508" s="54" t="s">
        <v>416</v>
      </c>
      <c r="H4508" s="54" t="s">
        <v>432</v>
      </c>
      <c r="I4508" s="54" t="s">
        <v>433</v>
      </c>
      <c r="J4508" s="54" t="s">
        <v>416</v>
      </c>
      <c r="K4508" s="54" t="s">
        <v>440</v>
      </c>
      <c r="L4508" s="87">
        <v>42066</v>
      </c>
      <c r="M4508" s="54"/>
      <c r="N4508" s="54" t="s">
        <v>441</v>
      </c>
      <c r="O4508" s="88">
        <v>7.1999999999999989E-3</v>
      </c>
      <c r="P4508" s="54">
        <v>4</v>
      </c>
    </row>
    <row r="4509" spans="1:16" ht="28">
      <c r="A4509" s="54" t="s">
        <v>228</v>
      </c>
      <c r="B4509" s="54" t="s">
        <v>185</v>
      </c>
      <c r="C4509" s="54" t="s">
        <v>1167</v>
      </c>
      <c r="D4509" s="54" t="s">
        <v>163</v>
      </c>
      <c r="E4509" s="54" t="s">
        <v>1168</v>
      </c>
      <c r="F4509" s="54" t="s">
        <v>272</v>
      </c>
      <c r="G4509" s="54" t="s">
        <v>416</v>
      </c>
      <c r="H4509" s="54" t="s">
        <v>432</v>
      </c>
      <c r="I4509" s="54" t="s">
        <v>433</v>
      </c>
      <c r="J4509" s="54" t="s">
        <v>416</v>
      </c>
      <c r="K4509" s="54" t="s">
        <v>442</v>
      </c>
      <c r="L4509" s="87">
        <v>42066</v>
      </c>
      <c r="M4509" s="54"/>
      <c r="N4509" s="54" t="s">
        <v>443</v>
      </c>
      <c r="O4509" s="88">
        <v>1.8E-3</v>
      </c>
      <c r="P4509" s="54">
        <v>1</v>
      </c>
    </row>
    <row r="4510" spans="1:16" ht="28">
      <c r="A4510" s="54" t="s">
        <v>228</v>
      </c>
      <c r="B4510" s="54" t="s">
        <v>185</v>
      </c>
      <c r="C4510" s="54" t="s">
        <v>1167</v>
      </c>
      <c r="D4510" s="54" t="s">
        <v>163</v>
      </c>
      <c r="E4510" s="54" t="s">
        <v>1168</v>
      </c>
      <c r="F4510" s="54" t="s">
        <v>272</v>
      </c>
      <c r="G4510" s="54" t="s">
        <v>416</v>
      </c>
      <c r="H4510" s="54" t="s">
        <v>432</v>
      </c>
      <c r="I4510" s="54" t="s">
        <v>433</v>
      </c>
      <c r="J4510" s="54" t="s">
        <v>416</v>
      </c>
      <c r="K4510" s="54" t="s">
        <v>444</v>
      </c>
      <c r="L4510" s="87">
        <v>42066</v>
      </c>
      <c r="M4510" s="54"/>
      <c r="N4510" s="54" t="s">
        <v>445</v>
      </c>
      <c r="O4510" s="88">
        <v>1.0800000000000001E-2</v>
      </c>
      <c r="P4510" s="54">
        <v>6</v>
      </c>
    </row>
    <row r="4511" spans="1:16" ht="28">
      <c r="A4511" s="54" t="s">
        <v>228</v>
      </c>
      <c r="B4511" s="54" t="s">
        <v>185</v>
      </c>
      <c r="C4511" s="54" t="s">
        <v>1167</v>
      </c>
      <c r="D4511" s="54" t="s">
        <v>163</v>
      </c>
      <c r="E4511" s="54" t="s">
        <v>1168</v>
      </c>
      <c r="F4511" s="54" t="s">
        <v>272</v>
      </c>
      <c r="G4511" s="54" t="s">
        <v>416</v>
      </c>
      <c r="H4511" s="54" t="s">
        <v>432</v>
      </c>
      <c r="I4511" s="54" t="s">
        <v>433</v>
      </c>
      <c r="J4511" s="54" t="s">
        <v>416</v>
      </c>
      <c r="K4511" s="54" t="s">
        <v>446</v>
      </c>
      <c r="L4511" s="87">
        <v>42066</v>
      </c>
      <c r="M4511" s="54"/>
      <c r="N4511" s="54" t="s">
        <v>447</v>
      </c>
      <c r="O4511" s="88">
        <v>1.26E-2</v>
      </c>
      <c r="P4511" s="54">
        <v>7</v>
      </c>
    </row>
    <row r="4512" spans="1:16" ht="28">
      <c r="A4512" s="54" t="s">
        <v>228</v>
      </c>
      <c r="B4512" s="54" t="s">
        <v>185</v>
      </c>
      <c r="C4512" s="54" t="s">
        <v>1167</v>
      </c>
      <c r="D4512" s="54" t="s">
        <v>163</v>
      </c>
      <c r="E4512" s="54" t="s">
        <v>1168</v>
      </c>
      <c r="F4512" s="54" t="s">
        <v>272</v>
      </c>
      <c r="G4512" s="54" t="s">
        <v>416</v>
      </c>
      <c r="H4512" s="54" t="s">
        <v>432</v>
      </c>
      <c r="I4512" s="54" t="s">
        <v>433</v>
      </c>
      <c r="J4512" s="54" t="s">
        <v>416</v>
      </c>
      <c r="K4512" s="54" t="s">
        <v>448</v>
      </c>
      <c r="L4512" s="87">
        <v>42066</v>
      </c>
      <c r="M4512" s="54"/>
      <c r="N4512" s="54" t="s">
        <v>449</v>
      </c>
      <c r="O4512" s="88">
        <v>1.9800000000000002E-2</v>
      </c>
      <c r="P4512" s="54">
        <v>11</v>
      </c>
    </row>
    <row r="4513" spans="1:16" ht="28">
      <c r="A4513" s="54" t="s">
        <v>228</v>
      </c>
      <c r="B4513" s="54" t="s">
        <v>185</v>
      </c>
      <c r="C4513" s="54" t="s">
        <v>1167</v>
      </c>
      <c r="D4513" s="54" t="s">
        <v>163</v>
      </c>
      <c r="E4513" s="54" t="s">
        <v>1168</v>
      </c>
      <c r="F4513" s="54" t="s">
        <v>272</v>
      </c>
      <c r="G4513" s="54" t="s">
        <v>192</v>
      </c>
      <c r="H4513" s="54" t="s">
        <v>452</v>
      </c>
      <c r="I4513" s="54" t="s">
        <v>460</v>
      </c>
      <c r="J4513" s="54" t="s">
        <v>192</v>
      </c>
      <c r="K4513" s="54" t="s">
        <v>452</v>
      </c>
      <c r="L4513" s="87">
        <v>41842</v>
      </c>
      <c r="M4513" s="54"/>
      <c r="N4513" s="54" t="s">
        <v>461</v>
      </c>
      <c r="O4513" s="88">
        <v>9.5399999999999985E-2</v>
      </c>
      <c r="P4513" s="54">
        <v>53</v>
      </c>
    </row>
    <row r="4514" spans="1:16" ht="28">
      <c r="A4514" s="54" t="s">
        <v>228</v>
      </c>
      <c r="B4514" s="54" t="s">
        <v>185</v>
      </c>
      <c r="C4514" s="54" t="s">
        <v>1167</v>
      </c>
      <c r="D4514" s="54" t="s">
        <v>163</v>
      </c>
      <c r="E4514" s="54" t="s">
        <v>1168</v>
      </c>
      <c r="F4514" s="54" t="s">
        <v>272</v>
      </c>
      <c r="G4514" s="54" t="s">
        <v>192</v>
      </c>
      <c r="H4514" s="54" t="s">
        <v>462</v>
      </c>
      <c r="I4514" s="54" t="s">
        <v>463</v>
      </c>
      <c r="J4514" s="54" t="s">
        <v>192</v>
      </c>
      <c r="K4514" s="54" t="s">
        <v>462</v>
      </c>
      <c r="L4514" s="87">
        <v>41800</v>
      </c>
      <c r="M4514" s="54"/>
      <c r="N4514" s="54" t="s">
        <v>464</v>
      </c>
      <c r="O4514" s="88">
        <v>0.1206</v>
      </c>
      <c r="P4514" s="54">
        <v>67</v>
      </c>
    </row>
    <row r="4515" spans="1:16" ht="28">
      <c r="A4515" s="54" t="s">
        <v>228</v>
      </c>
      <c r="B4515" s="54" t="s">
        <v>185</v>
      </c>
      <c r="C4515" s="54" t="s">
        <v>1167</v>
      </c>
      <c r="D4515" s="54" t="s">
        <v>163</v>
      </c>
      <c r="E4515" s="54" t="s">
        <v>1168</v>
      </c>
      <c r="F4515" s="54" t="s">
        <v>272</v>
      </c>
      <c r="G4515" s="54" t="s">
        <v>192</v>
      </c>
      <c r="H4515" s="54" t="s">
        <v>475</v>
      </c>
      <c r="I4515" s="54" t="s">
        <v>476</v>
      </c>
      <c r="J4515" s="54" t="s">
        <v>192</v>
      </c>
      <c r="K4515" s="54" t="s">
        <v>475</v>
      </c>
      <c r="L4515" s="87">
        <v>41814</v>
      </c>
      <c r="M4515" s="54"/>
      <c r="N4515" s="54" t="s">
        <v>477</v>
      </c>
      <c r="O4515" s="88">
        <v>4.4999999999999998E-2</v>
      </c>
      <c r="P4515" s="54">
        <v>25</v>
      </c>
    </row>
    <row r="4516" spans="1:16" ht="28">
      <c r="A4516" s="54" t="s">
        <v>228</v>
      </c>
      <c r="B4516" s="54" t="s">
        <v>185</v>
      </c>
      <c r="C4516" s="54" t="s">
        <v>1167</v>
      </c>
      <c r="D4516" s="54" t="s">
        <v>163</v>
      </c>
      <c r="E4516" s="54" t="s">
        <v>1168</v>
      </c>
      <c r="F4516" s="54" t="s">
        <v>272</v>
      </c>
      <c r="G4516" s="54" t="s">
        <v>500</v>
      </c>
      <c r="H4516" s="54" t="s">
        <v>501</v>
      </c>
      <c r="I4516" s="54" t="s">
        <v>502</v>
      </c>
      <c r="J4516" s="54" t="s">
        <v>500</v>
      </c>
      <c r="K4516" s="54" t="s">
        <v>503</v>
      </c>
      <c r="L4516" s="87">
        <v>41688</v>
      </c>
      <c r="M4516" s="54"/>
      <c r="N4516" s="54" t="s">
        <v>504</v>
      </c>
      <c r="O4516" s="88">
        <v>5.4000000000000003E-3</v>
      </c>
      <c r="P4516" s="54">
        <v>3</v>
      </c>
    </row>
    <row r="4517" spans="1:16" ht="28">
      <c r="A4517" s="54" t="s">
        <v>228</v>
      </c>
      <c r="B4517" s="54" t="s">
        <v>185</v>
      </c>
      <c r="C4517" s="54" t="s">
        <v>1167</v>
      </c>
      <c r="D4517" s="54" t="s">
        <v>163</v>
      </c>
      <c r="E4517" s="54" t="s">
        <v>1168</v>
      </c>
      <c r="F4517" s="54" t="s">
        <v>272</v>
      </c>
      <c r="G4517" s="54" t="s">
        <v>500</v>
      </c>
      <c r="H4517" s="54" t="s">
        <v>501</v>
      </c>
      <c r="I4517" s="54" t="s">
        <v>502</v>
      </c>
      <c r="J4517" s="54" t="s">
        <v>500</v>
      </c>
      <c r="K4517" s="54" t="s">
        <v>505</v>
      </c>
      <c r="L4517" s="87">
        <v>41688</v>
      </c>
      <c r="M4517" s="54"/>
      <c r="N4517" s="54" t="s">
        <v>506</v>
      </c>
      <c r="O4517" s="88">
        <v>0.30420000000000008</v>
      </c>
      <c r="P4517" s="54">
        <v>169</v>
      </c>
    </row>
    <row r="4518" spans="1:16" ht="28">
      <c r="A4518" s="54" t="s">
        <v>228</v>
      </c>
      <c r="B4518" s="54" t="s">
        <v>185</v>
      </c>
      <c r="C4518" s="54" t="s">
        <v>1167</v>
      </c>
      <c r="D4518" s="54" t="s">
        <v>163</v>
      </c>
      <c r="E4518" s="54" t="s">
        <v>1168</v>
      </c>
      <c r="F4518" s="54" t="s">
        <v>272</v>
      </c>
      <c r="G4518" s="54" t="s">
        <v>500</v>
      </c>
      <c r="H4518" s="54" t="s">
        <v>501</v>
      </c>
      <c r="I4518" s="54" t="s">
        <v>502</v>
      </c>
      <c r="J4518" s="54" t="s">
        <v>500</v>
      </c>
      <c r="K4518" s="54" t="s">
        <v>507</v>
      </c>
      <c r="L4518" s="87">
        <v>41688</v>
      </c>
      <c r="M4518" s="54"/>
      <c r="N4518" s="54" t="s">
        <v>508</v>
      </c>
      <c r="O4518" s="88">
        <v>0.23760000000000001</v>
      </c>
      <c r="P4518" s="54">
        <v>132</v>
      </c>
    </row>
    <row r="4519" spans="1:16" ht="28">
      <c r="A4519" s="54" t="s">
        <v>228</v>
      </c>
      <c r="B4519" s="54" t="s">
        <v>185</v>
      </c>
      <c r="C4519" s="54" t="s">
        <v>1167</v>
      </c>
      <c r="D4519" s="54" t="s">
        <v>163</v>
      </c>
      <c r="E4519" s="54" t="s">
        <v>1168</v>
      </c>
      <c r="F4519" s="54" t="s">
        <v>272</v>
      </c>
      <c r="G4519" s="54" t="s">
        <v>500</v>
      </c>
      <c r="H4519" s="54" t="s">
        <v>501</v>
      </c>
      <c r="I4519" s="54" t="s">
        <v>502</v>
      </c>
      <c r="J4519" s="54" t="s">
        <v>500</v>
      </c>
      <c r="K4519" s="54" t="s">
        <v>509</v>
      </c>
      <c r="L4519" s="87">
        <v>41688</v>
      </c>
      <c r="M4519" s="54"/>
      <c r="N4519" s="54" t="s">
        <v>510</v>
      </c>
      <c r="O4519" s="88">
        <v>0.17100000000000001</v>
      </c>
      <c r="P4519" s="54">
        <v>95</v>
      </c>
    </row>
    <row r="4520" spans="1:16" ht="28">
      <c r="A4520" s="54" t="s">
        <v>228</v>
      </c>
      <c r="B4520" s="54" t="s">
        <v>185</v>
      </c>
      <c r="C4520" s="54" t="s">
        <v>1167</v>
      </c>
      <c r="D4520" s="54" t="s">
        <v>163</v>
      </c>
      <c r="E4520" s="54" t="s">
        <v>1168</v>
      </c>
      <c r="F4520" s="54" t="s">
        <v>272</v>
      </c>
      <c r="G4520" s="54" t="s">
        <v>500</v>
      </c>
      <c r="H4520" s="54" t="s">
        <v>501</v>
      </c>
      <c r="I4520" s="54" t="s">
        <v>502</v>
      </c>
      <c r="J4520" s="54" t="s">
        <v>500</v>
      </c>
      <c r="K4520" s="54" t="s">
        <v>511</v>
      </c>
      <c r="L4520" s="87">
        <v>41688</v>
      </c>
      <c r="M4520" s="54"/>
      <c r="N4520" s="54" t="s">
        <v>512</v>
      </c>
      <c r="O4520" s="88">
        <v>0.24479999999999999</v>
      </c>
      <c r="P4520" s="54">
        <v>136</v>
      </c>
    </row>
    <row r="4521" spans="1:16" ht="28">
      <c r="A4521" s="54" t="s">
        <v>228</v>
      </c>
      <c r="B4521" s="54" t="s">
        <v>185</v>
      </c>
      <c r="C4521" s="54" t="s">
        <v>1167</v>
      </c>
      <c r="D4521" s="54" t="s">
        <v>163</v>
      </c>
      <c r="E4521" s="54" t="s">
        <v>1168</v>
      </c>
      <c r="F4521" s="54" t="s">
        <v>272</v>
      </c>
      <c r="G4521" s="54" t="s">
        <v>500</v>
      </c>
      <c r="H4521" s="54" t="s">
        <v>501</v>
      </c>
      <c r="I4521" s="54" t="s">
        <v>502</v>
      </c>
      <c r="J4521" s="54" t="s">
        <v>500</v>
      </c>
      <c r="K4521" s="54" t="s">
        <v>513</v>
      </c>
      <c r="L4521" s="87">
        <v>41688</v>
      </c>
      <c r="M4521" s="54"/>
      <c r="N4521" s="54" t="s">
        <v>514</v>
      </c>
      <c r="O4521" s="88">
        <v>0.1206</v>
      </c>
      <c r="P4521" s="54">
        <v>67</v>
      </c>
    </row>
    <row r="4522" spans="1:16" ht="28">
      <c r="A4522" s="54" t="s">
        <v>228</v>
      </c>
      <c r="B4522" s="54" t="s">
        <v>185</v>
      </c>
      <c r="C4522" s="54" t="s">
        <v>1167</v>
      </c>
      <c r="D4522" s="54" t="s">
        <v>163</v>
      </c>
      <c r="E4522" s="54" t="s">
        <v>1168</v>
      </c>
      <c r="F4522" s="54" t="s">
        <v>272</v>
      </c>
      <c r="G4522" s="54" t="s">
        <v>500</v>
      </c>
      <c r="H4522" s="54" t="s">
        <v>501</v>
      </c>
      <c r="I4522" s="54" t="s">
        <v>502</v>
      </c>
      <c r="J4522" s="54" t="s">
        <v>500</v>
      </c>
      <c r="K4522" s="54" t="s">
        <v>515</v>
      </c>
      <c r="L4522" s="87">
        <v>41688</v>
      </c>
      <c r="M4522" s="54"/>
      <c r="N4522" s="54" t="s">
        <v>516</v>
      </c>
      <c r="O4522" s="88">
        <v>0.2772</v>
      </c>
      <c r="P4522" s="54">
        <v>154</v>
      </c>
    </row>
    <row r="4523" spans="1:16" ht="28">
      <c r="A4523" s="54" t="s">
        <v>228</v>
      </c>
      <c r="B4523" s="54" t="s">
        <v>185</v>
      </c>
      <c r="C4523" s="54" t="s">
        <v>1167</v>
      </c>
      <c r="D4523" s="54" t="s">
        <v>163</v>
      </c>
      <c r="E4523" s="54" t="s">
        <v>1168</v>
      </c>
      <c r="F4523" s="54" t="s">
        <v>272</v>
      </c>
      <c r="G4523" s="54" t="s">
        <v>500</v>
      </c>
      <c r="H4523" s="54" t="s">
        <v>501</v>
      </c>
      <c r="I4523" s="54" t="s">
        <v>502</v>
      </c>
      <c r="J4523" s="54" t="s">
        <v>500</v>
      </c>
      <c r="K4523" s="54" t="s">
        <v>517</v>
      </c>
      <c r="L4523" s="87">
        <v>41688</v>
      </c>
      <c r="M4523" s="54"/>
      <c r="N4523" s="54" t="s">
        <v>518</v>
      </c>
      <c r="O4523" s="88">
        <v>0.14760000000000001</v>
      </c>
      <c r="P4523" s="54">
        <v>82</v>
      </c>
    </row>
    <row r="4524" spans="1:16" ht="28">
      <c r="A4524" s="54" t="s">
        <v>228</v>
      </c>
      <c r="B4524" s="54" t="s">
        <v>185</v>
      </c>
      <c r="C4524" s="54" t="s">
        <v>1167</v>
      </c>
      <c r="D4524" s="54" t="s">
        <v>163</v>
      </c>
      <c r="E4524" s="54" t="s">
        <v>1168</v>
      </c>
      <c r="F4524" s="54" t="s">
        <v>272</v>
      </c>
      <c r="G4524" s="54" t="s">
        <v>500</v>
      </c>
      <c r="H4524" s="54" t="s">
        <v>501</v>
      </c>
      <c r="I4524" s="54" t="s">
        <v>502</v>
      </c>
      <c r="J4524" s="54" t="s">
        <v>500</v>
      </c>
      <c r="K4524" s="54" t="s">
        <v>519</v>
      </c>
      <c r="L4524" s="87">
        <v>41688</v>
      </c>
      <c r="M4524" s="54"/>
      <c r="N4524" s="54" t="s">
        <v>520</v>
      </c>
      <c r="O4524" s="88">
        <v>0.26279999999999998</v>
      </c>
      <c r="P4524" s="54">
        <v>146</v>
      </c>
    </row>
    <row r="4525" spans="1:16" ht="28">
      <c r="A4525" s="54" t="s">
        <v>228</v>
      </c>
      <c r="B4525" s="54" t="s">
        <v>185</v>
      </c>
      <c r="C4525" s="54" t="s">
        <v>1167</v>
      </c>
      <c r="D4525" s="54" t="s">
        <v>163</v>
      </c>
      <c r="E4525" s="54" t="s">
        <v>1168</v>
      </c>
      <c r="F4525" s="54" t="s">
        <v>272</v>
      </c>
      <c r="G4525" s="54" t="s">
        <v>500</v>
      </c>
      <c r="H4525" s="54" t="s">
        <v>501</v>
      </c>
      <c r="I4525" s="54" t="s">
        <v>502</v>
      </c>
      <c r="J4525" s="54" t="s">
        <v>500</v>
      </c>
      <c r="K4525" s="54" t="s">
        <v>521</v>
      </c>
      <c r="L4525" s="87">
        <v>41688</v>
      </c>
      <c r="M4525" s="54"/>
      <c r="N4525" s="54" t="s">
        <v>522</v>
      </c>
      <c r="O4525" s="88">
        <v>0.30420000000000008</v>
      </c>
      <c r="P4525" s="54">
        <v>169</v>
      </c>
    </row>
    <row r="4526" spans="1:16" ht="28">
      <c r="A4526" s="54" t="s">
        <v>228</v>
      </c>
      <c r="B4526" s="54" t="s">
        <v>185</v>
      </c>
      <c r="C4526" s="54" t="s">
        <v>1167</v>
      </c>
      <c r="D4526" s="54" t="s">
        <v>163</v>
      </c>
      <c r="E4526" s="54" t="s">
        <v>1168</v>
      </c>
      <c r="F4526" s="54" t="s">
        <v>272</v>
      </c>
      <c r="G4526" s="54" t="s">
        <v>500</v>
      </c>
      <c r="H4526" s="54" t="s">
        <v>501</v>
      </c>
      <c r="I4526" s="54" t="s">
        <v>502</v>
      </c>
      <c r="J4526" s="54" t="s">
        <v>500</v>
      </c>
      <c r="K4526" s="54" t="s">
        <v>523</v>
      </c>
      <c r="L4526" s="87">
        <v>41688</v>
      </c>
      <c r="M4526" s="54"/>
      <c r="N4526" s="54" t="s">
        <v>524</v>
      </c>
      <c r="O4526" s="88">
        <v>0.1278</v>
      </c>
      <c r="P4526" s="54">
        <v>71</v>
      </c>
    </row>
    <row r="4527" spans="1:16" ht="28">
      <c r="A4527" s="54" t="s">
        <v>228</v>
      </c>
      <c r="B4527" s="54" t="s">
        <v>185</v>
      </c>
      <c r="C4527" s="54" t="s">
        <v>1167</v>
      </c>
      <c r="D4527" s="54" t="s">
        <v>163</v>
      </c>
      <c r="E4527" s="54" t="s">
        <v>1168</v>
      </c>
      <c r="F4527" s="54" t="s">
        <v>272</v>
      </c>
      <c r="G4527" s="54" t="s">
        <v>500</v>
      </c>
      <c r="H4527" s="54" t="s">
        <v>501</v>
      </c>
      <c r="I4527" s="54" t="s">
        <v>502</v>
      </c>
      <c r="J4527" s="54" t="s">
        <v>500</v>
      </c>
      <c r="K4527" s="54" t="s">
        <v>525</v>
      </c>
      <c r="L4527" s="87">
        <v>41688</v>
      </c>
      <c r="M4527" s="54"/>
      <c r="N4527" s="54" t="s">
        <v>526</v>
      </c>
      <c r="O4527" s="88">
        <v>0.31680000000000008</v>
      </c>
      <c r="P4527" s="54">
        <v>176</v>
      </c>
    </row>
    <row r="4528" spans="1:16" ht="28">
      <c r="A4528" s="54" t="s">
        <v>228</v>
      </c>
      <c r="B4528" s="54" t="s">
        <v>185</v>
      </c>
      <c r="C4528" s="54" t="s">
        <v>1167</v>
      </c>
      <c r="D4528" s="54" t="s">
        <v>163</v>
      </c>
      <c r="E4528" s="54" t="s">
        <v>1168</v>
      </c>
      <c r="F4528" s="54" t="s">
        <v>272</v>
      </c>
      <c r="G4528" s="54" t="s">
        <v>288</v>
      </c>
      <c r="H4528" s="54" t="s">
        <v>289</v>
      </c>
      <c r="I4528" s="54" t="s">
        <v>290</v>
      </c>
      <c r="J4528" s="54" t="s">
        <v>288</v>
      </c>
      <c r="K4528" s="54" t="s">
        <v>527</v>
      </c>
      <c r="L4528" s="87">
        <v>41653</v>
      </c>
      <c r="M4528" s="54"/>
      <c r="N4528" s="54" t="s">
        <v>528</v>
      </c>
      <c r="O4528" s="88">
        <v>3.78E-2</v>
      </c>
      <c r="P4528" s="54">
        <v>21</v>
      </c>
    </row>
    <row r="4529" spans="1:16" ht="28">
      <c r="A4529" s="54" t="s">
        <v>228</v>
      </c>
      <c r="B4529" s="54" t="s">
        <v>185</v>
      </c>
      <c r="C4529" s="54" t="s">
        <v>1167</v>
      </c>
      <c r="D4529" s="54" t="s">
        <v>163</v>
      </c>
      <c r="E4529" s="54" t="s">
        <v>1168</v>
      </c>
      <c r="F4529" s="54" t="s">
        <v>272</v>
      </c>
      <c r="G4529" s="54" t="s">
        <v>288</v>
      </c>
      <c r="H4529" s="54" t="s">
        <v>289</v>
      </c>
      <c r="I4529" s="54" t="s">
        <v>290</v>
      </c>
      <c r="J4529" s="54" t="s">
        <v>288</v>
      </c>
      <c r="K4529" s="54" t="s">
        <v>529</v>
      </c>
      <c r="L4529" s="87">
        <v>41653</v>
      </c>
      <c r="M4529" s="54"/>
      <c r="N4529" s="54" t="s">
        <v>530</v>
      </c>
      <c r="O4529" s="88">
        <v>0.1242</v>
      </c>
      <c r="P4529" s="54">
        <v>69</v>
      </c>
    </row>
    <row r="4530" spans="1:16" ht="28">
      <c r="A4530" s="54" t="s">
        <v>228</v>
      </c>
      <c r="B4530" s="54" t="s">
        <v>185</v>
      </c>
      <c r="C4530" s="54" t="s">
        <v>1167</v>
      </c>
      <c r="D4530" s="54" t="s">
        <v>163</v>
      </c>
      <c r="E4530" s="54" t="s">
        <v>1168</v>
      </c>
      <c r="F4530" s="54" t="s">
        <v>272</v>
      </c>
      <c r="G4530" s="54" t="s">
        <v>288</v>
      </c>
      <c r="H4530" s="54" t="s">
        <v>289</v>
      </c>
      <c r="I4530" s="54" t="s">
        <v>290</v>
      </c>
      <c r="J4530" s="54" t="s">
        <v>288</v>
      </c>
      <c r="K4530" s="54" t="s">
        <v>532</v>
      </c>
      <c r="L4530" s="87">
        <v>41653</v>
      </c>
      <c r="M4530" s="54"/>
      <c r="N4530" s="54" t="s">
        <v>533</v>
      </c>
      <c r="O4530" s="88">
        <v>8.4599999999999995E-2</v>
      </c>
      <c r="P4530" s="54">
        <v>47</v>
      </c>
    </row>
    <row r="4531" spans="1:16" ht="28">
      <c r="A4531" s="54" t="s">
        <v>228</v>
      </c>
      <c r="B4531" s="54" t="s">
        <v>185</v>
      </c>
      <c r="C4531" s="54" t="s">
        <v>1167</v>
      </c>
      <c r="D4531" s="54" t="s">
        <v>163</v>
      </c>
      <c r="E4531" s="54" t="s">
        <v>1168</v>
      </c>
      <c r="F4531" s="54" t="s">
        <v>272</v>
      </c>
      <c r="G4531" s="54" t="s">
        <v>288</v>
      </c>
      <c r="H4531" s="54" t="s">
        <v>289</v>
      </c>
      <c r="I4531" s="54" t="s">
        <v>290</v>
      </c>
      <c r="J4531" s="54" t="s">
        <v>288</v>
      </c>
      <c r="K4531" s="54" t="s">
        <v>534</v>
      </c>
      <c r="L4531" s="87">
        <v>41653</v>
      </c>
      <c r="M4531" s="54"/>
      <c r="N4531" s="54" t="s">
        <v>535</v>
      </c>
      <c r="O4531" s="88">
        <v>6.3E-2</v>
      </c>
      <c r="P4531" s="54">
        <v>35</v>
      </c>
    </row>
    <row r="4532" spans="1:16" ht="28">
      <c r="A4532" s="54" t="s">
        <v>228</v>
      </c>
      <c r="B4532" s="54" t="s">
        <v>185</v>
      </c>
      <c r="C4532" s="54" t="s">
        <v>1167</v>
      </c>
      <c r="D4532" s="54" t="s">
        <v>163</v>
      </c>
      <c r="E4532" s="54" t="s">
        <v>1168</v>
      </c>
      <c r="F4532" s="54" t="s">
        <v>272</v>
      </c>
      <c r="G4532" s="54" t="s">
        <v>288</v>
      </c>
      <c r="H4532" s="54" t="s">
        <v>289</v>
      </c>
      <c r="I4532" s="54" t="s">
        <v>290</v>
      </c>
      <c r="J4532" s="54" t="s">
        <v>288</v>
      </c>
      <c r="K4532" s="54" t="s">
        <v>536</v>
      </c>
      <c r="L4532" s="87">
        <v>41653</v>
      </c>
      <c r="M4532" s="54"/>
      <c r="N4532" s="54" t="s">
        <v>537</v>
      </c>
      <c r="O4532" s="88">
        <v>0.2016</v>
      </c>
      <c r="P4532" s="54">
        <v>112</v>
      </c>
    </row>
    <row r="4533" spans="1:16" ht="28">
      <c r="A4533" s="54" t="s">
        <v>228</v>
      </c>
      <c r="B4533" s="54" t="s">
        <v>185</v>
      </c>
      <c r="C4533" s="54" t="s">
        <v>1167</v>
      </c>
      <c r="D4533" s="54" t="s">
        <v>163</v>
      </c>
      <c r="E4533" s="54" t="s">
        <v>1168</v>
      </c>
      <c r="F4533" s="54" t="s">
        <v>272</v>
      </c>
      <c r="G4533" s="54" t="s">
        <v>288</v>
      </c>
      <c r="H4533" s="54" t="s">
        <v>289</v>
      </c>
      <c r="I4533" s="54" t="s">
        <v>290</v>
      </c>
      <c r="J4533" s="54" t="s">
        <v>288</v>
      </c>
      <c r="K4533" s="54" t="s">
        <v>538</v>
      </c>
      <c r="L4533" s="87">
        <v>41653</v>
      </c>
      <c r="M4533" s="54"/>
      <c r="N4533" s="54" t="s">
        <v>539</v>
      </c>
      <c r="O4533" s="88">
        <v>0.14219999999999999</v>
      </c>
      <c r="P4533" s="54">
        <v>79</v>
      </c>
    </row>
    <row r="4534" spans="1:16" ht="28">
      <c r="A4534" s="54" t="s">
        <v>228</v>
      </c>
      <c r="B4534" s="54" t="s">
        <v>185</v>
      </c>
      <c r="C4534" s="54" t="s">
        <v>1167</v>
      </c>
      <c r="D4534" s="54" t="s">
        <v>163</v>
      </c>
      <c r="E4534" s="54" t="s">
        <v>1168</v>
      </c>
      <c r="F4534" s="54" t="s">
        <v>272</v>
      </c>
      <c r="G4534" s="54" t="s">
        <v>288</v>
      </c>
      <c r="H4534" s="54" t="s">
        <v>289</v>
      </c>
      <c r="I4534" s="54" t="s">
        <v>290</v>
      </c>
      <c r="J4534" s="54" t="s">
        <v>288</v>
      </c>
      <c r="K4534" s="54" t="s">
        <v>540</v>
      </c>
      <c r="L4534" s="87">
        <v>41653</v>
      </c>
      <c r="M4534" s="54"/>
      <c r="N4534" s="54" t="s">
        <v>541</v>
      </c>
      <c r="O4534" s="88">
        <v>0.153</v>
      </c>
      <c r="P4534" s="54">
        <v>85</v>
      </c>
    </row>
    <row r="4535" spans="1:16" ht="28">
      <c r="A4535" s="54" t="s">
        <v>228</v>
      </c>
      <c r="B4535" s="54" t="s">
        <v>185</v>
      </c>
      <c r="C4535" s="54" t="s">
        <v>1167</v>
      </c>
      <c r="D4535" s="54" t="s">
        <v>163</v>
      </c>
      <c r="E4535" s="54" t="s">
        <v>1168</v>
      </c>
      <c r="F4535" s="54" t="s">
        <v>272</v>
      </c>
      <c r="G4535" s="54" t="s">
        <v>288</v>
      </c>
      <c r="H4535" s="54" t="s">
        <v>288</v>
      </c>
      <c r="I4535" s="54" t="s">
        <v>293</v>
      </c>
      <c r="J4535" s="54" t="s">
        <v>288</v>
      </c>
      <c r="K4535" s="54" t="s">
        <v>294</v>
      </c>
      <c r="L4535" s="87">
        <v>41653</v>
      </c>
      <c r="M4535" s="54"/>
      <c r="N4535" s="54" t="s">
        <v>295</v>
      </c>
      <c r="O4535" s="88">
        <v>8.9999999999999993E-3</v>
      </c>
      <c r="P4535" s="54">
        <v>5</v>
      </c>
    </row>
    <row r="4536" spans="1:16" ht="28">
      <c r="A4536" s="54" t="s">
        <v>228</v>
      </c>
      <c r="B4536" s="54" t="s">
        <v>185</v>
      </c>
      <c r="C4536" s="54" t="s">
        <v>1167</v>
      </c>
      <c r="D4536" s="54" t="s">
        <v>163</v>
      </c>
      <c r="E4536" s="54" t="s">
        <v>1168</v>
      </c>
      <c r="F4536" s="54" t="s">
        <v>272</v>
      </c>
      <c r="G4536" s="54" t="s">
        <v>288</v>
      </c>
      <c r="H4536" s="54" t="s">
        <v>288</v>
      </c>
      <c r="I4536" s="54" t="s">
        <v>293</v>
      </c>
      <c r="J4536" s="54" t="s">
        <v>288</v>
      </c>
      <c r="K4536" s="54" t="s">
        <v>542</v>
      </c>
      <c r="L4536" s="87">
        <v>41653</v>
      </c>
      <c r="M4536" s="54"/>
      <c r="N4536" s="54" t="s">
        <v>543</v>
      </c>
      <c r="O4536" s="88">
        <v>8.9999999999999993E-3</v>
      </c>
      <c r="P4536" s="54">
        <v>5</v>
      </c>
    </row>
    <row r="4537" spans="1:16" ht="28">
      <c r="A4537" s="54" t="s">
        <v>228</v>
      </c>
      <c r="B4537" s="54" t="s">
        <v>185</v>
      </c>
      <c r="C4537" s="54" t="s">
        <v>1167</v>
      </c>
      <c r="D4537" s="54" t="s">
        <v>163</v>
      </c>
      <c r="E4537" s="54" t="s">
        <v>1168</v>
      </c>
      <c r="F4537" s="54" t="s">
        <v>272</v>
      </c>
      <c r="G4537" s="54" t="s">
        <v>288</v>
      </c>
      <c r="H4537" s="54" t="s">
        <v>288</v>
      </c>
      <c r="I4537" s="54" t="s">
        <v>293</v>
      </c>
      <c r="J4537" s="54" t="s">
        <v>288</v>
      </c>
      <c r="K4537" s="54" t="s">
        <v>544</v>
      </c>
      <c r="L4537" s="87">
        <v>41653</v>
      </c>
      <c r="M4537" s="54"/>
      <c r="N4537" s="54" t="s">
        <v>545</v>
      </c>
      <c r="O4537" s="88">
        <v>1.0800000000000001E-2</v>
      </c>
      <c r="P4537" s="54">
        <v>6</v>
      </c>
    </row>
    <row r="4538" spans="1:16" ht="28">
      <c r="A4538" s="54" t="s">
        <v>228</v>
      </c>
      <c r="B4538" s="54" t="s">
        <v>185</v>
      </c>
      <c r="C4538" s="54" t="s">
        <v>1167</v>
      </c>
      <c r="D4538" s="54" t="s">
        <v>163</v>
      </c>
      <c r="E4538" s="54" t="s">
        <v>1168</v>
      </c>
      <c r="F4538" s="54" t="s">
        <v>272</v>
      </c>
      <c r="G4538" s="54" t="s">
        <v>288</v>
      </c>
      <c r="H4538" s="54" t="s">
        <v>288</v>
      </c>
      <c r="I4538" s="54" t="s">
        <v>293</v>
      </c>
      <c r="J4538" s="54" t="s">
        <v>288</v>
      </c>
      <c r="K4538" s="54" t="s">
        <v>546</v>
      </c>
      <c r="L4538" s="87">
        <v>41653</v>
      </c>
      <c r="M4538" s="54"/>
      <c r="N4538" s="54" t="s">
        <v>547</v>
      </c>
      <c r="O4538" s="88">
        <v>9.9000000000000005E-2</v>
      </c>
      <c r="P4538" s="54">
        <v>55</v>
      </c>
    </row>
    <row r="4539" spans="1:16" ht="28">
      <c r="A4539" s="54" t="s">
        <v>228</v>
      </c>
      <c r="B4539" s="54" t="s">
        <v>185</v>
      </c>
      <c r="C4539" s="54" t="s">
        <v>1167</v>
      </c>
      <c r="D4539" s="54" t="s">
        <v>163</v>
      </c>
      <c r="E4539" s="54" t="s">
        <v>1168</v>
      </c>
      <c r="F4539" s="54" t="s">
        <v>272</v>
      </c>
      <c r="G4539" s="54" t="s">
        <v>288</v>
      </c>
      <c r="H4539" s="54" t="s">
        <v>288</v>
      </c>
      <c r="I4539" s="54" t="s">
        <v>293</v>
      </c>
      <c r="J4539" s="54" t="s">
        <v>288</v>
      </c>
      <c r="K4539" s="54" t="s">
        <v>548</v>
      </c>
      <c r="L4539" s="87">
        <v>41653</v>
      </c>
      <c r="M4539" s="54"/>
      <c r="N4539" s="54" t="s">
        <v>549</v>
      </c>
      <c r="O4539" s="88">
        <v>1.26E-2</v>
      </c>
      <c r="P4539" s="54">
        <v>7</v>
      </c>
    </row>
    <row r="4540" spans="1:16" ht="28">
      <c r="A4540" s="54" t="s">
        <v>228</v>
      </c>
      <c r="B4540" s="54" t="s">
        <v>185</v>
      </c>
      <c r="C4540" s="54" t="s">
        <v>1167</v>
      </c>
      <c r="D4540" s="54" t="s">
        <v>163</v>
      </c>
      <c r="E4540" s="54" t="s">
        <v>1168</v>
      </c>
      <c r="F4540" s="54" t="s">
        <v>272</v>
      </c>
      <c r="G4540" s="54" t="s">
        <v>288</v>
      </c>
      <c r="H4540" s="54" t="s">
        <v>288</v>
      </c>
      <c r="I4540" s="54" t="s">
        <v>293</v>
      </c>
      <c r="J4540" s="54" t="s">
        <v>288</v>
      </c>
      <c r="K4540" s="54" t="s">
        <v>296</v>
      </c>
      <c r="L4540" s="87">
        <v>41653</v>
      </c>
      <c r="M4540" s="54"/>
      <c r="N4540" s="54" t="s">
        <v>297</v>
      </c>
      <c r="O4540" s="88">
        <v>8.9999999999999993E-3</v>
      </c>
      <c r="P4540" s="54">
        <v>5</v>
      </c>
    </row>
    <row r="4541" spans="1:16" ht="28">
      <c r="A4541" s="54" t="s">
        <v>228</v>
      </c>
      <c r="B4541" s="54" t="s">
        <v>185</v>
      </c>
      <c r="C4541" s="54" t="s">
        <v>1167</v>
      </c>
      <c r="D4541" s="54" t="s">
        <v>163</v>
      </c>
      <c r="E4541" s="54" t="s">
        <v>1168</v>
      </c>
      <c r="F4541" s="54" t="s">
        <v>272</v>
      </c>
      <c r="G4541" s="54" t="s">
        <v>288</v>
      </c>
      <c r="H4541" s="54" t="s">
        <v>288</v>
      </c>
      <c r="I4541" s="54" t="s">
        <v>293</v>
      </c>
      <c r="J4541" s="54" t="s">
        <v>288</v>
      </c>
      <c r="K4541" s="54" t="s">
        <v>550</v>
      </c>
      <c r="L4541" s="87">
        <v>41653</v>
      </c>
      <c r="M4541" s="54"/>
      <c r="N4541" s="54" t="s">
        <v>551</v>
      </c>
      <c r="O4541" s="88">
        <v>1.44E-2</v>
      </c>
      <c r="P4541" s="54">
        <v>8</v>
      </c>
    </row>
    <row r="4542" spans="1:16" ht="28">
      <c r="A4542" s="54" t="s">
        <v>228</v>
      </c>
      <c r="B4542" s="54" t="s">
        <v>185</v>
      </c>
      <c r="C4542" s="54" t="s">
        <v>1167</v>
      </c>
      <c r="D4542" s="54" t="s">
        <v>163</v>
      </c>
      <c r="E4542" s="54" t="s">
        <v>1168</v>
      </c>
      <c r="F4542" s="54" t="s">
        <v>272</v>
      </c>
      <c r="G4542" s="54" t="s">
        <v>288</v>
      </c>
      <c r="H4542" s="54" t="s">
        <v>288</v>
      </c>
      <c r="I4542" s="54" t="s">
        <v>293</v>
      </c>
      <c r="J4542" s="54" t="s">
        <v>288</v>
      </c>
      <c r="K4542" s="54" t="s">
        <v>552</v>
      </c>
      <c r="L4542" s="87">
        <v>41653</v>
      </c>
      <c r="M4542" s="54"/>
      <c r="N4542" s="54" t="s">
        <v>553</v>
      </c>
      <c r="O4542" s="88">
        <v>5.4000000000000003E-3</v>
      </c>
      <c r="P4542" s="54">
        <v>3</v>
      </c>
    </row>
    <row r="4543" spans="1:16" ht="28">
      <c r="A4543" s="54" t="s">
        <v>228</v>
      </c>
      <c r="B4543" s="54" t="s">
        <v>185</v>
      </c>
      <c r="C4543" s="54" t="s">
        <v>1167</v>
      </c>
      <c r="D4543" s="54" t="s">
        <v>163</v>
      </c>
      <c r="E4543" s="54" t="s">
        <v>1168</v>
      </c>
      <c r="F4543" s="54" t="s">
        <v>272</v>
      </c>
      <c r="G4543" s="54" t="s">
        <v>288</v>
      </c>
      <c r="H4543" s="54" t="s">
        <v>288</v>
      </c>
      <c r="I4543" s="54" t="s">
        <v>293</v>
      </c>
      <c r="J4543" s="54" t="s">
        <v>288</v>
      </c>
      <c r="K4543" s="54" t="s">
        <v>554</v>
      </c>
      <c r="L4543" s="87">
        <v>41653</v>
      </c>
      <c r="M4543" s="54"/>
      <c r="N4543" s="54" t="s">
        <v>555</v>
      </c>
      <c r="O4543" s="88">
        <v>1.6199999999999999E-2</v>
      </c>
      <c r="P4543" s="54">
        <v>9</v>
      </c>
    </row>
    <row r="4544" spans="1:16" ht="28">
      <c r="A4544" s="54" t="s">
        <v>228</v>
      </c>
      <c r="B4544" s="54" t="s">
        <v>185</v>
      </c>
      <c r="C4544" s="54" t="s">
        <v>1167</v>
      </c>
      <c r="D4544" s="54" t="s">
        <v>163</v>
      </c>
      <c r="E4544" s="54" t="s">
        <v>1168</v>
      </c>
      <c r="F4544" s="54" t="s">
        <v>272</v>
      </c>
      <c r="G4544" s="54" t="s">
        <v>288</v>
      </c>
      <c r="H4544" s="54" t="s">
        <v>288</v>
      </c>
      <c r="I4544" s="54" t="s">
        <v>293</v>
      </c>
      <c r="J4544" s="54" t="s">
        <v>288</v>
      </c>
      <c r="K4544" s="54" t="s">
        <v>556</v>
      </c>
      <c r="L4544" s="87">
        <v>41653</v>
      </c>
      <c r="M4544" s="54"/>
      <c r="N4544" s="54" t="s">
        <v>557</v>
      </c>
      <c r="O4544" s="88">
        <v>1.8E-3</v>
      </c>
      <c r="P4544" s="54">
        <v>1</v>
      </c>
    </row>
    <row r="4545" spans="1:16" ht="28">
      <c r="A4545" s="54" t="s">
        <v>228</v>
      </c>
      <c r="B4545" s="54" t="s">
        <v>185</v>
      </c>
      <c r="C4545" s="54" t="s">
        <v>1167</v>
      </c>
      <c r="D4545" s="54" t="s">
        <v>163</v>
      </c>
      <c r="E4545" s="54" t="s">
        <v>1168</v>
      </c>
      <c r="F4545" s="54" t="s">
        <v>272</v>
      </c>
      <c r="G4545" s="54" t="s">
        <v>288</v>
      </c>
      <c r="H4545" s="54" t="s">
        <v>288</v>
      </c>
      <c r="I4545" s="54" t="s">
        <v>293</v>
      </c>
      <c r="J4545" s="54" t="s">
        <v>288</v>
      </c>
      <c r="K4545" s="54" t="s">
        <v>558</v>
      </c>
      <c r="L4545" s="87">
        <v>41653</v>
      </c>
      <c r="M4545" s="54"/>
      <c r="N4545" s="54" t="s">
        <v>559</v>
      </c>
      <c r="O4545" s="88">
        <v>8.9999999999999993E-3</v>
      </c>
      <c r="P4545" s="54">
        <v>5</v>
      </c>
    </row>
    <row r="4546" spans="1:16" ht="28">
      <c r="A4546" s="54" t="s">
        <v>228</v>
      </c>
      <c r="B4546" s="54" t="s">
        <v>185</v>
      </c>
      <c r="C4546" s="54" t="s">
        <v>1167</v>
      </c>
      <c r="D4546" s="54" t="s">
        <v>163</v>
      </c>
      <c r="E4546" s="54" t="s">
        <v>1168</v>
      </c>
      <c r="F4546" s="54" t="s">
        <v>272</v>
      </c>
      <c r="G4546" s="54" t="s">
        <v>288</v>
      </c>
      <c r="H4546" s="54" t="s">
        <v>288</v>
      </c>
      <c r="I4546" s="54" t="s">
        <v>293</v>
      </c>
      <c r="J4546" s="54" t="s">
        <v>288</v>
      </c>
      <c r="K4546" s="54" t="s">
        <v>560</v>
      </c>
      <c r="L4546" s="87">
        <v>41653</v>
      </c>
      <c r="M4546" s="54"/>
      <c r="N4546" s="54" t="s">
        <v>561</v>
      </c>
      <c r="O4546" s="88">
        <v>1.44E-2</v>
      </c>
      <c r="P4546" s="54">
        <v>8</v>
      </c>
    </row>
    <row r="4547" spans="1:16" ht="28">
      <c r="A4547" s="54" t="s">
        <v>228</v>
      </c>
      <c r="B4547" s="54" t="s">
        <v>185</v>
      </c>
      <c r="C4547" s="54" t="s">
        <v>1167</v>
      </c>
      <c r="D4547" s="54" t="s">
        <v>163</v>
      </c>
      <c r="E4547" s="54" t="s">
        <v>1168</v>
      </c>
      <c r="F4547" s="54" t="s">
        <v>272</v>
      </c>
      <c r="G4547" s="54" t="s">
        <v>288</v>
      </c>
      <c r="H4547" s="54" t="s">
        <v>288</v>
      </c>
      <c r="I4547" s="54" t="s">
        <v>293</v>
      </c>
      <c r="J4547" s="54" t="s">
        <v>288</v>
      </c>
      <c r="K4547" s="54" t="s">
        <v>562</v>
      </c>
      <c r="L4547" s="87">
        <v>41653</v>
      </c>
      <c r="M4547" s="54"/>
      <c r="N4547" s="54" t="s">
        <v>563</v>
      </c>
      <c r="O4547" s="88">
        <v>0.40139999999999998</v>
      </c>
      <c r="P4547" s="54">
        <v>223</v>
      </c>
    </row>
    <row r="4548" spans="1:16" ht="28">
      <c r="A4548" s="54" t="s">
        <v>228</v>
      </c>
      <c r="B4548" s="54" t="s">
        <v>185</v>
      </c>
      <c r="C4548" s="54" t="s">
        <v>1167</v>
      </c>
      <c r="D4548" s="54" t="s">
        <v>163</v>
      </c>
      <c r="E4548" s="54" t="s">
        <v>1168</v>
      </c>
      <c r="F4548" s="54" t="s">
        <v>272</v>
      </c>
      <c r="G4548" s="54" t="s">
        <v>288</v>
      </c>
      <c r="H4548" s="54" t="s">
        <v>288</v>
      </c>
      <c r="I4548" s="54" t="s">
        <v>293</v>
      </c>
      <c r="J4548" s="54" t="s">
        <v>288</v>
      </c>
      <c r="K4548" s="54" t="s">
        <v>298</v>
      </c>
      <c r="L4548" s="87">
        <v>41653</v>
      </c>
      <c r="M4548" s="54"/>
      <c r="N4548" s="54" t="s">
        <v>299</v>
      </c>
      <c r="O4548" s="88">
        <v>4.1399999999999999E-2</v>
      </c>
      <c r="P4548" s="54">
        <v>23</v>
      </c>
    </row>
    <row r="4549" spans="1:16" ht="28">
      <c r="A4549" s="54" t="s">
        <v>228</v>
      </c>
      <c r="B4549" s="54" t="s">
        <v>185</v>
      </c>
      <c r="C4549" s="54" t="s">
        <v>1167</v>
      </c>
      <c r="D4549" s="54" t="s">
        <v>163</v>
      </c>
      <c r="E4549" s="54" t="s">
        <v>1168</v>
      </c>
      <c r="F4549" s="54" t="s">
        <v>272</v>
      </c>
      <c r="G4549" s="54" t="s">
        <v>288</v>
      </c>
      <c r="H4549" s="54" t="s">
        <v>564</v>
      </c>
      <c r="I4549" s="54" t="s">
        <v>565</v>
      </c>
      <c r="J4549" s="54" t="s">
        <v>288</v>
      </c>
      <c r="K4549" s="54" t="s">
        <v>568</v>
      </c>
      <c r="L4549" s="87">
        <v>41653</v>
      </c>
      <c r="M4549" s="54"/>
      <c r="N4549" s="54" t="s">
        <v>569</v>
      </c>
      <c r="O4549" s="88">
        <v>7.1999999999999989E-3</v>
      </c>
      <c r="P4549" s="54">
        <v>4</v>
      </c>
    </row>
    <row r="4550" spans="1:16" ht="28">
      <c r="A4550" s="54" t="s">
        <v>228</v>
      </c>
      <c r="B4550" s="54" t="s">
        <v>185</v>
      </c>
      <c r="C4550" s="54" t="s">
        <v>1167</v>
      </c>
      <c r="D4550" s="54" t="s">
        <v>163</v>
      </c>
      <c r="E4550" s="54" t="s">
        <v>1168</v>
      </c>
      <c r="F4550" s="54" t="s">
        <v>272</v>
      </c>
      <c r="G4550" s="54" t="s">
        <v>288</v>
      </c>
      <c r="H4550" s="54" t="s">
        <v>564</v>
      </c>
      <c r="I4550" s="54" t="s">
        <v>565</v>
      </c>
      <c r="J4550" s="54" t="s">
        <v>288</v>
      </c>
      <c r="K4550" s="54" t="s">
        <v>570</v>
      </c>
      <c r="L4550" s="87">
        <v>41653</v>
      </c>
      <c r="M4550" s="54"/>
      <c r="N4550" s="54" t="s">
        <v>571</v>
      </c>
      <c r="O4550" s="88">
        <v>1.8E-3</v>
      </c>
      <c r="P4550" s="54">
        <v>1</v>
      </c>
    </row>
    <row r="4551" spans="1:16" ht="28">
      <c r="A4551" s="54" t="s">
        <v>228</v>
      </c>
      <c r="B4551" s="54" t="s">
        <v>185</v>
      </c>
      <c r="C4551" s="54" t="s">
        <v>1167</v>
      </c>
      <c r="D4551" s="54" t="s">
        <v>163</v>
      </c>
      <c r="E4551" s="54" t="s">
        <v>1168</v>
      </c>
      <c r="F4551" s="54" t="s">
        <v>272</v>
      </c>
      <c r="G4551" s="54" t="s">
        <v>288</v>
      </c>
      <c r="H4551" s="54" t="s">
        <v>564</v>
      </c>
      <c r="I4551" s="54" t="s">
        <v>565</v>
      </c>
      <c r="J4551" s="54" t="s">
        <v>288</v>
      </c>
      <c r="K4551" s="54" t="s">
        <v>572</v>
      </c>
      <c r="L4551" s="87">
        <v>41653</v>
      </c>
      <c r="M4551" s="54"/>
      <c r="N4551" s="54" t="s">
        <v>573</v>
      </c>
      <c r="O4551" s="88">
        <v>5.4000000000000003E-3</v>
      </c>
      <c r="P4551" s="54">
        <v>3</v>
      </c>
    </row>
    <row r="4552" spans="1:16" ht="28">
      <c r="A4552" s="54" t="s">
        <v>228</v>
      </c>
      <c r="B4552" s="54" t="s">
        <v>185</v>
      </c>
      <c r="C4552" s="54" t="s">
        <v>1167</v>
      </c>
      <c r="D4552" s="54" t="s">
        <v>163</v>
      </c>
      <c r="E4552" s="54" t="s">
        <v>1168</v>
      </c>
      <c r="F4552" s="54" t="s">
        <v>272</v>
      </c>
      <c r="G4552" s="54" t="s">
        <v>288</v>
      </c>
      <c r="H4552" s="54" t="s">
        <v>194</v>
      </c>
      <c r="I4552" s="54" t="s">
        <v>576</v>
      </c>
      <c r="J4552" s="54" t="s">
        <v>288</v>
      </c>
      <c r="K4552" s="54" t="s">
        <v>577</v>
      </c>
      <c r="L4552" s="87">
        <v>42510</v>
      </c>
      <c r="M4552" s="54"/>
      <c r="N4552" s="54" t="s">
        <v>578</v>
      </c>
      <c r="O4552" s="88">
        <v>3.5999999999999999E-3</v>
      </c>
      <c r="P4552" s="54">
        <v>2</v>
      </c>
    </row>
    <row r="4553" spans="1:16" ht="28">
      <c r="A4553" s="54" t="s">
        <v>228</v>
      </c>
      <c r="B4553" s="54" t="s">
        <v>185</v>
      </c>
      <c r="C4553" s="54" t="s">
        <v>1167</v>
      </c>
      <c r="D4553" s="54" t="s">
        <v>163</v>
      </c>
      <c r="E4553" s="54" t="s">
        <v>1168</v>
      </c>
      <c r="F4553" s="54" t="s">
        <v>272</v>
      </c>
      <c r="G4553" s="54" t="s">
        <v>288</v>
      </c>
      <c r="H4553" s="54" t="s">
        <v>194</v>
      </c>
      <c r="I4553" s="54" t="s">
        <v>576</v>
      </c>
      <c r="J4553" s="54" t="s">
        <v>288</v>
      </c>
      <c r="K4553" s="54" t="s">
        <v>583</v>
      </c>
      <c r="L4553" s="87">
        <v>42510</v>
      </c>
      <c r="M4553" s="54"/>
      <c r="N4553" s="54" t="s">
        <v>584</v>
      </c>
      <c r="O4553" s="88">
        <v>1.26E-2</v>
      </c>
      <c r="P4553" s="54">
        <v>7</v>
      </c>
    </row>
    <row r="4554" spans="1:16" ht="28">
      <c r="A4554" s="54" t="s">
        <v>228</v>
      </c>
      <c r="B4554" s="54" t="s">
        <v>185</v>
      </c>
      <c r="C4554" s="54" t="s">
        <v>1167</v>
      </c>
      <c r="D4554" s="54" t="s">
        <v>163</v>
      </c>
      <c r="E4554" s="54" t="s">
        <v>1168</v>
      </c>
      <c r="F4554" s="54" t="s">
        <v>272</v>
      </c>
      <c r="G4554" s="54" t="s">
        <v>288</v>
      </c>
      <c r="H4554" s="54" t="s">
        <v>194</v>
      </c>
      <c r="I4554" s="54" t="s">
        <v>576</v>
      </c>
      <c r="J4554" s="54" t="s">
        <v>288</v>
      </c>
      <c r="K4554" s="54" t="s">
        <v>585</v>
      </c>
      <c r="L4554" s="87">
        <v>42510</v>
      </c>
      <c r="M4554" s="54"/>
      <c r="N4554" s="54" t="s">
        <v>586</v>
      </c>
      <c r="O4554" s="88">
        <v>5.5800000000000002E-2</v>
      </c>
      <c r="P4554" s="54">
        <v>31</v>
      </c>
    </row>
    <row r="4555" spans="1:16" ht="28">
      <c r="A4555" s="54" t="s">
        <v>228</v>
      </c>
      <c r="B4555" s="54" t="s">
        <v>185</v>
      </c>
      <c r="C4555" s="54" t="s">
        <v>1167</v>
      </c>
      <c r="D4555" s="54" t="s">
        <v>163</v>
      </c>
      <c r="E4555" s="54" t="s">
        <v>1168</v>
      </c>
      <c r="F4555" s="54" t="s">
        <v>272</v>
      </c>
      <c r="G4555" s="54" t="s">
        <v>288</v>
      </c>
      <c r="H4555" s="54" t="s">
        <v>194</v>
      </c>
      <c r="I4555" s="54" t="s">
        <v>576</v>
      </c>
      <c r="J4555" s="54" t="s">
        <v>288</v>
      </c>
      <c r="K4555" s="54" t="s">
        <v>587</v>
      </c>
      <c r="L4555" s="87">
        <v>42510</v>
      </c>
      <c r="M4555" s="54"/>
      <c r="N4555" s="54" t="s">
        <v>588</v>
      </c>
      <c r="O4555" s="88">
        <v>2.7E-2</v>
      </c>
      <c r="P4555" s="54">
        <v>15</v>
      </c>
    </row>
    <row r="4556" spans="1:16" ht="28">
      <c r="A4556" s="54" t="s">
        <v>228</v>
      </c>
      <c r="B4556" s="54" t="s">
        <v>185</v>
      </c>
      <c r="C4556" s="54" t="s">
        <v>1167</v>
      </c>
      <c r="D4556" s="54" t="s">
        <v>163</v>
      </c>
      <c r="E4556" s="54" t="s">
        <v>1168</v>
      </c>
      <c r="F4556" s="54" t="s">
        <v>272</v>
      </c>
      <c r="G4556" s="54" t="s">
        <v>288</v>
      </c>
      <c r="H4556" s="54" t="s">
        <v>194</v>
      </c>
      <c r="I4556" s="54" t="s">
        <v>576</v>
      </c>
      <c r="J4556" s="54" t="s">
        <v>288</v>
      </c>
      <c r="K4556" s="54" t="s">
        <v>591</v>
      </c>
      <c r="L4556" s="87">
        <v>42510</v>
      </c>
      <c r="M4556" s="54"/>
      <c r="N4556" s="54" t="s">
        <v>592</v>
      </c>
      <c r="O4556" s="88">
        <v>1.26E-2</v>
      </c>
      <c r="P4556" s="54">
        <v>7</v>
      </c>
    </row>
    <row r="4557" spans="1:16" ht="28">
      <c r="A4557" s="54" t="s">
        <v>228</v>
      </c>
      <c r="B4557" s="54" t="s">
        <v>185</v>
      </c>
      <c r="C4557" s="54" t="s">
        <v>1167</v>
      </c>
      <c r="D4557" s="54" t="s">
        <v>163</v>
      </c>
      <c r="E4557" s="54" t="s">
        <v>1168</v>
      </c>
      <c r="F4557" s="54" t="s">
        <v>272</v>
      </c>
      <c r="G4557" s="54" t="s">
        <v>288</v>
      </c>
      <c r="H4557" s="54" t="s">
        <v>194</v>
      </c>
      <c r="I4557" s="54" t="s">
        <v>576</v>
      </c>
      <c r="J4557" s="54" t="s">
        <v>288</v>
      </c>
      <c r="K4557" s="54" t="s">
        <v>593</v>
      </c>
      <c r="L4557" s="87">
        <v>42510</v>
      </c>
      <c r="M4557" s="54"/>
      <c r="N4557" s="54" t="s">
        <v>594</v>
      </c>
      <c r="O4557" s="88">
        <v>1.7999999999999999E-2</v>
      </c>
      <c r="P4557" s="54">
        <v>10</v>
      </c>
    </row>
    <row r="4558" spans="1:16" ht="28">
      <c r="A4558" s="54" t="s">
        <v>228</v>
      </c>
      <c r="B4558" s="54" t="s">
        <v>185</v>
      </c>
      <c r="C4558" s="54" t="s">
        <v>1167</v>
      </c>
      <c r="D4558" s="54" t="s">
        <v>163</v>
      </c>
      <c r="E4558" s="54" t="s">
        <v>1168</v>
      </c>
      <c r="F4558" s="54" t="s">
        <v>272</v>
      </c>
      <c r="G4558" s="54" t="s">
        <v>288</v>
      </c>
      <c r="H4558" s="54" t="s">
        <v>194</v>
      </c>
      <c r="I4558" s="54" t="s">
        <v>576</v>
      </c>
      <c r="J4558" s="54" t="s">
        <v>288</v>
      </c>
      <c r="K4558" s="54" t="s">
        <v>595</v>
      </c>
      <c r="L4558" s="87">
        <v>42510</v>
      </c>
      <c r="M4558" s="54"/>
      <c r="N4558" s="54" t="s">
        <v>596</v>
      </c>
      <c r="O4558" s="88">
        <v>8.9999999999999993E-3</v>
      </c>
      <c r="P4558" s="54">
        <v>5</v>
      </c>
    </row>
    <row r="4559" spans="1:16" ht="28">
      <c r="A4559" s="54" t="s">
        <v>228</v>
      </c>
      <c r="B4559" s="54" t="s">
        <v>185</v>
      </c>
      <c r="C4559" s="54" t="s">
        <v>1167</v>
      </c>
      <c r="D4559" s="54" t="s">
        <v>163</v>
      </c>
      <c r="E4559" s="54" t="s">
        <v>1168</v>
      </c>
      <c r="F4559" s="54" t="s">
        <v>272</v>
      </c>
      <c r="G4559" s="54" t="s">
        <v>288</v>
      </c>
      <c r="H4559" s="54" t="s">
        <v>597</v>
      </c>
      <c r="I4559" s="54" t="s">
        <v>598</v>
      </c>
      <c r="J4559" s="54" t="s">
        <v>288</v>
      </c>
      <c r="K4559" s="54" t="s">
        <v>597</v>
      </c>
      <c r="L4559" s="87">
        <v>42440</v>
      </c>
      <c r="M4559" s="54"/>
      <c r="N4559" s="54" t="s">
        <v>599</v>
      </c>
      <c r="O4559" s="88">
        <v>4.4999999999999998E-2</v>
      </c>
      <c r="P4559" s="54">
        <v>25</v>
      </c>
    </row>
    <row r="4560" spans="1:16" ht="28">
      <c r="A4560" s="54" t="s">
        <v>228</v>
      </c>
      <c r="B4560" s="54" t="s">
        <v>185</v>
      </c>
      <c r="C4560" s="54" t="s">
        <v>1167</v>
      </c>
      <c r="D4560" s="54" t="s">
        <v>163</v>
      </c>
      <c r="E4560" s="54" t="s">
        <v>1168</v>
      </c>
      <c r="F4560" s="54" t="s">
        <v>272</v>
      </c>
      <c r="G4560" s="54" t="s">
        <v>288</v>
      </c>
      <c r="H4560" s="54" t="s">
        <v>562</v>
      </c>
      <c r="I4560" s="54" t="s">
        <v>623</v>
      </c>
      <c r="J4560" s="54" t="s">
        <v>288</v>
      </c>
      <c r="K4560" s="54" t="s">
        <v>562</v>
      </c>
      <c r="L4560" s="87">
        <v>42066</v>
      </c>
      <c r="M4560" s="54"/>
      <c r="N4560" s="54" t="s">
        <v>624</v>
      </c>
      <c r="O4560" s="88">
        <v>0.1404</v>
      </c>
      <c r="P4560" s="54">
        <v>78</v>
      </c>
    </row>
    <row r="4561" spans="1:16" ht="28">
      <c r="A4561" s="54" t="s">
        <v>228</v>
      </c>
      <c r="B4561" s="54" t="s">
        <v>185</v>
      </c>
      <c r="C4561" s="54" t="s">
        <v>1167</v>
      </c>
      <c r="D4561" s="54" t="s">
        <v>163</v>
      </c>
      <c r="E4561" s="54" t="s">
        <v>1168</v>
      </c>
      <c r="F4561" s="54" t="s">
        <v>272</v>
      </c>
      <c r="G4561" s="54" t="s">
        <v>288</v>
      </c>
      <c r="H4561" s="54" t="s">
        <v>300</v>
      </c>
      <c r="I4561" s="54" t="s">
        <v>301</v>
      </c>
      <c r="J4561" s="54" t="s">
        <v>288</v>
      </c>
      <c r="K4561" s="54" t="s">
        <v>300</v>
      </c>
      <c r="L4561" s="87">
        <v>42391</v>
      </c>
      <c r="M4561" s="54"/>
      <c r="N4561" s="54" t="s">
        <v>302</v>
      </c>
      <c r="O4561" s="88">
        <v>2.1600000000000001E-2</v>
      </c>
      <c r="P4561" s="54">
        <v>12</v>
      </c>
    </row>
    <row r="4562" spans="1:16" ht="28">
      <c r="A4562" s="54" t="s">
        <v>228</v>
      </c>
      <c r="B4562" s="54" t="s">
        <v>185</v>
      </c>
      <c r="C4562" s="54" t="s">
        <v>1167</v>
      </c>
      <c r="D4562" s="54" t="s">
        <v>163</v>
      </c>
      <c r="E4562" s="54" t="s">
        <v>1168</v>
      </c>
      <c r="F4562" s="54" t="s">
        <v>272</v>
      </c>
      <c r="G4562" s="54" t="s">
        <v>647</v>
      </c>
      <c r="H4562" s="54" t="s">
        <v>648</v>
      </c>
      <c r="I4562" s="54" t="s">
        <v>649</v>
      </c>
      <c r="J4562" s="54" t="s">
        <v>647</v>
      </c>
      <c r="K4562" s="54" t="s">
        <v>657</v>
      </c>
      <c r="L4562" s="87">
        <v>42790</v>
      </c>
      <c r="M4562" s="54"/>
      <c r="N4562" s="54" t="s">
        <v>658</v>
      </c>
      <c r="O4562" s="88">
        <v>1.8E-3</v>
      </c>
      <c r="P4562" s="54">
        <v>1</v>
      </c>
    </row>
    <row r="4563" spans="1:16" ht="28">
      <c r="A4563" s="54" t="s">
        <v>228</v>
      </c>
      <c r="B4563" s="54" t="s">
        <v>185</v>
      </c>
      <c r="C4563" s="54" t="s">
        <v>1167</v>
      </c>
      <c r="D4563" s="54" t="s">
        <v>163</v>
      </c>
      <c r="E4563" s="54" t="s">
        <v>1168</v>
      </c>
      <c r="F4563" s="54" t="s">
        <v>272</v>
      </c>
      <c r="G4563" s="54" t="s">
        <v>196</v>
      </c>
      <c r="H4563" s="54" t="s">
        <v>199</v>
      </c>
      <c r="I4563" s="54" t="s">
        <v>1527</v>
      </c>
      <c r="J4563" s="54" t="s">
        <v>196</v>
      </c>
      <c r="K4563" s="54" t="s">
        <v>199</v>
      </c>
      <c r="L4563" s="87">
        <v>42888</v>
      </c>
      <c r="M4563" s="54"/>
      <c r="N4563" s="54" t="s">
        <v>707</v>
      </c>
      <c r="O4563" s="88">
        <v>0.13320000000000001</v>
      </c>
      <c r="P4563" s="54">
        <v>74</v>
      </c>
    </row>
    <row r="4564" spans="1:16" ht="28">
      <c r="A4564" s="54" t="s">
        <v>228</v>
      </c>
      <c r="B4564" s="54" t="s">
        <v>185</v>
      </c>
      <c r="C4564" s="54" t="s">
        <v>1167</v>
      </c>
      <c r="D4564" s="54" t="s">
        <v>163</v>
      </c>
      <c r="E4564" s="54" t="s">
        <v>1168</v>
      </c>
      <c r="F4564" s="54" t="s">
        <v>272</v>
      </c>
      <c r="G4564" s="54" t="s">
        <v>196</v>
      </c>
      <c r="H4564" s="54" t="s">
        <v>199</v>
      </c>
      <c r="I4564" s="54" t="s">
        <v>700</v>
      </c>
      <c r="J4564" s="54" t="s">
        <v>196</v>
      </c>
      <c r="K4564" s="54" t="s">
        <v>701</v>
      </c>
      <c r="L4564" s="87">
        <v>42888</v>
      </c>
      <c r="M4564" s="54"/>
      <c r="N4564" s="54" t="s">
        <v>702</v>
      </c>
      <c r="O4564" s="88">
        <v>0.32940000000000008</v>
      </c>
      <c r="P4564" s="54">
        <v>183</v>
      </c>
    </row>
    <row r="4565" spans="1:16" ht="28">
      <c r="A4565" s="54" t="s">
        <v>228</v>
      </c>
      <c r="B4565" s="54" t="s">
        <v>185</v>
      </c>
      <c r="C4565" s="54" t="s">
        <v>1167</v>
      </c>
      <c r="D4565" s="54" t="s">
        <v>163</v>
      </c>
      <c r="E4565" s="54" t="s">
        <v>1168</v>
      </c>
      <c r="F4565" s="54" t="s">
        <v>272</v>
      </c>
      <c r="G4565" s="54" t="s">
        <v>196</v>
      </c>
      <c r="H4565" s="54" t="s">
        <v>199</v>
      </c>
      <c r="I4565" s="54" t="s">
        <v>700</v>
      </c>
      <c r="J4565" s="54" t="s">
        <v>196</v>
      </c>
      <c r="K4565" s="54" t="s">
        <v>703</v>
      </c>
      <c r="L4565" s="87">
        <v>42888</v>
      </c>
      <c r="M4565" s="54"/>
      <c r="N4565" s="54" t="s">
        <v>704</v>
      </c>
      <c r="O4565" s="88">
        <v>1.44E-2</v>
      </c>
      <c r="P4565" s="54">
        <v>8</v>
      </c>
    </row>
    <row r="4566" spans="1:16" ht="28">
      <c r="A4566" s="54" t="s">
        <v>228</v>
      </c>
      <c r="B4566" s="54" t="s">
        <v>185</v>
      </c>
      <c r="C4566" s="54" t="s">
        <v>1167</v>
      </c>
      <c r="D4566" s="54" t="s">
        <v>163</v>
      </c>
      <c r="E4566" s="54" t="s">
        <v>1168</v>
      </c>
      <c r="F4566" s="54" t="s">
        <v>272</v>
      </c>
      <c r="G4566" s="54" t="s">
        <v>196</v>
      </c>
      <c r="H4566" s="54" t="s">
        <v>199</v>
      </c>
      <c r="I4566" s="54" t="s">
        <v>700</v>
      </c>
      <c r="J4566" s="54" t="s">
        <v>196</v>
      </c>
      <c r="K4566" s="54" t="s">
        <v>705</v>
      </c>
      <c r="L4566" s="87">
        <v>42888</v>
      </c>
      <c r="M4566" s="54"/>
      <c r="N4566" s="54" t="s">
        <v>706</v>
      </c>
      <c r="O4566" s="88">
        <v>1.0800000000000001E-2</v>
      </c>
      <c r="P4566" s="54">
        <v>6</v>
      </c>
    </row>
    <row r="4567" spans="1:16" ht="28">
      <c r="A4567" s="54" t="s">
        <v>228</v>
      </c>
      <c r="B4567" s="54" t="s">
        <v>185</v>
      </c>
      <c r="C4567" s="54" t="s">
        <v>1167</v>
      </c>
      <c r="D4567" s="54" t="s">
        <v>163</v>
      </c>
      <c r="E4567" s="54" t="s">
        <v>1168</v>
      </c>
      <c r="F4567" s="54" t="s">
        <v>272</v>
      </c>
      <c r="G4567" s="54" t="s">
        <v>196</v>
      </c>
      <c r="H4567" s="54" t="s">
        <v>199</v>
      </c>
      <c r="I4567" s="54" t="s">
        <v>700</v>
      </c>
      <c r="J4567" s="54" t="s">
        <v>196</v>
      </c>
      <c r="K4567" s="54" t="s">
        <v>708</v>
      </c>
      <c r="L4567" s="87">
        <v>42888</v>
      </c>
      <c r="M4567" s="54"/>
      <c r="N4567" s="54" t="s">
        <v>709</v>
      </c>
      <c r="O4567" s="88">
        <v>8.9999999999999993E-3</v>
      </c>
      <c r="P4567" s="54">
        <v>5</v>
      </c>
    </row>
    <row r="4568" spans="1:16" ht="28">
      <c r="A4568" s="54" t="s">
        <v>228</v>
      </c>
      <c r="B4568" s="54" t="s">
        <v>185</v>
      </c>
      <c r="C4568" s="54" t="s">
        <v>1167</v>
      </c>
      <c r="D4568" s="54" t="s">
        <v>163</v>
      </c>
      <c r="E4568" s="54" t="s">
        <v>1168</v>
      </c>
      <c r="F4568" s="54" t="s">
        <v>272</v>
      </c>
      <c r="G4568" s="54" t="s">
        <v>196</v>
      </c>
      <c r="H4568" s="54" t="s">
        <v>199</v>
      </c>
      <c r="I4568" s="54" t="s">
        <v>700</v>
      </c>
      <c r="J4568" s="54" t="s">
        <v>196</v>
      </c>
      <c r="K4568" s="54" t="s">
        <v>710</v>
      </c>
      <c r="L4568" s="87">
        <v>42888</v>
      </c>
      <c r="M4568" s="54"/>
      <c r="N4568" s="54" t="s">
        <v>711</v>
      </c>
      <c r="O4568" s="88">
        <v>1.26E-2</v>
      </c>
      <c r="P4568" s="54">
        <v>7</v>
      </c>
    </row>
    <row r="4569" spans="1:16" ht="28">
      <c r="A4569" s="54" t="s">
        <v>228</v>
      </c>
      <c r="B4569" s="54" t="s">
        <v>185</v>
      </c>
      <c r="C4569" s="54" t="s">
        <v>1167</v>
      </c>
      <c r="D4569" s="54" t="s">
        <v>163</v>
      </c>
      <c r="E4569" s="54" t="s">
        <v>1168</v>
      </c>
      <c r="F4569" s="54" t="s">
        <v>272</v>
      </c>
      <c r="G4569" s="54" t="s">
        <v>196</v>
      </c>
      <c r="H4569" s="54" t="s">
        <v>199</v>
      </c>
      <c r="I4569" s="54" t="s">
        <v>700</v>
      </c>
      <c r="J4569" s="54" t="s">
        <v>196</v>
      </c>
      <c r="K4569" s="54" t="s">
        <v>714</v>
      </c>
      <c r="L4569" s="87">
        <v>42888</v>
      </c>
      <c r="M4569" s="54"/>
      <c r="N4569" s="54" t="s">
        <v>715</v>
      </c>
      <c r="O4569" s="88">
        <v>5.9400000000000001E-2</v>
      </c>
      <c r="P4569" s="54">
        <v>33</v>
      </c>
    </row>
    <row r="4570" spans="1:16" ht="28">
      <c r="A4570" s="54" t="s">
        <v>228</v>
      </c>
      <c r="B4570" s="54" t="s">
        <v>185</v>
      </c>
      <c r="C4570" s="54" t="s">
        <v>1167</v>
      </c>
      <c r="D4570" s="54" t="s">
        <v>163</v>
      </c>
      <c r="E4570" s="54" t="s">
        <v>1168</v>
      </c>
      <c r="F4570" s="54" t="s">
        <v>272</v>
      </c>
      <c r="G4570" s="54" t="s">
        <v>196</v>
      </c>
      <c r="H4570" s="54" t="s">
        <v>199</v>
      </c>
      <c r="I4570" s="54" t="s">
        <v>700</v>
      </c>
      <c r="J4570" s="54" t="s">
        <v>196</v>
      </c>
      <c r="K4570" s="54" t="s">
        <v>716</v>
      </c>
      <c r="L4570" s="87">
        <v>42888</v>
      </c>
      <c r="M4570" s="54"/>
      <c r="N4570" s="54" t="s">
        <v>717</v>
      </c>
      <c r="O4570" s="88">
        <v>1.6199999999999999E-2</v>
      </c>
      <c r="P4570" s="54">
        <v>9</v>
      </c>
    </row>
    <row r="4571" spans="1:16" ht="28">
      <c r="A4571" s="54" t="s">
        <v>228</v>
      </c>
      <c r="B4571" s="54" t="s">
        <v>185</v>
      </c>
      <c r="C4571" s="54" t="s">
        <v>1167</v>
      </c>
      <c r="D4571" s="54" t="s">
        <v>163</v>
      </c>
      <c r="E4571" s="54" t="s">
        <v>1168</v>
      </c>
      <c r="F4571" s="54" t="s">
        <v>272</v>
      </c>
      <c r="G4571" s="54" t="s">
        <v>196</v>
      </c>
      <c r="H4571" s="54" t="s">
        <v>199</v>
      </c>
      <c r="I4571" s="54" t="s">
        <v>700</v>
      </c>
      <c r="J4571" s="54" t="s">
        <v>196</v>
      </c>
      <c r="K4571" s="54" t="s">
        <v>718</v>
      </c>
      <c r="L4571" s="87">
        <v>42888</v>
      </c>
      <c r="M4571" s="54"/>
      <c r="N4571" s="54" t="s">
        <v>719</v>
      </c>
      <c r="O4571" s="88">
        <v>8.9999999999999993E-3</v>
      </c>
      <c r="P4571" s="54">
        <v>5</v>
      </c>
    </row>
    <row r="4572" spans="1:16" ht="28">
      <c r="A4572" s="54" t="s">
        <v>228</v>
      </c>
      <c r="B4572" s="54" t="s">
        <v>185</v>
      </c>
      <c r="C4572" s="54" t="s">
        <v>1167</v>
      </c>
      <c r="D4572" s="54" t="s">
        <v>163</v>
      </c>
      <c r="E4572" s="54" t="s">
        <v>1168</v>
      </c>
      <c r="F4572" s="54" t="s">
        <v>272</v>
      </c>
      <c r="G4572" s="54" t="s">
        <v>196</v>
      </c>
      <c r="H4572" s="54" t="s">
        <v>720</v>
      </c>
      <c r="I4572" s="54" t="s">
        <v>721</v>
      </c>
      <c r="J4572" s="54" t="s">
        <v>196</v>
      </c>
      <c r="K4572" s="54" t="s">
        <v>720</v>
      </c>
      <c r="L4572" s="87">
        <v>42627</v>
      </c>
      <c r="M4572" s="54"/>
      <c r="N4572" s="54" t="s">
        <v>722</v>
      </c>
      <c r="O4572" s="88">
        <v>0.27</v>
      </c>
      <c r="P4572" s="54">
        <v>150</v>
      </c>
    </row>
    <row r="4573" spans="1:16" ht="28">
      <c r="A4573" s="54" t="s">
        <v>228</v>
      </c>
      <c r="B4573" s="54" t="s">
        <v>185</v>
      </c>
      <c r="C4573" s="54" t="s">
        <v>1167</v>
      </c>
      <c r="D4573" s="54" t="s">
        <v>163</v>
      </c>
      <c r="E4573" s="54" t="s">
        <v>1168</v>
      </c>
      <c r="F4573" s="54" t="s">
        <v>272</v>
      </c>
      <c r="G4573" s="54" t="s">
        <v>196</v>
      </c>
      <c r="H4573" s="54" t="s">
        <v>720</v>
      </c>
      <c r="I4573" s="54" t="s">
        <v>723</v>
      </c>
      <c r="J4573" s="54" t="s">
        <v>196</v>
      </c>
      <c r="K4573" s="54" t="s">
        <v>724</v>
      </c>
      <c r="L4573" s="87">
        <v>42678</v>
      </c>
      <c r="M4573" s="54"/>
      <c r="N4573" s="54" t="s">
        <v>725</v>
      </c>
      <c r="O4573" s="88">
        <v>1.0800000000000001E-2</v>
      </c>
      <c r="P4573" s="54">
        <v>6</v>
      </c>
    </row>
    <row r="4574" spans="1:16" ht="28">
      <c r="A4574" s="54" t="s">
        <v>228</v>
      </c>
      <c r="B4574" s="54" t="s">
        <v>185</v>
      </c>
      <c r="C4574" s="54" t="s">
        <v>1167</v>
      </c>
      <c r="D4574" s="54" t="s">
        <v>163</v>
      </c>
      <c r="E4574" s="54" t="s">
        <v>1168</v>
      </c>
      <c r="F4574" s="54" t="s">
        <v>272</v>
      </c>
      <c r="G4574" s="54" t="s">
        <v>196</v>
      </c>
      <c r="H4574" s="54" t="s">
        <v>351</v>
      </c>
      <c r="I4574" s="54" t="s">
        <v>728</v>
      </c>
      <c r="J4574" s="54" t="s">
        <v>196</v>
      </c>
      <c r="K4574" s="54" t="s">
        <v>351</v>
      </c>
      <c r="L4574" s="87">
        <v>41744</v>
      </c>
      <c r="M4574" s="54"/>
      <c r="N4574" s="54" t="s">
        <v>729</v>
      </c>
      <c r="O4574" s="88">
        <v>0.24299999999999999</v>
      </c>
      <c r="P4574" s="54">
        <v>135</v>
      </c>
    </row>
    <row r="4575" spans="1:16" ht="28">
      <c r="A4575" s="54" t="s">
        <v>228</v>
      </c>
      <c r="B4575" s="54" t="s">
        <v>185</v>
      </c>
      <c r="C4575" s="54" t="s">
        <v>1167</v>
      </c>
      <c r="D4575" s="54" t="s">
        <v>163</v>
      </c>
      <c r="E4575" s="54" t="s">
        <v>1168</v>
      </c>
      <c r="F4575" s="54" t="s">
        <v>272</v>
      </c>
      <c r="G4575" s="54" t="s">
        <v>196</v>
      </c>
      <c r="H4575" s="54" t="s">
        <v>730</v>
      </c>
      <c r="I4575" s="54" t="s">
        <v>731</v>
      </c>
      <c r="J4575" s="54" t="s">
        <v>196</v>
      </c>
      <c r="K4575" s="54" t="s">
        <v>730</v>
      </c>
      <c r="L4575" s="87">
        <v>41660</v>
      </c>
      <c r="M4575" s="54"/>
      <c r="N4575" s="54" t="s">
        <v>732</v>
      </c>
      <c r="O4575" s="88">
        <v>4.1219999999999999</v>
      </c>
      <c r="P4575" s="54">
        <v>2290</v>
      </c>
    </row>
    <row r="4576" spans="1:16" ht="28">
      <c r="A4576" s="54" t="s">
        <v>228</v>
      </c>
      <c r="B4576" s="54" t="s">
        <v>185</v>
      </c>
      <c r="C4576" s="54" t="s">
        <v>1167</v>
      </c>
      <c r="D4576" s="54" t="s">
        <v>163</v>
      </c>
      <c r="E4576" s="54" t="s">
        <v>1168</v>
      </c>
      <c r="F4576" s="54" t="s">
        <v>272</v>
      </c>
      <c r="G4576" s="54" t="s">
        <v>200</v>
      </c>
      <c r="H4576" s="54" t="s">
        <v>757</v>
      </c>
      <c r="I4576" s="54" t="s">
        <v>758</v>
      </c>
      <c r="J4576" s="54" t="s">
        <v>200</v>
      </c>
      <c r="K4576" s="54" t="s">
        <v>757</v>
      </c>
      <c r="L4576" s="87">
        <v>42031</v>
      </c>
      <c r="M4576" s="54"/>
      <c r="N4576" s="54" t="s">
        <v>759</v>
      </c>
      <c r="O4576" s="88">
        <v>3.5999999999999999E-3</v>
      </c>
      <c r="P4576" s="54">
        <v>2</v>
      </c>
    </row>
    <row r="4577" spans="1:16" ht="28">
      <c r="A4577" s="54" t="s">
        <v>228</v>
      </c>
      <c r="B4577" s="54" t="s">
        <v>185</v>
      </c>
      <c r="C4577" s="54" t="s">
        <v>1167</v>
      </c>
      <c r="D4577" s="54" t="s">
        <v>163</v>
      </c>
      <c r="E4577" s="54" t="s">
        <v>1168</v>
      </c>
      <c r="F4577" s="54" t="s">
        <v>272</v>
      </c>
      <c r="G4577" s="54" t="s">
        <v>200</v>
      </c>
      <c r="H4577" s="54" t="s">
        <v>760</v>
      </c>
      <c r="I4577" s="54" t="s">
        <v>761</v>
      </c>
      <c r="J4577" s="54" t="s">
        <v>200</v>
      </c>
      <c r="K4577" s="54" t="s">
        <v>764</v>
      </c>
      <c r="L4577" s="87">
        <v>42101</v>
      </c>
      <c r="M4577" s="54"/>
      <c r="N4577" s="54" t="s">
        <v>765</v>
      </c>
      <c r="O4577" s="88">
        <v>3.2399999999999991E-2</v>
      </c>
      <c r="P4577" s="54">
        <v>18</v>
      </c>
    </row>
    <row r="4578" spans="1:16" ht="28">
      <c r="A4578" s="54" t="s">
        <v>228</v>
      </c>
      <c r="B4578" s="54" t="s">
        <v>185</v>
      </c>
      <c r="C4578" s="54" t="s">
        <v>1167</v>
      </c>
      <c r="D4578" s="54" t="s">
        <v>163</v>
      </c>
      <c r="E4578" s="54" t="s">
        <v>1168</v>
      </c>
      <c r="F4578" s="54" t="s">
        <v>272</v>
      </c>
      <c r="G4578" s="54" t="s">
        <v>200</v>
      </c>
      <c r="H4578" s="54" t="s">
        <v>760</v>
      </c>
      <c r="I4578" s="54" t="s">
        <v>761</v>
      </c>
      <c r="J4578" s="54" t="s">
        <v>200</v>
      </c>
      <c r="K4578" s="54" t="s">
        <v>766</v>
      </c>
      <c r="L4578" s="87">
        <v>42101</v>
      </c>
      <c r="M4578" s="54"/>
      <c r="N4578" s="54" t="s">
        <v>767</v>
      </c>
      <c r="O4578" s="88">
        <v>1.7999999999999999E-2</v>
      </c>
      <c r="P4578" s="54">
        <v>10</v>
      </c>
    </row>
    <row r="4579" spans="1:16" ht="28">
      <c r="A4579" s="54" t="s">
        <v>228</v>
      </c>
      <c r="B4579" s="54" t="s">
        <v>185</v>
      </c>
      <c r="C4579" s="54" t="s">
        <v>1167</v>
      </c>
      <c r="D4579" s="54" t="s">
        <v>163</v>
      </c>
      <c r="E4579" s="54" t="s">
        <v>1168</v>
      </c>
      <c r="F4579" s="54" t="s">
        <v>272</v>
      </c>
      <c r="G4579" s="54" t="s">
        <v>200</v>
      </c>
      <c r="H4579" s="54" t="s">
        <v>760</v>
      </c>
      <c r="I4579" s="54" t="s">
        <v>761</v>
      </c>
      <c r="J4579" s="54" t="s">
        <v>200</v>
      </c>
      <c r="K4579" s="54" t="s">
        <v>770</v>
      </c>
      <c r="L4579" s="87">
        <v>42101</v>
      </c>
      <c r="M4579" s="54"/>
      <c r="N4579" s="54" t="s">
        <v>771</v>
      </c>
      <c r="O4579" s="88">
        <v>2.52E-2</v>
      </c>
      <c r="P4579" s="54">
        <v>14</v>
      </c>
    </row>
    <row r="4580" spans="1:16" ht="28">
      <c r="A4580" s="54" t="s">
        <v>228</v>
      </c>
      <c r="B4580" s="54" t="s">
        <v>185</v>
      </c>
      <c r="C4580" s="54" t="s">
        <v>1167</v>
      </c>
      <c r="D4580" s="54" t="s">
        <v>163</v>
      </c>
      <c r="E4580" s="54" t="s">
        <v>1168</v>
      </c>
      <c r="F4580" s="54" t="s">
        <v>272</v>
      </c>
      <c r="G4580" s="54" t="s">
        <v>200</v>
      </c>
      <c r="H4580" s="54" t="s">
        <v>760</v>
      </c>
      <c r="I4580" s="54" t="s">
        <v>761</v>
      </c>
      <c r="J4580" s="54" t="s">
        <v>200</v>
      </c>
      <c r="K4580" s="54" t="s">
        <v>772</v>
      </c>
      <c r="L4580" s="87">
        <v>42101</v>
      </c>
      <c r="M4580" s="54"/>
      <c r="N4580" s="54" t="s">
        <v>773</v>
      </c>
      <c r="O4580" s="88">
        <v>4.1399999999999999E-2</v>
      </c>
      <c r="P4580" s="54">
        <v>23</v>
      </c>
    </row>
    <row r="4581" spans="1:16" ht="28">
      <c r="A4581" s="54" t="s">
        <v>228</v>
      </c>
      <c r="B4581" s="54" t="s">
        <v>185</v>
      </c>
      <c r="C4581" s="54" t="s">
        <v>1167</v>
      </c>
      <c r="D4581" s="54" t="s">
        <v>163</v>
      </c>
      <c r="E4581" s="54" t="s">
        <v>1168</v>
      </c>
      <c r="F4581" s="54" t="s">
        <v>272</v>
      </c>
      <c r="G4581" s="54" t="s">
        <v>200</v>
      </c>
      <c r="H4581" s="54" t="s">
        <v>760</v>
      </c>
      <c r="I4581" s="54" t="s">
        <v>761</v>
      </c>
      <c r="J4581" s="54" t="s">
        <v>200</v>
      </c>
      <c r="K4581" s="54" t="s">
        <v>774</v>
      </c>
      <c r="L4581" s="87">
        <v>42101</v>
      </c>
      <c r="M4581" s="54"/>
      <c r="N4581" s="54" t="s">
        <v>775</v>
      </c>
      <c r="O4581" s="88">
        <v>7.7399999999999997E-2</v>
      </c>
      <c r="P4581" s="54">
        <v>43</v>
      </c>
    </row>
    <row r="4582" spans="1:16" ht="28">
      <c r="A4582" s="54" t="s">
        <v>228</v>
      </c>
      <c r="B4582" s="54" t="s">
        <v>185</v>
      </c>
      <c r="C4582" s="54" t="s">
        <v>1167</v>
      </c>
      <c r="D4582" s="54" t="s">
        <v>163</v>
      </c>
      <c r="E4582" s="54" t="s">
        <v>1168</v>
      </c>
      <c r="F4582" s="54" t="s">
        <v>272</v>
      </c>
      <c r="G4582" s="54" t="s">
        <v>200</v>
      </c>
      <c r="H4582" s="54" t="s">
        <v>781</v>
      </c>
      <c r="I4582" s="54" t="s">
        <v>782</v>
      </c>
      <c r="J4582" s="54" t="s">
        <v>200</v>
      </c>
      <c r="K4582" s="54" t="s">
        <v>781</v>
      </c>
      <c r="L4582" s="87">
        <v>41988</v>
      </c>
      <c r="M4582" s="54"/>
      <c r="N4582" s="54" t="s">
        <v>783</v>
      </c>
      <c r="O4582" s="88">
        <v>1.26E-2</v>
      </c>
      <c r="P4582" s="54">
        <v>7</v>
      </c>
    </row>
    <row r="4583" spans="1:16" ht="28">
      <c r="A4583" s="54" t="s">
        <v>228</v>
      </c>
      <c r="B4583" s="54" t="s">
        <v>185</v>
      </c>
      <c r="C4583" s="54" t="s">
        <v>1167</v>
      </c>
      <c r="D4583" s="54" t="s">
        <v>163</v>
      </c>
      <c r="E4583" s="54" t="s">
        <v>1168</v>
      </c>
      <c r="F4583" s="54" t="s">
        <v>272</v>
      </c>
      <c r="G4583" s="54" t="s">
        <v>200</v>
      </c>
      <c r="H4583" s="54" t="s">
        <v>781</v>
      </c>
      <c r="I4583" s="54" t="s">
        <v>784</v>
      </c>
      <c r="J4583" s="54" t="s">
        <v>200</v>
      </c>
      <c r="K4583" s="54" t="s">
        <v>789</v>
      </c>
      <c r="L4583" s="87">
        <v>42307</v>
      </c>
      <c r="M4583" s="54"/>
      <c r="N4583" s="54" t="s">
        <v>790</v>
      </c>
      <c r="O4583" s="88">
        <v>1.8E-3</v>
      </c>
      <c r="P4583" s="54">
        <v>1</v>
      </c>
    </row>
    <row r="4584" spans="1:16" ht="28">
      <c r="A4584" s="54" t="s">
        <v>228</v>
      </c>
      <c r="B4584" s="54" t="s">
        <v>185</v>
      </c>
      <c r="C4584" s="54" t="s">
        <v>1167</v>
      </c>
      <c r="D4584" s="54" t="s">
        <v>163</v>
      </c>
      <c r="E4584" s="54" t="s">
        <v>1168</v>
      </c>
      <c r="F4584" s="54" t="s">
        <v>272</v>
      </c>
      <c r="G4584" s="54" t="s">
        <v>261</v>
      </c>
      <c r="H4584" s="54" t="s">
        <v>793</v>
      </c>
      <c r="I4584" s="54" t="s">
        <v>794</v>
      </c>
      <c r="J4584" s="54" t="s">
        <v>261</v>
      </c>
      <c r="K4584" s="54" t="s">
        <v>793</v>
      </c>
      <c r="L4584" s="87">
        <v>1</v>
      </c>
      <c r="M4584" s="54"/>
      <c r="N4584" s="54" t="s">
        <v>795</v>
      </c>
      <c r="O4584" s="88">
        <v>3.5999999999999999E-3</v>
      </c>
      <c r="P4584" s="54">
        <v>2</v>
      </c>
    </row>
    <row r="4585" spans="1:16" ht="28">
      <c r="A4585" s="54" t="s">
        <v>228</v>
      </c>
      <c r="B4585" s="54" t="s">
        <v>185</v>
      </c>
      <c r="C4585" s="54" t="s">
        <v>1167</v>
      </c>
      <c r="D4585" s="54" t="s">
        <v>163</v>
      </c>
      <c r="E4585" s="54" t="s">
        <v>1168</v>
      </c>
      <c r="F4585" s="54" t="s">
        <v>272</v>
      </c>
      <c r="G4585" s="54" t="s">
        <v>261</v>
      </c>
      <c r="H4585" s="54" t="s">
        <v>303</v>
      </c>
      <c r="I4585" s="54" t="s">
        <v>304</v>
      </c>
      <c r="J4585" s="54" t="s">
        <v>261</v>
      </c>
      <c r="K4585" s="54" t="s">
        <v>305</v>
      </c>
      <c r="L4585" s="87">
        <v>42601</v>
      </c>
      <c r="M4585" s="54"/>
      <c r="N4585" s="54" t="s">
        <v>306</v>
      </c>
      <c r="O4585" s="88">
        <v>5.4000000000000003E-3</v>
      </c>
      <c r="P4585" s="54">
        <v>3</v>
      </c>
    </row>
    <row r="4586" spans="1:16" ht="28">
      <c r="A4586" s="54" t="s">
        <v>228</v>
      </c>
      <c r="B4586" s="54" t="s">
        <v>185</v>
      </c>
      <c r="C4586" s="54" t="s">
        <v>1167</v>
      </c>
      <c r="D4586" s="54" t="s">
        <v>163</v>
      </c>
      <c r="E4586" s="54" t="s">
        <v>1168</v>
      </c>
      <c r="F4586" s="54" t="s">
        <v>272</v>
      </c>
      <c r="G4586" s="54" t="s">
        <v>261</v>
      </c>
      <c r="H4586" s="54" t="s">
        <v>303</v>
      </c>
      <c r="I4586" s="54" t="s">
        <v>304</v>
      </c>
      <c r="J4586" s="54" t="s">
        <v>261</v>
      </c>
      <c r="K4586" s="54" t="s">
        <v>796</v>
      </c>
      <c r="L4586" s="87">
        <v>42601</v>
      </c>
      <c r="M4586" s="54"/>
      <c r="N4586" s="54" t="s">
        <v>797</v>
      </c>
      <c r="O4586" s="88">
        <v>3.5999999999999999E-3</v>
      </c>
      <c r="P4586" s="54">
        <v>2</v>
      </c>
    </row>
    <row r="4587" spans="1:16" ht="28">
      <c r="A4587" s="54" t="s">
        <v>228</v>
      </c>
      <c r="B4587" s="54" t="s">
        <v>185</v>
      </c>
      <c r="C4587" s="54" t="s">
        <v>1167</v>
      </c>
      <c r="D4587" s="54" t="s">
        <v>163</v>
      </c>
      <c r="E4587" s="54" t="s">
        <v>1168</v>
      </c>
      <c r="F4587" s="54" t="s">
        <v>272</v>
      </c>
      <c r="G4587" s="54" t="s">
        <v>261</v>
      </c>
      <c r="H4587" s="54" t="s">
        <v>303</v>
      </c>
      <c r="I4587" s="54" t="s">
        <v>304</v>
      </c>
      <c r="J4587" s="54" t="s">
        <v>261</v>
      </c>
      <c r="K4587" s="54" t="s">
        <v>303</v>
      </c>
      <c r="L4587" s="87">
        <v>42601</v>
      </c>
      <c r="M4587" s="54"/>
      <c r="N4587" s="54" t="s">
        <v>798</v>
      </c>
      <c r="O4587" s="88">
        <v>0.18</v>
      </c>
      <c r="P4587" s="54">
        <v>100</v>
      </c>
    </row>
    <row r="4588" spans="1:16" ht="28">
      <c r="A4588" s="54" t="s">
        <v>228</v>
      </c>
      <c r="B4588" s="54" t="s">
        <v>185</v>
      </c>
      <c r="C4588" s="54" t="s">
        <v>1167</v>
      </c>
      <c r="D4588" s="54" t="s">
        <v>163</v>
      </c>
      <c r="E4588" s="54" t="s">
        <v>1168</v>
      </c>
      <c r="F4588" s="54" t="s">
        <v>272</v>
      </c>
      <c r="G4588" s="54" t="s">
        <v>261</v>
      </c>
      <c r="H4588" s="54" t="s">
        <v>303</v>
      </c>
      <c r="I4588" s="54" t="s">
        <v>304</v>
      </c>
      <c r="J4588" s="54" t="s">
        <v>261</v>
      </c>
      <c r="K4588" s="54" t="s">
        <v>799</v>
      </c>
      <c r="L4588" s="87">
        <v>42601</v>
      </c>
      <c r="M4588" s="54"/>
      <c r="N4588" s="54" t="s">
        <v>800</v>
      </c>
      <c r="O4588" s="88">
        <v>1.8E-3</v>
      </c>
      <c r="P4588" s="54">
        <v>1</v>
      </c>
    </row>
    <row r="4589" spans="1:16" ht="28">
      <c r="A4589" s="54" t="s">
        <v>228</v>
      </c>
      <c r="B4589" s="54" t="s">
        <v>185</v>
      </c>
      <c r="C4589" s="54" t="s">
        <v>1167</v>
      </c>
      <c r="D4589" s="54" t="s">
        <v>163</v>
      </c>
      <c r="E4589" s="54" t="s">
        <v>1168</v>
      </c>
      <c r="F4589" s="54" t="s">
        <v>272</v>
      </c>
      <c r="G4589" s="54" t="s">
        <v>261</v>
      </c>
      <c r="H4589" s="54" t="s">
        <v>303</v>
      </c>
      <c r="I4589" s="54" t="s">
        <v>304</v>
      </c>
      <c r="J4589" s="54" t="s">
        <v>261</v>
      </c>
      <c r="K4589" s="54" t="s">
        <v>801</v>
      </c>
      <c r="L4589" s="87">
        <v>42601</v>
      </c>
      <c r="M4589" s="54"/>
      <c r="N4589" s="54" t="s">
        <v>802</v>
      </c>
      <c r="O4589" s="88">
        <v>7.1999999999999989E-3</v>
      </c>
      <c r="P4589" s="54">
        <v>4</v>
      </c>
    </row>
    <row r="4590" spans="1:16" ht="28">
      <c r="A4590" s="54" t="s">
        <v>228</v>
      </c>
      <c r="B4590" s="54" t="s">
        <v>185</v>
      </c>
      <c r="C4590" s="54" t="s">
        <v>1167</v>
      </c>
      <c r="D4590" s="54" t="s">
        <v>163</v>
      </c>
      <c r="E4590" s="54" t="s">
        <v>1168</v>
      </c>
      <c r="F4590" s="54" t="s">
        <v>272</v>
      </c>
      <c r="G4590" s="54" t="s">
        <v>261</v>
      </c>
      <c r="H4590" s="54" t="s">
        <v>803</v>
      </c>
      <c r="I4590" s="54" t="s">
        <v>804</v>
      </c>
      <c r="J4590" s="54" t="s">
        <v>261</v>
      </c>
      <c r="K4590" s="54" t="s">
        <v>803</v>
      </c>
      <c r="L4590" s="87">
        <v>42944</v>
      </c>
      <c r="M4590" s="54"/>
      <c r="N4590" s="54" t="s">
        <v>805</v>
      </c>
      <c r="O4590" s="88">
        <v>0.11700000000000001</v>
      </c>
      <c r="P4590" s="54">
        <v>65</v>
      </c>
    </row>
    <row r="4591" spans="1:16" ht="28">
      <c r="A4591" s="54" t="s">
        <v>228</v>
      </c>
      <c r="B4591" s="54" t="s">
        <v>185</v>
      </c>
      <c r="C4591" s="54" t="s">
        <v>1167</v>
      </c>
      <c r="D4591" s="54" t="s">
        <v>163</v>
      </c>
      <c r="E4591" s="54" t="s">
        <v>1168</v>
      </c>
      <c r="F4591" s="54" t="s">
        <v>272</v>
      </c>
      <c r="G4591" s="54" t="s">
        <v>261</v>
      </c>
      <c r="H4591" s="54" t="s">
        <v>1421</v>
      </c>
      <c r="I4591" s="54" t="s">
        <v>1422</v>
      </c>
      <c r="J4591" s="54" t="s">
        <v>261</v>
      </c>
      <c r="K4591" s="54" t="s">
        <v>1421</v>
      </c>
      <c r="L4591" s="87">
        <v>42998</v>
      </c>
      <c r="M4591" s="54"/>
      <c r="N4591" s="54" t="s">
        <v>1423</v>
      </c>
      <c r="O4591" s="88">
        <v>1.8E-3</v>
      </c>
      <c r="P4591" s="54">
        <v>1</v>
      </c>
    </row>
    <row r="4592" spans="1:16" ht="28">
      <c r="A4592" s="54" t="s">
        <v>228</v>
      </c>
      <c r="B4592" s="54" t="s">
        <v>185</v>
      </c>
      <c r="C4592" s="54" t="s">
        <v>1167</v>
      </c>
      <c r="D4592" s="54" t="s">
        <v>163</v>
      </c>
      <c r="E4592" s="54" t="s">
        <v>1168</v>
      </c>
      <c r="F4592" s="54" t="s">
        <v>272</v>
      </c>
      <c r="G4592" s="54" t="s">
        <v>307</v>
      </c>
      <c r="H4592" s="54" t="s">
        <v>825</v>
      </c>
      <c r="I4592" s="54" t="s">
        <v>826</v>
      </c>
      <c r="J4592" s="54" t="s">
        <v>307</v>
      </c>
      <c r="K4592" s="54" t="s">
        <v>831</v>
      </c>
      <c r="L4592" s="87">
        <v>42594</v>
      </c>
      <c r="M4592" s="54"/>
      <c r="N4592" s="54" t="s">
        <v>832</v>
      </c>
      <c r="O4592" s="88">
        <v>7.1999999999999989E-3</v>
      </c>
      <c r="P4592" s="54">
        <v>4</v>
      </c>
    </row>
    <row r="4593" spans="1:16" ht="28">
      <c r="A4593" s="54" t="s">
        <v>228</v>
      </c>
      <c r="B4593" s="54" t="s">
        <v>185</v>
      </c>
      <c r="C4593" s="54" t="s">
        <v>1167</v>
      </c>
      <c r="D4593" s="54" t="s">
        <v>163</v>
      </c>
      <c r="E4593" s="54" t="s">
        <v>1168</v>
      </c>
      <c r="F4593" s="54" t="s">
        <v>272</v>
      </c>
      <c r="G4593" s="54" t="s">
        <v>307</v>
      </c>
      <c r="H4593" s="54" t="s">
        <v>835</v>
      </c>
      <c r="I4593" s="54" t="s">
        <v>836</v>
      </c>
      <c r="J4593" s="54" t="s">
        <v>307</v>
      </c>
      <c r="K4593" s="54" t="s">
        <v>837</v>
      </c>
      <c r="L4593" s="87">
        <v>41695</v>
      </c>
      <c r="M4593" s="54"/>
      <c r="N4593" s="54" t="s">
        <v>838</v>
      </c>
      <c r="O4593" s="88">
        <v>5.220000000000001E-2</v>
      </c>
      <c r="P4593" s="54">
        <v>29</v>
      </c>
    </row>
    <row r="4594" spans="1:16" ht="28">
      <c r="A4594" s="54" t="s">
        <v>228</v>
      </c>
      <c r="B4594" s="54" t="s">
        <v>185</v>
      </c>
      <c r="C4594" s="54" t="s">
        <v>1167</v>
      </c>
      <c r="D4594" s="54" t="s">
        <v>163</v>
      </c>
      <c r="E4594" s="54" t="s">
        <v>1168</v>
      </c>
      <c r="F4594" s="54" t="s">
        <v>272</v>
      </c>
      <c r="G4594" s="54" t="s">
        <v>307</v>
      </c>
      <c r="H4594" s="54" t="s">
        <v>835</v>
      </c>
      <c r="I4594" s="54" t="s">
        <v>836</v>
      </c>
      <c r="J4594" s="54" t="s">
        <v>307</v>
      </c>
      <c r="K4594" s="54" t="s">
        <v>839</v>
      </c>
      <c r="L4594" s="87">
        <v>41695</v>
      </c>
      <c r="M4594" s="54"/>
      <c r="N4594" s="54" t="s">
        <v>840</v>
      </c>
      <c r="O4594" s="88">
        <v>2.7E-2</v>
      </c>
      <c r="P4594" s="54">
        <v>15</v>
      </c>
    </row>
    <row r="4595" spans="1:16" ht="28">
      <c r="A4595" s="54" t="s">
        <v>228</v>
      </c>
      <c r="B4595" s="54" t="s">
        <v>185</v>
      </c>
      <c r="C4595" s="54" t="s">
        <v>1167</v>
      </c>
      <c r="D4595" s="54" t="s">
        <v>163</v>
      </c>
      <c r="E4595" s="54" t="s">
        <v>1168</v>
      </c>
      <c r="F4595" s="54" t="s">
        <v>272</v>
      </c>
      <c r="G4595" s="54" t="s">
        <v>307</v>
      </c>
      <c r="H4595" s="54" t="s">
        <v>835</v>
      </c>
      <c r="I4595" s="54" t="s">
        <v>836</v>
      </c>
      <c r="J4595" s="54" t="s">
        <v>307</v>
      </c>
      <c r="K4595" s="54" t="s">
        <v>841</v>
      </c>
      <c r="L4595" s="87">
        <v>41695</v>
      </c>
      <c r="M4595" s="54"/>
      <c r="N4595" s="54" t="s">
        <v>842</v>
      </c>
      <c r="O4595" s="88">
        <v>5.4000000000000003E-3</v>
      </c>
      <c r="P4595" s="54">
        <v>3</v>
      </c>
    </row>
    <row r="4596" spans="1:16" ht="28">
      <c r="A4596" s="54" t="s">
        <v>228</v>
      </c>
      <c r="B4596" s="54" t="s">
        <v>185</v>
      </c>
      <c r="C4596" s="54" t="s">
        <v>1167</v>
      </c>
      <c r="D4596" s="54" t="s">
        <v>163</v>
      </c>
      <c r="E4596" s="54" t="s">
        <v>1168</v>
      </c>
      <c r="F4596" s="54" t="s">
        <v>272</v>
      </c>
      <c r="G4596" s="54" t="s">
        <v>307</v>
      </c>
      <c r="H4596" s="54" t="s">
        <v>835</v>
      </c>
      <c r="I4596" s="54" t="s">
        <v>836</v>
      </c>
      <c r="J4596" s="54" t="s">
        <v>307</v>
      </c>
      <c r="K4596" s="54" t="s">
        <v>705</v>
      </c>
      <c r="L4596" s="87">
        <v>41695</v>
      </c>
      <c r="M4596" s="54"/>
      <c r="N4596" s="54" t="s">
        <v>845</v>
      </c>
      <c r="O4596" s="88">
        <v>0.16919999999999999</v>
      </c>
      <c r="P4596" s="54">
        <v>94</v>
      </c>
    </row>
    <row r="4597" spans="1:16" ht="28">
      <c r="A4597" s="54" t="s">
        <v>228</v>
      </c>
      <c r="B4597" s="54" t="s">
        <v>185</v>
      </c>
      <c r="C4597" s="54" t="s">
        <v>1167</v>
      </c>
      <c r="D4597" s="54" t="s">
        <v>163</v>
      </c>
      <c r="E4597" s="54" t="s">
        <v>1168</v>
      </c>
      <c r="F4597" s="54" t="s">
        <v>272</v>
      </c>
      <c r="G4597" s="54" t="s">
        <v>307</v>
      </c>
      <c r="H4597" s="54" t="s">
        <v>835</v>
      </c>
      <c r="I4597" s="54" t="s">
        <v>836</v>
      </c>
      <c r="J4597" s="54" t="s">
        <v>307</v>
      </c>
      <c r="K4597" s="54" t="s">
        <v>835</v>
      </c>
      <c r="L4597" s="87">
        <v>41695</v>
      </c>
      <c r="M4597" s="54"/>
      <c r="N4597" s="54" t="s">
        <v>848</v>
      </c>
      <c r="O4597" s="88">
        <v>7.1999999999999989E-3</v>
      </c>
      <c r="P4597" s="54">
        <v>4</v>
      </c>
    </row>
    <row r="4598" spans="1:16" ht="28">
      <c r="A4598" s="54" t="s">
        <v>228</v>
      </c>
      <c r="B4598" s="54" t="s">
        <v>185</v>
      </c>
      <c r="C4598" s="54" t="s">
        <v>1167</v>
      </c>
      <c r="D4598" s="54" t="s">
        <v>163</v>
      </c>
      <c r="E4598" s="54" t="s">
        <v>1168</v>
      </c>
      <c r="F4598" s="54" t="s">
        <v>272</v>
      </c>
      <c r="G4598" s="54" t="s">
        <v>307</v>
      </c>
      <c r="H4598" s="54" t="s">
        <v>835</v>
      </c>
      <c r="I4598" s="54" t="s">
        <v>836</v>
      </c>
      <c r="J4598" s="54" t="s">
        <v>307</v>
      </c>
      <c r="K4598" s="54" t="s">
        <v>849</v>
      </c>
      <c r="L4598" s="87">
        <v>41695</v>
      </c>
      <c r="M4598" s="54"/>
      <c r="N4598" s="54" t="s">
        <v>850</v>
      </c>
      <c r="O4598" s="88">
        <v>6.3E-2</v>
      </c>
      <c r="P4598" s="54">
        <v>35</v>
      </c>
    </row>
    <row r="4599" spans="1:16" ht="28">
      <c r="A4599" s="54" t="s">
        <v>228</v>
      </c>
      <c r="B4599" s="54" t="s">
        <v>185</v>
      </c>
      <c r="C4599" s="54" t="s">
        <v>1167</v>
      </c>
      <c r="D4599" s="54" t="s">
        <v>163</v>
      </c>
      <c r="E4599" s="54" t="s">
        <v>1168</v>
      </c>
      <c r="F4599" s="54" t="s">
        <v>272</v>
      </c>
      <c r="G4599" s="54" t="s">
        <v>307</v>
      </c>
      <c r="H4599" s="54" t="s">
        <v>835</v>
      </c>
      <c r="I4599" s="54" t="s">
        <v>836</v>
      </c>
      <c r="J4599" s="54" t="s">
        <v>307</v>
      </c>
      <c r="K4599" s="54" t="s">
        <v>851</v>
      </c>
      <c r="L4599" s="87">
        <v>41695</v>
      </c>
      <c r="M4599" s="54"/>
      <c r="N4599" s="54" t="s">
        <v>852</v>
      </c>
      <c r="O4599" s="88">
        <v>0.46079999999999999</v>
      </c>
      <c r="P4599" s="54">
        <v>256</v>
      </c>
    </row>
    <row r="4600" spans="1:16" ht="28">
      <c r="A4600" s="54" t="s">
        <v>228</v>
      </c>
      <c r="B4600" s="54" t="s">
        <v>185</v>
      </c>
      <c r="C4600" s="54" t="s">
        <v>1167</v>
      </c>
      <c r="D4600" s="54" t="s">
        <v>163</v>
      </c>
      <c r="E4600" s="54" t="s">
        <v>1168</v>
      </c>
      <c r="F4600" s="54" t="s">
        <v>272</v>
      </c>
      <c r="G4600" s="54" t="s">
        <v>307</v>
      </c>
      <c r="H4600" s="54" t="s">
        <v>835</v>
      </c>
      <c r="I4600" s="54" t="s">
        <v>836</v>
      </c>
      <c r="J4600" s="54" t="s">
        <v>307</v>
      </c>
      <c r="K4600" s="54" t="s">
        <v>853</v>
      </c>
      <c r="L4600" s="87">
        <v>41695</v>
      </c>
      <c r="M4600" s="54"/>
      <c r="N4600" s="54" t="s">
        <v>854</v>
      </c>
      <c r="O4600" s="88">
        <v>3.5999999999999999E-3</v>
      </c>
      <c r="P4600" s="54">
        <v>2</v>
      </c>
    </row>
    <row r="4601" spans="1:16" ht="28">
      <c r="A4601" s="54" t="s">
        <v>228</v>
      </c>
      <c r="B4601" s="54" t="s">
        <v>185</v>
      </c>
      <c r="C4601" s="54" t="s">
        <v>1167</v>
      </c>
      <c r="D4601" s="54" t="s">
        <v>163</v>
      </c>
      <c r="E4601" s="54" t="s">
        <v>1168</v>
      </c>
      <c r="F4601" s="54" t="s">
        <v>272</v>
      </c>
      <c r="G4601" s="54" t="s">
        <v>307</v>
      </c>
      <c r="H4601" s="54" t="s">
        <v>835</v>
      </c>
      <c r="I4601" s="54" t="s">
        <v>836</v>
      </c>
      <c r="J4601" s="54" t="s">
        <v>307</v>
      </c>
      <c r="K4601" s="54" t="s">
        <v>857</v>
      </c>
      <c r="L4601" s="87">
        <v>41695</v>
      </c>
      <c r="M4601" s="54"/>
      <c r="N4601" s="54" t="s">
        <v>858</v>
      </c>
      <c r="O4601" s="88">
        <v>1.6199999999999999E-2</v>
      </c>
      <c r="P4601" s="54">
        <v>9</v>
      </c>
    </row>
    <row r="4602" spans="1:16" ht="28">
      <c r="A4602" s="54" t="s">
        <v>228</v>
      </c>
      <c r="B4602" s="54" t="s">
        <v>185</v>
      </c>
      <c r="C4602" s="54" t="s">
        <v>1167</v>
      </c>
      <c r="D4602" s="54" t="s">
        <v>163</v>
      </c>
      <c r="E4602" s="54" t="s">
        <v>1168</v>
      </c>
      <c r="F4602" s="54" t="s">
        <v>272</v>
      </c>
      <c r="G4602" s="54" t="s">
        <v>859</v>
      </c>
      <c r="H4602" s="54" t="s">
        <v>881</v>
      </c>
      <c r="I4602" s="54" t="s">
        <v>882</v>
      </c>
      <c r="J4602" s="54" t="s">
        <v>859</v>
      </c>
      <c r="K4602" s="54" t="s">
        <v>883</v>
      </c>
      <c r="L4602" s="87">
        <v>41695</v>
      </c>
      <c r="M4602" s="54"/>
      <c r="N4602" s="54" t="s">
        <v>884</v>
      </c>
      <c r="O4602" s="88">
        <v>0.18360000000000001</v>
      </c>
      <c r="P4602" s="54">
        <v>102</v>
      </c>
    </row>
    <row r="4603" spans="1:16" ht="28">
      <c r="A4603" s="54" t="s">
        <v>228</v>
      </c>
      <c r="B4603" s="54" t="s">
        <v>185</v>
      </c>
      <c r="C4603" s="54" t="s">
        <v>1167</v>
      </c>
      <c r="D4603" s="54" t="s">
        <v>163</v>
      </c>
      <c r="E4603" s="54" t="s">
        <v>1168</v>
      </c>
      <c r="F4603" s="54" t="s">
        <v>272</v>
      </c>
      <c r="G4603" s="54" t="s">
        <v>859</v>
      </c>
      <c r="H4603" s="54" t="s">
        <v>881</v>
      </c>
      <c r="I4603" s="54" t="s">
        <v>882</v>
      </c>
      <c r="J4603" s="54" t="s">
        <v>859</v>
      </c>
      <c r="K4603" s="54" t="s">
        <v>885</v>
      </c>
      <c r="L4603" s="87">
        <v>41695</v>
      </c>
      <c r="M4603" s="54"/>
      <c r="N4603" s="54" t="s">
        <v>886</v>
      </c>
      <c r="O4603" s="88">
        <v>4.3883999999999999</v>
      </c>
      <c r="P4603" s="54">
        <v>2438</v>
      </c>
    </row>
    <row r="4604" spans="1:16" ht="28">
      <c r="A4604" s="54" t="s">
        <v>228</v>
      </c>
      <c r="B4604" s="54" t="s">
        <v>185</v>
      </c>
      <c r="C4604" s="54" t="s">
        <v>1167</v>
      </c>
      <c r="D4604" s="54" t="s">
        <v>163</v>
      </c>
      <c r="E4604" s="54" t="s">
        <v>1168</v>
      </c>
      <c r="F4604" s="54" t="s">
        <v>272</v>
      </c>
      <c r="G4604" s="54" t="s">
        <v>859</v>
      </c>
      <c r="H4604" s="54" t="s">
        <v>881</v>
      </c>
      <c r="I4604" s="54" t="s">
        <v>882</v>
      </c>
      <c r="J4604" s="54" t="s">
        <v>859</v>
      </c>
      <c r="K4604" s="54" t="s">
        <v>877</v>
      </c>
      <c r="L4604" s="87">
        <v>41695</v>
      </c>
      <c r="M4604" s="54"/>
      <c r="N4604" s="54" t="s">
        <v>887</v>
      </c>
      <c r="O4604" s="88">
        <v>0.34920000000000001</v>
      </c>
      <c r="P4604" s="54">
        <v>194</v>
      </c>
    </row>
    <row r="4605" spans="1:16" ht="28">
      <c r="A4605" s="54" t="s">
        <v>228</v>
      </c>
      <c r="B4605" s="54" t="s">
        <v>185</v>
      </c>
      <c r="C4605" s="54" t="s">
        <v>1167</v>
      </c>
      <c r="D4605" s="54" t="s">
        <v>163</v>
      </c>
      <c r="E4605" s="54" t="s">
        <v>1168</v>
      </c>
      <c r="F4605" s="54" t="s">
        <v>272</v>
      </c>
      <c r="G4605" s="54" t="s">
        <v>859</v>
      </c>
      <c r="H4605" s="54" t="s">
        <v>881</v>
      </c>
      <c r="I4605" s="54" t="s">
        <v>882</v>
      </c>
      <c r="J4605" s="54" t="s">
        <v>859</v>
      </c>
      <c r="K4605" s="54" t="s">
        <v>881</v>
      </c>
      <c r="L4605" s="87">
        <v>41695</v>
      </c>
      <c r="M4605" s="54"/>
      <c r="N4605" s="54" t="s">
        <v>888</v>
      </c>
      <c r="O4605" s="88">
        <v>0.7056</v>
      </c>
      <c r="P4605" s="54">
        <v>392</v>
      </c>
    </row>
    <row r="4606" spans="1:16" ht="28">
      <c r="A4606" s="54" t="s">
        <v>228</v>
      </c>
      <c r="B4606" s="54" t="s">
        <v>185</v>
      </c>
      <c r="C4606" s="54" t="s">
        <v>1167</v>
      </c>
      <c r="D4606" s="54" t="s">
        <v>163</v>
      </c>
      <c r="E4606" s="54" t="s">
        <v>1168</v>
      </c>
      <c r="F4606" s="54" t="s">
        <v>272</v>
      </c>
      <c r="G4606" s="54" t="s">
        <v>354</v>
      </c>
      <c r="H4606" s="54" t="s">
        <v>889</v>
      </c>
      <c r="I4606" s="54" t="s">
        <v>890</v>
      </c>
      <c r="J4606" s="54" t="s">
        <v>354</v>
      </c>
      <c r="K4606" s="54" t="s">
        <v>891</v>
      </c>
      <c r="L4606" s="87">
        <v>42440</v>
      </c>
      <c r="M4606" s="54"/>
      <c r="N4606" s="54" t="s">
        <v>892</v>
      </c>
      <c r="O4606" s="88">
        <v>2.3400000000000001E-2</v>
      </c>
      <c r="P4606" s="54">
        <v>13</v>
      </c>
    </row>
    <row r="4607" spans="1:16" ht="28">
      <c r="A4607" s="54" t="s">
        <v>228</v>
      </c>
      <c r="B4607" s="54" t="s">
        <v>185</v>
      </c>
      <c r="C4607" s="54" t="s">
        <v>1167</v>
      </c>
      <c r="D4607" s="54" t="s">
        <v>163</v>
      </c>
      <c r="E4607" s="54" t="s">
        <v>1168</v>
      </c>
      <c r="F4607" s="54" t="s">
        <v>272</v>
      </c>
      <c r="G4607" s="54" t="s">
        <v>354</v>
      </c>
      <c r="H4607" s="54" t="s">
        <v>889</v>
      </c>
      <c r="I4607" s="54" t="s">
        <v>890</v>
      </c>
      <c r="J4607" s="54" t="s">
        <v>354</v>
      </c>
      <c r="K4607" s="54" t="s">
        <v>893</v>
      </c>
      <c r="L4607" s="87">
        <v>42440</v>
      </c>
      <c r="M4607" s="54"/>
      <c r="N4607" s="54" t="s">
        <v>894</v>
      </c>
      <c r="O4607" s="88">
        <v>1.8E-3</v>
      </c>
      <c r="P4607" s="54">
        <v>1</v>
      </c>
    </row>
    <row r="4608" spans="1:16" ht="28">
      <c r="A4608" s="54" t="s">
        <v>228</v>
      </c>
      <c r="B4608" s="54" t="s">
        <v>185</v>
      </c>
      <c r="C4608" s="54" t="s">
        <v>1167</v>
      </c>
      <c r="D4608" s="54" t="s">
        <v>163</v>
      </c>
      <c r="E4608" s="54" t="s">
        <v>1168</v>
      </c>
      <c r="F4608" s="54" t="s">
        <v>272</v>
      </c>
      <c r="G4608" s="54" t="s">
        <v>354</v>
      </c>
      <c r="H4608" s="54" t="s">
        <v>889</v>
      </c>
      <c r="I4608" s="54" t="s">
        <v>890</v>
      </c>
      <c r="J4608" s="54" t="s">
        <v>354</v>
      </c>
      <c r="K4608" s="54" t="s">
        <v>895</v>
      </c>
      <c r="L4608" s="87">
        <v>42440</v>
      </c>
      <c r="M4608" s="54"/>
      <c r="N4608" s="54" t="s">
        <v>896</v>
      </c>
      <c r="O4608" s="88">
        <v>1.26E-2</v>
      </c>
      <c r="P4608" s="54">
        <v>7</v>
      </c>
    </row>
    <row r="4609" spans="1:16" ht="28">
      <c r="A4609" s="54" t="s">
        <v>228</v>
      </c>
      <c r="B4609" s="54" t="s">
        <v>185</v>
      </c>
      <c r="C4609" s="54" t="s">
        <v>1167</v>
      </c>
      <c r="D4609" s="54" t="s">
        <v>163</v>
      </c>
      <c r="E4609" s="54" t="s">
        <v>1168</v>
      </c>
      <c r="F4609" s="54" t="s">
        <v>272</v>
      </c>
      <c r="G4609" s="54" t="s">
        <v>354</v>
      </c>
      <c r="H4609" s="54" t="s">
        <v>889</v>
      </c>
      <c r="I4609" s="54" t="s">
        <v>890</v>
      </c>
      <c r="J4609" s="54" t="s">
        <v>354</v>
      </c>
      <c r="K4609" s="54" t="s">
        <v>897</v>
      </c>
      <c r="L4609" s="87">
        <v>42440</v>
      </c>
      <c r="M4609" s="54"/>
      <c r="N4609" s="54" t="s">
        <v>898</v>
      </c>
      <c r="O4609" s="88">
        <v>3.5999999999999999E-3</v>
      </c>
      <c r="P4609" s="54">
        <v>2</v>
      </c>
    </row>
    <row r="4610" spans="1:16" ht="28">
      <c r="A4610" s="54" t="s">
        <v>228</v>
      </c>
      <c r="B4610" s="54" t="s">
        <v>185</v>
      </c>
      <c r="C4610" s="54" t="s">
        <v>1167</v>
      </c>
      <c r="D4610" s="54" t="s">
        <v>163</v>
      </c>
      <c r="E4610" s="54" t="s">
        <v>1168</v>
      </c>
      <c r="F4610" s="54" t="s">
        <v>272</v>
      </c>
      <c r="G4610" s="54" t="s">
        <v>354</v>
      </c>
      <c r="H4610" s="54" t="s">
        <v>889</v>
      </c>
      <c r="I4610" s="54" t="s">
        <v>890</v>
      </c>
      <c r="J4610" s="54" t="s">
        <v>354</v>
      </c>
      <c r="K4610" s="54" t="s">
        <v>901</v>
      </c>
      <c r="L4610" s="87">
        <v>42440</v>
      </c>
      <c r="M4610" s="54"/>
      <c r="N4610" s="54" t="s">
        <v>902</v>
      </c>
      <c r="O4610" s="88">
        <v>0.252</v>
      </c>
      <c r="P4610" s="54">
        <v>140</v>
      </c>
    </row>
    <row r="4611" spans="1:16" ht="28">
      <c r="A4611" s="54" t="s">
        <v>228</v>
      </c>
      <c r="B4611" s="54" t="s">
        <v>185</v>
      </c>
      <c r="C4611" s="54" t="s">
        <v>1167</v>
      </c>
      <c r="D4611" s="54" t="s">
        <v>163</v>
      </c>
      <c r="E4611" s="54" t="s">
        <v>1168</v>
      </c>
      <c r="F4611" s="54" t="s">
        <v>272</v>
      </c>
      <c r="G4611" s="54" t="s">
        <v>354</v>
      </c>
      <c r="H4611" s="54" t="s">
        <v>889</v>
      </c>
      <c r="I4611" s="54" t="s">
        <v>890</v>
      </c>
      <c r="J4611" s="54" t="s">
        <v>354</v>
      </c>
      <c r="K4611" s="54" t="s">
        <v>903</v>
      </c>
      <c r="L4611" s="87">
        <v>42440</v>
      </c>
      <c r="M4611" s="54"/>
      <c r="N4611" s="54" t="s">
        <v>904</v>
      </c>
      <c r="O4611" s="88">
        <v>8.9999999999999993E-3</v>
      </c>
      <c r="P4611" s="54">
        <v>5</v>
      </c>
    </row>
    <row r="4612" spans="1:16" ht="28">
      <c r="A4612" s="54" t="s">
        <v>228</v>
      </c>
      <c r="B4612" s="54" t="s">
        <v>185</v>
      </c>
      <c r="C4612" s="54" t="s">
        <v>1167</v>
      </c>
      <c r="D4612" s="54" t="s">
        <v>163</v>
      </c>
      <c r="E4612" s="54" t="s">
        <v>1168</v>
      </c>
      <c r="F4612" s="54" t="s">
        <v>272</v>
      </c>
      <c r="G4612" s="54" t="s">
        <v>354</v>
      </c>
      <c r="H4612" s="54" t="s">
        <v>889</v>
      </c>
      <c r="I4612" s="54" t="s">
        <v>890</v>
      </c>
      <c r="J4612" s="54" t="s">
        <v>354</v>
      </c>
      <c r="K4612" s="54" t="s">
        <v>905</v>
      </c>
      <c r="L4612" s="87">
        <v>42440</v>
      </c>
      <c r="M4612" s="54"/>
      <c r="N4612" s="54" t="s">
        <v>906</v>
      </c>
      <c r="O4612" s="88">
        <v>8.9999999999999993E-3</v>
      </c>
      <c r="P4612" s="54">
        <v>5</v>
      </c>
    </row>
    <row r="4613" spans="1:16" ht="28">
      <c r="A4613" s="54" t="s">
        <v>228</v>
      </c>
      <c r="B4613" s="54" t="s">
        <v>185</v>
      </c>
      <c r="C4613" s="54" t="s">
        <v>1167</v>
      </c>
      <c r="D4613" s="54" t="s">
        <v>163</v>
      </c>
      <c r="E4613" s="54" t="s">
        <v>1168</v>
      </c>
      <c r="F4613" s="54" t="s">
        <v>272</v>
      </c>
      <c r="G4613" s="54" t="s">
        <v>354</v>
      </c>
      <c r="H4613" s="54" t="s">
        <v>889</v>
      </c>
      <c r="I4613" s="54" t="s">
        <v>890</v>
      </c>
      <c r="J4613" s="54" t="s">
        <v>354</v>
      </c>
      <c r="K4613" s="54" t="s">
        <v>907</v>
      </c>
      <c r="L4613" s="87">
        <v>42440</v>
      </c>
      <c r="M4613" s="54"/>
      <c r="N4613" s="54" t="s">
        <v>908</v>
      </c>
      <c r="O4613" s="88">
        <v>0.10440000000000001</v>
      </c>
      <c r="P4613" s="54">
        <v>58</v>
      </c>
    </row>
    <row r="4614" spans="1:16" ht="28">
      <c r="A4614" s="54" t="s">
        <v>228</v>
      </c>
      <c r="B4614" s="54" t="s">
        <v>185</v>
      </c>
      <c r="C4614" s="54" t="s">
        <v>1167</v>
      </c>
      <c r="D4614" s="54" t="s">
        <v>163</v>
      </c>
      <c r="E4614" s="54" t="s">
        <v>1168</v>
      </c>
      <c r="F4614" s="54" t="s">
        <v>272</v>
      </c>
      <c r="G4614" s="54" t="s">
        <v>354</v>
      </c>
      <c r="H4614" s="54" t="s">
        <v>909</v>
      </c>
      <c r="I4614" s="54" t="s">
        <v>910</v>
      </c>
      <c r="J4614" s="54" t="s">
        <v>354</v>
      </c>
      <c r="K4614" s="54" t="s">
        <v>911</v>
      </c>
      <c r="L4614" s="87">
        <v>42237</v>
      </c>
      <c r="M4614" s="54"/>
      <c r="N4614" s="54" t="s">
        <v>912</v>
      </c>
      <c r="O4614" s="88">
        <v>5.4000000000000003E-3</v>
      </c>
      <c r="P4614" s="54">
        <v>3</v>
      </c>
    </row>
    <row r="4615" spans="1:16" ht="28">
      <c r="A4615" s="54" t="s">
        <v>228</v>
      </c>
      <c r="B4615" s="54" t="s">
        <v>185</v>
      </c>
      <c r="C4615" s="54" t="s">
        <v>1167</v>
      </c>
      <c r="D4615" s="54" t="s">
        <v>163</v>
      </c>
      <c r="E4615" s="54" t="s">
        <v>1168</v>
      </c>
      <c r="F4615" s="54" t="s">
        <v>272</v>
      </c>
      <c r="G4615" s="54" t="s">
        <v>354</v>
      </c>
      <c r="H4615" s="54" t="s">
        <v>909</v>
      </c>
      <c r="I4615" s="54" t="s">
        <v>913</v>
      </c>
      <c r="J4615" s="54" t="s">
        <v>354</v>
      </c>
      <c r="K4615" s="54" t="s">
        <v>914</v>
      </c>
      <c r="L4615" s="87">
        <v>42209</v>
      </c>
      <c r="M4615" s="54"/>
      <c r="N4615" s="54" t="s">
        <v>915</v>
      </c>
      <c r="O4615" s="88">
        <v>2.8799999999999999E-2</v>
      </c>
      <c r="P4615" s="54">
        <v>16</v>
      </c>
    </row>
    <row r="4616" spans="1:16" ht="28">
      <c r="A4616" s="54" t="s">
        <v>228</v>
      </c>
      <c r="B4616" s="54" t="s">
        <v>185</v>
      </c>
      <c r="C4616" s="54" t="s">
        <v>1167</v>
      </c>
      <c r="D4616" s="54" t="s">
        <v>163</v>
      </c>
      <c r="E4616" s="54" t="s">
        <v>1168</v>
      </c>
      <c r="F4616" s="54" t="s">
        <v>272</v>
      </c>
      <c r="G4616" s="54" t="s">
        <v>354</v>
      </c>
      <c r="H4616" s="54" t="s">
        <v>909</v>
      </c>
      <c r="I4616" s="54" t="s">
        <v>913</v>
      </c>
      <c r="J4616" s="54" t="s">
        <v>354</v>
      </c>
      <c r="K4616" s="54" t="s">
        <v>916</v>
      </c>
      <c r="L4616" s="87">
        <v>42209</v>
      </c>
      <c r="M4616" s="54"/>
      <c r="N4616" s="54" t="s">
        <v>917</v>
      </c>
      <c r="O4616" s="88">
        <v>1.6199999999999999E-2</v>
      </c>
      <c r="P4616" s="54">
        <v>9</v>
      </c>
    </row>
    <row r="4617" spans="1:16" ht="28">
      <c r="A4617" s="54" t="s">
        <v>228</v>
      </c>
      <c r="B4617" s="54" t="s">
        <v>185</v>
      </c>
      <c r="C4617" s="54" t="s">
        <v>1167</v>
      </c>
      <c r="D4617" s="54" t="s">
        <v>163</v>
      </c>
      <c r="E4617" s="54" t="s">
        <v>1168</v>
      </c>
      <c r="F4617" s="54" t="s">
        <v>272</v>
      </c>
      <c r="G4617" s="54" t="s">
        <v>354</v>
      </c>
      <c r="H4617" s="54" t="s">
        <v>909</v>
      </c>
      <c r="I4617" s="54" t="s">
        <v>913</v>
      </c>
      <c r="J4617" s="54" t="s">
        <v>354</v>
      </c>
      <c r="K4617" s="54" t="s">
        <v>918</v>
      </c>
      <c r="L4617" s="87">
        <v>42209</v>
      </c>
      <c r="M4617" s="54"/>
      <c r="N4617" s="54" t="s">
        <v>919</v>
      </c>
      <c r="O4617" s="88">
        <v>0.1782</v>
      </c>
      <c r="P4617" s="54">
        <v>99</v>
      </c>
    </row>
    <row r="4618" spans="1:16" ht="28">
      <c r="A4618" s="54" t="s">
        <v>228</v>
      </c>
      <c r="B4618" s="54" t="s">
        <v>185</v>
      </c>
      <c r="C4618" s="54" t="s">
        <v>1167</v>
      </c>
      <c r="D4618" s="54" t="s">
        <v>163</v>
      </c>
      <c r="E4618" s="54" t="s">
        <v>1168</v>
      </c>
      <c r="F4618" s="54" t="s">
        <v>272</v>
      </c>
      <c r="G4618" s="54" t="s">
        <v>354</v>
      </c>
      <c r="H4618" s="54" t="s">
        <v>1169</v>
      </c>
      <c r="I4618" s="54" t="s">
        <v>1170</v>
      </c>
      <c r="J4618" s="54" t="s">
        <v>354</v>
      </c>
      <c r="K4618" s="54" t="s">
        <v>1169</v>
      </c>
      <c r="L4618" s="87">
        <v>42339</v>
      </c>
      <c r="M4618" s="54"/>
      <c r="N4618" s="54" t="s">
        <v>1171</v>
      </c>
      <c r="O4618" s="88">
        <v>1.8E-3</v>
      </c>
      <c r="P4618" s="54">
        <v>1</v>
      </c>
    </row>
    <row r="4619" spans="1:16" ht="28">
      <c r="A4619" s="54" t="s">
        <v>228</v>
      </c>
      <c r="B4619" s="54" t="s">
        <v>185</v>
      </c>
      <c r="C4619" s="54" t="s">
        <v>1167</v>
      </c>
      <c r="D4619" s="54" t="s">
        <v>163</v>
      </c>
      <c r="E4619" s="54" t="s">
        <v>1168</v>
      </c>
      <c r="F4619" s="54" t="s">
        <v>272</v>
      </c>
      <c r="G4619" s="54" t="s">
        <v>354</v>
      </c>
      <c r="H4619" s="54" t="s">
        <v>920</v>
      </c>
      <c r="I4619" s="54" t="s">
        <v>921</v>
      </c>
      <c r="J4619" s="54" t="s">
        <v>354</v>
      </c>
      <c r="K4619" s="54" t="s">
        <v>922</v>
      </c>
      <c r="L4619" s="87">
        <v>42307</v>
      </c>
      <c r="M4619" s="54"/>
      <c r="N4619" s="54" t="s">
        <v>923</v>
      </c>
      <c r="O4619" s="88">
        <v>7.1999999999999989E-3</v>
      </c>
      <c r="P4619" s="54">
        <v>4</v>
      </c>
    </row>
    <row r="4620" spans="1:16" ht="28">
      <c r="A4620" s="54" t="s">
        <v>228</v>
      </c>
      <c r="B4620" s="54" t="s">
        <v>185</v>
      </c>
      <c r="C4620" s="54" t="s">
        <v>1167</v>
      </c>
      <c r="D4620" s="54" t="s">
        <v>163</v>
      </c>
      <c r="E4620" s="54" t="s">
        <v>1168</v>
      </c>
      <c r="F4620" s="54" t="s">
        <v>272</v>
      </c>
      <c r="G4620" s="54" t="s">
        <v>354</v>
      </c>
      <c r="H4620" s="54" t="s">
        <v>920</v>
      </c>
      <c r="I4620" s="54" t="s">
        <v>921</v>
      </c>
      <c r="J4620" s="54" t="s">
        <v>354</v>
      </c>
      <c r="K4620" s="54" t="s">
        <v>924</v>
      </c>
      <c r="L4620" s="87">
        <v>42307</v>
      </c>
      <c r="M4620" s="54"/>
      <c r="N4620" s="54" t="s">
        <v>925</v>
      </c>
      <c r="O4620" s="88">
        <v>0.34560000000000002</v>
      </c>
      <c r="P4620" s="54">
        <v>192</v>
      </c>
    </row>
    <row r="4621" spans="1:16" ht="28">
      <c r="A4621" s="54" t="s">
        <v>228</v>
      </c>
      <c r="B4621" s="54" t="s">
        <v>185</v>
      </c>
      <c r="C4621" s="54" t="s">
        <v>1167</v>
      </c>
      <c r="D4621" s="54" t="s">
        <v>163</v>
      </c>
      <c r="E4621" s="54" t="s">
        <v>1168</v>
      </c>
      <c r="F4621" s="54" t="s">
        <v>272</v>
      </c>
      <c r="G4621" s="54" t="s">
        <v>354</v>
      </c>
      <c r="H4621" s="54" t="s">
        <v>355</v>
      </c>
      <c r="I4621" s="54" t="s">
        <v>926</v>
      </c>
      <c r="J4621" s="54" t="s">
        <v>354</v>
      </c>
      <c r="K4621" s="54" t="s">
        <v>355</v>
      </c>
      <c r="L4621" s="87">
        <v>42384</v>
      </c>
      <c r="M4621" s="54"/>
      <c r="N4621" s="54" t="s">
        <v>927</v>
      </c>
      <c r="O4621" s="88">
        <v>7.1999999999999989E-3</v>
      </c>
      <c r="P4621" s="54">
        <v>4</v>
      </c>
    </row>
    <row r="4622" spans="1:16" ht="28">
      <c r="A4622" s="54" t="s">
        <v>228</v>
      </c>
      <c r="B4622" s="54" t="s">
        <v>185</v>
      </c>
      <c r="C4622" s="54" t="s">
        <v>1167</v>
      </c>
      <c r="D4622" s="54" t="s">
        <v>163</v>
      </c>
      <c r="E4622" s="54" t="s">
        <v>1168</v>
      </c>
      <c r="F4622" s="54" t="s">
        <v>272</v>
      </c>
      <c r="G4622" s="54" t="s">
        <v>358</v>
      </c>
      <c r="H4622" s="54" t="s">
        <v>928</v>
      </c>
      <c r="I4622" s="54" t="s">
        <v>929</v>
      </c>
      <c r="J4622" s="54" t="s">
        <v>358</v>
      </c>
      <c r="K4622" s="54" t="s">
        <v>930</v>
      </c>
      <c r="L4622" s="87">
        <v>42622</v>
      </c>
      <c r="M4622" s="54"/>
      <c r="N4622" s="54" t="s">
        <v>931</v>
      </c>
      <c r="O4622" s="88">
        <v>0.26819999999999999</v>
      </c>
      <c r="P4622" s="54">
        <v>149</v>
      </c>
    </row>
    <row r="4623" spans="1:16" ht="28">
      <c r="A4623" s="54" t="s">
        <v>228</v>
      </c>
      <c r="B4623" s="54" t="s">
        <v>185</v>
      </c>
      <c r="C4623" s="54" t="s">
        <v>1167</v>
      </c>
      <c r="D4623" s="54" t="s">
        <v>163</v>
      </c>
      <c r="E4623" s="54" t="s">
        <v>1168</v>
      </c>
      <c r="F4623" s="54" t="s">
        <v>272</v>
      </c>
      <c r="G4623" s="54" t="s">
        <v>358</v>
      </c>
      <c r="H4623" s="54" t="s">
        <v>928</v>
      </c>
      <c r="I4623" s="54" t="s">
        <v>929</v>
      </c>
      <c r="J4623" s="54" t="s">
        <v>358</v>
      </c>
      <c r="K4623" s="54" t="s">
        <v>359</v>
      </c>
      <c r="L4623" s="87">
        <v>42622</v>
      </c>
      <c r="M4623" s="54"/>
      <c r="N4623" s="54" t="s">
        <v>932</v>
      </c>
      <c r="O4623" s="88">
        <v>0.20880000000000001</v>
      </c>
      <c r="P4623" s="54">
        <v>116</v>
      </c>
    </row>
    <row r="4624" spans="1:16" ht="28">
      <c r="A4624" s="54" t="s">
        <v>228</v>
      </c>
      <c r="B4624" s="54" t="s">
        <v>185</v>
      </c>
      <c r="C4624" s="54" t="s">
        <v>1167</v>
      </c>
      <c r="D4624" s="54" t="s">
        <v>163</v>
      </c>
      <c r="E4624" s="54" t="s">
        <v>1168</v>
      </c>
      <c r="F4624" s="54" t="s">
        <v>272</v>
      </c>
      <c r="G4624" s="54" t="s">
        <v>358</v>
      </c>
      <c r="H4624" s="54" t="s">
        <v>928</v>
      </c>
      <c r="I4624" s="54" t="s">
        <v>929</v>
      </c>
      <c r="J4624" s="54" t="s">
        <v>358</v>
      </c>
      <c r="K4624" s="54" t="s">
        <v>933</v>
      </c>
      <c r="L4624" s="87">
        <v>42622</v>
      </c>
      <c r="M4624" s="54"/>
      <c r="N4624" s="54" t="s">
        <v>934</v>
      </c>
      <c r="O4624" s="88">
        <v>4.1399999999999999E-2</v>
      </c>
      <c r="P4624" s="54">
        <v>23</v>
      </c>
    </row>
    <row r="4625" spans="1:16" ht="28">
      <c r="A4625" s="54" t="s">
        <v>228</v>
      </c>
      <c r="B4625" s="54" t="s">
        <v>185</v>
      </c>
      <c r="C4625" s="54" t="s">
        <v>1167</v>
      </c>
      <c r="D4625" s="54" t="s">
        <v>163</v>
      </c>
      <c r="E4625" s="54" t="s">
        <v>1168</v>
      </c>
      <c r="F4625" s="54" t="s">
        <v>272</v>
      </c>
      <c r="G4625" s="54" t="s">
        <v>358</v>
      </c>
      <c r="H4625" s="54" t="s">
        <v>928</v>
      </c>
      <c r="I4625" s="54" t="s">
        <v>929</v>
      </c>
      <c r="J4625" s="54" t="s">
        <v>358</v>
      </c>
      <c r="K4625" s="54" t="s">
        <v>935</v>
      </c>
      <c r="L4625" s="87">
        <v>42622</v>
      </c>
      <c r="M4625" s="54"/>
      <c r="N4625" s="54" t="s">
        <v>936</v>
      </c>
      <c r="O4625" s="88">
        <v>3.5999999999999999E-3</v>
      </c>
      <c r="P4625" s="54">
        <v>2</v>
      </c>
    </row>
    <row r="4626" spans="1:16" ht="28">
      <c r="A4626" s="54" t="s">
        <v>228</v>
      </c>
      <c r="B4626" s="54" t="s">
        <v>185</v>
      </c>
      <c r="C4626" s="54" t="s">
        <v>1167</v>
      </c>
      <c r="D4626" s="54" t="s">
        <v>163</v>
      </c>
      <c r="E4626" s="54" t="s">
        <v>1168</v>
      </c>
      <c r="F4626" s="54" t="s">
        <v>272</v>
      </c>
      <c r="G4626" s="54" t="s">
        <v>358</v>
      </c>
      <c r="H4626" s="54" t="s">
        <v>928</v>
      </c>
      <c r="I4626" s="54" t="s">
        <v>929</v>
      </c>
      <c r="J4626" s="54" t="s">
        <v>358</v>
      </c>
      <c r="K4626" s="54" t="s">
        <v>937</v>
      </c>
      <c r="L4626" s="87">
        <v>42622</v>
      </c>
      <c r="M4626" s="54"/>
      <c r="N4626" s="54" t="s">
        <v>938</v>
      </c>
      <c r="O4626" s="88">
        <v>3.4200000000000001E-2</v>
      </c>
      <c r="P4626" s="54">
        <v>19</v>
      </c>
    </row>
    <row r="4627" spans="1:16" ht="28">
      <c r="A4627" s="54" t="s">
        <v>228</v>
      </c>
      <c r="B4627" s="54" t="s">
        <v>185</v>
      </c>
      <c r="C4627" s="54" t="s">
        <v>1167</v>
      </c>
      <c r="D4627" s="54" t="s">
        <v>163</v>
      </c>
      <c r="E4627" s="54" t="s">
        <v>1168</v>
      </c>
      <c r="F4627" s="54" t="s">
        <v>272</v>
      </c>
      <c r="G4627" s="54" t="s">
        <v>358</v>
      </c>
      <c r="H4627" s="54" t="s">
        <v>928</v>
      </c>
      <c r="I4627" s="54" t="s">
        <v>929</v>
      </c>
      <c r="J4627" s="54" t="s">
        <v>358</v>
      </c>
      <c r="K4627" s="54" t="s">
        <v>362</v>
      </c>
      <c r="L4627" s="87">
        <v>42622</v>
      </c>
      <c r="M4627" s="54"/>
      <c r="N4627" s="54" t="s">
        <v>939</v>
      </c>
      <c r="O4627" s="88">
        <v>5.5800000000000002E-2</v>
      </c>
      <c r="P4627" s="54">
        <v>31</v>
      </c>
    </row>
    <row r="4628" spans="1:16" ht="28">
      <c r="A4628" s="54" t="s">
        <v>228</v>
      </c>
      <c r="B4628" s="54" t="s">
        <v>185</v>
      </c>
      <c r="C4628" s="54" t="s">
        <v>1167</v>
      </c>
      <c r="D4628" s="54" t="s">
        <v>163</v>
      </c>
      <c r="E4628" s="54" t="s">
        <v>1168</v>
      </c>
      <c r="F4628" s="54" t="s">
        <v>272</v>
      </c>
      <c r="G4628" s="54" t="s">
        <v>201</v>
      </c>
      <c r="H4628" s="54" t="s">
        <v>202</v>
      </c>
      <c r="I4628" s="54" t="s">
        <v>941</v>
      </c>
      <c r="J4628" s="54" t="s">
        <v>201</v>
      </c>
      <c r="K4628" s="54" t="s">
        <v>942</v>
      </c>
      <c r="L4628" s="87">
        <v>42979</v>
      </c>
      <c r="M4628" s="54"/>
      <c r="N4628" s="54" t="s">
        <v>943</v>
      </c>
      <c r="O4628" s="88">
        <v>0.2772</v>
      </c>
      <c r="P4628" s="54">
        <v>154</v>
      </c>
    </row>
    <row r="4629" spans="1:16" ht="28">
      <c r="A4629" s="54" t="s">
        <v>228</v>
      </c>
      <c r="B4629" s="54" t="s">
        <v>185</v>
      </c>
      <c r="C4629" s="54" t="s">
        <v>1167</v>
      </c>
      <c r="D4629" s="54" t="s">
        <v>163</v>
      </c>
      <c r="E4629" s="54" t="s">
        <v>1168</v>
      </c>
      <c r="F4629" s="54" t="s">
        <v>272</v>
      </c>
      <c r="G4629" s="54" t="s">
        <v>201</v>
      </c>
      <c r="H4629" s="54" t="s">
        <v>202</v>
      </c>
      <c r="I4629" s="54" t="s">
        <v>941</v>
      </c>
      <c r="J4629" s="54" t="s">
        <v>201</v>
      </c>
      <c r="K4629" s="54" t="s">
        <v>946</v>
      </c>
      <c r="L4629" s="87">
        <v>42979</v>
      </c>
      <c r="M4629" s="54"/>
      <c r="N4629" s="54" t="s">
        <v>947</v>
      </c>
      <c r="O4629" s="88">
        <v>3.1032000000000002</v>
      </c>
      <c r="P4629" s="54">
        <v>1724</v>
      </c>
    </row>
    <row r="4630" spans="1:16" ht="28">
      <c r="A4630" s="54" t="s">
        <v>228</v>
      </c>
      <c r="B4630" s="54" t="s">
        <v>185</v>
      </c>
      <c r="C4630" s="54" t="s">
        <v>1167</v>
      </c>
      <c r="D4630" s="54" t="s">
        <v>163</v>
      </c>
      <c r="E4630" s="54" t="s">
        <v>1168</v>
      </c>
      <c r="F4630" s="54" t="s">
        <v>272</v>
      </c>
      <c r="G4630" s="54" t="s">
        <v>201</v>
      </c>
      <c r="H4630" s="54" t="s">
        <v>202</v>
      </c>
      <c r="I4630" s="54" t="s">
        <v>941</v>
      </c>
      <c r="J4630" s="54" t="s">
        <v>201</v>
      </c>
      <c r="K4630" s="54" t="s">
        <v>948</v>
      </c>
      <c r="L4630" s="87">
        <v>42979</v>
      </c>
      <c r="M4630" s="54"/>
      <c r="N4630" s="54" t="s">
        <v>949</v>
      </c>
      <c r="O4630" s="88">
        <v>4.3200000000000002E-2</v>
      </c>
      <c r="P4630" s="54">
        <v>24</v>
      </c>
    </row>
    <row r="4631" spans="1:16" ht="28">
      <c r="A4631" s="54" t="s">
        <v>228</v>
      </c>
      <c r="B4631" s="54" t="s">
        <v>185</v>
      </c>
      <c r="C4631" s="54" t="s">
        <v>1167</v>
      </c>
      <c r="D4631" s="54" t="s">
        <v>163</v>
      </c>
      <c r="E4631" s="54" t="s">
        <v>1168</v>
      </c>
      <c r="F4631" s="54" t="s">
        <v>272</v>
      </c>
      <c r="G4631" s="54" t="s">
        <v>201</v>
      </c>
      <c r="H4631" s="54" t="s">
        <v>202</v>
      </c>
      <c r="I4631" s="54" t="s">
        <v>941</v>
      </c>
      <c r="J4631" s="54" t="s">
        <v>201</v>
      </c>
      <c r="K4631" s="54" t="s">
        <v>950</v>
      </c>
      <c r="L4631" s="87">
        <v>42979</v>
      </c>
      <c r="M4631" s="54"/>
      <c r="N4631" s="54" t="s">
        <v>951</v>
      </c>
      <c r="O4631" s="88">
        <v>5.4000000000000003E-3</v>
      </c>
      <c r="P4631" s="54">
        <v>3</v>
      </c>
    </row>
    <row r="4632" spans="1:16" ht="28">
      <c r="A4632" s="54" t="s">
        <v>228</v>
      </c>
      <c r="B4632" s="54" t="s">
        <v>185</v>
      </c>
      <c r="C4632" s="54" t="s">
        <v>1167</v>
      </c>
      <c r="D4632" s="54" t="s">
        <v>163</v>
      </c>
      <c r="E4632" s="54" t="s">
        <v>1168</v>
      </c>
      <c r="F4632" s="54" t="s">
        <v>272</v>
      </c>
      <c r="G4632" s="54" t="s">
        <v>201</v>
      </c>
      <c r="H4632" s="54" t="s">
        <v>958</v>
      </c>
      <c r="I4632" s="54" t="s">
        <v>959</v>
      </c>
      <c r="J4632" s="54" t="s">
        <v>201</v>
      </c>
      <c r="K4632" s="54" t="s">
        <v>958</v>
      </c>
      <c r="L4632" s="87">
        <v>42867</v>
      </c>
      <c r="M4632" s="54"/>
      <c r="N4632" s="54" t="s">
        <v>960</v>
      </c>
      <c r="O4632" s="88">
        <v>4.4999999999999998E-2</v>
      </c>
      <c r="P4632" s="54">
        <v>25</v>
      </c>
    </row>
    <row r="4633" spans="1:16" ht="28">
      <c r="A4633" s="54" t="s">
        <v>228</v>
      </c>
      <c r="B4633" s="54" t="s">
        <v>185</v>
      </c>
      <c r="C4633" s="54" t="s">
        <v>1167</v>
      </c>
      <c r="D4633" s="54" t="s">
        <v>163</v>
      </c>
      <c r="E4633" s="54" t="s">
        <v>1168</v>
      </c>
      <c r="F4633" s="54" t="s">
        <v>272</v>
      </c>
      <c r="G4633" s="54" t="s">
        <v>201</v>
      </c>
      <c r="H4633" s="54" t="s">
        <v>946</v>
      </c>
      <c r="I4633" s="54" t="s">
        <v>1493</v>
      </c>
      <c r="J4633" s="54" t="s">
        <v>201</v>
      </c>
      <c r="K4633" s="54" t="s">
        <v>946</v>
      </c>
      <c r="L4633" s="87">
        <v>43210</v>
      </c>
      <c r="M4633" s="54"/>
      <c r="N4633" s="54" t="s">
        <v>1494</v>
      </c>
      <c r="O4633" s="88">
        <v>5.7599999999999998E-2</v>
      </c>
      <c r="P4633" s="54">
        <v>32</v>
      </c>
    </row>
    <row r="4634" spans="1:16" ht="28">
      <c r="A4634" s="54" t="s">
        <v>228</v>
      </c>
      <c r="B4634" s="54" t="s">
        <v>185</v>
      </c>
      <c r="C4634" s="54" t="s">
        <v>1167</v>
      </c>
      <c r="D4634" s="54" t="s">
        <v>163</v>
      </c>
      <c r="E4634" s="54" t="s">
        <v>1168</v>
      </c>
      <c r="F4634" s="54" t="s">
        <v>272</v>
      </c>
      <c r="G4634" s="54" t="s">
        <v>201</v>
      </c>
      <c r="H4634" s="54" t="s">
        <v>204</v>
      </c>
      <c r="I4634" s="54" t="s">
        <v>315</v>
      </c>
      <c r="J4634" s="54" t="s">
        <v>201</v>
      </c>
      <c r="K4634" s="54" t="s">
        <v>963</v>
      </c>
      <c r="L4634" s="87">
        <v>41688</v>
      </c>
      <c r="M4634" s="54"/>
      <c r="N4634" s="54" t="s">
        <v>964</v>
      </c>
      <c r="O4634" s="88">
        <v>0.22500000000000001</v>
      </c>
      <c r="P4634" s="54">
        <v>125</v>
      </c>
    </row>
    <row r="4635" spans="1:16" ht="28">
      <c r="A4635" s="54" t="s">
        <v>228</v>
      </c>
      <c r="B4635" s="54" t="s">
        <v>185</v>
      </c>
      <c r="C4635" s="54" t="s">
        <v>1167</v>
      </c>
      <c r="D4635" s="54" t="s">
        <v>163</v>
      </c>
      <c r="E4635" s="54" t="s">
        <v>1168</v>
      </c>
      <c r="F4635" s="54" t="s">
        <v>272</v>
      </c>
      <c r="G4635" s="54" t="s">
        <v>201</v>
      </c>
      <c r="H4635" s="54" t="s">
        <v>204</v>
      </c>
      <c r="I4635" s="54" t="s">
        <v>315</v>
      </c>
      <c r="J4635" s="54" t="s">
        <v>201</v>
      </c>
      <c r="K4635" s="54" t="s">
        <v>965</v>
      </c>
      <c r="L4635" s="87">
        <v>41688</v>
      </c>
      <c r="M4635" s="54"/>
      <c r="N4635" s="54" t="s">
        <v>966</v>
      </c>
      <c r="O4635" s="88">
        <v>3.78E-2</v>
      </c>
      <c r="P4635" s="54">
        <v>21</v>
      </c>
    </row>
    <row r="4636" spans="1:16" ht="28">
      <c r="A4636" s="54" t="s">
        <v>228</v>
      </c>
      <c r="B4636" s="54" t="s">
        <v>185</v>
      </c>
      <c r="C4636" s="54" t="s">
        <v>1167</v>
      </c>
      <c r="D4636" s="54" t="s">
        <v>163</v>
      </c>
      <c r="E4636" s="54" t="s">
        <v>1168</v>
      </c>
      <c r="F4636" s="54" t="s">
        <v>272</v>
      </c>
      <c r="G4636" s="54" t="s">
        <v>201</v>
      </c>
      <c r="H4636" s="54" t="s">
        <v>204</v>
      </c>
      <c r="I4636" s="54" t="s">
        <v>315</v>
      </c>
      <c r="J4636" s="54" t="s">
        <v>201</v>
      </c>
      <c r="K4636" s="54" t="s">
        <v>316</v>
      </c>
      <c r="L4636" s="87">
        <v>41688</v>
      </c>
      <c r="M4636" s="54"/>
      <c r="N4636" s="54" t="s">
        <v>317</v>
      </c>
      <c r="O4636" s="88">
        <v>0.26100000000000001</v>
      </c>
      <c r="P4636" s="54">
        <v>145</v>
      </c>
    </row>
    <row r="4637" spans="1:16" ht="28">
      <c r="A4637" s="54" t="s">
        <v>228</v>
      </c>
      <c r="B4637" s="54" t="s">
        <v>185</v>
      </c>
      <c r="C4637" s="54" t="s">
        <v>1167</v>
      </c>
      <c r="D4637" s="54" t="s">
        <v>163</v>
      </c>
      <c r="E4637" s="54" t="s">
        <v>1168</v>
      </c>
      <c r="F4637" s="54" t="s">
        <v>272</v>
      </c>
      <c r="G4637" s="54" t="s">
        <v>201</v>
      </c>
      <c r="H4637" s="54" t="s">
        <v>204</v>
      </c>
      <c r="I4637" s="54" t="s">
        <v>315</v>
      </c>
      <c r="J4637" s="54" t="s">
        <v>201</v>
      </c>
      <c r="K4637" s="54" t="s">
        <v>967</v>
      </c>
      <c r="L4637" s="87">
        <v>41688</v>
      </c>
      <c r="M4637" s="54"/>
      <c r="N4637" s="54" t="s">
        <v>968</v>
      </c>
      <c r="O4637" s="88">
        <v>0.2016</v>
      </c>
      <c r="P4637" s="54">
        <v>112</v>
      </c>
    </row>
    <row r="4638" spans="1:16" ht="28">
      <c r="A4638" s="54" t="s">
        <v>228</v>
      </c>
      <c r="B4638" s="54" t="s">
        <v>185</v>
      </c>
      <c r="C4638" s="54" t="s">
        <v>1167</v>
      </c>
      <c r="D4638" s="54" t="s">
        <v>163</v>
      </c>
      <c r="E4638" s="54" t="s">
        <v>1168</v>
      </c>
      <c r="F4638" s="54" t="s">
        <v>272</v>
      </c>
      <c r="G4638" s="54" t="s">
        <v>201</v>
      </c>
      <c r="H4638" s="54" t="s">
        <v>204</v>
      </c>
      <c r="I4638" s="54" t="s">
        <v>315</v>
      </c>
      <c r="J4638" s="54" t="s">
        <v>201</v>
      </c>
      <c r="K4638" s="54" t="s">
        <v>969</v>
      </c>
      <c r="L4638" s="87">
        <v>41688</v>
      </c>
      <c r="M4638" s="54"/>
      <c r="N4638" s="54" t="s">
        <v>970</v>
      </c>
      <c r="O4638" s="88">
        <v>8.2799999999999985E-2</v>
      </c>
      <c r="P4638" s="54">
        <v>46</v>
      </c>
    </row>
    <row r="4639" spans="1:16" ht="28">
      <c r="A4639" s="54" t="s">
        <v>228</v>
      </c>
      <c r="B4639" s="54" t="s">
        <v>185</v>
      </c>
      <c r="C4639" s="54" t="s">
        <v>1167</v>
      </c>
      <c r="D4639" s="54" t="s">
        <v>163</v>
      </c>
      <c r="E4639" s="54" t="s">
        <v>1168</v>
      </c>
      <c r="F4639" s="54" t="s">
        <v>272</v>
      </c>
      <c r="G4639" s="54" t="s">
        <v>201</v>
      </c>
      <c r="H4639" s="54" t="s">
        <v>204</v>
      </c>
      <c r="I4639" s="54" t="s">
        <v>315</v>
      </c>
      <c r="J4639" s="54" t="s">
        <v>201</v>
      </c>
      <c r="K4639" s="54" t="s">
        <v>971</v>
      </c>
      <c r="L4639" s="87">
        <v>41688</v>
      </c>
      <c r="M4639" s="54"/>
      <c r="N4639" s="54" t="s">
        <v>972</v>
      </c>
      <c r="O4639" s="88">
        <v>0.30599999999999999</v>
      </c>
      <c r="P4639" s="54">
        <v>170</v>
      </c>
    </row>
    <row r="4640" spans="1:16" ht="28">
      <c r="A4640" s="54" t="s">
        <v>228</v>
      </c>
      <c r="B4640" s="54" t="s">
        <v>185</v>
      </c>
      <c r="C4640" s="54" t="s">
        <v>1167</v>
      </c>
      <c r="D4640" s="54" t="s">
        <v>163</v>
      </c>
      <c r="E4640" s="54" t="s">
        <v>1168</v>
      </c>
      <c r="F4640" s="54" t="s">
        <v>272</v>
      </c>
      <c r="G4640" s="54" t="s">
        <v>201</v>
      </c>
      <c r="H4640" s="54" t="s">
        <v>204</v>
      </c>
      <c r="I4640" s="54" t="s">
        <v>315</v>
      </c>
      <c r="J4640" s="54" t="s">
        <v>201</v>
      </c>
      <c r="K4640" s="54" t="s">
        <v>318</v>
      </c>
      <c r="L4640" s="87">
        <v>41688</v>
      </c>
      <c r="M4640" s="54"/>
      <c r="N4640" s="54" t="s">
        <v>319</v>
      </c>
      <c r="O4640" s="88">
        <v>0.24840000000000001</v>
      </c>
      <c r="P4640" s="54">
        <v>138</v>
      </c>
    </row>
    <row r="4641" spans="1:16" ht="28">
      <c r="A4641" s="54" t="s">
        <v>228</v>
      </c>
      <c r="B4641" s="54" t="s">
        <v>185</v>
      </c>
      <c r="C4641" s="54" t="s">
        <v>1167</v>
      </c>
      <c r="D4641" s="54" t="s">
        <v>163</v>
      </c>
      <c r="E4641" s="54" t="s">
        <v>1168</v>
      </c>
      <c r="F4641" s="54" t="s">
        <v>272</v>
      </c>
      <c r="G4641" s="54" t="s">
        <v>201</v>
      </c>
      <c r="H4641" s="54" t="s">
        <v>204</v>
      </c>
      <c r="I4641" s="54" t="s">
        <v>315</v>
      </c>
      <c r="J4641" s="54" t="s">
        <v>201</v>
      </c>
      <c r="K4641" s="54" t="s">
        <v>973</v>
      </c>
      <c r="L4641" s="87">
        <v>41688</v>
      </c>
      <c r="M4641" s="54"/>
      <c r="N4641" s="54" t="s">
        <v>974</v>
      </c>
      <c r="O4641" s="88">
        <v>9.1800000000000007E-2</v>
      </c>
      <c r="P4641" s="54">
        <v>51</v>
      </c>
    </row>
    <row r="4642" spans="1:16" ht="28">
      <c r="A4642" s="54" t="s">
        <v>228</v>
      </c>
      <c r="B4642" s="54" t="s">
        <v>185</v>
      </c>
      <c r="C4642" s="54" t="s">
        <v>1167</v>
      </c>
      <c r="D4642" s="54" t="s">
        <v>163</v>
      </c>
      <c r="E4642" s="54" t="s">
        <v>1168</v>
      </c>
      <c r="F4642" s="54" t="s">
        <v>272</v>
      </c>
      <c r="G4642" s="54" t="s">
        <v>201</v>
      </c>
      <c r="H4642" s="54" t="s">
        <v>204</v>
      </c>
      <c r="I4642" s="54" t="s">
        <v>315</v>
      </c>
      <c r="J4642" s="54" t="s">
        <v>201</v>
      </c>
      <c r="K4642" s="54" t="s">
        <v>204</v>
      </c>
      <c r="L4642" s="87">
        <v>41688</v>
      </c>
      <c r="M4642" s="54"/>
      <c r="N4642" s="54" t="s">
        <v>975</v>
      </c>
      <c r="O4642" s="88">
        <v>8.1000000000000016E-2</v>
      </c>
      <c r="P4642" s="54">
        <v>45</v>
      </c>
    </row>
    <row r="4643" spans="1:16" ht="28">
      <c r="A4643" s="54" t="s">
        <v>228</v>
      </c>
      <c r="B4643" s="54" t="s">
        <v>185</v>
      </c>
      <c r="C4643" s="54" t="s">
        <v>1167</v>
      </c>
      <c r="D4643" s="54" t="s">
        <v>163</v>
      </c>
      <c r="E4643" s="54" t="s">
        <v>1168</v>
      </c>
      <c r="F4643" s="54" t="s">
        <v>272</v>
      </c>
      <c r="G4643" s="54" t="s">
        <v>201</v>
      </c>
      <c r="H4643" s="54" t="s">
        <v>204</v>
      </c>
      <c r="I4643" s="54" t="s">
        <v>315</v>
      </c>
      <c r="J4643" s="54" t="s">
        <v>201</v>
      </c>
      <c r="K4643" s="54" t="s">
        <v>320</v>
      </c>
      <c r="L4643" s="87">
        <v>41688</v>
      </c>
      <c r="M4643" s="54"/>
      <c r="N4643" s="54" t="s">
        <v>321</v>
      </c>
      <c r="O4643" s="88">
        <v>0.25019999999999998</v>
      </c>
      <c r="P4643" s="54">
        <v>139</v>
      </c>
    </row>
    <row r="4644" spans="1:16" ht="28">
      <c r="A4644" s="54" t="s">
        <v>228</v>
      </c>
      <c r="B4644" s="54" t="s">
        <v>185</v>
      </c>
      <c r="C4644" s="54" t="s">
        <v>1167</v>
      </c>
      <c r="D4644" s="54" t="s">
        <v>163</v>
      </c>
      <c r="E4644" s="54" t="s">
        <v>1168</v>
      </c>
      <c r="F4644" s="54" t="s">
        <v>272</v>
      </c>
      <c r="G4644" s="54" t="s">
        <v>1541</v>
      </c>
      <c r="H4644" s="54" t="s">
        <v>1542</v>
      </c>
      <c r="I4644" s="54" t="s">
        <v>1543</v>
      </c>
      <c r="J4644" s="54" t="s">
        <v>1541</v>
      </c>
      <c r="K4644" s="54" t="s">
        <v>1544</v>
      </c>
      <c r="L4644" s="87">
        <v>43308</v>
      </c>
      <c r="M4644" s="54"/>
      <c r="N4644" s="54" t="s">
        <v>1545</v>
      </c>
      <c r="O4644" s="88">
        <v>8.9999999999999993E-3</v>
      </c>
      <c r="P4644" s="54">
        <v>5</v>
      </c>
    </row>
    <row r="4645" spans="1:16" ht="28">
      <c r="A4645" s="54" t="s">
        <v>228</v>
      </c>
      <c r="B4645" s="54" t="s">
        <v>185</v>
      </c>
      <c r="C4645" s="54" t="s">
        <v>1167</v>
      </c>
      <c r="D4645" s="54" t="s">
        <v>163</v>
      </c>
      <c r="E4645" s="54" t="s">
        <v>1168</v>
      </c>
      <c r="F4645" s="54" t="s">
        <v>272</v>
      </c>
      <c r="G4645" s="54" t="s">
        <v>1541</v>
      </c>
      <c r="H4645" s="54" t="s">
        <v>1542</v>
      </c>
      <c r="I4645" s="54" t="s">
        <v>1543</v>
      </c>
      <c r="J4645" s="54" t="s">
        <v>1541</v>
      </c>
      <c r="K4645" s="54" t="s">
        <v>1548</v>
      </c>
      <c r="L4645" s="87">
        <v>43308</v>
      </c>
      <c r="M4645" s="54"/>
      <c r="N4645" s="54" t="s">
        <v>1549</v>
      </c>
      <c r="O4645" s="88">
        <v>0.83340000000000003</v>
      </c>
      <c r="P4645" s="54">
        <v>463</v>
      </c>
    </row>
    <row r="4646" spans="1:16" ht="28">
      <c r="A4646" s="54" t="s">
        <v>228</v>
      </c>
      <c r="B4646" s="54" t="s">
        <v>185</v>
      </c>
      <c r="C4646" s="54" t="s">
        <v>1167</v>
      </c>
      <c r="D4646" s="54" t="s">
        <v>163</v>
      </c>
      <c r="E4646" s="54" t="s">
        <v>1168</v>
      </c>
      <c r="F4646" s="54" t="s">
        <v>272</v>
      </c>
      <c r="G4646" s="54" t="s">
        <v>1541</v>
      </c>
      <c r="H4646" s="54" t="s">
        <v>1542</v>
      </c>
      <c r="I4646" s="54" t="s">
        <v>1543</v>
      </c>
      <c r="J4646" s="54" t="s">
        <v>1541</v>
      </c>
      <c r="K4646" s="54" t="s">
        <v>1552</v>
      </c>
      <c r="L4646" s="87">
        <v>43308</v>
      </c>
      <c r="M4646" s="54"/>
      <c r="N4646" s="54" t="s">
        <v>1553</v>
      </c>
      <c r="O4646" s="88">
        <v>1.8E-3</v>
      </c>
      <c r="P4646" s="54">
        <v>1</v>
      </c>
    </row>
    <row r="4647" spans="1:16" ht="28">
      <c r="A4647" s="54" t="s">
        <v>228</v>
      </c>
      <c r="B4647" s="54" t="s">
        <v>185</v>
      </c>
      <c r="C4647" s="54" t="s">
        <v>1167</v>
      </c>
      <c r="D4647" s="54" t="s">
        <v>163</v>
      </c>
      <c r="E4647" s="54" t="s">
        <v>1168</v>
      </c>
      <c r="F4647" s="54" t="s">
        <v>272</v>
      </c>
      <c r="G4647" s="54" t="s">
        <v>1541</v>
      </c>
      <c r="H4647" s="54" t="s">
        <v>1542</v>
      </c>
      <c r="I4647" s="54" t="s">
        <v>1543</v>
      </c>
      <c r="J4647" s="54" t="s">
        <v>1541</v>
      </c>
      <c r="K4647" s="54" t="s">
        <v>1554</v>
      </c>
      <c r="L4647" s="87">
        <v>43308</v>
      </c>
      <c r="M4647" s="54"/>
      <c r="N4647" s="54" t="s">
        <v>1555</v>
      </c>
      <c r="O4647" s="88">
        <v>1.44E-2</v>
      </c>
      <c r="P4647" s="54">
        <v>8</v>
      </c>
    </row>
    <row r="4648" spans="1:16" ht="28">
      <c r="A4648" s="54" t="s">
        <v>228</v>
      </c>
      <c r="B4648" s="54" t="s">
        <v>185</v>
      </c>
      <c r="C4648" s="54" t="s">
        <v>1167</v>
      </c>
      <c r="D4648" s="54" t="s">
        <v>163</v>
      </c>
      <c r="E4648" s="54" t="s">
        <v>1168</v>
      </c>
      <c r="F4648" s="54" t="s">
        <v>272</v>
      </c>
      <c r="G4648" s="54" t="s">
        <v>1541</v>
      </c>
      <c r="H4648" s="54" t="s">
        <v>1542</v>
      </c>
      <c r="I4648" s="54" t="s">
        <v>1543</v>
      </c>
      <c r="J4648" s="54" t="s">
        <v>1541</v>
      </c>
      <c r="K4648" s="54" t="s">
        <v>1556</v>
      </c>
      <c r="L4648" s="87">
        <v>43308</v>
      </c>
      <c r="M4648" s="54"/>
      <c r="N4648" s="54" t="s">
        <v>1557</v>
      </c>
      <c r="O4648" s="88">
        <v>0.83699999999999997</v>
      </c>
      <c r="P4648" s="54">
        <v>465</v>
      </c>
    </row>
    <row r="4649" spans="1:16" ht="28">
      <c r="A4649" s="54" t="s">
        <v>228</v>
      </c>
      <c r="B4649" s="54" t="s">
        <v>185</v>
      </c>
      <c r="C4649" s="54" t="s">
        <v>1167</v>
      </c>
      <c r="D4649" s="54" t="s">
        <v>163</v>
      </c>
      <c r="E4649" s="54" t="s">
        <v>1168</v>
      </c>
      <c r="F4649" s="54" t="s">
        <v>272</v>
      </c>
      <c r="G4649" s="54" t="s">
        <v>205</v>
      </c>
      <c r="H4649" s="54" t="s">
        <v>1446</v>
      </c>
      <c r="I4649" s="54" t="s">
        <v>1447</v>
      </c>
      <c r="J4649" s="54" t="s">
        <v>205</v>
      </c>
      <c r="K4649" s="54" t="s">
        <v>1446</v>
      </c>
      <c r="L4649" s="87">
        <v>43042</v>
      </c>
      <c r="M4649" s="54"/>
      <c r="N4649" s="54" t="s">
        <v>1448</v>
      </c>
      <c r="O4649" s="88">
        <v>3.5999999999999999E-3</v>
      </c>
      <c r="P4649" s="54">
        <v>2</v>
      </c>
    </row>
    <row r="4650" spans="1:16" ht="28">
      <c r="A4650" s="54" t="s">
        <v>228</v>
      </c>
      <c r="B4650" s="54" t="s">
        <v>185</v>
      </c>
      <c r="C4650" s="54" t="s">
        <v>1167</v>
      </c>
      <c r="D4650" s="54" t="s">
        <v>163</v>
      </c>
      <c r="E4650" s="54" t="s">
        <v>1168</v>
      </c>
      <c r="F4650" s="54" t="s">
        <v>272</v>
      </c>
      <c r="G4650" s="54" t="s">
        <v>205</v>
      </c>
      <c r="H4650" s="54" t="s">
        <v>998</v>
      </c>
      <c r="I4650" s="54" t="s">
        <v>999</v>
      </c>
      <c r="J4650" s="54" t="s">
        <v>205</v>
      </c>
      <c r="K4650" s="54" t="s">
        <v>998</v>
      </c>
      <c r="L4650" s="87">
        <v>42052</v>
      </c>
      <c r="M4650" s="54"/>
      <c r="N4650" s="54" t="s">
        <v>1000</v>
      </c>
      <c r="O4650" s="88">
        <v>3.5999999999999997E-2</v>
      </c>
      <c r="P4650" s="54">
        <v>20</v>
      </c>
    </row>
    <row r="4651" spans="1:16" ht="28">
      <c r="A4651" s="54" t="s">
        <v>228</v>
      </c>
      <c r="B4651" s="54" t="s">
        <v>185</v>
      </c>
      <c r="C4651" s="54" t="s">
        <v>1167</v>
      </c>
      <c r="D4651" s="54" t="s">
        <v>163</v>
      </c>
      <c r="E4651" s="54" t="s">
        <v>1168</v>
      </c>
      <c r="F4651" s="54" t="s">
        <v>272</v>
      </c>
      <c r="G4651" s="54" t="s">
        <v>205</v>
      </c>
      <c r="H4651" s="54" t="s">
        <v>206</v>
      </c>
      <c r="I4651" s="54" t="s">
        <v>1001</v>
      </c>
      <c r="J4651" s="54" t="s">
        <v>205</v>
      </c>
      <c r="K4651" s="54" t="s">
        <v>1008</v>
      </c>
      <c r="L4651" s="87">
        <v>42136</v>
      </c>
      <c r="M4651" s="54"/>
      <c r="N4651" s="54" t="s">
        <v>1009</v>
      </c>
      <c r="O4651" s="88">
        <v>6.3E-2</v>
      </c>
      <c r="P4651" s="54">
        <v>35</v>
      </c>
    </row>
    <row r="4652" spans="1:16" ht="28">
      <c r="A4652" s="54" t="s">
        <v>228</v>
      </c>
      <c r="B4652" s="54" t="s">
        <v>185</v>
      </c>
      <c r="C4652" s="54" t="s">
        <v>1167</v>
      </c>
      <c r="D4652" s="54" t="s">
        <v>163</v>
      </c>
      <c r="E4652" s="54" t="s">
        <v>1168</v>
      </c>
      <c r="F4652" s="54" t="s">
        <v>272</v>
      </c>
      <c r="G4652" s="54" t="s">
        <v>205</v>
      </c>
      <c r="H4652" s="54" t="s">
        <v>206</v>
      </c>
      <c r="I4652" s="54" t="s">
        <v>1001</v>
      </c>
      <c r="J4652" s="54" t="s">
        <v>205</v>
      </c>
      <c r="K4652" s="54" t="s">
        <v>1010</v>
      </c>
      <c r="L4652" s="87">
        <v>42136</v>
      </c>
      <c r="M4652" s="54"/>
      <c r="N4652" s="54" t="s">
        <v>1011</v>
      </c>
      <c r="O4652" s="88">
        <v>0.21779999999999999</v>
      </c>
      <c r="P4652" s="54">
        <v>121</v>
      </c>
    </row>
    <row r="4653" spans="1:16" ht="28">
      <c r="A4653" s="54" t="s">
        <v>228</v>
      </c>
      <c r="B4653" s="54" t="s">
        <v>185</v>
      </c>
      <c r="C4653" s="54" t="s">
        <v>1167</v>
      </c>
      <c r="D4653" s="54" t="s">
        <v>163</v>
      </c>
      <c r="E4653" s="54" t="s">
        <v>1168</v>
      </c>
      <c r="F4653" s="54" t="s">
        <v>272</v>
      </c>
      <c r="G4653" s="54" t="s">
        <v>205</v>
      </c>
      <c r="H4653" s="54" t="s">
        <v>206</v>
      </c>
      <c r="I4653" s="54" t="s">
        <v>1001</v>
      </c>
      <c r="J4653" s="54" t="s">
        <v>205</v>
      </c>
      <c r="K4653" s="54" t="s">
        <v>1012</v>
      </c>
      <c r="L4653" s="87">
        <v>42136</v>
      </c>
      <c r="M4653" s="54"/>
      <c r="N4653" s="54" t="s">
        <v>1013</v>
      </c>
      <c r="O4653" s="88">
        <v>0.25380000000000008</v>
      </c>
      <c r="P4653" s="54">
        <v>141</v>
      </c>
    </row>
    <row r="4654" spans="1:16" ht="28">
      <c r="A4654" s="54" t="s">
        <v>228</v>
      </c>
      <c r="B4654" s="54" t="s">
        <v>185</v>
      </c>
      <c r="C4654" s="54" t="s">
        <v>1167</v>
      </c>
      <c r="D4654" s="54" t="s">
        <v>163</v>
      </c>
      <c r="E4654" s="54" t="s">
        <v>1168</v>
      </c>
      <c r="F4654" s="54" t="s">
        <v>272</v>
      </c>
      <c r="G4654" s="54" t="s">
        <v>205</v>
      </c>
      <c r="H4654" s="54" t="s">
        <v>206</v>
      </c>
      <c r="I4654" s="54" t="s">
        <v>1001</v>
      </c>
      <c r="J4654" s="54" t="s">
        <v>205</v>
      </c>
      <c r="K4654" s="54" t="s">
        <v>1014</v>
      </c>
      <c r="L4654" s="87">
        <v>42136</v>
      </c>
      <c r="M4654" s="54"/>
      <c r="N4654" s="54" t="s">
        <v>1015</v>
      </c>
      <c r="O4654" s="88">
        <v>1.8E-3</v>
      </c>
      <c r="P4654" s="54">
        <v>1</v>
      </c>
    </row>
    <row r="4655" spans="1:16" ht="28">
      <c r="A4655" s="54" t="s">
        <v>228</v>
      </c>
      <c r="B4655" s="54" t="s">
        <v>185</v>
      </c>
      <c r="C4655" s="54" t="s">
        <v>1167</v>
      </c>
      <c r="D4655" s="54" t="s">
        <v>163</v>
      </c>
      <c r="E4655" s="54" t="s">
        <v>1168</v>
      </c>
      <c r="F4655" s="54" t="s">
        <v>272</v>
      </c>
      <c r="G4655" s="54" t="s">
        <v>205</v>
      </c>
      <c r="H4655" s="54" t="s">
        <v>1435</v>
      </c>
      <c r="I4655" s="54" t="s">
        <v>1436</v>
      </c>
      <c r="J4655" s="54" t="s">
        <v>205</v>
      </c>
      <c r="K4655" s="54" t="s">
        <v>1457</v>
      </c>
      <c r="L4655" s="87">
        <v>43154</v>
      </c>
      <c r="M4655" s="54"/>
      <c r="N4655" s="54" t="s">
        <v>1458</v>
      </c>
      <c r="O4655" s="88">
        <v>9.3600000000000017E-2</v>
      </c>
      <c r="P4655" s="54">
        <v>52</v>
      </c>
    </row>
    <row r="4656" spans="1:16" ht="28">
      <c r="A4656" s="54" t="s">
        <v>228</v>
      </c>
      <c r="B4656" s="54" t="s">
        <v>185</v>
      </c>
      <c r="C4656" s="54" t="s">
        <v>1167</v>
      </c>
      <c r="D4656" s="54" t="s">
        <v>163</v>
      </c>
      <c r="E4656" s="54" t="s">
        <v>1168</v>
      </c>
      <c r="F4656" s="54" t="s">
        <v>272</v>
      </c>
      <c r="G4656" s="54" t="s">
        <v>205</v>
      </c>
      <c r="H4656" s="54" t="s">
        <v>1435</v>
      </c>
      <c r="I4656" s="54" t="s">
        <v>1436</v>
      </c>
      <c r="J4656" s="54" t="s">
        <v>205</v>
      </c>
      <c r="K4656" s="54" t="s">
        <v>1459</v>
      </c>
      <c r="L4656" s="87">
        <v>43154</v>
      </c>
      <c r="M4656" s="54"/>
      <c r="N4656" s="54" t="s">
        <v>1460</v>
      </c>
      <c r="O4656" s="88">
        <v>3.5999999999999997E-2</v>
      </c>
      <c r="P4656" s="54">
        <v>20</v>
      </c>
    </row>
    <row r="4657" spans="1:16" ht="28">
      <c r="A4657" s="54" t="s">
        <v>228</v>
      </c>
      <c r="B4657" s="54" t="s">
        <v>185</v>
      </c>
      <c r="C4657" s="54" t="s">
        <v>1167</v>
      </c>
      <c r="D4657" s="54" t="s">
        <v>163</v>
      </c>
      <c r="E4657" s="54" t="s">
        <v>1168</v>
      </c>
      <c r="F4657" s="54" t="s">
        <v>272</v>
      </c>
      <c r="G4657" s="54" t="s">
        <v>205</v>
      </c>
      <c r="H4657" s="54" t="s">
        <v>1435</v>
      </c>
      <c r="I4657" s="54" t="s">
        <v>1436</v>
      </c>
      <c r="J4657" s="54" t="s">
        <v>205</v>
      </c>
      <c r="K4657" s="54" t="s">
        <v>1461</v>
      </c>
      <c r="L4657" s="87">
        <v>43154</v>
      </c>
      <c r="M4657" s="54"/>
      <c r="N4657" s="54" t="s">
        <v>1462</v>
      </c>
      <c r="O4657" s="88">
        <v>1.0800000000000001E-2</v>
      </c>
      <c r="P4657" s="54">
        <v>6</v>
      </c>
    </row>
    <row r="4658" spans="1:16" ht="28">
      <c r="A4658" s="54" t="s">
        <v>228</v>
      </c>
      <c r="B4658" s="54" t="s">
        <v>185</v>
      </c>
      <c r="C4658" s="54" t="s">
        <v>1167</v>
      </c>
      <c r="D4658" s="54" t="s">
        <v>163</v>
      </c>
      <c r="E4658" s="54" t="s">
        <v>1168</v>
      </c>
      <c r="F4658" s="54" t="s">
        <v>272</v>
      </c>
      <c r="G4658" s="54" t="s">
        <v>205</v>
      </c>
      <c r="H4658" s="54" t="s">
        <v>1435</v>
      </c>
      <c r="I4658" s="54" t="s">
        <v>1436</v>
      </c>
      <c r="J4658" s="54" t="s">
        <v>205</v>
      </c>
      <c r="K4658" s="54" t="s">
        <v>1463</v>
      </c>
      <c r="L4658" s="87">
        <v>43154</v>
      </c>
      <c r="M4658" s="54"/>
      <c r="N4658" s="54" t="s">
        <v>1464</v>
      </c>
      <c r="O4658" s="88">
        <v>7.7399999999999997E-2</v>
      </c>
      <c r="P4658" s="54">
        <v>43</v>
      </c>
    </row>
    <row r="4659" spans="1:16" ht="28">
      <c r="A4659" s="54" t="s">
        <v>228</v>
      </c>
      <c r="B4659" s="54" t="s">
        <v>185</v>
      </c>
      <c r="C4659" s="54" t="s">
        <v>1167</v>
      </c>
      <c r="D4659" s="54" t="s">
        <v>163</v>
      </c>
      <c r="E4659" s="54" t="s">
        <v>1168</v>
      </c>
      <c r="F4659" s="54" t="s">
        <v>272</v>
      </c>
      <c r="G4659" s="54" t="s">
        <v>205</v>
      </c>
      <c r="H4659" s="54" t="s">
        <v>1435</v>
      </c>
      <c r="I4659" s="54" t="s">
        <v>1436</v>
      </c>
      <c r="J4659" s="54" t="s">
        <v>205</v>
      </c>
      <c r="K4659" s="54" t="s">
        <v>1465</v>
      </c>
      <c r="L4659" s="87">
        <v>43154</v>
      </c>
      <c r="M4659" s="54"/>
      <c r="N4659" s="54" t="s">
        <v>1466</v>
      </c>
      <c r="O4659" s="88">
        <v>4.4999999999999998E-2</v>
      </c>
      <c r="P4659" s="54">
        <v>25</v>
      </c>
    </row>
    <row r="4660" spans="1:16" ht="28">
      <c r="A4660" s="54" t="s">
        <v>228</v>
      </c>
      <c r="B4660" s="54" t="s">
        <v>185</v>
      </c>
      <c r="C4660" s="54" t="s">
        <v>1167</v>
      </c>
      <c r="D4660" s="54" t="s">
        <v>163</v>
      </c>
      <c r="E4660" s="54" t="s">
        <v>1168</v>
      </c>
      <c r="F4660" s="54" t="s">
        <v>272</v>
      </c>
      <c r="G4660" s="54" t="s">
        <v>205</v>
      </c>
      <c r="H4660" s="54" t="s">
        <v>1435</v>
      </c>
      <c r="I4660" s="54" t="s">
        <v>1436</v>
      </c>
      <c r="J4660" s="54" t="s">
        <v>205</v>
      </c>
      <c r="K4660" s="54" t="s">
        <v>1467</v>
      </c>
      <c r="L4660" s="87">
        <v>43154</v>
      </c>
      <c r="M4660" s="54"/>
      <c r="N4660" s="54" t="s">
        <v>1468</v>
      </c>
      <c r="O4660" s="88">
        <v>3.5999999999999997E-2</v>
      </c>
      <c r="P4660" s="54">
        <v>20</v>
      </c>
    </row>
    <row r="4661" spans="1:16" ht="28">
      <c r="A4661" s="54" t="s">
        <v>228</v>
      </c>
      <c r="B4661" s="54" t="s">
        <v>185</v>
      </c>
      <c r="C4661" s="54" t="s">
        <v>1167</v>
      </c>
      <c r="D4661" s="54" t="s">
        <v>163</v>
      </c>
      <c r="E4661" s="54" t="s">
        <v>1168</v>
      </c>
      <c r="F4661" s="54" t="s">
        <v>272</v>
      </c>
      <c r="G4661" s="54" t="s">
        <v>205</v>
      </c>
      <c r="H4661" s="54" t="s">
        <v>1435</v>
      </c>
      <c r="I4661" s="54" t="s">
        <v>1436</v>
      </c>
      <c r="J4661" s="54" t="s">
        <v>205</v>
      </c>
      <c r="K4661" s="54" t="s">
        <v>1449</v>
      </c>
      <c r="L4661" s="87">
        <v>43154</v>
      </c>
      <c r="M4661" s="54"/>
      <c r="N4661" s="54" t="s">
        <v>1450</v>
      </c>
      <c r="O4661" s="88">
        <v>4.6800000000000008E-2</v>
      </c>
      <c r="P4661" s="54">
        <v>26</v>
      </c>
    </row>
    <row r="4662" spans="1:16" ht="28">
      <c r="A4662" s="54" t="s">
        <v>228</v>
      </c>
      <c r="B4662" s="54" t="s">
        <v>185</v>
      </c>
      <c r="C4662" s="54" t="s">
        <v>1167</v>
      </c>
      <c r="D4662" s="54" t="s">
        <v>163</v>
      </c>
      <c r="E4662" s="54" t="s">
        <v>1168</v>
      </c>
      <c r="F4662" s="54" t="s">
        <v>272</v>
      </c>
      <c r="G4662" s="54" t="s">
        <v>205</v>
      </c>
      <c r="H4662" s="54" t="s">
        <v>1435</v>
      </c>
      <c r="I4662" s="54" t="s">
        <v>1436</v>
      </c>
      <c r="J4662" s="54" t="s">
        <v>205</v>
      </c>
      <c r="K4662" s="54" t="s">
        <v>1469</v>
      </c>
      <c r="L4662" s="87">
        <v>43154</v>
      </c>
      <c r="M4662" s="54"/>
      <c r="N4662" s="54" t="s">
        <v>1470</v>
      </c>
      <c r="O4662" s="88">
        <v>7.5600000000000014E-2</v>
      </c>
      <c r="P4662" s="54">
        <v>42</v>
      </c>
    </row>
    <row r="4663" spans="1:16" ht="28">
      <c r="A4663" s="54" t="s">
        <v>228</v>
      </c>
      <c r="B4663" s="54" t="s">
        <v>185</v>
      </c>
      <c r="C4663" s="54" t="s">
        <v>1167</v>
      </c>
      <c r="D4663" s="54" t="s">
        <v>163</v>
      </c>
      <c r="E4663" s="54" t="s">
        <v>1168</v>
      </c>
      <c r="F4663" s="54" t="s">
        <v>272</v>
      </c>
      <c r="G4663" s="54" t="s">
        <v>205</v>
      </c>
      <c r="H4663" s="54" t="s">
        <v>1435</v>
      </c>
      <c r="I4663" s="54" t="s">
        <v>1436</v>
      </c>
      <c r="J4663" s="54" t="s">
        <v>205</v>
      </c>
      <c r="K4663" s="54" t="s">
        <v>1455</v>
      </c>
      <c r="L4663" s="87">
        <v>43154</v>
      </c>
      <c r="M4663" s="54"/>
      <c r="N4663" s="54" t="s">
        <v>1456</v>
      </c>
      <c r="O4663" s="88">
        <v>1.8E-3</v>
      </c>
      <c r="P4663" s="54">
        <v>1</v>
      </c>
    </row>
    <row r="4664" spans="1:16" ht="28">
      <c r="A4664" s="54" t="s">
        <v>228</v>
      </c>
      <c r="B4664" s="54" t="s">
        <v>185</v>
      </c>
      <c r="C4664" s="54" t="s">
        <v>1167</v>
      </c>
      <c r="D4664" s="54" t="s">
        <v>163</v>
      </c>
      <c r="E4664" s="54" t="s">
        <v>1168</v>
      </c>
      <c r="F4664" s="54" t="s">
        <v>272</v>
      </c>
      <c r="G4664" s="54" t="s">
        <v>205</v>
      </c>
      <c r="H4664" s="54" t="s">
        <v>1016</v>
      </c>
      <c r="I4664" s="54" t="s">
        <v>1017</v>
      </c>
      <c r="J4664" s="54" t="s">
        <v>205</v>
      </c>
      <c r="K4664" s="54" t="s">
        <v>1437</v>
      </c>
      <c r="L4664" s="87">
        <v>41982</v>
      </c>
      <c r="M4664" s="54"/>
      <c r="N4664" s="54" t="s">
        <v>1438</v>
      </c>
      <c r="O4664" s="88">
        <v>5.4000000000000003E-3</v>
      </c>
      <c r="P4664" s="54">
        <v>3</v>
      </c>
    </row>
    <row r="4665" spans="1:16" ht="28">
      <c r="A4665" s="54" t="s">
        <v>228</v>
      </c>
      <c r="B4665" s="54" t="s">
        <v>185</v>
      </c>
      <c r="C4665" s="54" t="s">
        <v>1167</v>
      </c>
      <c r="D4665" s="54" t="s">
        <v>163</v>
      </c>
      <c r="E4665" s="54" t="s">
        <v>1168</v>
      </c>
      <c r="F4665" s="54" t="s">
        <v>272</v>
      </c>
      <c r="G4665" s="54" t="s">
        <v>205</v>
      </c>
      <c r="H4665" s="54" t="s">
        <v>1016</v>
      </c>
      <c r="I4665" s="54" t="s">
        <v>1017</v>
      </c>
      <c r="J4665" s="54" t="s">
        <v>205</v>
      </c>
      <c r="K4665" s="54" t="s">
        <v>1018</v>
      </c>
      <c r="L4665" s="87">
        <v>41982</v>
      </c>
      <c r="M4665" s="54"/>
      <c r="N4665" s="54" t="s">
        <v>1019</v>
      </c>
      <c r="O4665" s="88">
        <v>1.0800000000000001E-2</v>
      </c>
      <c r="P4665" s="54">
        <v>6</v>
      </c>
    </row>
    <row r="4666" spans="1:16" ht="28">
      <c r="A4666" s="54" t="s">
        <v>228</v>
      </c>
      <c r="B4666" s="54" t="s">
        <v>185</v>
      </c>
      <c r="C4666" s="54" t="s">
        <v>1167</v>
      </c>
      <c r="D4666" s="54" t="s">
        <v>163</v>
      </c>
      <c r="E4666" s="54" t="s">
        <v>1168</v>
      </c>
      <c r="F4666" s="54" t="s">
        <v>272</v>
      </c>
      <c r="G4666" s="54" t="s">
        <v>205</v>
      </c>
      <c r="H4666" s="54" t="s">
        <v>1016</v>
      </c>
      <c r="I4666" s="54" t="s">
        <v>1017</v>
      </c>
      <c r="J4666" s="54" t="s">
        <v>205</v>
      </c>
      <c r="K4666" s="54" t="s">
        <v>1020</v>
      </c>
      <c r="L4666" s="87">
        <v>41982</v>
      </c>
      <c r="M4666" s="54"/>
      <c r="N4666" s="54" t="s">
        <v>1021</v>
      </c>
      <c r="O4666" s="88">
        <v>0.29880000000000001</v>
      </c>
      <c r="P4666" s="54">
        <v>166</v>
      </c>
    </row>
    <row r="4667" spans="1:16" ht="28">
      <c r="A4667" s="54" t="s">
        <v>228</v>
      </c>
      <c r="B4667" s="54" t="s">
        <v>185</v>
      </c>
      <c r="C4667" s="54" t="s">
        <v>1167</v>
      </c>
      <c r="D4667" s="54" t="s">
        <v>163</v>
      </c>
      <c r="E4667" s="54" t="s">
        <v>1168</v>
      </c>
      <c r="F4667" s="54" t="s">
        <v>272</v>
      </c>
      <c r="G4667" s="54" t="s">
        <v>205</v>
      </c>
      <c r="H4667" s="54" t="s">
        <v>1016</v>
      </c>
      <c r="I4667" s="54" t="s">
        <v>1017</v>
      </c>
      <c r="J4667" s="54" t="s">
        <v>205</v>
      </c>
      <c r="K4667" s="54" t="s">
        <v>1016</v>
      </c>
      <c r="L4667" s="87">
        <v>41982</v>
      </c>
      <c r="M4667" s="54"/>
      <c r="N4667" s="54" t="s">
        <v>1022</v>
      </c>
      <c r="O4667" s="88">
        <v>0.1062</v>
      </c>
      <c r="P4667" s="54">
        <v>59</v>
      </c>
    </row>
    <row r="4668" spans="1:16" ht="28">
      <c r="A4668" s="54" t="s">
        <v>228</v>
      </c>
      <c r="B4668" s="54" t="s">
        <v>185</v>
      </c>
      <c r="C4668" s="54" t="s">
        <v>1167</v>
      </c>
      <c r="D4668" s="54" t="s">
        <v>163</v>
      </c>
      <c r="E4668" s="54" t="s">
        <v>1168</v>
      </c>
      <c r="F4668" s="54" t="s">
        <v>272</v>
      </c>
      <c r="G4668" s="54" t="s">
        <v>1023</v>
      </c>
      <c r="H4668" s="54" t="s">
        <v>1024</v>
      </c>
      <c r="I4668" s="54" t="s">
        <v>1025</v>
      </c>
      <c r="J4668" s="54" t="s">
        <v>1023</v>
      </c>
      <c r="K4668" s="54" t="s">
        <v>1028</v>
      </c>
      <c r="L4668" s="87">
        <v>41688</v>
      </c>
      <c r="M4668" s="54"/>
      <c r="N4668" s="54" t="s">
        <v>1029</v>
      </c>
      <c r="O4668" s="88">
        <v>7.9200000000000007E-2</v>
      </c>
      <c r="P4668" s="54">
        <v>44</v>
      </c>
    </row>
    <row r="4669" spans="1:16" ht="28">
      <c r="A4669" s="54" t="s">
        <v>228</v>
      </c>
      <c r="B4669" s="54" t="s">
        <v>185</v>
      </c>
      <c r="C4669" s="54" t="s">
        <v>1167</v>
      </c>
      <c r="D4669" s="54" t="s">
        <v>163</v>
      </c>
      <c r="E4669" s="54" t="s">
        <v>1168</v>
      </c>
      <c r="F4669" s="54" t="s">
        <v>272</v>
      </c>
      <c r="G4669" s="54" t="s">
        <v>1023</v>
      </c>
      <c r="H4669" s="54" t="s">
        <v>1024</v>
      </c>
      <c r="I4669" s="54" t="s">
        <v>1025</v>
      </c>
      <c r="J4669" s="54" t="s">
        <v>1023</v>
      </c>
      <c r="K4669" s="54" t="s">
        <v>1030</v>
      </c>
      <c r="L4669" s="87">
        <v>41688</v>
      </c>
      <c r="M4669" s="54"/>
      <c r="N4669" s="54" t="s">
        <v>1031</v>
      </c>
      <c r="O4669" s="88">
        <v>5.5800000000000002E-2</v>
      </c>
      <c r="P4669" s="54">
        <v>31</v>
      </c>
    </row>
    <row r="4670" spans="1:16" ht="28">
      <c r="A4670" s="54" t="s">
        <v>228</v>
      </c>
      <c r="B4670" s="54" t="s">
        <v>185</v>
      </c>
      <c r="C4670" s="54" t="s">
        <v>1167</v>
      </c>
      <c r="D4670" s="54" t="s">
        <v>163</v>
      </c>
      <c r="E4670" s="54" t="s">
        <v>1168</v>
      </c>
      <c r="F4670" s="54" t="s">
        <v>272</v>
      </c>
      <c r="G4670" s="54" t="s">
        <v>1023</v>
      </c>
      <c r="H4670" s="54" t="s">
        <v>1024</v>
      </c>
      <c r="I4670" s="54" t="s">
        <v>1025</v>
      </c>
      <c r="J4670" s="54" t="s">
        <v>1023</v>
      </c>
      <c r="K4670" s="54" t="s">
        <v>1032</v>
      </c>
      <c r="L4670" s="87">
        <v>41688</v>
      </c>
      <c r="M4670" s="54"/>
      <c r="N4670" s="54" t="s">
        <v>1033</v>
      </c>
      <c r="O4670" s="88">
        <v>9.1800000000000007E-2</v>
      </c>
      <c r="P4670" s="54">
        <v>51</v>
      </c>
    </row>
    <row r="4671" spans="1:16" ht="28">
      <c r="A4671" s="54" t="s">
        <v>228</v>
      </c>
      <c r="B4671" s="54" t="s">
        <v>185</v>
      </c>
      <c r="C4671" s="54" t="s">
        <v>1167</v>
      </c>
      <c r="D4671" s="54" t="s">
        <v>163</v>
      </c>
      <c r="E4671" s="54" t="s">
        <v>1168</v>
      </c>
      <c r="F4671" s="54" t="s">
        <v>272</v>
      </c>
      <c r="G4671" s="54" t="s">
        <v>1023</v>
      </c>
      <c r="H4671" s="54" t="s">
        <v>1024</v>
      </c>
      <c r="I4671" s="54" t="s">
        <v>1025</v>
      </c>
      <c r="J4671" s="54" t="s">
        <v>1023</v>
      </c>
      <c r="K4671" s="54" t="s">
        <v>1034</v>
      </c>
      <c r="L4671" s="87">
        <v>41688</v>
      </c>
      <c r="M4671" s="54"/>
      <c r="N4671" s="54" t="s">
        <v>1035</v>
      </c>
      <c r="O4671" s="88">
        <v>0.1782</v>
      </c>
      <c r="P4671" s="54">
        <v>99</v>
      </c>
    </row>
    <row r="4672" spans="1:16" ht="28">
      <c r="A4672" s="54" t="s">
        <v>228</v>
      </c>
      <c r="B4672" s="54" t="s">
        <v>185</v>
      </c>
      <c r="C4672" s="54" t="s">
        <v>1167</v>
      </c>
      <c r="D4672" s="54" t="s">
        <v>163</v>
      </c>
      <c r="E4672" s="54" t="s">
        <v>1168</v>
      </c>
      <c r="F4672" s="54" t="s">
        <v>272</v>
      </c>
      <c r="G4672" s="54" t="s">
        <v>1023</v>
      </c>
      <c r="H4672" s="54" t="s">
        <v>1024</v>
      </c>
      <c r="I4672" s="54" t="s">
        <v>1025</v>
      </c>
      <c r="J4672" s="54" t="s">
        <v>1023</v>
      </c>
      <c r="K4672" s="54" t="s">
        <v>1036</v>
      </c>
      <c r="L4672" s="87">
        <v>41688</v>
      </c>
      <c r="M4672" s="54"/>
      <c r="N4672" s="54" t="s">
        <v>1037</v>
      </c>
      <c r="O4672" s="88">
        <v>0.19620000000000001</v>
      </c>
      <c r="P4672" s="54">
        <v>109</v>
      </c>
    </row>
    <row r="4673" spans="1:16" ht="28">
      <c r="A4673" s="54" t="s">
        <v>228</v>
      </c>
      <c r="B4673" s="54" t="s">
        <v>185</v>
      </c>
      <c r="C4673" s="54" t="s">
        <v>1167</v>
      </c>
      <c r="D4673" s="54" t="s">
        <v>163</v>
      </c>
      <c r="E4673" s="54" t="s">
        <v>1168</v>
      </c>
      <c r="F4673" s="54" t="s">
        <v>272</v>
      </c>
      <c r="G4673" s="54" t="s">
        <v>1023</v>
      </c>
      <c r="H4673" s="54" t="s">
        <v>1024</v>
      </c>
      <c r="I4673" s="54" t="s">
        <v>1025</v>
      </c>
      <c r="J4673" s="54" t="s">
        <v>1023</v>
      </c>
      <c r="K4673" s="54" t="s">
        <v>1038</v>
      </c>
      <c r="L4673" s="87">
        <v>41688</v>
      </c>
      <c r="M4673" s="54"/>
      <c r="N4673" s="54" t="s">
        <v>1039</v>
      </c>
      <c r="O4673" s="88">
        <v>5.3999999999999999E-2</v>
      </c>
      <c r="P4673" s="54">
        <v>30</v>
      </c>
    </row>
    <row r="4674" spans="1:16" ht="28">
      <c r="A4674" s="54" t="s">
        <v>228</v>
      </c>
      <c r="B4674" s="54" t="s">
        <v>185</v>
      </c>
      <c r="C4674" s="54" t="s">
        <v>1167</v>
      </c>
      <c r="D4674" s="54" t="s">
        <v>163</v>
      </c>
      <c r="E4674" s="54" t="s">
        <v>1168</v>
      </c>
      <c r="F4674" s="54" t="s">
        <v>272</v>
      </c>
      <c r="G4674" s="54" t="s">
        <v>1023</v>
      </c>
      <c r="H4674" s="54" t="s">
        <v>1024</v>
      </c>
      <c r="I4674" s="54" t="s">
        <v>1025</v>
      </c>
      <c r="J4674" s="54" t="s">
        <v>1023</v>
      </c>
      <c r="K4674" s="54" t="s">
        <v>1040</v>
      </c>
      <c r="L4674" s="87">
        <v>41688</v>
      </c>
      <c r="M4674" s="54"/>
      <c r="N4674" s="54" t="s">
        <v>1041</v>
      </c>
      <c r="O4674" s="88">
        <v>5.220000000000001E-2</v>
      </c>
      <c r="P4674" s="54">
        <v>29</v>
      </c>
    </row>
    <row r="4675" spans="1:16" ht="28">
      <c r="A4675" s="54" t="s">
        <v>228</v>
      </c>
      <c r="B4675" s="54" t="s">
        <v>185</v>
      </c>
      <c r="C4675" s="54" t="s">
        <v>1167</v>
      </c>
      <c r="D4675" s="54" t="s">
        <v>163</v>
      </c>
      <c r="E4675" s="54" t="s">
        <v>1168</v>
      </c>
      <c r="F4675" s="54" t="s">
        <v>272</v>
      </c>
      <c r="G4675" s="54" t="s">
        <v>1023</v>
      </c>
      <c r="H4675" s="54" t="s">
        <v>1024</v>
      </c>
      <c r="I4675" s="54" t="s">
        <v>1025</v>
      </c>
      <c r="J4675" s="54" t="s">
        <v>1023</v>
      </c>
      <c r="K4675" s="54" t="s">
        <v>1044</v>
      </c>
      <c r="L4675" s="87">
        <v>41688</v>
      </c>
      <c r="M4675" s="54"/>
      <c r="N4675" s="54" t="s">
        <v>1045</v>
      </c>
      <c r="O4675" s="88">
        <v>0.68220000000000003</v>
      </c>
      <c r="P4675" s="54">
        <v>379</v>
      </c>
    </row>
    <row r="4676" spans="1:16" ht="28">
      <c r="A4676" s="54" t="s">
        <v>228</v>
      </c>
      <c r="B4676" s="54" t="s">
        <v>185</v>
      </c>
      <c r="C4676" s="54" t="s">
        <v>1167</v>
      </c>
      <c r="D4676" s="54" t="s">
        <v>163</v>
      </c>
      <c r="E4676" s="54" t="s">
        <v>1168</v>
      </c>
      <c r="F4676" s="54" t="s">
        <v>272</v>
      </c>
      <c r="G4676" s="54" t="s">
        <v>210</v>
      </c>
      <c r="H4676" s="54" t="s">
        <v>210</v>
      </c>
      <c r="I4676" s="54" t="s">
        <v>322</v>
      </c>
      <c r="J4676" s="54" t="s">
        <v>210</v>
      </c>
      <c r="K4676" s="54" t="s">
        <v>342</v>
      </c>
      <c r="L4676" s="87">
        <v>41674</v>
      </c>
      <c r="M4676" s="54"/>
      <c r="N4676" s="54" t="s">
        <v>1046</v>
      </c>
      <c r="O4676" s="88">
        <v>0.2394</v>
      </c>
      <c r="P4676" s="54">
        <v>133</v>
      </c>
    </row>
    <row r="4677" spans="1:16" ht="28">
      <c r="A4677" s="54" t="s">
        <v>228</v>
      </c>
      <c r="B4677" s="54" t="s">
        <v>185</v>
      </c>
      <c r="C4677" s="54" t="s">
        <v>1167</v>
      </c>
      <c r="D4677" s="54" t="s">
        <v>163</v>
      </c>
      <c r="E4677" s="54" t="s">
        <v>1168</v>
      </c>
      <c r="F4677" s="54" t="s">
        <v>272</v>
      </c>
      <c r="G4677" s="54" t="s">
        <v>210</v>
      </c>
      <c r="H4677" s="54" t="s">
        <v>210</v>
      </c>
      <c r="I4677" s="54" t="s">
        <v>322</v>
      </c>
      <c r="J4677" s="54" t="s">
        <v>210</v>
      </c>
      <c r="K4677" s="54" t="s">
        <v>1047</v>
      </c>
      <c r="L4677" s="87">
        <v>41674</v>
      </c>
      <c r="M4677" s="54"/>
      <c r="N4677" s="54" t="s">
        <v>1048</v>
      </c>
      <c r="O4677" s="88">
        <v>0.28620000000000001</v>
      </c>
      <c r="P4677" s="54">
        <v>159</v>
      </c>
    </row>
    <row r="4678" spans="1:16" ht="28">
      <c r="A4678" s="54" t="s">
        <v>228</v>
      </c>
      <c r="B4678" s="54" t="s">
        <v>185</v>
      </c>
      <c r="C4678" s="54" t="s">
        <v>1167</v>
      </c>
      <c r="D4678" s="54" t="s">
        <v>163</v>
      </c>
      <c r="E4678" s="54" t="s">
        <v>1168</v>
      </c>
      <c r="F4678" s="54" t="s">
        <v>272</v>
      </c>
      <c r="G4678" s="54" t="s">
        <v>210</v>
      </c>
      <c r="H4678" s="54" t="s">
        <v>210</v>
      </c>
      <c r="I4678" s="54" t="s">
        <v>322</v>
      </c>
      <c r="J4678" s="54" t="s">
        <v>210</v>
      </c>
      <c r="K4678" s="54" t="s">
        <v>1049</v>
      </c>
      <c r="L4678" s="87">
        <v>41674</v>
      </c>
      <c r="M4678" s="54"/>
      <c r="N4678" s="54" t="s">
        <v>1050</v>
      </c>
      <c r="O4678" s="88">
        <v>0.25919999999999999</v>
      </c>
      <c r="P4678" s="54">
        <v>144</v>
      </c>
    </row>
    <row r="4679" spans="1:16" ht="28">
      <c r="A4679" s="54" t="s">
        <v>228</v>
      </c>
      <c r="B4679" s="54" t="s">
        <v>185</v>
      </c>
      <c r="C4679" s="54" t="s">
        <v>1167</v>
      </c>
      <c r="D4679" s="54" t="s">
        <v>163</v>
      </c>
      <c r="E4679" s="54" t="s">
        <v>1168</v>
      </c>
      <c r="F4679" s="54" t="s">
        <v>272</v>
      </c>
      <c r="G4679" s="54" t="s">
        <v>210</v>
      </c>
      <c r="H4679" s="54" t="s">
        <v>210</v>
      </c>
      <c r="I4679" s="54" t="s">
        <v>322</v>
      </c>
      <c r="J4679" s="54" t="s">
        <v>210</v>
      </c>
      <c r="K4679" s="54" t="s">
        <v>323</v>
      </c>
      <c r="L4679" s="87">
        <v>41674</v>
      </c>
      <c r="M4679" s="54"/>
      <c r="N4679" s="54" t="s">
        <v>324</v>
      </c>
      <c r="O4679" s="88">
        <v>0.1188</v>
      </c>
      <c r="P4679" s="54">
        <v>66</v>
      </c>
    </row>
    <row r="4680" spans="1:16" ht="28">
      <c r="A4680" s="54" t="s">
        <v>228</v>
      </c>
      <c r="B4680" s="54" t="s">
        <v>185</v>
      </c>
      <c r="C4680" s="54" t="s">
        <v>1167</v>
      </c>
      <c r="D4680" s="54" t="s">
        <v>163</v>
      </c>
      <c r="E4680" s="54" t="s">
        <v>1168</v>
      </c>
      <c r="F4680" s="54" t="s">
        <v>272</v>
      </c>
      <c r="G4680" s="54" t="s">
        <v>210</v>
      </c>
      <c r="H4680" s="54" t="s">
        <v>210</v>
      </c>
      <c r="I4680" s="54" t="s">
        <v>322</v>
      </c>
      <c r="J4680" s="54" t="s">
        <v>210</v>
      </c>
      <c r="K4680" s="54" t="s">
        <v>345</v>
      </c>
      <c r="L4680" s="87">
        <v>41674</v>
      </c>
      <c r="M4680" s="54"/>
      <c r="N4680" s="54" t="s">
        <v>1051</v>
      </c>
      <c r="O4680" s="88">
        <v>0.26640000000000008</v>
      </c>
      <c r="P4680" s="54">
        <v>148</v>
      </c>
    </row>
    <row r="4681" spans="1:16" ht="28">
      <c r="A4681" s="54" t="s">
        <v>228</v>
      </c>
      <c r="B4681" s="54" t="s">
        <v>185</v>
      </c>
      <c r="C4681" s="54" t="s">
        <v>1167</v>
      </c>
      <c r="D4681" s="54" t="s">
        <v>163</v>
      </c>
      <c r="E4681" s="54" t="s">
        <v>1168</v>
      </c>
      <c r="F4681" s="54" t="s">
        <v>272</v>
      </c>
      <c r="G4681" s="54" t="s">
        <v>210</v>
      </c>
      <c r="H4681" s="54" t="s">
        <v>210</v>
      </c>
      <c r="I4681" s="54" t="s">
        <v>322</v>
      </c>
      <c r="J4681" s="54" t="s">
        <v>210</v>
      </c>
      <c r="K4681" s="54" t="s">
        <v>325</v>
      </c>
      <c r="L4681" s="87">
        <v>41674</v>
      </c>
      <c r="M4681" s="54"/>
      <c r="N4681" s="54" t="s">
        <v>326</v>
      </c>
      <c r="O4681" s="88">
        <v>0.22500000000000001</v>
      </c>
      <c r="P4681" s="54">
        <v>125</v>
      </c>
    </row>
    <row r="4682" spans="1:16" ht="28">
      <c r="A4682" s="54" t="s">
        <v>228</v>
      </c>
      <c r="B4682" s="54" t="s">
        <v>185</v>
      </c>
      <c r="C4682" s="54" t="s">
        <v>1167</v>
      </c>
      <c r="D4682" s="54" t="s">
        <v>163</v>
      </c>
      <c r="E4682" s="54" t="s">
        <v>1168</v>
      </c>
      <c r="F4682" s="54" t="s">
        <v>272</v>
      </c>
      <c r="G4682" s="54" t="s">
        <v>210</v>
      </c>
      <c r="H4682" s="54" t="s">
        <v>210</v>
      </c>
      <c r="I4682" s="54" t="s">
        <v>322</v>
      </c>
      <c r="J4682" s="54" t="s">
        <v>210</v>
      </c>
      <c r="K4682" s="54" t="s">
        <v>1052</v>
      </c>
      <c r="L4682" s="87">
        <v>41674</v>
      </c>
      <c r="M4682" s="54"/>
      <c r="N4682" s="54" t="s">
        <v>1053</v>
      </c>
      <c r="O4682" s="88">
        <v>0.23580000000000001</v>
      </c>
      <c r="P4682" s="54">
        <v>131</v>
      </c>
    </row>
    <row r="4683" spans="1:16" ht="28">
      <c r="A4683" s="54" t="s">
        <v>228</v>
      </c>
      <c r="B4683" s="54" t="s">
        <v>185</v>
      </c>
      <c r="C4683" s="54" t="s">
        <v>1167</v>
      </c>
      <c r="D4683" s="54" t="s">
        <v>163</v>
      </c>
      <c r="E4683" s="54" t="s">
        <v>1168</v>
      </c>
      <c r="F4683" s="54" t="s">
        <v>272</v>
      </c>
      <c r="G4683" s="54" t="s">
        <v>210</v>
      </c>
      <c r="H4683" s="54" t="s">
        <v>210</v>
      </c>
      <c r="I4683" s="54" t="s">
        <v>322</v>
      </c>
      <c r="J4683" s="54" t="s">
        <v>210</v>
      </c>
      <c r="K4683" s="54" t="s">
        <v>1056</v>
      </c>
      <c r="L4683" s="87">
        <v>41674</v>
      </c>
      <c r="M4683" s="54"/>
      <c r="N4683" s="54" t="s">
        <v>1057</v>
      </c>
      <c r="O4683" s="88">
        <v>0.1206</v>
      </c>
      <c r="P4683" s="54">
        <v>67</v>
      </c>
    </row>
    <row r="4684" spans="1:16" ht="28">
      <c r="A4684" s="54" t="s">
        <v>228</v>
      </c>
      <c r="B4684" s="54" t="s">
        <v>185</v>
      </c>
      <c r="C4684" s="54" t="s">
        <v>1167</v>
      </c>
      <c r="D4684" s="54" t="s">
        <v>163</v>
      </c>
      <c r="E4684" s="54" t="s">
        <v>1168</v>
      </c>
      <c r="F4684" s="54" t="s">
        <v>272</v>
      </c>
      <c r="G4684" s="54" t="s">
        <v>210</v>
      </c>
      <c r="H4684" s="54" t="s">
        <v>210</v>
      </c>
      <c r="I4684" s="54" t="s">
        <v>322</v>
      </c>
      <c r="J4684" s="54" t="s">
        <v>210</v>
      </c>
      <c r="K4684" s="54" t="s">
        <v>1060</v>
      </c>
      <c r="L4684" s="87">
        <v>41674</v>
      </c>
      <c r="M4684" s="54"/>
      <c r="N4684" s="54" t="s">
        <v>1061</v>
      </c>
      <c r="O4684" s="88">
        <v>0.25019999999999998</v>
      </c>
      <c r="P4684" s="54">
        <v>139</v>
      </c>
    </row>
    <row r="4685" spans="1:16" ht="28">
      <c r="A4685" s="54" t="s">
        <v>228</v>
      </c>
      <c r="B4685" s="54" t="s">
        <v>185</v>
      </c>
      <c r="C4685" s="54" t="s">
        <v>1167</v>
      </c>
      <c r="D4685" s="54" t="s">
        <v>163</v>
      </c>
      <c r="E4685" s="54" t="s">
        <v>1168</v>
      </c>
      <c r="F4685" s="54" t="s">
        <v>272</v>
      </c>
      <c r="G4685" s="54" t="s">
        <v>210</v>
      </c>
      <c r="H4685" s="54" t="s">
        <v>210</v>
      </c>
      <c r="I4685" s="54" t="s">
        <v>322</v>
      </c>
      <c r="J4685" s="54" t="s">
        <v>210</v>
      </c>
      <c r="K4685" s="54" t="s">
        <v>327</v>
      </c>
      <c r="L4685" s="87">
        <v>41674</v>
      </c>
      <c r="M4685" s="54"/>
      <c r="N4685" s="54" t="s">
        <v>328</v>
      </c>
      <c r="O4685" s="88">
        <v>0.25559999999999999</v>
      </c>
      <c r="P4685" s="54">
        <v>142</v>
      </c>
    </row>
    <row r="4686" spans="1:16" ht="28">
      <c r="A4686" s="54" t="s">
        <v>228</v>
      </c>
      <c r="B4686" s="54" t="s">
        <v>185</v>
      </c>
      <c r="C4686" s="54" t="s">
        <v>1167</v>
      </c>
      <c r="D4686" s="54" t="s">
        <v>163</v>
      </c>
      <c r="E4686" s="54" t="s">
        <v>1168</v>
      </c>
      <c r="F4686" s="54" t="s">
        <v>272</v>
      </c>
      <c r="G4686" s="54" t="s">
        <v>207</v>
      </c>
      <c r="H4686" s="54" t="s">
        <v>208</v>
      </c>
      <c r="I4686" s="54" t="s">
        <v>329</v>
      </c>
      <c r="J4686" s="54" t="s">
        <v>207</v>
      </c>
      <c r="K4686" s="54" t="s">
        <v>330</v>
      </c>
      <c r="L4686" s="87">
        <v>42171</v>
      </c>
      <c r="M4686" s="54"/>
      <c r="N4686" s="54" t="s">
        <v>331</v>
      </c>
      <c r="O4686" s="88">
        <v>0.64980000000000004</v>
      </c>
      <c r="P4686" s="54">
        <v>361</v>
      </c>
    </row>
    <row r="4687" spans="1:16" ht="28">
      <c r="A4687" s="54" t="s">
        <v>228</v>
      </c>
      <c r="B4687" s="54" t="s">
        <v>185</v>
      </c>
      <c r="C4687" s="54" t="s">
        <v>1167</v>
      </c>
      <c r="D4687" s="54" t="s">
        <v>163</v>
      </c>
      <c r="E4687" s="54" t="s">
        <v>1168</v>
      </c>
      <c r="F4687" s="54" t="s">
        <v>272</v>
      </c>
      <c r="G4687" s="54" t="s">
        <v>207</v>
      </c>
      <c r="H4687" s="54" t="s">
        <v>208</v>
      </c>
      <c r="I4687" s="54" t="s">
        <v>329</v>
      </c>
      <c r="J4687" s="54" t="s">
        <v>207</v>
      </c>
      <c r="K4687" s="54" t="s">
        <v>1062</v>
      </c>
      <c r="L4687" s="87">
        <v>42171</v>
      </c>
      <c r="M4687" s="54"/>
      <c r="N4687" s="54" t="s">
        <v>1063</v>
      </c>
      <c r="O4687" s="88">
        <v>0.16739999999999999</v>
      </c>
      <c r="P4687" s="54">
        <v>93</v>
      </c>
    </row>
    <row r="4688" spans="1:16" ht="28">
      <c r="A4688" s="54" t="s">
        <v>228</v>
      </c>
      <c r="B4688" s="54" t="s">
        <v>185</v>
      </c>
      <c r="C4688" s="54" t="s">
        <v>1167</v>
      </c>
      <c r="D4688" s="54" t="s">
        <v>163</v>
      </c>
      <c r="E4688" s="54" t="s">
        <v>1168</v>
      </c>
      <c r="F4688" s="54" t="s">
        <v>272</v>
      </c>
      <c r="G4688" s="54" t="s">
        <v>207</v>
      </c>
      <c r="H4688" s="54" t="s">
        <v>208</v>
      </c>
      <c r="I4688" s="54" t="s">
        <v>329</v>
      </c>
      <c r="J4688" s="54" t="s">
        <v>207</v>
      </c>
      <c r="K4688" s="54" t="s">
        <v>1064</v>
      </c>
      <c r="L4688" s="87">
        <v>42171</v>
      </c>
      <c r="M4688" s="54"/>
      <c r="N4688" s="54" t="s">
        <v>1065</v>
      </c>
      <c r="O4688" s="88">
        <v>0.59399999999999997</v>
      </c>
      <c r="P4688" s="54">
        <v>330</v>
      </c>
    </row>
    <row r="4689" spans="1:16" ht="28">
      <c r="A4689" s="54" t="s">
        <v>228</v>
      </c>
      <c r="B4689" s="54" t="s">
        <v>185</v>
      </c>
      <c r="C4689" s="54" t="s">
        <v>1167</v>
      </c>
      <c r="D4689" s="54" t="s">
        <v>163</v>
      </c>
      <c r="E4689" s="54" t="s">
        <v>1168</v>
      </c>
      <c r="F4689" s="54" t="s">
        <v>272</v>
      </c>
      <c r="G4689" s="54" t="s">
        <v>207</v>
      </c>
      <c r="H4689" s="54" t="s">
        <v>208</v>
      </c>
      <c r="I4689" s="54" t="s">
        <v>329</v>
      </c>
      <c r="J4689" s="54" t="s">
        <v>207</v>
      </c>
      <c r="K4689" s="54" t="s">
        <v>1066</v>
      </c>
      <c r="L4689" s="87">
        <v>42171</v>
      </c>
      <c r="M4689" s="54"/>
      <c r="N4689" s="54" t="s">
        <v>1067</v>
      </c>
      <c r="O4689" s="88">
        <v>0.1908</v>
      </c>
      <c r="P4689" s="54">
        <v>106</v>
      </c>
    </row>
    <row r="4690" spans="1:16" ht="28">
      <c r="A4690" s="54" t="s">
        <v>228</v>
      </c>
      <c r="B4690" s="54" t="s">
        <v>185</v>
      </c>
      <c r="C4690" s="54" t="s">
        <v>1167</v>
      </c>
      <c r="D4690" s="54" t="s">
        <v>163</v>
      </c>
      <c r="E4690" s="54" t="s">
        <v>1168</v>
      </c>
      <c r="F4690" s="54" t="s">
        <v>272</v>
      </c>
      <c r="G4690" s="54" t="s">
        <v>207</v>
      </c>
      <c r="H4690" s="54" t="s">
        <v>208</v>
      </c>
      <c r="I4690" s="54" t="s">
        <v>329</v>
      </c>
      <c r="J4690" s="54" t="s">
        <v>207</v>
      </c>
      <c r="K4690" s="54" t="s">
        <v>1068</v>
      </c>
      <c r="L4690" s="87">
        <v>42171</v>
      </c>
      <c r="M4690" s="54"/>
      <c r="N4690" s="54" t="s">
        <v>1069</v>
      </c>
      <c r="O4690" s="88">
        <v>0.14580000000000001</v>
      </c>
      <c r="P4690" s="54">
        <v>81</v>
      </c>
    </row>
    <row r="4691" spans="1:16" ht="28">
      <c r="A4691" s="54" t="s">
        <v>228</v>
      </c>
      <c r="B4691" s="54" t="s">
        <v>185</v>
      </c>
      <c r="C4691" s="54" t="s">
        <v>1167</v>
      </c>
      <c r="D4691" s="54" t="s">
        <v>163</v>
      </c>
      <c r="E4691" s="54" t="s">
        <v>1168</v>
      </c>
      <c r="F4691" s="54" t="s">
        <v>272</v>
      </c>
      <c r="G4691" s="54" t="s">
        <v>207</v>
      </c>
      <c r="H4691" s="54" t="s">
        <v>208</v>
      </c>
      <c r="I4691" s="54" t="s">
        <v>329</v>
      </c>
      <c r="J4691" s="54" t="s">
        <v>207</v>
      </c>
      <c r="K4691" s="54" t="s">
        <v>332</v>
      </c>
      <c r="L4691" s="87">
        <v>42171</v>
      </c>
      <c r="M4691" s="54"/>
      <c r="N4691" s="54" t="s">
        <v>333</v>
      </c>
      <c r="O4691" s="88">
        <v>0.33300000000000002</v>
      </c>
      <c r="P4691" s="54">
        <v>185</v>
      </c>
    </row>
    <row r="4692" spans="1:16" ht="28">
      <c r="A4692" s="54" t="s">
        <v>228</v>
      </c>
      <c r="B4692" s="54" t="s">
        <v>185</v>
      </c>
      <c r="C4692" s="54" t="s">
        <v>1167</v>
      </c>
      <c r="D4692" s="54" t="s">
        <v>163</v>
      </c>
      <c r="E4692" s="54" t="s">
        <v>1168</v>
      </c>
      <c r="F4692" s="54" t="s">
        <v>272</v>
      </c>
      <c r="G4692" s="54" t="s">
        <v>207</v>
      </c>
      <c r="H4692" s="54" t="s">
        <v>208</v>
      </c>
      <c r="I4692" s="54" t="s">
        <v>329</v>
      </c>
      <c r="J4692" s="54" t="s">
        <v>207</v>
      </c>
      <c r="K4692" s="54" t="s">
        <v>334</v>
      </c>
      <c r="L4692" s="87">
        <v>42171</v>
      </c>
      <c r="M4692" s="54"/>
      <c r="N4692" s="54" t="s">
        <v>335</v>
      </c>
      <c r="O4692" s="88">
        <v>0.1206</v>
      </c>
      <c r="P4692" s="54">
        <v>67</v>
      </c>
    </row>
    <row r="4693" spans="1:16" ht="28">
      <c r="A4693" s="54" t="s">
        <v>228</v>
      </c>
      <c r="B4693" s="54" t="s">
        <v>185</v>
      </c>
      <c r="C4693" s="54" t="s">
        <v>1167</v>
      </c>
      <c r="D4693" s="54" t="s">
        <v>163</v>
      </c>
      <c r="E4693" s="54" t="s">
        <v>1168</v>
      </c>
      <c r="F4693" s="54" t="s">
        <v>272</v>
      </c>
      <c r="G4693" s="54" t="s">
        <v>207</v>
      </c>
      <c r="H4693" s="54" t="s">
        <v>208</v>
      </c>
      <c r="I4693" s="54" t="s">
        <v>329</v>
      </c>
      <c r="J4693" s="54" t="s">
        <v>207</v>
      </c>
      <c r="K4693" s="54" t="s">
        <v>1070</v>
      </c>
      <c r="L4693" s="87">
        <v>42171</v>
      </c>
      <c r="M4693" s="54"/>
      <c r="N4693" s="54" t="s">
        <v>1071</v>
      </c>
      <c r="O4693" s="88">
        <v>0.18540000000000001</v>
      </c>
      <c r="P4693" s="54">
        <v>103</v>
      </c>
    </row>
    <row r="4694" spans="1:16" ht="28">
      <c r="A4694" s="54" t="s">
        <v>228</v>
      </c>
      <c r="B4694" s="54" t="s">
        <v>185</v>
      </c>
      <c r="C4694" s="54" t="s">
        <v>1167</v>
      </c>
      <c r="D4694" s="54" t="s">
        <v>163</v>
      </c>
      <c r="E4694" s="54" t="s">
        <v>1168</v>
      </c>
      <c r="F4694" s="54" t="s">
        <v>272</v>
      </c>
      <c r="G4694" s="54" t="s">
        <v>207</v>
      </c>
      <c r="H4694" s="54" t="s">
        <v>208</v>
      </c>
      <c r="I4694" s="54" t="s">
        <v>329</v>
      </c>
      <c r="J4694" s="54" t="s">
        <v>207</v>
      </c>
      <c r="K4694" s="54" t="s">
        <v>1072</v>
      </c>
      <c r="L4694" s="87">
        <v>42171</v>
      </c>
      <c r="M4694" s="54"/>
      <c r="N4694" s="54" t="s">
        <v>1073</v>
      </c>
      <c r="O4694" s="88">
        <v>1.8E-3</v>
      </c>
      <c r="P4694" s="54">
        <v>1</v>
      </c>
    </row>
    <row r="4695" spans="1:16" ht="28">
      <c r="A4695" s="54" t="s">
        <v>228</v>
      </c>
      <c r="B4695" s="54" t="s">
        <v>185</v>
      </c>
      <c r="C4695" s="54" t="s">
        <v>1167</v>
      </c>
      <c r="D4695" s="54" t="s">
        <v>163</v>
      </c>
      <c r="E4695" s="54" t="s">
        <v>1168</v>
      </c>
      <c r="F4695" s="54" t="s">
        <v>272</v>
      </c>
      <c r="G4695" s="54" t="s">
        <v>207</v>
      </c>
      <c r="H4695" s="54" t="s">
        <v>336</v>
      </c>
      <c r="I4695" s="54" t="s">
        <v>337</v>
      </c>
      <c r="J4695" s="54" t="s">
        <v>207</v>
      </c>
      <c r="K4695" s="54" t="s">
        <v>336</v>
      </c>
      <c r="L4695" s="87">
        <v>42101</v>
      </c>
      <c r="M4695" s="54"/>
      <c r="N4695" s="54" t="s">
        <v>338</v>
      </c>
      <c r="O4695" s="88">
        <v>0.36</v>
      </c>
      <c r="P4695" s="54">
        <v>200</v>
      </c>
    </row>
    <row r="4696" spans="1:16" ht="28">
      <c r="A4696" s="54" t="s">
        <v>228</v>
      </c>
      <c r="B4696" s="54" t="s">
        <v>185</v>
      </c>
      <c r="C4696" s="54" t="s">
        <v>1167</v>
      </c>
      <c r="D4696" s="54" t="s">
        <v>163</v>
      </c>
      <c r="E4696" s="54" t="s">
        <v>1168</v>
      </c>
      <c r="F4696" s="54" t="s">
        <v>272</v>
      </c>
      <c r="G4696" s="54" t="s">
        <v>207</v>
      </c>
      <c r="H4696" s="54" t="s">
        <v>209</v>
      </c>
      <c r="I4696" s="54" t="s">
        <v>1074</v>
      </c>
      <c r="J4696" s="54" t="s">
        <v>207</v>
      </c>
      <c r="K4696" s="54" t="s">
        <v>1075</v>
      </c>
      <c r="L4696" s="87">
        <v>41688</v>
      </c>
      <c r="M4696" s="54"/>
      <c r="N4696" s="54" t="s">
        <v>1076</v>
      </c>
      <c r="O4696" s="88">
        <v>0.80640000000000001</v>
      </c>
      <c r="P4696" s="54">
        <v>448</v>
      </c>
    </row>
    <row r="4697" spans="1:16" ht="28">
      <c r="A4697" s="54" t="s">
        <v>228</v>
      </c>
      <c r="B4697" s="54" t="s">
        <v>185</v>
      </c>
      <c r="C4697" s="54" t="s">
        <v>1167</v>
      </c>
      <c r="D4697" s="54" t="s">
        <v>163</v>
      </c>
      <c r="E4697" s="54" t="s">
        <v>1168</v>
      </c>
      <c r="F4697" s="54" t="s">
        <v>272</v>
      </c>
      <c r="G4697" s="54" t="s">
        <v>207</v>
      </c>
      <c r="H4697" s="54" t="s">
        <v>209</v>
      </c>
      <c r="I4697" s="54" t="s">
        <v>1074</v>
      </c>
      <c r="J4697" s="54" t="s">
        <v>207</v>
      </c>
      <c r="K4697" s="54" t="s">
        <v>1077</v>
      </c>
      <c r="L4697" s="87">
        <v>41688</v>
      </c>
      <c r="M4697" s="54"/>
      <c r="N4697" s="54" t="s">
        <v>1078</v>
      </c>
      <c r="O4697" s="88">
        <v>1.2185999999999999</v>
      </c>
      <c r="P4697" s="54">
        <v>677</v>
      </c>
    </row>
    <row r="4698" spans="1:16" ht="28">
      <c r="A4698" s="54" t="s">
        <v>228</v>
      </c>
      <c r="B4698" s="54" t="s">
        <v>185</v>
      </c>
      <c r="C4698" s="54" t="s">
        <v>1167</v>
      </c>
      <c r="D4698" s="54" t="s">
        <v>163</v>
      </c>
      <c r="E4698" s="54" t="s">
        <v>1168</v>
      </c>
      <c r="F4698" s="54" t="s">
        <v>272</v>
      </c>
      <c r="G4698" s="54" t="s">
        <v>207</v>
      </c>
      <c r="H4698" s="54" t="s">
        <v>209</v>
      </c>
      <c r="I4698" s="54" t="s">
        <v>1074</v>
      </c>
      <c r="J4698" s="54" t="s">
        <v>207</v>
      </c>
      <c r="K4698" s="54" t="s">
        <v>1079</v>
      </c>
      <c r="L4698" s="87">
        <v>41688</v>
      </c>
      <c r="M4698" s="54"/>
      <c r="N4698" s="54" t="s">
        <v>1080</v>
      </c>
      <c r="O4698" s="88">
        <v>0.432</v>
      </c>
      <c r="P4698" s="54">
        <v>240</v>
      </c>
    </row>
    <row r="4699" spans="1:16" ht="28">
      <c r="A4699" s="54" t="s">
        <v>228</v>
      </c>
      <c r="B4699" s="54" t="s">
        <v>185</v>
      </c>
      <c r="C4699" s="54" t="s">
        <v>1167</v>
      </c>
      <c r="D4699" s="54" t="s">
        <v>163</v>
      </c>
      <c r="E4699" s="54" t="s">
        <v>1168</v>
      </c>
      <c r="F4699" s="54" t="s">
        <v>272</v>
      </c>
      <c r="G4699" s="54" t="s">
        <v>207</v>
      </c>
      <c r="H4699" s="54" t="s">
        <v>209</v>
      </c>
      <c r="I4699" s="54" t="s">
        <v>1074</v>
      </c>
      <c r="J4699" s="54" t="s">
        <v>207</v>
      </c>
      <c r="K4699" s="54" t="s">
        <v>1081</v>
      </c>
      <c r="L4699" s="87">
        <v>41688</v>
      </c>
      <c r="M4699" s="54"/>
      <c r="N4699" s="54" t="s">
        <v>1082</v>
      </c>
      <c r="O4699" s="88">
        <v>0.32400000000000001</v>
      </c>
      <c r="P4699" s="54">
        <v>180</v>
      </c>
    </row>
    <row r="4700" spans="1:16" ht="28">
      <c r="A4700" s="54" t="s">
        <v>228</v>
      </c>
      <c r="B4700" s="54" t="s">
        <v>185</v>
      </c>
      <c r="C4700" s="54" t="s">
        <v>1167</v>
      </c>
      <c r="D4700" s="54" t="s">
        <v>163</v>
      </c>
      <c r="E4700" s="54" t="s">
        <v>1168</v>
      </c>
      <c r="F4700" s="54" t="s">
        <v>272</v>
      </c>
      <c r="G4700" s="54" t="s">
        <v>207</v>
      </c>
      <c r="H4700" s="54" t="s">
        <v>209</v>
      </c>
      <c r="I4700" s="54" t="s">
        <v>1074</v>
      </c>
      <c r="J4700" s="54" t="s">
        <v>207</v>
      </c>
      <c r="K4700" s="54" t="s">
        <v>1083</v>
      </c>
      <c r="L4700" s="87">
        <v>41688</v>
      </c>
      <c r="M4700" s="54"/>
      <c r="N4700" s="54" t="s">
        <v>1084</v>
      </c>
      <c r="O4700" s="88">
        <v>2.2320000000000002</v>
      </c>
      <c r="P4700" s="54">
        <v>1240</v>
      </c>
    </row>
    <row r="4701" spans="1:16" ht="28">
      <c r="A4701" s="54" t="s">
        <v>228</v>
      </c>
      <c r="B4701" s="54" t="s">
        <v>185</v>
      </c>
      <c r="C4701" s="54" t="s">
        <v>1167</v>
      </c>
      <c r="D4701" s="54" t="s">
        <v>163</v>
      </c>
      <c r="E4701" s="54" t="s">
        <v>1168</v>
      </c>
      <c r="F4701" s="54" t="s">
        <v>272</v>
      </c>
      <c r="G4701" s="54" t="s">
        <v>207</v>
      </c>
      <c r="H4701" s="54" t="s">
        <v>209</v>
      </c>
      <c r="I4701" s="54" t="s">
        <v>1074</v>
      </c>
      <c r="J4701" s="54" t="s">
        <v>207</v>
      </c>
      <c r="K4701" s="54" t="s">
        <v>1085</v>
      </c>
      <c r="L4701" s="87">
        <v>41688</v>
      </c>
      <c r="M4701" s="54"/>
      <c r="N4701" s="54" t="s">
        <v>1086</v>
      </c>
      <c r="O4701" s="88">
        <v>0.53100000000000003</v>
      </c>
      <c r="P4701" s="54">
        <v>295</v>
      </c>
    </row>
    <row r="4702" spans="1:16" ht="28">
      <c r="A4702" s="54" t="s">
        <v>228</v>
      </c>
      <c r="B4702" s="54" t="s">
        <v>185</v>
      </c>
      <c r="C4702" s="54" t="s">
        <v>1167</v>
      </c>
      <c r="D4702" s="54" t="s">
        <v>163</v>
      </c>
      <c r="E4702" s="54" t="s">
        <v>1168</v>
      </c>
      <c r="F4702" s="54" t="s">
        <v>272</v>
      </c>
      <c r="G4702" s="54" t="s">
        <v>207</v>
      </c>
      <c r="H4702" s="54" t="s">
        <v>209</v>
      </c>
      <c r="I4702" s="54" t="s">
        <v>1074</v>
      </c>
      <c r="J4702" s="54" t="s">
        <v>207</v>
      </c>
      <c r="K4702" s="54" t="s">
        <v>1087</v>
      </c>
      <c r="L4702" s="87">
        <v>41688</v>
      </c>
      <c r="M4702" s="54"/>
      <c r="N4702" s="54" t="s">
        <v>1088</v>
      </c>
      <c r="O4702" s="88">
        <v>0.68579999999999997</v>
      </c>
      <c r="P4702" s="54">
        <v>381</v>
      </c>
    </row>
    <row r="4703" spans="1:16" ht="28">
      <c r="A4703" s="54" t="s">
        <v>228</v>
      </c>
      <c r="B4703" s="54" t="s">
        <v>185</v>
      </c>
      <c r="C4703" s="54" t="s">
        <v>1167</v>
      </c>
      <c r="D4703" s="54" t="s">
        <v>163</v>
      </c>
      <c r="E4703" s="54" t="s">
        <v>1168</v>
      </c>
      <c r="F4703" s="54" t="s">
        <v>272</v>
      </c>
      <c r="G4703" s="54" t="s">
        <v>207</v>
      </c>
      <c r="H4703" s="54" t="s">
        <v>209</v>
      </c>
      <c r="I4703" s="54" t="s">
        <v>1074</v>
      </c>
      <c r="J4703" s="54" t="s">
        <v>207</v>
      </c>
      <c r="K4703" s="54" t="s">
        <v>1091</v>
      </c>
      <c r="L4703" s="87">
        <v>41688</v>
      </c>
      <c r="M4703" s="54"/>
      <c r="N4703" s="54" t="s">
        <v>1092</v>
      </c>
      <c r="O4703" s="88">
        <v>0.46260000000000001</v>
      </c>
      <c r="P4703" s="54">
        <v>257</v>
      </c>
    </row>
    <row r="4704" spans="1:16" ht="28">
      <c r="A4704" s="54" t="s">
        <v>228</v>
      </c>
      <c r="B4704" s="54" t="s">
        <v>185</v>
      </c>
      <c r="C4704" s="54" t="s">
        <v>1167</v>
      </c>
      <c r="D4704" s="54" t="s">
        <v>163</v>
      </c>
      <c r="E4704" s="54" t="s">
        <v>1168</v>
      </c>
      <c r="F4704" s="54" t="s">
        <v>272</v>
      </c>
      <c r="G4704" s="54" t="s">
        <v>207</v>
      </c>
      <c r="H4704" s="54" t="s">
        <v>209</v>
      </c>
      <c r="I4704" s="54" t="s">
        <v>1074</v>
      </c>
      <c r="J4704" s="54" t="s">
        <v>207</v>
      </c>
      <c r="K4704" s="54" t="s">
        <v>1093</v>
      </c>
      <c r="L4704" s="87">
        <v>41688</v>
      </c>
      <c r="M4704" s="54"/>
      <c r="N4704" s="54" t="s">
        <v>1094</v>
      </c>
      <c r="O4704" s="88">
        <v>0.83520000000000016</v>
      </c>
      <c r="P4704" s="54">
        <v>464</v>
      </c>
    </row>
    <row r="4705" spans="1:16" ht="28">
      <c r="A4705" s="54" t="s">
        <v>228</v>
      </c>
      <c r="B4705" s="54" t="s">
        <v>185</v>
      </c>
      <c r="C4705" s="54" t="s">
        <v>1167</v>
      </c>
      <c r="D4705" s="54" t="s">
        <v>163</v>
      </c>
      <c r="E4705" s="54" t="s">
        <v>1168</v>
      </c>
      <c r="F4705" s="54" t="s">
        <v>272</v>
      </c>
      <c r="G4705" s="54" t="s">
        <v>207</v>
      </c>
      <c r="H4705" s="54" t="s">
        <v>209</v>
      </c>
      <c r="I4705" s="54" t="s">
        <v>1074</v>
      </c>
      <c r="J4705" s="54" t="s">
        <v>207</v>
      </c>
      <c r="K4705" s="54" t="s">
        <v>1095</v>
      </c>
      <c r="L4705" s="87">
        <v>41688</v>
      </c>
      <c r="M4705" s="54"/>
      <c r="N4705" s="54" t="s">
        <v>1096</v>
      </c>
      <c r="O4705" s="88">
        <v>3.3281999999999998</v>
      </c>
      <c r="P4705" s="54">
        <v>1849</v>
      </c>
    </row>
    <row r="4706" spans="1:16" ht="28">
      <c r="A4706" s="54" t="s">
        <v>228</v>
      </c>
      <c r="B4706" s="54" t="s">
        <v>185</v>
      </c>
      <c r="C4706" s="54" t="s">
        <v>1167</v>
      </c>
      <c r="D4706" s="54" t="s">
        <v>163</v>
      </c>
      <c r="E4706" s="54" t="s">
        <v>1168</v>
      </c>
      <c r="F4706" s="54" t="s">
        <v>272</v>
      </c>
      <c r="G4706" s="54" t="s">
        <v>207</v>
      </c>
      <c r="H4706" s="54" t="s">
        <v>209</v>
      </c>
      <c r="I4706" s="54" t="s">
        <v>1074</v>
      </c>
      <c r="J4706" s="54" t="s">
        <v>207</v>
      </c>
      <c r="K4706" s="54" t="s">
        <v>1097</v>
      </c>
      <c r="L4706" s="87">
        <v>41688</v>
      </c>
      <c r="M4706" s="54"/>
      <c r="N4706" s="54" t="s">
        <v>1098</v>
      </c>
      <c r="O4706" s="88">
        <v>0.42480000000000001</v>
      </c>
      <c r="P4706" s="54">
        <v>236</v>
      </c>
    </row>
    <row r="4707" spans="1:16" ht="28">
      <c r="A4707" s="54" t="s">
        <v>228</v>
      </c>
      <c r="B4707" s="54" t="s">
        <v>185</v>
      </c>
      <c r="C4707" s="54" t="s">
        <v>1167</v>
      </c>
      <c r="D4707" s="54" t="s">
        <v>163</v>
      </c>
      <c r="E4707" s="54" t="s">
        <v>1168</v>
      </c>
      <c r="F4707" s="54" t="s">
        <v>272</v>
      </c>
      <c r="G4707" s="54" t="s">
        <v>365</v>
      </c>
      <c r="H4707" s="54" t="s">
        <v>1099</v>
      </c>
      <c r="I4707" s="54" t="s">
        <v>1100</v>
      </c>
      <c r="J4707" s="54" t="s">
        <v>365</v>
      </c>
      <c r="K4707" s="54" t="s">
        <v>1105</v>
      </c>
      <c r="L4707" s="87">
        <v>42671</v>
      </c>
      <c r="M4707" s="54"/>
      <c r="N4707" s="54" t="s">
        <v>1106</v>
      </c>
      <c r="O4707" s="88">
        <v>1.8E-3</v>
      </c>
      <c r="P4707" s="54">
        <v>1</v>
      </c>
    </row>
    <row r="4708" spans="1:16" ht="28">
      <c r="A4708" s="54" t="s">
        <v>228</v>
      </c>
      <c r="B4708" s="54" t="s">
        <v>185</v>
      </c>
      <c r="C4708" s="54" t="s">
        <v>1167</v>
      </c>
      <c r="D4708" s="54" t="s">
        <v>163</v>
      </c>
      <c r="E4708" s="54" t="s">
        <v>1168</v>
      </c>
      <c r="F4708" s="54" t="s">
        <v>272</v>
      </c>
      <c r="G4708" s="54" t="s">
        <v>365</v>
      </c>
      <c r="H4708" s="54" t="s">
        <v>1099</v>
      </c>
      <c r="I4708" s="54" t="s">
        <v>1100</v>
      </c>
      <c r="J4708" s="54" t="s">
        <v>365</v>
      </c>
      <c r="K4708" s="54" t="s">
        <v>366</v>
      </c>
      <c r="L4708" s="87">
        <v>42671</v>
      </c>
      <c r="M4708" s="54"/>
      <c r="N4708" s="54" t="s">
        <v>1109</v>
      </c>
      <c r="O4708" s="88">
        <v>3.5999999999999999E-3</v>
      </c>
      <c r="P4708" s="54">
        <v>2</v>
      </c>
    </row>
    <row r="4709" spans="1:16" ht="28">
      <c r="A4709" s="54" t="s">
        <v>228</v>
      </c>
      <c r="B4709" s="54" t="s">
        <v>185</v>
      </c>
      <c r="C4709" s="54" t="s">
        <v>1167</v>
      </c>
      <c r="D4709" s="54" t="s">
        <v>163</v>
      </c>
      <c r="E4709" s="54" t="s">
        <v>1168</v>
      </c>
      <c r="F4709" s="54" t="s">
        <v>272</v>
      </c>
      <c r="G4709" s="54" t="s">
        <v>365</v>
      </c>
      <c r="H4709" s="54" t="s">
        <v>1099</v>
      </c>
      <c r="I4709" s="54" t="s">
        <v>1100</v>
      </c>
      <c r="J4709" s="54" t="s">
        <v>365</v>
      </c>
      <c r="K4709" s="54" t="s">
        <v>1110</v>
      </c>
      <c r="L4709" s="87">
        <v>42671</v>
      </c>
      <c r="M4709" s="54"/>
      <c r="N4709" s="54" t="s">
        <v>1111</v>
      </c>
      <c r="O4709" s="88">
        <v>1.8E-3</v>
      </c>
      <c r="P4709" s="54">
        <v>1</v>
      </c>
    </row>
    <row r="4710" spans="1:16" ht="28">
      <c r="A4710" s="54" t="s">
        <v>228</v>
      </c>
      <c r="B4710" s="54" t="s">
        <v>185</v>
      </c>
      <c r="C4710" s="54" t="s">
        <v>1167</v>
      </c>
      <c r="D4710" s="54" t="s">
        <v>163</v>
      </c>
      <c r="E4710" s="54" t="s">
        <v>1168</v>
      </c>
      <c r="F4710" s="54" t="s">
        <v>272</v>
      </c>
      <c r="G4710" s="54" t="s">
        <v>365</v>
      </c>
      <c r="H4710" s="54" t="s">
        <v>1099</v>
      </c>
      <c r="I4710" s="54" t="s">
        <v>1100</v>
      </c>
      <c r="J4710" s="54" t="s">
        <v>365</v>
      </c>
      <c r="K4710" s="54" t="s">
        <v>1112</v>
      </c>
      <c r="L4710" s="87">
        <v>42671</v>
      </c>
      <c r="M4710" s="54"/>
      <c r="N4710" s="54" t="s">
        <v>1113</v>
      </c>
      <c r="O4710" s="88">
        <v>1.6199999999999999E-2</v>
      </c>
      <c r="P4710" s="54">
        <v>9</v>
      </c>
    </row>
    <row r="4711" spans="1:16" ht="28">
      <c r="A4711" s="54" t="s">
        <v>228</v>
      </c>
      <c r="B4711" s="54" t="s">
        <v>185</v>
      </c>
      <c r="C4711" s="54" t="s">
        <v>1167</v>
      </c>
      <c r="D4711" s="54" t="s">
        <v>163</v>
      </c>
      <c r="E4711" s="54" t="s">
        <v>1168</v>
      </c>
      <c r="F4711" s="54" t="s">
        <v>272</v>
      </c>
      <c r="G4711" s="54" t="s">
        <v>365</v>
      </c>
      <c r="H4711" s="54" t="s">
        <v>1099</v>
      </c>
      <c r="I4711" s="54" t="s">
        <v>1100</v>
      </c>
      <c r="J4711" s="54" t="s">
        <v>365</v>
      </c>
      <c r="K4711" s="54" t="s">
        <v>1114</v>
      </c>
      <c r="L4711" s="87">
        <v>42671</v>
      </c>
      <c r="M4711" s="54"/>
      <c r="N4711" s="54" t="s">
        <v>1115</v>
      </c>
      <c r="O4711" s="88">
        <v>1.8E-3</v>
      </c>
      <c r="P4711" s="54">
        <v>1</v>
      </c>
    </row>
    <row r="4712" spans="1:16" ht="28">
      <c r="A4712" s="54" t="s">
        <v>228</v>
      </c>
      <c r="B4712" s="54" t="s">
        <v>185</v>
      </c>
      <c r="C4712" s="54" t="s">
        <v>1167</v>
      </c>
      <c r="D4712" s="54" t="s">
        <v>163</v>
      </c>
      <c r="E4712" s="54" t="s">
        <v>1168</v>
      </c>
      <c r="F4712" s="54" t="s">
        <v>272</v>
      </c>
      <c r="G4712" s="54" t="s">
        <v>365</v>
      </c>
      <c r="H4712" s="54" t="s">
        <v>1099</v>
      </c>
      <c r="I4712" s="54" t="s">
        <v>1100</v>
      </c>
      <c r="J4712" s="54" t="s">
        <v>365</v>
      </c>
      <c r="K4712" s="54" t="s">
        <v>1116</v>
      </c>
      <c r="L4712" s="87">
        <v>42671</v>
      </c>
      <c r="M4712" s="54"/>
      <c r="N4712" s="54" t="s">
        <v>1117</v>
      </c>
      <c r="O4712" s="88">
        <v>3.5999999999999999E-3</v>
      </c>
      <c r="P4712" s="54">
        <v>2</v>
      </c>
    </row>
    <row r="4713" spans="1:16" ht="28">
      <c r="A4713" s="54" t="s">
        <v>228</v>
      </c>
      <c r="B4713" s="54" t="s">
        <v>185</v>
      </c>
      <c r="C4713" s="54" t="s">
        <v>270</v>
      </c>
      <c r="D4713" s="54" t="s">
        <v>163</v>
      </c>
      <c r="E4713" s="54" t="s">
        <v>271</v>
      </c>
      <c r="F4713" s="54" t="s">
        <v>272</v>
      </c>
      <c r="G4713" s="54" t="s">
        <v>186</v>
      </c>
      <c r="H4713" s="54" t="s">
        <v>387</v>
      </c>
      <c r="I4713" s="54" t="s">
        <v>388</v>
      </c>
      <c r="J4713" s="54" t="s">
        <v>186</v>
      </c>
      <c r="K4713" s="54" t="s">
        <v>387</v>
      </c>
      <c r="L4713" s="87">
        <v>42230</v>
      </c>
      <c r="M4713" s="54"/>
      <c r="N4713" s="54" t="s">
        <v>389</v>
      </c>
      <c r="O4713" s="88">
        <v>1.0659485999999999E-2</v>
      </c>
      <c r="P4713" s="54">
        <v>35</v>
      </c>
    </row>
    <row r="4714" spans="1:16" ht="28">
      <c r="A4714" s="54" t="s">
        <v>228</v>
      </c>
      <c r="B4714" s="54" t="s">
        <v>185</v>
      </c>
      <c r="C4714" s="54" t="s">
        <v>270</v>
      </c>
      <c r="D4714" s="54" t="s">
        <v>163</v>
      </c>
      <c r="E4714" s="54" t="s">
        <v>271</v>
      </c>
      <c r="F4714" s="54" t="s">
        <v>272</v>
      </c>
      <c r="G4714" s="54" t="s">
        <v>186</v>
      </c>
      <c r="H4714" s="54" t="s">
        <v>187</v>
      </c>
      <c r="I4714" s="54" t="s">
        <v>273</v>
      </c>
      <c r="J4714" s="54" t="s">
        <v>186</v>
      </c>
      <c r="K4714" s="54" t="s">
        <v>187</v>
      </c>
      <c r="L4714" s="87">
        <v>42094</v>
      </c>
      <c r="M4714" s="54"/>
      <c r="N4714" s="54" t="s">
        <v>274</v>
      </c>
      <c r="O4714" s="88">
        <v>0.13044067600000001</v>
      </c>
      <c r="P4714" s="54">
        <v>385</v>
      </c>
    </row>
    <row r="4715" spans="1:16" ht="28">
      <c r="A4715" s="54" t="s">
        <v>228</v>
      </c>
      <c r="B4715" s="54" t="s">
        <v>185</v>
      </c>
      <c r="C4715" s="54" t="s">
        <v>270</v>
      </c>
      <c r="D4715" s="54" t="s">
        <v>163</v>
      </c>
      <c r="E4715" s="54" t="s">
        <v>271</v>
      </c>
      <c r="F4715" s="54" t="s">
        <v>272</v>
      </c>
      <c r="G4715" s="54" t="s">
        <v>186</v>
      </c>
      <c r="H4715" s="54" t="s">
        <v>187</v>
      </c>
      <c r="I4715" s="54" t="s">
        <v>275</v>
      </c>
      <c r="J4715" s="54" t="s">
        <v>186</v>
      </c>
      <c r="K4715" s="54" t="s">
        <v>397</v>
      </c>
      <c r="L4715" s="87">
        <v>42251</v>
      </c>
      <c r="M4715" s="54"/>
      <c r="N4715" s="54" t="s">
        <v>398</v>
      </c>
      <c r="O4715" s="88">
        <v>6.0911348999999988E-3</v>
      </c>
      <c r="P4715" s="54">
        <v>20</v>
      </c>
    </row>
    <row r="4716" spans="1:16" ht="28">
      <c r="A4716" s="54" t="s">
        <v>228</v>
      </c>
      <c r="B4716" s="54" t="s">
        <v>185</v>
      </c>
      <c r="C4716" s="54" t="s">
        <v>270</v>
      </c>
      <c r="D4716" s="54" t="s">
        <v>163</v>
      </c>
      <c r="E4716" s="54" t="s">
        <v>271</v>
      </c>
      <c r="F4716" s="54" t="s">
        <v>272</v>
      </c>
      <c r="G4716" s="54" t="s">
        <v>186</v>
      </c>
      <c r="H4716" s="54" t="s">
        <v>187</v>
      </c>
      <c r="I4716" s="54" t="s">
        <v>275</v>
      </c>
      <c r="J4716" s="54" t="s">
        <v>186</v>
      </c>
      <c r="K4716" s="54" t="s">
        <v>276</v>
      </c>
      <c r="L4716" s="87">
        <v>42251</v>
      </c>
      <c r="M4716" s="54"/>
      <c r="N4716" s="54" t="s">
        <v>277</v>
      </c>
      <c r="O4716" s="88">
        <v>3.1359734399999999E-2</v>
      </c>
      <c r="P4716" s="54">
        <v>61</v>
      </c>
    </row>
    <row r="4717" spans="1:16" ht="28">
      <c r="A4717" s="54" t="s">
        <v>228</v>
      </c>
      <c r="B4717" s="54" t="s">
        <v>185</v>
      </c>
      <c r="C4717" s="54" t="s">
        <v>270</v>
      </c>
      <c r="D4717" s="54" t="s">
        <v>163</v>
      </c>
      <c r="E4717" s="54" t="s">
        <v>271</v>
      </c>
      <c r="F4717" s="54" t="s">
        <v>272</v>
      </c>
      <c r="G4717" s="54" t="s">
        <v>186</v>
      </c>
      <c r="H4717" s="54" t="s">
        <v>187</v>
      </c>
      <c r="I4717" s="54" t="s">
        <v>275</v>
      </c>
      <c r="J4717" s="54" t="s">
        <v>186</v>
      </c>
      <c r="K4717" s="54" t="s">
        <v>399</v>
      </c>
      <c r="L4717" s="87">
        <v>42251</v>
      </c>
      <c r="M4717" s="54"/>
      <c r="N4717" s="54" t="s">
        <v>400</v>
      </c>
      <c r="O4717" s="88">
        <v>3.4414911999999999E-2</v>
      </c>
      <c r="P4717" s="54">
        <v>113</v>
      </c>
    </row>
    <row r="4718" spans="1:16" ht="28">
      <c r="A4718" s="54" t="s">
        <v>228</v>
      </c>
      <c r="B4718" s="54" t="s">
        <v>185</v>
      </c>
      <c r="C4718" s="54" t="s">
        <v>270</v>
      </c>
      <c r="D4718" s="54" t="s">
        <v>163</v>
      </c>
      <c r="E4718" s="54" t="s">
        <v>271</v>
      </c>
      <c r="F4718" s="54" t="s">
        <v>272</v>
      </c>
      <c r="G4718" s="54" t="s">
        <v>186</v>
      </c>
      <c r="H4718" s="54" t="s">
        <v>187</v>
      </c>
      <c r="I4718" s="54" t="s">
        <v>275</v>
      </c>
      <c r="J4718" s="54" t="s">
        <v>186</v>
      </c>
      <c r="K4718" s="54" t="s">
        <v>401</v>
      </c>
      <c r="L4718" s="87">
        <v>42251</v>
      </c>
      <c r="M4718" s="54"/>
      <c r="N4718" s="54" t="s">
        <v>402</v>
      </c>
      <c r="O4718" s="88">
        <v>6.7002483999999999E-3</v>
      </c>
      <c r="P4718" s="54">
        <v>22</v>
      </c>
    </row>
    <row r="4719" spans="1:16" ht="28">
      <c r="A4719" s="54" t="s">
        <v>228</v>
      </c>
      <c r="B4719" s="54" t="s">
        <v>185</v>
      </c>
      <c r="C4719" s="54" t="s">
        <v>270</v>
      </c>
      <c r="D4719" s="54" t="s">
        <v>163</v>
      </c>
      <c r="E4719" s="54" t="s">
        <v>271</v>
      </c>
      <c r="F4719" s="54" t="s">
        <v>272</v>
      </c>
      <c r="G4719" s="54" t="s">
        <v>186</v>
      </c>
      <c r="H4719" s="54" t="s">
        <v>187</v>
      </c>
      <c r="I4719" s="54" t="s">
        <v>275</v>
      </c>
      <c r="J4719" s="54" t="s">
        <v>186</v>
      </c>
      <c r="K4719" s="54" t="s">
        <v>278</v>
      </c>
      <c r="L4719" s="87">
        <v>42251</v>
      </c>
      <c r="M4719" s="54"/>
      <c r="N4719" s="54" t="s">
        <v>279</v>
      </c>
      <c r="O4719" s="88">
        <v>0.1470912969</v>
      </c>
      <c r="P4719" s="54">
        <v>441</v>
      </c>
    </row>
    <row r="4720" spans="1:16" ht="28">
      <c r="A4720" s="54" t="s">
        <v>228</v>
      </c>
      <c r="B4720" s="54" t="s">
        <v>185</v>
      </c>
      <c r="C4720" s="54" t="s">
        <v>270</v>
      </c>
      <c r="D4720" s="54" t="s">
        <v>163</v>
      </c>
      <c r="E4720" s="54" t="s">
        <v>271</v>
      </c>
      <c r="F4720" s="54" t="s">
        <v>272</v>
      </c>
      <c r="G4720" s="54" t="s">
        <v>186</v>
      </c>
      <c r="H4720" s="54" t="s">
        <v>187</v>
      </c>
      <c r="I4720" s="54" t="s">
        <v>275</v>
      </c>
      <c r="J4720" s="54" t="s">
        <v>186</v>
      </c>
      <c r="K4720" s="54" t="s">
        <v>403</v>
      </c>
      <c r="L4720" s="87">
        <v>42251</v>
      </c>
      <c r="M4720" s="54"/>
      <c r="N4720" s="54" t="s">
        <v>404</v>
      </c>
      <c r="O4720" s="88">
        <v>2.0555177599999998E-2</v>
      </c>
      <c r="P4720" s="54">
        <v>57</v>
      </c>
    </row>
    <row r="4721" spans="1:16" ht="28">
      <c r="A4721" s="54" t="s">
        <v>228</v>
      </c>
      <c r="B4721" s="54" t="s">
        <v>185</v>
      </c>
      <c r="C4721" s="54" t="s">
        <v>270</v>
      </c>
      <c r="D4721" s="54" t="s">
        <v>163</v>
      </c>
      <c r="E4721" s="54" t="s">
        <v>271</v>
      </c>
      <c r="F4721" s="54" t="s">
        <v>272</v>
      </c>
      <c r="G4721" s="54" t="s">
        <v>186</v>
      </c>
      <c r="H4721" s="54" t="s">
        <v>187</v>
      </c>
      <c r="I4721" s="54" t="s">
        <v>275</v>
      </c>
      <c r="J4721" s="54" t="s">
        <v>186</v>
      </c>
      <c r="K4721" s="54" t="s">
        <v>405</v>
      </c>
      <c r="L4721" s="87">
        <v>42251</v>
      </c>
      <c r="M4721" s="54"/>
      <c r="N4721" s="54" t="s">
        <v>406</v>
      </c>
      <c r="O4721" s="88">
        <v>0.15681938240000001</v>
      </c>
      <c r="P4721" s="54">
        <v>509</v>
      </c>
    </row>
    <row r="4722" spans="1:16" ht="28">
      <c r="A4722" s="54" t="s">
        <v>228</v>
      </c>
      <c r="B4722" s="54" t="s">
        <v>185</v>
      </c>
      <c r="C4722" s="54" t="s">
        <v>270</v>
      </c>
      <c r="D4722" s="54" t="s">
        <v>163</v>
      </c>
      <c r="E4722" s="54" t="s">
        <v>271</v>
      </c>
      <c r="F4722" s="54" t="s">
        <v>272</v>
      </c>
      <c r="G4722" s="54" t="s">
        <v>186</v>
      </c>
      <c r="H4722" s="54" t="s">
        <v>409</v>
      </c>
      <c r="I4722" s="54" t="s">
        <v>410</v>
      </c>
      <c r="J4722" s="54" t="s">
        <v>186</v>
      </c>
      <c r="K4722" s="54" t="s">
        <v>409</v>
      </c>
      <c r="L4722" s="87">
        <v>42059</v>
      </c>
      <c r="M4722" s="54"/>
      <c r="N4722" s="54" t="s">
        <v>411</v>
      </c>
      <c r="O4722" s="88">
        <v>4.9792625E-2</v>
      </c>
      <c r="P4722" s="54">
        <v>153</v>
      </c>
    </row>
    <row r="4723" spans="1:16" ht="28">
      <c r="A4723" s="54" t="s">
        <v>228</v>
      </c>
      <c r="B4723" s="54" t="s">
        <v>185</v>
      </c>
      <c r="C4723" s="54" t="s">
        <v>270</v>
      </c>
      <c r="D4723" s="54" t="s">
        <v>163</v>
      </c>
      <c r="E4723" s="54" t="s">
        <v>271</v>
      </c>
      <c r="F4723" s="54" t="s">
        <v>272</v>
      </c>
      <c r="G4723" s="54" t="s">
        <v>416</v>
      </c>
      <c r="H4723" s="54" t="s">
        <v>416</v>
      </c>
      <c r="I4723" s="54" t="s">
        <v>417</v>
      </c>
      <c r="J4723" s="54" t="s">
        <v>416</v>
      </c>
      <c r="K4723" s="54" t="s">
        <v>1127</v>
      </c>
      <c r="L4723" s="87">
        <v>41695</v>
      </c>
      <c r="M4723" s="54"/>
      <c r="N4723" s="54" t="s">
        <v>1128</v>
      </c>
      <c r="O4723" s="88">
        <v>4.7182270000000002E-3</v>
      </c>
      <c r="P4723" s="54">
        <v>5</v>
      </c>
    </row>
    <row r="4724" spans="1:16" ht="28">
      <c r="A4724" s="54" t="s">
        <v>228</v>
      </c>
      <c r="B4724" s="54" t="s">
        <v>185</v>
      </c>
      <c r="C4724" s="54" t="s">
        <v>270</v>
      </c>
      <c r="D4724" s="54" t="s">
        <v>163</v>
      </c>
      <c r="E4724" s="54" t="s">
        <v>271</v>
      </c>
      <c r="F4724" s="54" t="s">
        <v>272</v>
      </c>
      <c r="G4724" s="54" t="s">
        <v>416</v>
      </c>
      <c r="H4724" s="54" t="s">
        <v>426</v>
      </c>
      <c r="I4724" s="54" t="s">
        <v>427</v>
      </c>
      <c r="J4724" s="54" t="s">
        <v>416</v>
      </c>
      <c r="K4724" s="54" t="s">
        <v>426</v>
      </c>
      <c r="L4724" s="87">
        <v>41828</v>
      </c>
      <c r="M4724" s="54"/>
      <c r="N4724" s="54" t="s">
        <v>428</v>
      </c>
      <c r="O4724" s="88">
        <v>6.0911349999999995E-4</v>
      </c>
      <c r="P4724" s="54">
        <v>2</v>
      </c>
    </row>
    <row r="4725" spans="1:16" ht="28">
      <c r="A4725" s="54" t="s">
        <v>228</v>
      </c>
      <c r="B4725" s="54" t="s">
        <v>185</v>
      </c>
      <c r="C4725" s="54" t="s">
        <v>270</v>
      </c>
      <c r="D4725" s="54" t="s">
        <v>163</v>
      </c>
      <c r="E4725" s="54" t="s">
        <v>271</v>
      </c>
      <c r="F4725" s="54" t="s">
        <v>272</v>
      </c>
      <c r="G4725" s="54" t="s">
        <v>416</v>
      </c>
      <c r="H4725" s="54" t="s">
        <v>429</v>
      </c>
      <c r="I4725" s="54" t="s">
        <v>430</v>
      </c>
      <c r="J4725" s="54" t="s">
        <v>416</v>
      </c>
      <c r="K4725" s="54" t="s">
        <v>429</v>
      </c>
      <c r="L4725" s="87">
        <v>41933</v>
      </c>
      <c r="M4725" s="54"/>
      <c r="N4725" s="54" t="s">
        <v>431</v>
      </c>
      <c r="O4725" s="88">
        <v>3.0455670000000001E-4</v>
      </c>
      <c r="P4725" s="54">
        <v>1</v>
      </c>
    </row>
    <row r="4726" spans="1:16" ht="28">
      <c r="A4726" s="54" t="s">
        <v>228</v>
      </c>
      <c r="B4726" s="54" t="s">
        <v>185</v>
      </c>
      <c r="C4726" s="54" t="s">
        <v>270</v>
      </c>
      <c r="D4726" s="54" t="s">
        <v>163</v>
      </c>
      <c r="E4726" s="54" t="s">
        <v>271</v>
      </c>
      <c r="F4726" s="54" t="s">
        <v>272</v>
      </c>
      <c r="G4726" s="54" t="s">
        <v>416</v>
      </c>
      <c r="H4726" s="54" t="s">
        <v>432</v>
      </c>
      <c r="I4726" s="54" t="s">
        <v>433</v>
      </c>
      <c r="J4726" s="54" t="s">
        <v>416</v>
      </c>
      <c r="K4726" s="54" t="s">
        <v>434</v>
      </c>
      <c r="L4726" s="87">
        <v>42066</v>
      </c>
      <c r="M4726" s="54"/>
      <c r="N4726" s="54" t="s">
        <v>435</v>
      </c>
      <c r="O4726" s="88">
        <v>3.0455670000000001E-4</v>
      </c>
      <c r="P4726" s="54">
        <v>1</v>
      </c>
    </row>
    <row r="4727" spans="1:16" ht="28">
      <c r="A4727" s="54" t="s">
        <v>228</v>
      </c>
      <c r="B4727" s="54" t="s">
        <v>185</v>
      </c>
      <c r="C4727" s="54" t="s">
        <v>270</v>
      </c>
      <c r="D4727" s="54" t="s">
        <v>163</v>
      </c>
      <c r="E4727" s="54" t="s">
        <v>271</v>
      </c>
      <c r="F4727" s="54" t="s">
        <v>272</v>
      </c>
      <c r="G4727" s="54" t="s">
        <v>416</v>
      </c>
      <c r="H4727" s="54" t="s">
        <v>432</v>
      </c>
      <c r="I4727" s="54" t="s">
        <v>433</v>
      </c>
      <c r="J4727" s="54" t="s">
        <v>416</v>
      </c>
      <c r="K4727" s="54" t="s">
        <v>436</v>
      </c>
      <c r="L4727" s="87">
        <v>42066</v>
      </c>
      <c r="M4727" s="54"/>
      <c r="N4727" s="54" t="s">
        <v>437</v>
      </c>
      <c r="O4727" s="88">
        <v>3.0455670000000001E-4</v>
      </c>
      <c r="P4727" s="54">
        <v>1</v>
      </c>
    </row>
    <row r="4728" spans="1:16" ht="28">
      <c r="A4728" s="54" t="s">
        <v>228</v>
      </c>
      <c r="B4728" s="54" t="s">
        <v>185</v>
      </c>
      <c r="C4728" s="54" t="s">
        <v>270</v>
      </c>
      <c r="D4728" s="54" t="s">
        <v>163</v>
      </c>
      <c r="E4728" s="54" t="s">
        <v>271</v>
      </c>
      <c r="F4728" s="54" t="s">
        <v>272</v>
      </c>
      <c r="G4728" s="54" t="s">
        <v>416</v>
      </c>
      <c r="H4728" s="54" t="s">
        <v>432</v>
      </c>
      <c r="I4728" s="54" t="s">
        <v>433</v>
      </c>
      <c r="J4728" s="54" t="s">
        <v>416</v>
      </c>
      <c r="K4728" s="54" t="s">
        <v>440</v>
      </c>
      <c r="L4728" s="87">
        <v>42066</v>
      </c>
      <c r="M4728" s="54"/>
      <c r="N4728" s="54" t="s">
        <v>441</v>
      </c>
      <c r="O4728" s="88">
        <v>1.2182269999999999E-3</v>
      </c>
      <c r="P4728" s="54">
        <v>4</v>
      </c>
    </row>
    <row r="4729" spans="1:16" ht="28">
      <c r="A4729" s="54" t="s">
        <v>228</v>
      </c>
      <c r="B4729" s="54" t="s">
        <v>185</v>
      </c>
      <c r="C4729" s="54" t="s">
        <v>270</v>
      </c>
      <c r="D4729" s="54" t="s">
        <v>163</v>
      </c>
      <c r="E4729" s="54" t="s">
        <v>271</v>
      </c>
      <c r="F4729" s="54" t="s">
        <v>272</v>
      </c>
      <c r="G4729" s="54" t="s">
        <v>416</v>
      </c>
      <c r="H4729" s="54" t="s">
        <v>432</v>
      </c>
      <c r="I4729" s="54" t="s">
        <v>433</v>
      </c>
      <c r="J4729" s="54" t="s">
        <v>416</v>
      </c>
      <c r="K4729" s="54" t="s">
        <v>442</v>
      </c>
      <c r="L4729" s="87">
        <v>42066</v>
      </c>
      <c r="M4729" s="54"/>
      <c r="N4729" s="54" t="s">
        <v>443</v>
      </c>
      <c r="O4729" s="88">
        <v>3.0455670000000001E-4</v>
      </c>
      <c r="P4729" s="54">
        <v>1</v>
      </c>
    </row>
    <row r="4730" spans="1:16" ht="28">
      <c r="A4730" s="54" t="s">
        <v>228</v>
      </c>
      <c r="B4730" s="54" t="s">
        <v>185</v>
      </c>
      <c r="C4730" s="54" t="s">
        <v>270</v>
      </c>
      <c r="D4730" s="54" t="s">
        <v>163</v>
      </c>
      <c r="E4730" s="54" t="s">
        <v>271</v>
      </c>
      <c r="F4730" s="54" t="s">
        <v>272</v>
      </c>
      <c r="G4730" s="54" t="s">
        <v>416</v>
      </c>
      <c r="H4730" s="54" t="s">
        <v>432</v>
      </c>
      <c r="I4730" s="54" t="s">
        <v>433</v>
      </c>
      <c r="J4730" s="54" t="s">
        <v>416</v>
      </c>
      <c r="K4730" s="54" t="s">
        <v>444</v>
      </c>
      <c r="L4730" s="87">
        <v>42066</v>
      </c>
      <c r="M4730" s="54"/>
      <c r="N4730" s="54" t="s">
        <v>445</v>
      </c>
      <c r="O4730" s="88">
        <v>1.8273405E-3</v>
      </c>
      <c r="P4730" s="54">
        <v>6</v>
      </c>
    </row>
    <row r="4731" spans="1:16" ht="28">
      <c r="A4731" s="54" t="s">
        <v>228</v>
      </c>
      <c r="B4731" s="54" t="s">
        <v>185</v>
      </c>
      <c r="C4731" s="54" t="s">
        <v>270</v>
      </c>
      <c r="D4731" s="54" t="s">
        <v>163</v>
      </c>
      <c r="E4731" s="54" t="s">
        <v>271</v>
      </c>
      <c r="F4731" s="54" t="s">
        <v>272</v>
      </c>
      <c r="G4731" s="54" t="s">
        <v>416</v>
      </c>
      <c r="H4731" s="54" t="s">
        <v>432</v>
      </c>
      <c r="I4731" s="54" t="s">
        <v>433</v>
      </c>
      <c r="J4731" s="54" t="s">
        <v>416</v>
      </c>
      <c r="K4731" s="54" t="s">
        <v>446</v>
      </c>
      <c r="L4731" s="87">
        <v>42066</v>
      </c>
      <c r="M4731" s="54"/>
      <c r="N4731" s="54" t="s">
        <v>447</v>
      </c>
      <c r="O4731" s="88">
        <v>2.1318971999999999E-3</v>
      </c>
      <c r="P4731" s="54">
        <v>7</v>
      </c>
    </row>
    <row r="4732" spans="1:16" ht="28">
      <c r="A4732" s="54" t="s">
        <v>228</v>
      </c>
      <c r="B4732" s="54" t="s">
        <v>185</v>
      </c>
      <c r="C4732" s="54" t="s">
        <v>270</v>
      </c>
      <c r="D4732" s="54" t="s">
        <v>163</v>
      </c>
      <c r="E4732" s="54" t="s">
        <v>271</v>
      </c>
      <c r="F4732" s="54" t="s">
        <v>272</v>
      </c>
      <c r="G4732" s="54" t="s">
        <v>416</v>
      </c>
      <c r="H4732" s="54" t="s">
        <v>432</v>
      </c>
      <c r="I4732" s="54" t="s">
        <v>433</v>
      </c>
      <c r="J4732" s="54" t="s">
        <v>416</v>
      </c>
      <c r="K4732" s="54" t="s">
        <v>448</v>
      </c>
      <c r="L4732" s="87">
        <v>42066</v>
      </c>
      <c r="M4732" s="54"/>
      <c r="N4732" s="54" t="s">
        <v>449</v>
      </c>
      <c r="O4732" s="88">
        <v>3.3501242E-3</v>
      </c>
      <c r="P4732" s="54">
        <v>11</v>
      </c>
    </row>
    <row r="4733" spans="1:16" ht="28">
      <c r="A4733" s="54" t="s">
        <v>228</v>
      </c>
      <c r="B4733" s="54" t="s">
        <v>185</v>
      </c>
      <c r="C4733" s="54" t="s">
        <v>270</v>
      </c>
      <c r="D4733" s="54" t="s">
        <v>163</v>
      </c>
      <c r="E4733" s="54" t="s">
        <v>271</v>
      </c>
      <c r="F4733" s="54" t="s">
        <v>272</v>
      </c>
      <c r="G4733" s="54" t="s">
        <v>192</v>
      </c>
      <c r="H4733" s="54" t="s">
        <v>452</v>
      </c>
      <c r="I4733" s="54" t="s">
        <v>455</v>
      </c>
      <c r="J4733" s="54" t="s">
        <v>192</v>
      </c>
      <c r="K4733" s="54" t="s">
        <v>452</v>
      </c>
      <c r="L4733" s="87">
        <v>41975</v>
      </c>
      <c r="M4733" s="54"/>
      <c r="N4733" s="54" t="s">
        <v>459</v>
      </c>
      <c r="O4733" s="88">
        <v>3.5000000000000001E-3</v>
      </c>
      <c r="P4733" s="54">
        <v>1</v>
      </c>
    </row>
    <row r="4734" spans="1:16" ht="28">
      <c r="A4734" s="54" t="s">
        <v>228</v>
      </c>
      <c r="B4734" s="54" t="s">
        <v>185</v>
      </c>
      <c r="C4734" s="54" t="s">
        <v>270</v>
      </c>
      <c r="D4734" s="54" t="s">
        <v>163</v>
      </c>
      <c r="E4734" s="54" t="s">
        <v>271</v>
      </c>
      <c r="F4734" s="54" t="s">
        <v>272</v>
      </c>
      <c r="G4734" s="54" t="s">
        <v>192</v>
      </c>
      <c r="H4734" s="54" t="s">
        <v>452</v>
      </c>
      <c r="I4734" s="54" t="s">
        <v>460</v>
      </c>
      <c r="J4734" s="54" t="s">
        <v>192</v>
      </c>
      <c r="K4734" s="54" t="s">
        <v>452</v>
      </c>
      <c r="L4734" s="87">
        <v>41842</v>
      </c>
      <c r="M4734" s="54"/>
      <c r="N4734" s="54" t="s">
        <v>461</v>
      </c>
      <c r="O4734" s="88">
        <v>1.6141507400000001E-2</v>
      </c>
      <c r="P4734" s="54">
        <v>53</v>
      </c>
    </row>
    <row r="4735" spans="1:16" ht="28">
      <c r="A4735" s="54" t="s">
        <v>228</v>
      </c>
      <c r="B4735" s="54" t="s">
        <v>185</v>
      </c>
      <c r="C4735" s="54" t="s">
        <v>270</v>
      </c>
      <c r="D4735" s="54" t="s">
        <v>163</v>
      </c>
      <c r="E4735" s="54" t="s">
        <v>271</v>
      </c>
      <c r="F4735" s="54" t="s">
        <v>272</v>
      </c>
      <c r="G4735" s="54" t="s">
        <v>192</v>
      </c>
      <c r="H4735" s="54" t="s">
        <v>462</v>
      </c>
      <c r="I4735" s="54" t="s">
        <v>463</v>
      </c>
      <c r="J4735" s="54" t="s">
        <v>192</v>
      </c>
      <c r="K4735" s="54" t="s">
        <v>462</v>
      </c>
      <c r="L4735" s="87">
        <v>41800</v>
      </c>
      <c r="M4735" s="54"/>
      <c r="N4735" s="54" t="s">
        <v>464</v>
      </c>
      <c r="O4735" s="88">
        <v>2.0405301800000001E-2</v>
      </c>
      <c r="P4735" s="54">
        <v>67</v>
      </c>
    </row>
    <row r="4736" spans="1:16" ht="28">
      <c r="A4736" s="54" t="s">
        <v>228</v>
      </c>
      <c r="B4736" s="54" t="s">
        <v>185</v>
      </c>
      <c r="C4736" s="54" t="s">
        <v>270</v>
      </c>
      <c r="D4736" s="54" t="s">
        <v>163</v>
      </c>
      <c r="E4736" s="54" t="s">
        <v>271</v>
      </c>
      <c r="F4736" s="54" t="s">
        <v>272</v>
      </c>
      <c r="G4736" s="54" t="s">
        <v>192</v>
      </c>
      <c r="H4736" s="54" t="s">
        <v>475</v>
      </c>
      <c r="I4736" s="54" t="s">
        <v>476</v>
      </c>
      <c r="J4736" s="54" t="s">
        <v>192</v>
      </c>
      <c r="K4736" s="54" t="s">
        <v>475</v>
      </c>
      <c r="L4736" s="87">
        <v>41814</v>
      </c>
      <c r="M4736" s="54"/>
      <c r="N4736" s="54" t="s">
        <v>477</v>
      </c>
      <c r="O4736" s="88">
        <v>1.11139186E-2</v>
      </c>
      <c r="P4736" s="54">
        <v>26</v>
      </c>
    </row>
    <row r="4737" spans="1:16" ht="28">
      <c r="A4737" s="54" t="s">
        <v>228</v>
      </c>
      <c r="B4737" s="54" t="s">
        <v>185</v>
      </c>
      <c r="C4737" s="54" t="s">
        <v>270</v>
      </c>
      <c r="D4737" s="54" t="s">
        <v>163</v>
      </c>
      <c r="E4737" s="54" t="s">
        <v>271</v>
      </c>
      <c r="F4737" s="54" t="s">
        <v>272</v>
      </c>
      <c r="G4737" s="54" t="s">
        <v>500</v>
      </c>
      <c r="H4737" s="54" t="s">
        <v>501</v>
      </c>
      <c r="I4737" s="54" t="s">
        <v>502</v>
      </c>
      <c r="J4737" s="54" t="s">
        <v>500</v>
      </c>
      <c r="K4737" s="54" t="s">
        <v>503</v>
      </c>
      <c r="L4737" s="87">
        <v>41688</v>
      </c>
      <c r="M4737" s="54"/>
      <c r="N4737" s="54" t="s">
        <v>504</v>
      </c>
      <c r="O4737" s="88">
        <v>9.1367019999999996E-4</v>
      </c>
      <c r="P4737" s="54">
        <v>3</v>
      </c>
    </row>
    <row r="4738" spans="1:16" ht="28">
      <c r="A4738" s="54" t="s">
        <v>228</v>
      </c>
      <c r="B4738" s="54" t="s">
        <v>185</v>
      </c>
      <c r="C4738" s="54" t="s">
        <v>270</v>
      </c>
      <c r="D4738" s="54" t="s">
        <v>163</v>
      </c>
      <c r="E4738" s="54" t="s">
        <v>271</v>
      </c>
      <c r="F4738" s="54" t="s">
        <v>272</v>
      </c>
      <c r="G4738" s="54" t="s">
        <v>500</v>
      </c>
      <c r="H4738" s="54" t="s">
        <v>501</v>
      </c>
      <c r="I4738" s="54" t="s">
        <v>502</v>
      </c>
      <c r="J4738" s="54" t="s">
        <v>500</v>
      </c>
      <c r="K4738" s="54" t="s">
        <v>505</v>
      </c>
      <c r="L4738" s="87">
        <v>41688</v>
      </c>
      <c r="M4738" s="54"/>
      <c r="N4738" s="54" t="s">
        <v>506</v>
      </c>
      <c r="O4738" s="88">
        <v>5.1470089599999998E-2</v>
      </c>
      <c r="P4738" s="54">
        <v>169</v>
      </c>
    </row>
    <row r="4739" spans="1:16" ht="28">
      <c r="A4739" s="54" t="s">
        <v>228</v>
      </c>
      <c r="B4739" s="54" t="s">
        <v>185</v>
      </c>
      <c r="C4739" s="54" t="s">
        <v>270</v>
      </c>
      <c r="D4739" s="54" t="s">
        <v>163</v>
      </c>
      <c r="E4739" s="54" t="s">
        <v>271</v>
      </c>
      <c r="F4739" s="54" t="s">
        <v>272</v>
      </c>
      <c r="G4739" s="54" t="s">
        <v>500</v>
      </c>
      <c r="H4739" s="54" t="s">
        <v>501</v>
      </c>
      <c r="I4739" s="54" t="s">
        <v>502</v>
      </c>
      <c r="J4739" s="54" t="s">
        <v>500</v>
      </c>
      <c r="K4739" s="54" t="s">
        <v>507</v>
      </c>
      <c r="L4739" s="87">
        <v>41688</v>
      </c>
      <c r="M4739" s="54"/>
      <c r="N4739" s="54" t="s">
        <v>508</v>
      </c>
      <c r="O4739" s="88">
        <v>4.0201490100000008E-2</v>
      </c>
      <c r="P4739" s="54">
        <v>132</v>
      </c>
    </row>
    <row r="4740" spans="1:16" ht="28">
      <c r="A4740" s="54" t="s">
        <v>228</v>
      </c>
      <c r="B4740" s="54" t="s">
        <v>185</v>
      </c>
      <c r="C4740" s="54" t="s">
        <v>270</v>
      </c>
      <c r="D4740" s="54" t="s">
        <v>163</v>
      </c>
      <c r="E4740" s="54" t="s">
        <v>271</v>
      </c>
      <c r="F4740" s="54" t="s">
        <v>272</v>
      </c>
      <c r="G4740" s="54" t="s">
        <v>500</v>
      </c>
      <c r="H4740" s="54" t="s">
        <v>501</v>
      </c>
      <c r="I4740" s="54" t="s">
        <v>502</v>
      </c>
      <c r="J4740" s="54" t="s">
        <v>500</v>
      </c>
      <c r="K4740" s="54" t="s">
        <v>509</v>
      </c>
      <c r="L4740" s="87">
        <v>41688</v>
      </c>
      <c r="M4740" s="54"/>
      <c r="N4740" s="54" t="s">
        <v>510</v>
      </c>
      <c r="O4740" s="88">
        <v>2.89328906E-2</v>
      </c>
      <c r="P4740" s="54">
        <v>95</v>
      </c>
    </row>
    <row r="4741" spans="1:16" ht="28">
      <c r="A4741" s="54" t="s">
        <v>228</v>
      </c>
      <c r="B4741" s="54" t="s">
        <v>185</v>
      </c>
      <c r="C4741" s="54" t="s">
        <v>270</v>
      </c>
      <c r="D4741" s="54" t="s">
        <v>163</v>
      </c>
      <c r="E4741" s="54" t="s">
        <v>271</v>
      </c>
      <c r="F4741" s="54" t="s">
        <v>272</v>
      </c>
      <c r="G4741" s="54" t="s">
        <v>500</v>
      </c>
      <c r="H4741" s="54" t="s">
        <v>501</v>
      </c>
      <c r="I4741" s="54" t="s">
        <v>502</v>
      </c>
      <c r="J4741" s="54" t="s">
        <v>500</v>
      </c>
      <c r="K4741" s="54" t="s">
        <v>511</v>
      </c>
      <c r="L4741" s="87">
        <v>41688</v>
      </c>
      <c r="M4741" s="54"/>
      <c r="N4741" s="54" t="s">
        <v>512</v>
      </c>
      <c r="O4741" s="88">
        <v>4.4919717099999999E-2</v>
      </c>
      <c r="P4741" s="54">
        <v>137</v>
      </c>
    </row>
    <row r="4742" spans="1:16" ht="28">
      <c r="A4742" s="54" t="s">
        <v>228</v>
      </c>
      <c r="B4742" s="54" t="s">
        <v>185</v>
      </c>
      <c r="C4742" s="54" t="s">
        <v>270</v>
      </c>
      <c r="D4742" s="54" t="s">
        <v>163</v>
      </c>
      <c r="E4742" s="54" t="s">
        <v>271</v>
      </c>
      <c r="F4742" s="54" t="s">
        <v>272</v>
      </c>
      <c r="G4742" s="54" t="s">
        <v>500</v>
      </c>
      <c r="H4742" s="54" t="s">
        <v>501</v>
      </c>
      <c r="I4742" s="54" t="s">
        <v>502</v>
      </c>
      <c r="J4742" s="54" t="s">
        <v>500</v>
      </c>
      <c r="K4742" s="54" t="s">
        <v>513</v>
      </c>
      <c r="L4742" s="87">
        <v>41688</v>
      </c>
      <c r="M4742" s="54"/>
      <c r="N4742" s="54" t="s">
        <v>514</v>
      </c>
      <c r="O4742" s="88">
        <v>2.0405301800000001E-2</v>
      </c>
      <c r="P4742" s="54">
        <v>67</v>
      </c>
    </row>
    <row r="4743" spans="1:16" ht="28">
      <c r="A4743" s="54" t="s">
        <v>228</v>
      </c>
      <c r="B4743" s="54" t="s">
        <v>185</v>
      </c>
      <c r="C4743" s="54" t="s">
        <v>270</v>
      </c>
      <c r="D4743" s="54" t="s">
        <v>163</v>
      </c>
      <c r="E4743" s="54" t="s">
        <v>271</v>
      </c>
      <c r="F4743" s="54" t="s">
        <v>272</v>
      </c>
      <c r="G4743" s="54" t="s">
        <v>500</v>
      </c>
      <c r="H4743" s="54" t="s">
        <v>501</v>
      </c>
      <c r="I4743" s="54" t="s">
        <v>502</v>
      </c>
      <c r="J4743" s="54" t="s">
        <v>500</v>
      </c>
      <c r="K4743" s="54" t="s">
        <v>515</v>
      </c>
      <c r="L4743" s="87">
        <v>41688</v>
      </c>
      <c r="M4743" s="54"/>
      <c r="N4743" s="54" t="s">
        <v>516</v>
      </c>
      <c r="O4743" s="88">
        <v>4.6901738499999998E-2</v>
      </c>
      <c r="P4743" s="54">
        <v>154</v>
      </c>
    </row>
    <row r="4744" spans="1:16" ht="28">
      <c r="A4744" s="54" t="s">
        <v>228</v>
      </c>
      <c r="B4744" s="54" t="s">
        <v>185</v>
      </c>
      <c r="C4744" s="54" t="s">
        <v>270</v>
      </c>
      <c r="D4744" s="54" t="s">
        <v>163</v>
      </c>
      <c r="E4744" s="54" t="s">
        <v>271</v>
      </c>
      <c r="F4744" s="54" t="s">
        <v>272</v>
      </c>
      <c r="G4744" s="54" t="s">
        <v>500</v>
      </c>
      <c r="H4744" s="54" t="s">
        <v>501</v>
      </c>
      <c r="I4744" s="54" t="s">
        <v>502</v>
      </c>
      <c r="J4744" s="54" t="s">
        <v>500</v>
      </c>
      <c r="K4744" s="54" t="s">
        <v>517</v>
      </c>
      <c r="L4744" s="87">
        <v>41688</v>
      </c>
      <c r="M4744" s="54"/>
      <c r="N4744" s="54" t="s">
        <v>518</v>
      </c>
      <c r="O4744" s="88">
        <v>2.4973652999999998E-2</v>
      </c>
      <c r="P4744" s="54">
        <v>82</v>
      </c>
    </row>
    <row r="4745" spans="1:16" ht="28">
      <c r="A4745" s="54" t="s">
        <v>228</v>
      </c>
      <c r="B4745" s="54" t="s">
        <v>185</v>
      </c>
      <c r="C4745" s="54" t="s">
        <v>270</v>
      </c>
      <c r="D4745" s="54" t="s">
        <v>163</v>
      </c>
      <c r="E4745" s="54" t="s">
        <v>271</v>
      </c>
      <c r="F4745" s="54" t="s">
        <v>272</v>
      </c>
      <c r="G4745" s="54" t="s">
        <v>500</v>
      </c>
      <c r="H4745" s="54" t="s">
        <v>501</v>
      </c>
      <c r="I4745" s="54" t="s">
        <v>502</v>
      </c>
      <c r="J4745" s="54" t="s">
        <v>500</v>
      </c>
      <c r="K4745" s="54" t="s">
        <v>519</v>
      </c>
      <c r="L4745" s="87">
        <v>41688</v>
      </c>
      <c r="M4745" s="54"/>
      <c r="N4745" s="54" t="s">
        <v>520</v>
      </c>
      <c r="O4745" s="88">
        <v>4.4465284500000007E-2</v>
      </c>
      <c r="P4745" s="54">
        <v>146</v>
      </c>
    </row>
    <row r="4746" spans="1:16" ht="28">
      <c r="A4746" s="54" t="s">
        <v>228</v>
      </c>
      <c r="B4746" s="54" t="s">
        <v>185</v>
      </c>
      <c r="C4746" s="54" t="s">
        <v>270</v>
      </c>
      <c r="D4746" s="54" t="s">
        <v>163</v>
      </c>
      <c r="E4746" s="54" t="s">
        <v>271</v>
      </c>
      <c r="F4746" s="54" t="s">
        <v>272</v>
      </c>
      <c r="G4746" s="54" t="s">
        <v>500</v>
      </c>
      <c r="H4746" s="54" t="s">
        <v>501</v>
      </c>
      <c r="I4746" s="54" t="s">
        <v>502</v>
      </c>
      <c r="J4746" s="54" t="s">
        <v>500</v>
      </c>
      <c r="K4746" s="54" t="s">
        <v>521</v>
      </c>
      <c r="L4746" s="87">
        <v>41688</v>
      </c>
      <c r="M4746" s="54"/>
      <c r="N4746" s="54" t="s">
        <v>522</v>
      </c>
      <c r="O4746" s="88">
        <v>5.1470089599999998E-2</v>
      </c>
      <c r="P4746" s="54">
        <v>169</v>
      </c>
    </row>
    <row r="4747" spans="1:16" ht="28">
      <c r="A4747" s="54" t="s">
        <v>228</v>
      </c>
      <c r="B4747" s="54" t="s">
        <v>185</v>
      </c>
      <c r="C4747" s="54" t="s">
        <v>270</v>
      </c>
      <c r="D4747" s="54" t="s">
        <v>163</v>
      </c>
      <c r="E4747" s="54" t="s">
        <v>271</v>
      </c>
      <c r="F4747" s="54" t="s">
        <v>272</v>
      </c>
      <c r="G4747" s="54" t="s">
        <v>500</v>
      </c>
      <c r="H4747" s="54" t="s">
        <v>501</v>
      </c>
      <c r="I4747" s="54" t="s">
        <v>502</v>
      </c>
      <c r="J4747" s="54" t="s">
        <v>500</v>
      </c>
      <c r="K4747" s="54" t="s">
        <v>523</v>
      </c>
      <c r="L4747" s="87">
        <v>41688</v>
      </c>
      <c r="M4747" s="54"/>
      <c r="N4747" s="54" t="s">
        <v>524</v>
      </c>
      <c r="O4747" s="88">
        <v>2.16235288E-2</v>
      </c>
      <c r="P4747" s="54">
        <v>71</v>
      </c>
    </row>
    <row r="4748" spans="1:16" ht="28">
      <c r="A4748" s="54" t="s">
        <v>228</v>
      </c>
      <c r="B4748" s="54" t="s">
        <v>185</v>
      </c>
      <c r="C4748" s="54" t="s">
        <v>270</v>
      </c>
      <c r="D4748" s="54" t="s">
        <v>163</v>
      </c>
      <c r="E4748" s="54" t="s">
        <v>271</v>
      </c>
      <c r="F4748" s="54" t="s">
        <v>272</v>
      </c>
      <c r="G4748" s="54" t="s">
        <v>500</v>
      </c>
      <c r="H4748" s="54" t="s">
        <v>501</v>
      </c>
      <c r="I4748" s="54" t="s">
        <v>502</v>
      </c>
      <c r="J4748" s="54" t="s">
        <v>500</v>
      </c>
      <c r="K4748" s="54" t="s">
        <v>525</v>
      </c>
      <c r="L4748" s="87">
        <v>41688</v>
      </c>
      <c r="M4748" s="54"/>
      <c r="N4748" s="54" t="s">
        <v>526</v>
      </c>
      <c r="O4748" s="88">
        <v>5.3601986800000001E-2</v>
      </c>
      <c r="P4748" s="54">
        <v>176</v>
      </c>
    </row>
    <row r="4749" spans="1:16" ht="28">
      <c r="A4749" s="54" t="s">
        <v>228</v>
      </c>
      <c r="B4749" s="54" t="s">
        <v>185</v>
      </c>
      <c r="C4749" s="54" t="s">
        <v>270</v>
      </c>
      <c r="D4749" s="54" t="s">
        <v>163</v>
      </c>
      <c r="E4749" s="54" t="s">
        <v>271</v>
      </c>
      <c r="F4749" s="54" t="s">
        <v>272</v>
      </c>
      <c r="G4749" s="54" t="s">
        <v>288</v>
      </c>
      <c r="H4749" s="54" t="s">
        <v>289</v>
      </c>
      <c r="I4749" s="54" t="s">
        <v>290</v>
      </c>
      <c r="J4749" s="54" t="s">
        <v>288</v>
      </c>
      <c r="K4749" s="54" t="s">
        <v>527</v>
      </c>
      <c r="L4749" s="87">
        <v>41653</v>
      </c>
      <c r="M4749" s="54"/>
      <c r="N4749" s="54" t="s">
        <v>528</v>
      </c>
      <c r="O4749" s="88">
        <v>6.3956915999999987E-3</v>
      </c>
      <c r="P4749" s="54">
        <v>21</v>
      </c>
    </row>
    <row r="4750" spans="1:16" ht="28">
      <c r="A4750" s="54" t="s">
        <v>228</v>
      </c>
      <c r="B4750" s="54" t="s">
        <v>185</v>
      </c>
      <c r="C4750" s="54" t="s">
        <v>270</v>
      </c>
      <c r="D4750" s="54" t="s">
        <v>163</v>
      </c>
      <c r="E4750" s="54" t="s">
        <v>271</v>
      </c>
      <c r="F4750" s="54" t="s">
        <v>272</v>
      </c>
      <c r="G4750" s="54" t="s">
        <v>288</v>
      </c>
      <c r="H4750" s="54" t="s">
        <v>289</v>
      </c>
      <c r="I4750" s="54" t="s">
        <v>290</v>
      </c>
      <c r="J4750" s="54" t="s">
        <v>288</v>
      </c>
      <c r="K4750" s="54" t="s">
        <v>529</v>
      </c>
      <c r="L4750" s="87">
        <v>41653</v>
      </c>
      <c r="M4750" s="54"/>
      <c r="N4750" s="54" t="s">
        <v>530</v>
      </c>
      <c r="O4750" s="88">
        <v>2.4514415299999998E-2</v>
      </c>
      <c r="P4750" s="54">
        <v>70</v>
      </c>
    </row>
    <row r="4751" spans="1:16" ht="28">
      <c r="A4751" s="54" t="s">
        <v>228</v>
      </c>
      <c r="B4751" s="54" t="s">
        <v>185</v>
      </c>
      <c r="C4751" s="54" t="s">
        <v>270</v>
      </c>
      <c r="D4751" s="54" t="s">
        <v>163</v>
      </c>
      <c r="E4751" s="54" t="s">
        <v>271</v>
      </c>
      <c r="F4751" s="54" t="s">
        <v>272</v>
      </c>
      <c r="G4751" s="54" t="s">
        <v>288</v>
      </c>
      <c r="H4751" s="54" t="s">
        <v>289</v>
      </c>
      <c r="I4751" s="54" t="s">
        <v>290</v>
      </c>
      <c r="J4751" s="54" t="s">
        <v>288</v>
      </c>
      <c r="K4751" s="54" t="s">
        <v>532</v>
      </c>
      <c r="L4751" s="87">
        <v>41653</v>
      </c>
      <c r="M4751" s="54"/>
      <c r="N4751" s="54" t="s">
        <v>533</v>
      </c>
      <c r="O4751" s="88">
        <v>1.43141669E-2</v>
      </c>
      <c r="P4751" s="54">
        <v>47</v>
      </c>
    </row>
    <row r="4752" spans="1:16" ht="28">
      <c r="A4752" s="54" t="s">
        <v>228</v>
      </c>
      <c r="B4752" s="54" t="s">
        <v>185</v>
      </c>
      <c r="C4752" s="54" t="s">
        <v>270</v>
      </c>
      <c r="D4752" s="54" t="s">
        <v>163</v>
      </c>
      <c r="E4752" s="54" t="s">
        <v>271</v>
      </c>
      <c r="F4752" s="54" t="s">
        <v>272</v>
      </c>
      <c r="G4752" s="54" t="s">
        <v>288</v>
      </c>
      <c r="H4752" s="54" t="s">
        <v>289</v>
      </c>
      <c r="I4752" s="54" t="s">
        <v>290</v>
      </c>
      <c r="J4752" s="54" t="s">
        <v>288</v>
      </c>
      <c r="K4752" s="54" t="s">
        <v>534</v>
      </c>
      <c r="L4752" s="87">
        <v>41653</v>
      </c>
      <c r="M4752" s="54"/>
      <c r="N4752" s="54" t="s">
        <v>535</v>
      </c>
      <c r="O4752" s="88">
        <v>1.0659485999999999E-2</v>
      </c>
      <c r="P4752" s="54">
        <v>35</v>
      </c>
    </row>
    <row r="4753" spans="1:16" ht="28">
      <c r="A4753" s="54" t="s">
        <v>228</v>
      </c>
      <c r="B4753" s="54" t="s">
        <v>185</v>
      </c>
      <c r="C4753" s="54" t="s">
        <v>270</v>
      </c>
      <c r="D4753" s="54" t="s">
        <v>163</v>
      </c>
      <c r="E4753" s="54" t="s">
        <v>271</v>
      </c>
      <c r="F4753" s="54" t="s">
        <v>272</v>
      </c>
      <c r="G4753" s="54" t="s">
        <v>288</v>
      </c>
      <c r="H4753" s="54" t="s">
        <v>289</v>
      </c>
      <c r="I4753" s="54" t="s">
        <v>290</v>
      </c>
      <c r="J4753" s="54" t="s">
        <v>288</v>
      </c>
      <c r="K4753" s="54" t="s">
        <v>536</v>
      </c>
      <c r="L4753" s="87">
        <v>41653</v>
      </c>
      <c r="M4753" s="54"/>
      <c r="N4753" s="54" t="s">
        <v>537</v>
      </c>
      <c r="O4753" s="88">
        <v>3.4110355299999999E-2</v>
      </c>
      <c r="P4753" s="54">
        <v>112</v>
      </c>
    </row>
    <row r="4754" spans="1:16" ht="28">
      <c r="A4754" s="54" t="s">
        <v>228</v>
      </c>
      <c r="B4754" s="54" t="s">
        <v>185</v>
      </c>
      <c r="C4754" s="54" t="s">
        <v>270</v>
      </c>
      <c r="D4754" s="54" t="s">
        <v>163</v>
      </c>
      <c r="E4754" s="54" t="s">
        <v>271</v>
      </c>
      <c r="F4754" s="54" t="s">
        <v>272</v>
      </c>
      <c r="G4754" s="54" t="s">
        <v>288</v>
      </c>
      <c r="H4754" s="54" t="s">
        <v>289</v>
      </c>
      <c r="I4754" s="54" t="s">
        <v>290</v>
      </c>
      <c r="J4754" s="54" t="s">
        <v>288</v>
      </c>
      <c r="K4754" s="54" t="s">
        <v>538</v>
      </c>
      <c r="L4754" s="87">
        <v>41653</v>
      </c>
      <c r="M4754" s="54"/>
      <c r="N4754" s="54" t="s">
        <v>539</v>
      </c>
      <c r="O4754" s="88">
        <v>2.40599827E-2</v>
      </c>
      <c r="P4754" s="54">
        <v>79</v>
      </c>
    </row>
    <row r="4755" spans="1:16" ht="28">
      <c r="A4755" s="54" t="s">
        <v>228</v>
      </c>
      <c r="B4755" s="54" t="s">
        <v>185</v>
      </c>
      <c r="C4755" s="54" t="s">
        <v>270</v>
      </c>
      <c r="D4755" s="54" t="s">
        <v>163</v>
      </c>
      <c r="E4755" s="54" t="s">
        <v>271</v>
      </c>
      <c r="F4755" s="54" t="s">
        <v>272</v>
      </c>
      <c r="G4755" s="54" t="s">
        <v>288</v>
      </c>
      <c r="H4755" s="54" t="s">
        <v>289</v>
      </c>
      <c r="I4755" s="54" t="s">
        <v>290</v>
      </c>
      <c r="J4755" s="54" t="s">
        <v>288</v>
      </c>
      <c r="K4755" s="54" t="s">
        <v>540</v>
      </c>
      <c r="L4755" s="87">
        <v>41653</v>
      </c>
      <c r="M4755" s="54"/>
      <c r="N4755" s="54" t="s">
        <v>541</v>
      </c>
      <c r="O4755" s="88">
        <v>2.5887323199999999E-2</v>
      </c>
      <c r="P4755" s="54">
        <v>85</v>
      </c>
    </row>
    <row r="4756" spans="1:16" ht="28">
      <c r="A4756" s="54" t="s">
        <v>228</v>
      </c>
      <c r="B4756" s="54" t="s">
        <v>185</v>
      </c>
      <c r="C4756" s="54" t="s">
        <v>270</v>
      </c>
      <c r="D4756" s="54" t="s">
        <v>163</v>
      </c>
      <c r="E4756" s="54" t="s">
        <v>271</v>
      </c>
      <c r="F4756" s="54" t="s">
        <v>272</v>
      </c>
      <c r="G4756" s="54" t="s">
        <v>288</v>
      </c>
      <c r="H4756" s="54" t="s">
        <v>288</v>
      </c>
      <c r="I4756" s="54" t="s">
        <v>293</v>
      </c>
      <c r="J4756" s="54" t="s">
        <v>288</v>
      </c>
      <c r="K4756" s="54" t="s">
        <v>294</v>
      </c>
      <c r="L4756" s="87">
        <v>41653</v>
      </c>
      <c r="M4756" s="54"/>
      <c r="N4756" s="54" t="s">
        <v>295</v>
      </c>
      <c r="O4756" s="88">
        <v>1.5227837E-3</v>
      </c>
      <c r="P4756" s="54">
        <v>5</v>
      </c>
    </row>
    <row r="4757" spans="1:16" ht="28">
      <c r="A4757" s="54" t="s">
        <v>228</v>
      </c>
      <c r="B4757" s="54" t="s">
        <v>185</v>
      </c>
      <c r="C4757" s="54" t="s">
        <v>270</v>
      </c>
      <c r="D4757" s="54" t="s">
        <v>163</v>
      </c>
      <c r="E4757" s="54" t="s">
        <v>271</v>
      </c>
      <c r="F4757" s="54" t="s">
        <v>272</v>
      </c>
      <c r="G4757" s="54" t="s">
        <v>288</v>
      </c>
      <c r="H4757" s="54" t="s">
        <v>288</v>
      </c>
      <c r="I4757" s="54" t="s">
        <v>293</v>
      </c>
      <c r="J4757" s="54" t="s">
        <v>288</v>
      </c>
      <c r="K4757" s="54" t="s">
        <v>542</v>
      </c>
      <c r="L4757" s="87">
        <v>41653</v>
      </c>
      <c r="M4757" s="54"/>
      <c r="N4757" s="54" t="s">
        <v>543</v>
      </c>
      <c r="O4757" s="88">
        <v>1.5227837E-3</v>
      </c>
      <c r="P4757" s="54">
        <v>5</v>
      </c>
    </row>
    <row r="4758" spans="1:16" ht="28">
      <c r="A4758" s="54" t="s">
        <v>228</v>
      </c>
      <c r="B4758" s="54" t="s">
        <v>185</v>
      </c>
      <c r="C4758" s="54" t="s">
        <v>270</v>
      </c>
      <c r="D4758" s="54" t="s">
        <v>163</v>
      </c>
      <c r="E4758" s="54" t="s">
        <v>271</v>
      </c>
      <c r="F4758" s="54" t="s">
        <v>272</v>
      </c>
      <c r="G4758" s="54" t="s">
        <v>288</v>
      </c>
      <c r="H4758" s="54" t="s">
        <v>288</v>
      </c>
      <c r="I4758" s="54" t="s">
        <v>293</v>
      </c>
      <c r="J4758" s="54" t="s">
        <v>288</v>
      </c>
      <c r="K4758" s="54" t="s">
        <v>544</v>
      </c>
      <c r="L4758" s="87">
        <v>41653</v>
      </c>
      <c r="M4758" s="54"/>
      <c r="N4758" s="54" t="s">
        <v>545</v>
      </c>
      <c r="O4758" s="88">
        <v>1.8273405E-3</v>
      </c>
      <c r="P4758" s="54">
        <v>6</v>
      </c>
    </row>
    <row r="4759" spans="1:16" ht="28">
      <c r="A4759" s="54" t="s">
        <v>228</v>
      </c>
      <c r="B4759" s="54" t="s">
        <v>185</v>
      </c>
      <c r="C4759" s="54" t="s">
        <v>270</v>
      </c>
      <c r="D4759" s="54" t="s">
        <v>163</v>
      </c>
      <c r="E4759" s="54" t="s">
        <v>271</v>
      </c>
      <c r="F4759" s="54" t="s">
        <v>272</v>
      </c>
      <c r="G4759" s="54" t="s">
        <v>288</v>
      </c>
      <c r="H4759" s="54" t="s">
        <v>288</v>
      </c>
      <c r="I4759" s="54" t="s">
        <v>293</v>
      </c>
      <c r="J4759" s="54" t="s">
        <v>288</v>
      </c>
      <c r="K4759" s="54" t="s">
        <v>546</v>
      </c>
      <c r="L4759" s="87">
        <v>41653</v>
      </c>
      <c r="M4759" s="54"/>
      <c r="N4759" s="54" t="s">
        <v>547</v>
      </c>
      <c r="O4759" s="88">
        <v>1.6750620899999999E-2</v>
      </c>
      <c r="P4759" s="54">
        <v>55</v>
      </c>
    </row>
    <row r="4760" spans="1:16" ht="28">
      <c r="A4760" s="54" t="s">
        <v>228</v>
      </c>
      <c r="B4760" s="54" t="s">
        <v>185</v>
      </c>
      <c r="C4760" s="54" t="s">
        <v>270</v>
      </c>
      <c r="D4760" s="54" t="s">
        <v>163</v>
      </c>
      <c r="E4760" s="54" t="s">
        <v>271</v>
      </c>
      <c r="F4760" s="54" t="s">
        <v>272</v>
      </c>
      <c r="G4760" s="54" t="s">
        <v>288</v>
      </c>
      <c r="H4760" s="54" t="s">
        <v>288</v>
      </c>
      <c r="I4760" s="54" t="s">
        <v>293</v>
      </c>
      <c r="J4760" s="54" t="s">
        <v>288</v>
      </c>
      <c r="K4760" s="54" t="s">
        <v>548</v>
      </c>
      <c r="L4760" s="87">
        <v>41653</v>
      </c>
      <c r="M4760" s="54"/>
      <c r="N4760" s="54" t="s">
        <v>549</v>
      </c>
      <c r="O4760" s="88">
        <v>2.1318971999999999E-3</v>
      </c>
      <c r="P4760" s="54">
        <v>7</v>
      </c>
    </row>
    <row r="4761" spans="1:16" ht="28">
      <c r="A4761" s="54" t="s">
        <v>228</v>
      </c>
      <c r="B4761" s="54" t="s">
        <v>185</v>
      </c>
      <c r="C4761" s="54" t="s">
        <v>270</v>
      </c>
      <c r="D4761" s="54" t="s">
        <v>163</v>
      </c>
      <c r="E4761" s="54" t="s">
        <v>271</v>
      </c>
      <c r="F4761" s="54" t="s">
        <v>272</v>
      </c>
      <c r="G4761" s="54" t="s">
        <v>288</v>
      </c>
      <c r="H4761" s="54" t="s">
        <v>288</v>
      </c>
      <c r="I4761" s="54" t="s">
        <v>293</v>
      </c>
      <c r="J4761" s="54" t="s">
        <v>288</v>
      </c>
      <c r="K4761" s="54" t="s">
        <v>296</v>
      </c>
      <c r="L4761" s="87">
        <v>41653</v>
      </c>
      <c r="M4761" s="54"/>
      <c r="N4761" s="54" t="s">
        <v>297</v>
      </c>
      <c r="O4761" s="88">
        <v>1.5227837E-3</v>
      </c>
      <c r="P4761" s="54">
        <v>5</v>
      </c>
    </row>
    <row r="4762" spans="1:16" ht="28">
      <c r="A4762" s="54" t="s">
        <v>228</v>
      </c>
      <c r="B4762" s="54" t="s">
        <v>185</v>
      </c>
      <c r="C4762" s="54" t="s">
        <v>270</v>
      </c>
      <c r="D4762" s="54" t="s">
        <v>163</v>
      </c>
      <c r="E4762" s="54" t="s">
        <v>271</v>
      </c>
      <c r="F4762" s="54" t="s">
        <v>272</v>
      </c>
      <c r="G4762" s="54" t="s">
        <v>288</v>
      </c>
      <c r="H4762" s="54" t="s">
        <v>288</v>
      </c>
      <c r="I4762" s="54" t="s">
        <v>293</v>
      </c>
      <c r="J4762" s="54" t="s">
        <v>288</v>
      </c>
      <c r="K4762" s="54" t="s">
        <v>550</v>
      </c>
      <c r="L4762" s="87">
        <v>41653</v>
      </c>
      <c r="M4762" s="54"/>
      <c r="N4762" s="54" t="s">
        <v>551</v>
      </c>
      <c r="O4762" s="88">
        <v>2.4364539000000002E-3</v>
      </c>
      <c r="P4762" s="54">
        <v>8</v>
      </c>
    </row>
    <row r="4763" spans="1:16" ht="28">
      <c r="A4763" s="54" t="s">
        <v>228</v>
      </c>
      <c r="B4763" s="54" t="s">
        <v>185</v>
      </c>
      <c r="C4763" s="54" t="s">
        <v>270</v>
      </c>
      <c r="D4763" s="54" t="s">
        <v>163</v>
      </c>
      <c r="E4763" s="54" t="s">
        <v>271</v>
      </c>
      <c r="F4763" s="54" t="s">
        <v>272</v>
      </c>
      <c r="G4763" s="54" t="s">
        <v>288</v>
      </c>
      <c r="H4763" s="54" t="s">
        <v>288</v>
      </c>
      <c r="I4763" s="54" t="s">
        <v>293</v>
      </c>
      <c r="J4763" s="54" t="s">
        <v>288</v>
      </c>
      <c r="K4763" s="54" t="s">
        <v>552</v>
      </c>
      <c r="L4763" s="87">
        <v>41653</v>
      </c>
      <c r="M4763" s="54"/>
      <c r="N4763" s="54" t="s">
        <v>553</v>
      </c>
      <c r="O4763" s="88">
        <v>9.1367019999999996E-4</v>
      </c>
      <c r="P4763" s="54">
        <v>3</v>
      </c>
    </row>
    <row r="4764" spans="1:16" ht="28">
      <c r="A4764" s="54" t="s">
        <v>228</v>
      </c>
      <c r="B4764" s="54" t="s">
        <v>185</v>
      </c>
      <c r="C4764" s="54" t="s">
        <v>270</v>
      </c>
      <c r="D4764" s="54" t="s">
        <v>163</v>
      </c>
      <c r="E4764" s="54" t="s">
        <v>271</v>
      </c>
      <c r="F4764" s="54" t="s">
        <v>272</v>
      </c>
      <c r="G4764" s="54" t="s">
        <v>288</v>
      </c>
      <c r="H4764" s="54" t="s">
        <v>288</v>
      </c>
      <c r="I4764" s="54" t="s">
        <v>293</v>
      </c>
      <c r="J4764" s="54" t="s">
        <v>288</v>
      </c>
      <c r="K4764" s="54" t="s">
        <v>554</v>
      </c>
      <c r="L4764" s="87">
        <v>41653</v>
      </c>
      <c r="M4764" s="54"/>
      <c r="N4764" s="54" t="s">
        <v>555</v>
      </c>
      <c r="O4764" s="88">
        <v>2.7410107000000001E-3</v>
      </c>
      <c r="P4764" s="54">
        <v>9</v>
      </c>
    </row>
    <row r="4765" spans="1:16" ht="28">
      <c r="A4765" s="54" t="s">
        <v>228</v>
      </c>
      <c r="B4765" s="54" t="s">
        <v>185</v>
      </c>
      <c r="C4765" s="54" t="s">
        <v>270</v>
      </c>
      <c r="D4765" s="54" t="s">
        <v>163</v>
      </c>
      <c r="E4765" s="54" t="s">
        <v>271</v>
      </c>
      <c r="F4765" s="54" t="s">
        <v>272</v>
      </c>
      <c r="G4765" s="54" t="s">
        <v>288</v>
      </c>
      <c r="H4765" s="54" t="s">
        <v>288</v>
      </c>
      <c r="I4765" s="54" t="s">
        <v>293</v>
      </c>
      <c r="J4765" s="54" t="s">
        <v>288</v>
      </c>
      <c r="K4765" s="54" t="s">
        <v>556</v>
      </c>
      <c r="L4765" s="87">
        <v>41653</v>
      </c>
      <c r="M4765" s="54"/>
      <c r="N4765" s="54" t="s">
        <v>557</v>
      </c>
      <c r="O4765" s="88">
        <v>3.0455670000000001E-4</v>
      </c>
      <c r="P4765" s="54">
        <v>1</v>
      </c>
    </row>
    <row r="4766" spans="1:16" ht="28">
      <c r="A4766" s="54" t="s">
        <v>228</v>
      </c>
      <c r="B4766" s="54" t="s">
        <v>185</v>
      </c>
      <c r="C4766" s="54" t="s">
        <v>270</v>
      </c>
      <c r="D4766" s="54" t="s">
        <v>163</v>
      </c>
      <c r="E4766" s="54" t="s">
        <v>271</v>
      </c>
      <c r="F4766" s="54" t="s">
        <v>272</v>
      </c>
      <c r="G4766" s="54" t="s">
        <v>288</v>
      </c>
      <c r="H4766" s="54" t="s">
        <v>288</v>
      </c>
      <c r="I4766" s="54" t="s">
        <v>293</v>
      </c>
      <c r="J4766" s="54" t="s">
        <v>288</v>
      </c>
      <c r="K4766" s="54" t="s">
        <v>558</v>
      </c>
      <c r="L4766" s="87">
        <v>41653</v>
      </c>
      <c r="M4766" s="54"/>
      <c r="N4766" s="54" t="s">
        <v>559</v>
      </c>
      <c r="O4766" s="88">
        <v>1.5227837E-3</v>
      </c>
      <c r="P4766" s="54">
        <v>5</v>
      </c>
    </row>
    <row r="4767" spans="1:16" ht="28">
      <c r="A4767" s="54" t="s">
        <v>228</v>
      </c>
      <c r="B4767" s="54" t="s">
        <v>185</v>
      </c>
      <c r="C4767" s="54" t="s">
        <v>270</v>
      </c>
      <c r="D4767" s="54" t="s">
        <v>163</v>
      </c>
      <c r="E4767" s="54" t="s">
        <v>271</v>
      </c>
      <c r="F4767" s="54" t="s">
        <v>272</v>
      </c>
      <c r="G4767" s="54" t="s">
        <v>288</v>
      </c>
      <c r="H4767" s="54" t="s">
        <v>288</v>
      </c>
      <c r="I4767" s="54" t="s">
        <v>293</v>
      </c>
      <c r="J4767" s="54" t="s">
        <v>288</v>
      </c>
      <c r="K4767" s="54" t="s">
        <v>560</v>
      </c>
      <c r="L4767" s="87">
        <v>41653</v>
      </c>
      <c r="M4767" s="54"/>
      <c r="N4767" s="54" t="s">
        <v>561</v>
      </c>
      <c r="O4767" s="88">
        <v>2.4364539000000002E-3</v>
      </c>
      <c r="P4767" s="54">
        <v>8</v>
      </c>
    </row>
    <row r="4768" spans="1:16" ht="28">
      <c r="A4768" s="54" t="s">
        <v>228</v>
      </c>
      <c r="B4768" s="54" t="s">
        <v>185</v>
      </c>
      <c r="C4768" s="54" t="s">
        <v>270</v>
      </c>
      <c r="D4768" s="54" t="s">
        <v>163</v>
      </c>
      <c r="E4768" s="54" t="s">
        <v>271</v>
      </c>
      <c r="F4768" s="54" t="s">
        <v>272</v>
      </c>
      <c r="G4768" s="54" t="s">
        <v>288</v>
      </c>
      <c r="H4768" s="54" t="s">
        <v>288</v>
      </c>
      <c r="I4768" s="54" t="s">
        <v>293</v>
      </c>
      <c r="J4768" s="54" t="s">
        <v>288</v>
      </c>
      <c r="K4768" s="54" t="s">
        <v>562</v>
      </c>
      <c r="L4768" s="87">
        <v>41653</v>
      </c>
      <c r="M4768" s="54"/>
      <c r="N4768" s="54" t="s">
        <v>563</v>
      </c>
      <c r="O4768" s="88">
        <v>6.7916153800000004E-2</v>
      </c>
      <c r="P4768" s="54">
        <v>223</v>
      </c>
    </row>
    <row r="4769" spans="1:16" ht="28">
      <c r="A4769" s="54" t="s">
        <v>228</v>
      </c>
      <c r="B4769" s="54" t="s">
        <v>185</v>
      </c>
      <c r="C4769" s="54" t="s">
        <v>270</v>
      </c>
      <c r="D4769" s="54" t="s">
        <v>163</v>
      </c>
      <c r="E4769" s="54" t="s">
        <v>271</v>
      </c>
      <c r="F4769" s="54" t="s">
        <v>272</v>
      </c>
      <c r="G4769" s="54" t="s">
        <v>288</v>
      </c>
      <c r="H4769" s="54" t="s">
        <v>288</v>
      </c>
      <c r="I4769" s="54" t="s">
        <v>293</v>
      </c>
      <c r="J4769" s="54" t="s">
        <v>288</v>
      </c>
      <c r="K4769" s="54" t="s">
        <v>298</v>
      </c>
      <c r="L4769" s="87">
        <v>41653</v>
      </c>
      <c r="M4769" s="54"/>
      <c r="N4769" s="54" t="s">
        <v>299</v>
      </c>
      <c r="O4769" s="88">
        <v>7.0048050999999998E-3</v>
      </c>
      <c r="P4769" s="54">
        <v>23</v>
      </c>
    </row>
    <row r="4770" spans="1:16" ht="28">
      <c r="A4770" s="54" t="s">
        <v>228</v>
      </c>
      <c r="B4770" s="54" t="s">
        <v>185</v>
      </c>
      <c r="C4770" s="54" t="s">
        <v>270</v>
      </c>
      <c r="D4770" s="54" t="s">
        <v>163</v>
      </c>
      <c r="E4770" s="54" t="s">
        <v>271</v>
      </c>
      <c r="F4770" s="54" t="s">
        <v>272</v>
      </c>
      <c r="G4770" s="54" t="s">
        <v>288</v>
      </c>
      <c r="H4770" s="54" t="s">
        <v>564</v>
      </c>
      <c r="I4770" s="54" t="s">
        <v>565</v>
      </c>
      <c r="J4770" s="54" t="s">
        <v>288</v>
      </c>
      <c r="K4770" s="54" t="s">
        <v>568</v>
      </c>
      <c r="L4770" s="87">
        <v>41653</v>
      </c>
      <c r="M4770" s="54"/>
      <c r="N4770" s="54" t="s">
        <v>569</v>
      </c>
      <c r="O4770" s="88">
        <v>1.2182269999999999E-3</v>
      </c>
      <c r="P4770" s="54">
        <v>4</v>
      </c>
    </row>
    <row r="4771" spans="1:16" ht="28">
      <c r="A4771" s="54" t="s">
        <v>228</v>
      </c>
      <c r="B4771" s="54" t="s">
        <v>185</v>
      </c>
      <c r="C4771" s="54" t="s">
        <v>270</v>
      </c>
      <c r="D4771" s="54" t="s">
        <v>163</v>
      </c>
      <c r="E4771" s="54" t="s">
        <v>271</v>
      </c>
      <c r="F4771" s="54" t="s">
        <v>272</v>
      </c>
      <c r="G4771" s="54" t="s">
        <v>288</v>
      </c>
      <c r="H4771" s="54" t="s">
        <v>564</v>
      </c>
      <c r="I4771" s="54" t="s">
        <v>565</v>
      </c>
      <c r="J4771" s="54" t="s">
        <v>288</v>
      </c>
      <c r="K4771" s="54" t="s">
        <v>570</v>
      </c>
      <c r="L4771" s="87">
        <v>41653</v>
      </c>
      <c r="M4771" s="54"/>
      <c r="N4771" s="54" t="s">
        <v>571</v>
      </c>
      <c r="O4771" s="88">
        <v>1.0804556700000001E-2</v>
      </c>
      <c r="P4771" s="54">
        <v>4</v>
      </c>
    </row>
    <row r="4772" spans="1:16" ht="28">
      <c r="A4772" s="54" t="s">
        <v>228</v>
      </c>
      <c r="B4772" s="54" t="s">
        <v>185</v>
      </c>
      <c r="C4772" s="54" t="s">
        <v>270</v>
      </c>
      <c r="D4772" s="54" t="s">
        <v>163</v>
      </c>
      <c r="E4772" s="54" t="s">
        <v>271</v>
      </c>
      <c r="F4772" s="54" t="s">
        <v>272</v>
      </c>
      <c r="G4772" s="54" t="s">
        <v>288</v>
      </c>
      <c r="H4772" s="54" t="s">
        <v>564</v>
      </c>
      <c r="I4772" s="54" t="s">
        <v>565</v>
      </c>
      <c r="J4772" s="54" t="s">
        <v>288</v>
      </c>
      <c r="K4772" s="54" t="s">
        <v>572</v>
      </c>
      <c r="L4772" s="87">
        <v>41653</v>
      </c>
      <c r="M4772" s="54"/>
      <c r="N4772" s="54" t="s">
        <v>573</v>
      </c>
      <c r="O4772" s="88">
        <v>9.1367019999999996E-4</v>
      </c>
      <c r="P4772" s="54">
        <v>3</v>
      </c>
    </row>
    <row r="4773" spans="1:16" ht="28">
      <c r="A4773" s="54" t="s">
        <v>228</v>
      </c>
      <c r="B4773" s="54" t="s">
        <v>185</v>
      </c>
      <c r="C4773" s="54" t="s">
        <v>270</v>
      </c>
      <c r="D4773" s="54" t="s">
        <v>163</v>
      </c>
      <c r="E4773" s="54" t="s">
        <v>271</v>
      </c>
      <c r="F4773" s="54" t="s">
        <v>272</v>
      </c>
      <c r="G4773" s="54" t="s">
        <v>288</v>
      </c>
      <c r="H4773" s="54" t="s">
        <v>194</v>
      </c>
      <c r="I4773" s="54" t="s">
        <v>576</v>
      </c>
      <c r="J4773" s="54" t="s">
        <v>288</v>
      </c>
      <c r="K4773" s="54" t="s">
        <v>577</v>
      </c>
      <c r="L4773" s="87">
        <v>42510</v>
      </c>
      <c r="M4773" s="54"/>
      <c r="N4773" s="54" t="s">
        <v>578</v>
      </c>
      <c r="O4773" s="88">
        <v>6.0911349999999995E-4</v>
      </c>
      <c r="P4773" s="54">
        <v>2</v>
      </c>
    </row>
    <row r="4774" spans="1:16" ht="28">
      <c r="A4774" s="54" t="s">
        <v>228</v>
      </c>
      <c r="B4774" s="54" t="s">
        <v>185</v>
      </c>
      <c r="C4774" s="54" t="s">
        <v>270</v>
      </c>
      <c r="D4774" s="54" t="s">
        <v>163</v>
      </c>
      <c r="E4774" s="54" t="s">
        <v>271</v>
      </c>
      <c r="F4774" s="54" t="s">
        <v>272</v>
      </c>
      <c r="G4774" s="54" t="s">
        <v>288</v>
      </c>
      <c r="H4774" s="54" t="s">
        <v>194</v>
      </c>
      <c r="I4774" s="54" t="s">
        <v>576</v>
      </c>
      <c r="J4774" s="54" t="s">
        <v>288</v>
      </c>
      <c r="K4774" s="54" t="s">
        <v>583</v>
      </c>
      <c r="L4774" s="87">
        <v>42510</v>
      </c>
      <c r="M4774" s="54"/>
      <c r="N4774" s="54" t="s">
        <v>584</v>
      </c>
      <c r="O4774" s="88">
        <v>2.1318971999999999E-3</v>
      </c>
      <c r="P4774" s="54">
        <v>7</v>
      </c>
    </row>
    <row r="4775" spans="1:16" ht="28">
      <c r="A4775" s="54" t="s">
        <v>228</v>
      </c>
      <c r="B4775" s="54" t="s">
        <v>185</v>
      </c>
      <c r="C4775" s="54" t="s">
        <v>270</v>
      </c>
      <c r="D4775" s="54" t="s">
        <v>163</v>
      </c>
      <c r="E4775" s="54" t="s">
        <v>271</v>
      </c>
      <c r="F4775" s="54" t="s">
        <v>272</v>
      </c>
      <c r="G4775" s="54" t="s">
        <v>288</v>
      </c>
      <c r="H4775" s="54" t="s">
        <v>194</v>
      </c>
      <c r="I4775" s="54" t="s">
        <v>576</v>
      </c>
      <c r="J4775" s="54" t="s">
        <v>288</v>
      </c>
      <c r="K4775" s="54" t="s">
        <v>585</v>
      </c>
      <c r="L4775" s="87">
        <v>42510</v>
      </c>
      <c r="M4775" s="54"/>
      <c r="N4775" s="54" t="s">
        <v>586</v>
      </c>
      <c r="O4775" s="88">
        <v>4.7941259E-2</v>
      </c>
      <c r="P4775" s="54">
        <v>42</v>
      </c>
    </row>
    <row r="4776" spans="1:16" ht="28">
      <c r="A4776" s="54" t="s">
        <v>228</v>
      </c>
      <c r="B4776" s="54" t="s">
        <v>185</v>
      </c>
      <c r="C4776" s="54" t="s">
        <v>270</v>
      </c>
      <c r="D4776" s="54" t="s">
        <v>163</v>
      </c>
      <c r="E4776" s="54" t="s">
        <v>271</v>
      </c>
      <c r="F4776" s="54" t="s">
        <v>272</v>
      </c>
      <c r="G4776" s="54" t="s">
        <v>288</v>
      </c>
      <c r="H4776" s="54" t="s">
        <v>194</v>
      </c>
      <c r="I4776" s="54" t="s">
        <v>576</v>
      </c>
      <c r="J4776" s="54" t="s">
        <v>288</v>
      </c>
      <c r="K4776" s="54" t="s">
        <v>587</v>
      </c>
      <c r="L4776" s="87">
        <v>42510</v>
      </c>
      <c r="M4776" s="54"/>
      <c r="N4776" s="54" t="s">
        <v>588</v>
      </c>
      <c r="O4776" s="88">
        <v>4.5683512000000001E-3</v>
      </c>
      <c r="P4776" s="54">
        <v>15</v>
      </c>
    </row>
    <row r="4777" spans="1:16" ht="28">
      <c r="A4777" s="54" t="s">
        <v>228</v>
      </c>
      <c r="B4777" s="54" t="s">
        <v>185</v>
      </c>
      <c r="C4777" s="54" t="s">
        <v>270</v>
      </c>
      <c r="D4777" s="54" t="s">
        <v>163</v>
      </c>
      <c r="E4777" s="54" t="s">
        <v>271</v>
      </c>
      <c r="F4777" s="54" t="s">
        <v>272</v>
      </c>
      <c r="G4777" s="54" t="s">
        <v>288</v>
      </c>
      <c r="H4777" s="54" t="s">
        <v>194</v>
      </c>
      <c r="I4777" s="54" t="s">
        <v>576</v>
      </c>
      <c r="J4777" s="54" t="s">
        <v>288</v>
      </c>
      <c r="K4777" s="54" t="s">
        <v>591</v>
      </c>
      <c r="L4777" s="87">
        <v>42510</v>
      </c>
      <c r="M4777" s="54"/>
      <c r="N4777" s="54" t="s">
        <v>592</v>
      </c>
      <c r="O4777" s="88">
        <v>2.1318971999999999E-3</v>
      </c>
      <c r="P4777" s="54">
        <v>7</v>
      </c>
    </row>
    <row r="4778" spans="1:16" ht="28">
      <c r="A4778" s="54" t="s">
        <v>228</v>
      </c>
      <c r="B4778" s="54" t="s">
        <v>185</v>
      </c>
      <c r="C4778" s="54" t="s">
        <v>270</v>
      </c>
      <c r="D4778" s="54" t="s">
        <v>163</v>
      </c>
      <c r="E4778" s="54" t="s">
        <v>271</v>
      </c>
      <c r="F4778" s="54" t="s">
        <v>272</v>
      </c>
      <c r="G4778" s="54" t="s">
        <v>288</v>
      </c>
      <c r="H4778" s="54" t="s">
        <v>194</v>
      </c>
      <c r="I4778" s="54" t="s">
        <v>576</v>
      </c>
      <c r="J4778" s="54" t="s">
        <v>288</v>
      </c>
      <c r="K4778" s="54" t="s">
        <v>593</v>
      </c>
      <c r="L4778" s="87">
        <v>42510</v>
      </c>
      <c r="M4778" s="54"/>
      <c r="N4778" s="54" t="s">
        <v>594</v>
      </c>
      <c r="O4778" s="88">
        <v>3.0455674E-3</v>
      </c>
      <c r="P4778" s="54">
        <v>10</v>
      </c>
    </row>
    <row r="4779" spans="1:16" ht="28">
      <c r="A4779" s="54" t="s">
        <v>228</v>
      </c>
      <c r="B4779" s="54" t="s">
        <v>185</v>
      </c>
      <c r="C4779" s="54" t="s">
        <v>270</v>
      </c>
      <c r="D4779" s="54" t="s">
        <v>163</v>
      </c>
      <c r="E4779" s="54" t="s">
        <v>271</v>
      </c>
      <c r="F4779" s="54" t="s">
        <v>272</v>
      </c>
      <c r="G4779" s="54" t="s">
        <v>288</v>
      </c>
      <c r="H4779" s="54" t="s">
        <v>194</v>
      </c>
      <c r="I4779" s="54" t="s">
        <v>576</v>
      </c>
      <c r="J4779" s="54" t="s">
        <v>288</v>
      </c>
      <c r="K4779" s="54" t="s">
        <v>595</v>
      </c>
      <c r="L4779" s="87">
        <v>42510</v>
      </c>
      <c r="M4779" s="54"/>
      <c r="N4779" s="54" t="s">
        <v>596</v>
      </c>
      <c r="O4779" s="88">
        <v>1.5227837E-3</v>
      </c>
      <c r="P4779" s="54">
        <v>5</v>
      </c>
    </row>
    <row r="4780" spans="1:16" ht="28">
      <c r="A4780" s="54" t="s">
        <v>228</v>
      </c>
      <c r="B4780" s="54" t="s">
        <v>185</v>
      </c>
      <c r="C4780" s="54" t="s">
        <v>270</v>
      </c>
      <c r="D4780" s="54" t="s">
        <v>163</v>
      </c>
      <c r="E4780" s="54" t="s">
        <v>271</v>
      </c>
      <c r="F4780" s="54" t="s">
        <v>272</v>
      </c>
      <c r="G4780" s="54" t="s">
        <v>288</v>
      </c>
      <c r="H4780" s="54" t="s">
        <v>597</v>
      </c>
      <c r="I4780" s="54" t="s">
        <v>598</v>
      </c>
      <c r="J4780" s="54" t="s">
        <v>288</v>
      </c>
      <c r="K4780" s="54" t="s">
        <v>597</v>
      </c>
      <c r="L4780" s="87">
        <v>42440</v>
      </c>
      <c r="M4780" s="54"/>
      <c r="N4780" s="54" t="s">
        <v>599</v>
      </c>
      <c r="O4780" s="88">
        <v>7.6139186000000001E-3</v>
      </c>
      <c r="P4780" s="54">
        <v>25</v>
      </c>
    </row>
    <row r="4781" spans="1:16" ht="28">
      <c r="A4781" s="54" t="s">
        <v>228</v>
      </c>
      <c r="B4781" s="54" t="s">
        <v>185</v>
      </c>
      <c r="C4781" s="54" t="s">
        <v>270</v>
      </c>
      <c r="D4781" s="54" t="s">
        <v>163</v>
      </c>
      <c r="E4781" s="54" t="s">
        <v>271</v>
      </c>
      <c r="F4781" s="54" t="s">
        <v>272</v>
      </c>
      <c r="G4781" s="54" t="s">
        <v>288</v>
      </c>
      <c r="H4781" s="54" t="s">
        <v>562</v>
      </c>
      <c r="I4781" s="54" t="s">
        <v>623</v>
      </c>
      <c r="J4781" s="54" t="s">
        <v>288</v>
      </c>
      <c r="K4781" s="54" t="s">
        <v>562</v>
      </c>
      <c r="L4781" s="87">
        <v>42066</v>
      </c>
      <c r="M4781" s="54"/>
      <c r="N4781" s="54" t="s">
        <v>624</v>
      </c>
      <c r="O4781" s="88">
        <v>2.7255425999999999E-2</v>
      </c>
      <c r="P4781" s="54">
        <v>79</v>
      </c>
    </row>
    <row r="4782" spans="1:16" ht="28">
      <c r="A4782" s="54" t="s">
        <v>228</v>
      </c>
      <c r="B4782" s="54" t="s">
        <v>185</v>
      </c>
      <c r="C4782" s="54" t="s">
        <v>270</v>
      </c>
      <c r="D4782" s="54" t="s">
        <v>163</v>
      </c>
      <c r="E4782" s="54" t="s">
        <v>271</v>
      </c>
      <c r="F4782" s="54" t="s">
        <v>272</v>
      </c>
      <c r="G4782" s="54" t="s">
        <v>288</v>
      </c>
      <c r="H4782" s="54" t="s">
        <v>300</v>
      </c>
      <c r="I4782" s="54" t="s">
        <v>301</v>
      </c>
      <c r="J4782" s="54" t="s">
        <v>288</v>
      </c>
      <c r="K4782" s="54" t="s">
        <v>300</v>
      </c>
      <c r="L4782" s="87">
        <v>42391</v>
      </c>
      <c r="M4782" s="54"/>
      <c r="N4782" s="54" t="s">
        <v>302</v>
      </c>
      <c r="O4782" s="88">
        <v>3.6546808999999999E-3</v>
      </c>
      <c r="P4782" s="54">
        <v>12</v>
      </c>
    </row>
    <row r="4783" spans="1:16" ht="28">
      <c r="A4783" s="54" t="s">
        <v>228</v>
      </c>
      <c r="B4783" s="54" t="s">
        <v>185</v>
      </c>
      <c r="C4783" s="54" t="s">
        <v>270</v>
      </c>
      <c r="D4783" s="54" t="s">
        <v>163</v>
      </c>
      <c r="E4783" s="54" t="s">
        <v>271</v>
      </c>
      <c r="F4783" s="54" t="s">
        <v>272</v>
      </c>
      <c r="G4783" s="54" t="s">
        <v>647</v>
      </c>
      <c r="H4783" s="54" t="s">
        <v>648</v>
      </c>
      <c r="I4783" s="54" t="s">
        <v>649</v>
      </c>
      <c r="J4783" s="54" t="s">
        <v>647</v>
      </c>
      <c r="K4783" s="54" t="s">
        <v>650</v>
      </c>
      <c r="L4783" s="87">
        <v>42790</v>
      </c>
      <c r="M4783" s="54"/>
      <c r="N4783" s="54" t="s">
        <v>651</v>
      </c>
      <c r="O4783" s="88">
        <v>1.0500000000000001E-2</v>
      </c>
      <c r="P4783" s="54">
        <v>3</v>
      </c>
    </row>
    <row r="4784" spans="1:16" ht="28">
      <c r="A4784" s="54" t="s">
        <v>228</v>
      </c>
      <c r="B4784" s="54" t="s">
        <v>185</v>
      </c>
      <c r="C4784" s="54" t="s">
        <v>270</v>
      </c>
      <c r="D4784" s="54" t="s">
        <v>163</v>
      </c>
      <c r="E4784" s="54" t="s">
        <v>271</v>
      </c>
      <c r="F4784" s="54" t="s">
        <v>272</v>
      </c>
      <c r="G4784" s="54" t="s">
        <v>647</v>
      </c>
      <c r="H4784" s="54" t="s">
        <v>648</v>
      </c>
      <c r="I4784" s="54" t="s">
        <v>649</v>
      </c>
      <c r="J4784" s="54" t="s">
        <v>647</v>
      </c>
      <c r="K4784" s="54" t="s">
        <v>657</v>
      </c>
      <c r="L4784" s="87">
        <v>42790</v>
      </c>
      <c r="M4784" s="54"/>
      <c r="N4784" s="54" t="s">
        <v>658</v>
      </c>
      <c r="O4784" s="88">
        <v>3.0455670000000001E-4</v>
      </c>
      <c r="P4784" s="54">
        <v>1</v>
      </c>
    </row>
    <row r="4785" spans="1:16" ht="28">
      <c r="A4785" s="54" t="s">
        <v>228</v>
      </c>
      <c r="B4785" s="54" t="s">
        <v>185</v>
      </c>
      <c r="C4785" s="54" t="s">
        <v>270</v>
      </c>
      <c r="D4785" s="54" t="s">
        <v>163</v>
      </c>
      <c r="E4785" s="54" t="s">
        <v>271</v>
      </c>
      <c r="F4785" s="54" t="s">
        <v>272</v>
      </c>
      <c r="G4785" s="54" t="s">
        <v>196</v>
      </c>
      <c r="H4785" s="54" t="s">
        <v>199</v>
      </c>
      <c r="I4785" s="54" t="s">
        <v>1527</v>
      </c>
      <c r="J4785" s="54" t="s">
        <v>196</v>
      </c>
      <c r="K4785" s="54" t="s">
        <v>199</v>
      </c>
      <c r="L4785" s="87">
        <v>42888</v>
      </c>
      <c r="M4785" s="54"/>
      <c r="N4785" s="54" t="s">
        <v>707</v>
      </c>
      <c r="O4785" s="88">
        <v>2.2537199000000001E-2</v>
      </c>
      <c r="P4785" s="54">
        <v>74</v>
      </c>
    </row>
    <row r="4786" spans="1:16" ht="28">
      <c r="A4786" s="54" t="s">
        <v>228</v>
      </c>
      <c r="B4786" s="54" t="s">
        <v>185</v>
      </c>
      <c r="C4786" s="54" t="s">
        <v>270</v>
      </c>
      <c r="D4786" s="54" t="s">
        <v>163</v>
      </c>
      <c r="E4786" s="54" t="s">
        <v>271</v>
      </c>
      <c r="F4786" s="54" t="s">
        <v>272</v>
      </c>
      <c r="G4786" s="54" t="s">
        <v>196</v>
      </c>
      <c r="H4786" s="54" t="s">
        <v>199</v>
      </c>
      <c r="I4786" s="54" t="s">
        <v>700</v>
      </c>
      <c r="J4786" s="54" t="s">
        <v>196</v>
      </c>
      <c r="K4786" s="54" t="s">
        <v>701</v>
      </c>
      <c r="L4786" s="87">
        <v>42888</v>
      </c>
      <c r="M4786" s="54"/>
      <c r="N4786" s="54" t="s">
        <v>702</v>
      </c>
      <c r="O4786" s="88">
        <v>5.5733884099999999E-2</v>
      </c>
      <c r="P4786" s="54">
        <v>183</v>
      </c>
    </row>
    <row r="4787" spans="1:16" ht="28">
      <c r="A4787" s="54" t="s">
        <v>228</v>
      </c>
      <c r="B4787" s="54" t="s">
        <v>185</v>
      </c>
      <c r="C4787" s="54" t="s">
        <v>270</v>
      </c>
      <c r="D4787" s="54" t="s">
        <v>163</v>
      </c>
      <c r="E4787" s="54" t="s">
        <v>271</v>
      </c>
      <c r="F4787" s="54" t="s">
        <v>272</v>
      </c>
      <c r="G4787" s="54" t="s">
        <v>196</v>
      </c>
      <c r="H4787" s="54" t="s">
        <v>199</v>
      </c>
      <c r="I4787" s="54" t="s">
        <v>700</v>
      </c>
      <c r="J4787" s="54" t="s">
        <v>196</v>
      </c>
      <c r="K4787" s="54" t="s">
        <v>703</v>
      </c>
      <c r="L4787" s="87">
        <v>42888</v>
      </c>
      <c r="M4787" s="54"/>
      <c r="N4787" s="54" t="s">
        <v>704</v>
      </c>
      <c r="O4787" s="88">
        <v>2.4364539000000002E-3</v>
      </c>
      <c r="P4787" s="54">
        <v>8</v>
      </c>
    </row>
    <row r="4788" spans="1:16" ht="28">
      <c r="A4788" s="54" t="s">
        <v>228</v>
      </c>
      <c r="B4788" s="54" t="s">
        <v>185</v>
      </c>
      <c r="C4788" s="54" t="s">
        <v>270</v>
      </c>
      <c r="D4788" s="54" t="s">
        <v>163</v>
      </c>
      <c r="E4788" s="54" t="s">
        <v>271</v>
      </c>
      <c r="F4788" s="54" t="s">
        <v>272</v>
      </c>
      <c r="G4788" s="54" t="s">
        <v>196</v>
      </c>
      <c r="H4788" s="54" t="s">
        <v>199</v>
      </c>
      <c r="I4788" s="54" t="s">
        <v>700</v>
      </c>
      <c r="J4788" s="54" t="s">
        <v>196</v>
      </c>
      <c r="K4788" s="54" t="s">
        <v>705</v>
      </c>
      <c r="L4788" s="87">
        <v>42888</v>
      </c>
      <c r="M4788" s="54"/>
      <c r="N4788" s="54" t="s">
        <v>706</v>
      </c>
      <c r="O4788" s="88">
        <v>1.8273405E-3</v>
      </c>
      <c r="P4788" s="54">
        <v>6</v>
      </c>
    </row>
    <row r="4789" spans="1:16" ht="28">
      <c r="A4789" s="54" t="s">
        <v>228</v>
      </c>
      <c r="B4789" s="54" t="s">
        <v>185</v>
      </c>
      <c r="C4789" s="54" t="s">
        <v>270</v>
      </c>
      <c r="D4789" s="54" t="s">
        <v>163</v>
      </c>
      <c r="E4789" s="54" t="s">
        <v>271</v>
      </c>
      <c r="F4789" s="54" t="s">
        <v>272</v>
      </c>
      <c r="G4789" s="54" t="s">
        <v>196</v>
      </c>
      <c r="H4789" s="54" t="s">
        <v>199</v>
      </c>
      <c r="I4789" s="54" t="s">
        <v>700</v>
      </c>
      <c r="J4789" s="54" t="s">
        <v>196</v>
      </c>
      <c r="K4789" s="54" t="s">
        <v>708</v>
      </c>
      <c r="L4789" s="87">
        <v>42888</v>
      </c>
      <c r="M4789" s="54"/>
      <c r="N4789" s="54" t="s">
        <v>709</v>
      </c>
      <c r="O4789" s="88">
        <v>1.5227837E-3</v>
      </c>
      <c r="P4789" s="54">
        <v>5</v>
      </c>
    </row>
    <row r="4790" spans="1:16" ht="28">
      <c r="A4790" s="54" t="s">
        <v>228</v>
      </c>
      <c r="B4790" s="54" t="s">
        <v>185</v>
      </c>
      <c r="C4790" s="54" t="s">
        <v>270</v>
      </c>
      <c r="D4790" s="54" t="s">
        <v>163</v>
      </c>
      <c r="E4790" s="54" t="s">
        <v>271</v>
      </c>
      <c r="F4790" s="54" t="s">
        <v>272</v>
      </c>
      <c r="G4790" s="54" t="s">
        <v>196</v>
      </c>
      <c r="H4790" s="54" t="s">
        <v>199</v>
      </c>
      <c r="I4790" s="54" t="s">
        <v>700</v>
      </c>
      <c r="J4790" s="54" t="s">
        <v>196</v>
      </c>
      <c r="K4790" s="54" t="s">
        <v>710</v>
      </c>
      <c r="L4790" s="87">
        <v>42888</v>
      </c>
      <c r="M4790" s="54"/>
      <c r="N4790" s="54" t="s">
        <v>711</v>
      </c>
      <c r="O4790" s="88">
        <v>2.1318971999999999E-3</v>
      </c>
      <c r="P4790" s="54">
        <v>7</v>
      </c>
    </row>
    <row r="4791" spans="1:16" ht="28">
      <c r="A4791" s="54" t="s">
        <v>228</v>
      </c>
      <c r="B4791" s="54" t="s">
        <v>185</v>
      </c>
      <c r="C4791" s="54" t="s">
        <v>270</v>
      </c>
      <c r="D4791" s="54" t="s">
        <v>163</v>
      </c>
      <c r="E4791" s="54" t="s">
        <v>271</v>
      </c>
      <c r="F4791" s="54" t="s">
        <v>272</v>
      </c>
      <c r="G4791" s="54" t="s">
        <v>196</v>
      </c>
      <c r="H4791" s="54" t="s">
        <v>199</v>
      </c>
      <c r="I4791" s="54" t="s">
        <v>700</v>
      </c>
      <c r="J4791" s="54" t="s">
        <v>196</v>
      </c>
      <c r="K4791" s="54" t="s">
        <v>714</v>
      </c>
      <c r="L4791" s="87">
        <v>42888</v>
      </c>
      <c r="M4791" s="54"/>
      <c r="N4791" s="54" t="s">
        <v>715</v>
      </c>
      <c r="O4791" s="88">
        <v>1.35503725E-2</v>
      </c>
      <c r="P4791" s="54">
        <v>34</v>
      </c>
    </row>
    <row r="4792" spans="1:16" ht="28">
      <c r="A4792" s="54" t="s">
        <v>228</v>
      </c>
      <c r="B4792" s="54" t="s">
        <v>185</v>
      </c>
      <c r="C4792" s="54" t="s">
        <v>270</v>
      </c>
      <c r="D4792" s="54" t="s">
        <v>163</v>
      </c>
      <c r="E4792" s="54" t="s">
        <v>271</v>
      </c>
      <c r="F4792" s="54" t="s">
        <v>272</v>
      </c>
      <c r="G4792" s="54" t="s">
        <v>196</v>
      </c>
      <c r="H4792" s="54" t="s">
        <v>199</v>
      </c>
      <c r="I4792" s="54" t="s">
        <v>700</v>
      </c>
      <c r="J4792" s="54" t="s">
        <v>196</v>
      </c>
      <c r="K4792" s="54" t="s">
        <v>716</v>
      </c>
      <c r="L4792" s="87">
        <v>42888</v>
      </c>
      <c r="M4792" s="54"/>
      <c r="N4792" s="54" t="s">
        <v>717</v>
      </c>
      <c r="O4792" s="88">
        <v>2.7410107000000001E-3</v>
      </c>
      <c r="P4792" s="54">
        <v>9</v>
      </c>
    </row>
    <row r="4793" spans="1:16" ht="28">
      <c r="A4793" s="54" t="s">
        <v>228</v>
      </c>
      <c r="B4793" s="54" t="s">
        <v>185</v>
      </c>
      <c r="C4793" s="54" t="s">
        <v>270</v>
      </c>
      <c r="D4793" s="54" t="s">
        <v>163</v>
      </c>
      <c r="E4793" s="54" t="s">
        <v>271</v>
      </c>
      <c r="F4793" s="54" t="s">
        <v>272</v>
      </c>
      <c r="G4793" s="54" t="s">
        <v>196</v>
      </c>
      <c r="H4793" s="54" t="s">
        <v>199</v>
      </c>
      <c r="I4793" s="54" t="s">
        <v>700</v>
      </c>
      <c r="J4793" s="54" t="s">
        <v>196</v>
      </c>
      <c r="K4793" s="54" t="s">
        <v>718</v>
      </c>
      <c r="L4793" s="87">
        <v>42888</v>
      </c>
      <c r="M4793" s="54"/>
      <c r="N4793" s="54" t="s">
        <v>719</v>
      </c>
      <c r="O4793" s="88">
        <v>1.5227837E-3</v>
      </c>
      <c r="P4793" s="54">
        <v>5</v>
      </c>
    </row>
    <row r="4794" spans="1:16" ht="28">
      <c r="A4794" s="54" t="s">
        <v>228</v>
      </c>
      <c r="B4794" s="54" t="s">
        <v>185</v>
      </c>
      <c r="C4794" s="54" t="s">
        <v>270</v>
      </c>
      <c r="D4794" s="54" t="s">
        <v>163</v>
      </c>
      <c r="E4794" s="54" t="s">
        <v>271</v>
      </c>
      <c r="F4794" s="54" t="s">
        <v>272</v>
      </c>
      <c r="G4794" s="54" t="s">
        <v>196</v>
      </c>
      <c r="H4794" s="54" t="s">
        <v>720</v>
      </c>
      <c r="I4794" s="54" t="s">
        <v>721</v>
      </c>
      <c r="J4794" s="54" t="s">
        <v>196</v>
      </c>
      <c r="K4794" s="54" t="s">
        <v>720</v>
      </c>
      <c r="L4794" s="87">
        <v>42627</v>
      </c>
      <c r="M4794" s="54"/>
      <c r="N4794" s="54" t="s">
        <v>722</v>
      </c>
      <c r="O4794" s="88">
        <v>4.5683511500000003E-2</v>
      </c>
      <c r="P4794" s="54">
        <v>150</v>
      </c>
    </row>
    <row r="4795" spans="1:16" ht="28">
      <c r="A4795" s="54" t="s">
        <v>228</v>
      </c>
      <c r="B4795" s="54" t="s">
        <v>185</v>
      </c>
      <c r="C4795" s="54" t="s">
        <v>270</v>
      </c>
      <c r="D4795" s="54" t="s">
        <v>163</v>
      </c>
      <c r="E4795" s="54" t="s">
        <v>271</v>
      </c>
      <c r="F4795" s="54" t="s">
        <v>272</v>
      </c>
      <c r="G4795" s="54" t="s">
        <v>196</v>
      </c>
      <c r="H4795" s="54" t="s">
        <v>720</v>
      </c>
      <c r="I4795" s="54" t="s">
        <v>723</v>
      </c>
      <c r="J4795" s="54" t="s">
        <v>196</v>
      </c>
      <c r="K4795" s="54" t="s">
        <v>724</v>
      </c>
      <c r="L4795" s="87">
        <v>42678</v>
      </c>
      <c r="M4795" s="54"/>
      <c r="N4795" s="54" t="s">
        <v>725</v>
      </c>
      <c r="O4795" s="88">
        <v>1.2327340500000001E-2</v>
      </c>
      <c r="P4795" s="54">
        <v>9</v>
      </c>
    </row>
    <row r="4796" spans="1:16" ht="28">
      <c r="A4796" s="54" t="s">
        <v>228</v>
      </c>
      <c r="B4796" s="54" t="s">
        <v>185</v>
      </c>
      <c r="C4796" s="54" t="s">
        <v>270</v>
      </c>
      <c r="D4796" s="54" t="s">
        <v>163</v>
      </c>
      <c r="E4796" s="54" t="s">
        <v>271</v>
      </c>
      <c r="F4796" s="54" t="s">
        <v>272</v>
      </c>
      <c r="G4796" s="54" t="s">
        <v>196</v>
      </c>
      <c r="H4796" s="54" t="s">
        <v>351</v>
      </c>
      <c r="I4796" s="54" t="s">
        <v>728</v>
      </c>
      <c r="J4796" s="54" t="s">
        <v>196</v>
      </c>
      <c r="K4796" s="54" t="s">
        <v>351</v>
      </c>
      <c r="L4796" s="87">
        <v>41744</v>
      </c>
      <c r="M4796" s="54"/>
      <c r="N4796" s="54" t="s">
        <v>729</v>
      </c>
      <c r="O4796" s="88">
        <v>4.111516040000001E-2</v>
      </c>
      <c r="P4796" s="54">
        <v>135</v>
      </c>
    </row>
    <row r="4797" spans="1:16" ht="28">
      <c r="A4797" s="54" t="s">
        <v>228</v>
      </c>
      <c r="B4797" s="54" t="s">
        <v>185</v>
      </c>
      <c r="C4797" s="54" t="s">
        <v>270</v>
      </c>
      <c r="D4797" s="54" t="s">
        <v>163</v>
      </c>
      <c r="E4797" s="54" t="s">
        <v>271</v>
      </c>
      <c r="F4797" s="54" t="s">
        <v>272</v>
      </c>
      <c r="G4797" s="54" t="s">
        <v>196</v>
      </c>
      <c r="H4797" s="54" t="s">
        <v>730</v>
      </c>
      <c r="I4797" s="54" t="s">
        <v>731</v>
      </c>
      <c r="J4797" s="54" t="s">
        <v>196</v>
      </c>
      <c r="K4797" s="54" t="s">
        <v>730</v>
      </c>
      <c r="L4797" s="87">
        <v>41660</v>
      </c>
      <c r="M4797" s="54"/>
      <c r="N4797" s="54" t="s">
        <v>732</v>
      </c>
      <c r="O4797" s="88">
        <v>0.70864405600000002</v>
      </c>
      <c r="P4797" s="54">
        <v>2294</v>
      </c>
    </row>
    <row r="4798" spans="1:16" ht="28">
      <c r="A4798" s="54" t="s">
        <v>228</v>
      </c>
      <c r="B4798" s="54" t="s">
        <v>185</v>
      </c>
      <c r="C4798" s="54" t="s">
        <v>270</v>
      </c>
      <c r="D4798" s="54" t="s">
        <v>163</v>
      </c>
      <c r="E4798" s="54" t="s">
        <v>271</v>
      </c>
      <c r="F4798" s="54" t="s">
        <v>272</v>
      </c>
      <c r="G4798" s="54" t="s">
        <v>200</v>
      </c>
      <c r="H4798" s="54" t="s">
        <v>757</v>
      </c>
      <c r="I4798" s="54" t="s">
        <v>758</v>
      </c>
      <c r="J4798" s="54" t="s">
        <v>200</v>
      </c>
      <c r="K4798" s="54" t="s">
        <v>757</v>
      </c>
      <c r="L4798" s="87">
        <v>42031</v>
      </c>
      <c r="M4798" s="54"/>
      <c r="N4798" s="54" t="s">
        <v>759</v>
      </c>
      <c r="O4798" s="88">
        <v>6.0911349999999995E-4</v>
      </c>
      <c r="P4798" s="54">
        <v>2</v>
      </c>
    </row>
    <row r="4799" spans="1:16" ht="28">
      <c r="A4799" s="54" t="s">
        <v>228</v>
      </c>
      <c r="B4799" s="54" t="s">
        <v>185</v>
      </c>
      <c r="C4799" s="54" t="s">
        <v>270</v>
      </c>
      <c r="D4799" s="54" t="s">
        <v>163</v>
      </c>
      <c r="E4799" s="54" t="s">
        <v>271</v>
      </c>
      <c r="F4799" s="54" t="s">
        <v>272</v>
      </c>
      <c r="G4799" s="54" t="s">
        <v>200</v>
      </c>
      <c r="H4799" s="54" t="s">
        <v>760</v>
      </c>
      <c r="I4799" s="54" t="s">
        <v>761</v>
      </c>
      <c r="J4799" s="54" t="s">
        <v>200</v>
      </c>
      <c r="K4799" s="54" t="s">
        <v>764</v>
      </c>
      <c r="L4799" s="87">
        <v>42101</v>
      </c>
      <c r="M4799" s="54"/>
      <c r="N4799" s="54" t="s">
        <v>765</v>
      </c>
      <c r="O4799" s="88">
        <v>5.4820214000000011E-3</v>
      </c>
      <c r="P4799" s="54">
        <v>18</v>
      </c>
    </row>
    <row r="4800" spans="1:16" ht="28">
      <c r="A4800" s="54" t="s">
        <v>228</v>
      </c>
      <c r="B4800" s="54" t="s">
        <v>185</v>
      </c>
      <c r="C4800" s="54" t="s">
        <v>270</v>
      </c>
      <c r="D4800" s="54" t="s">
        <v>163</v>
      </c>
      <c r="E4800" s="54" t="s">
        <v>271</v>
      </c>
      <c r="F4800" s="54" t="s">
        <v>272</v>
      </c>
      <c r="G4800" s="54" t="s">
        <v>200</v>
      </c>
      <c r="H4800" s="54" t="s">
        <v>760</v>
      </c>
      <c r="I4800" s="54" t="s">
        <v>761</v>
      </c>
      <c r="J4800" s="54" t="s">
        <v>200</v>
      </c>
      <c r="K4800" s="54" t="s">
        <v>766</v>
      </c>
      <c r="L4800" s="87">
        <v>42101</v>
      </c>
      <c r="M4800" s="54"/>
      <c r="N4800" s="54" t="s">
        <v>767</v>
      </c>
      <c r="O4800" s="88">
        <v>3.0455674E-3</v>
      </c>
      <c r="P4800" s="54">
        <v>10</v>
      </c>
    </row>
    <row r="4801" spans="1:16" ht="28">
      <c r="A4801" s="54" t="s">
        <v>228</v>
      </c>
      <c r="B4801" s="54" t="s">
        <v>185</v>
      </c>
      <c r="C4801" s="54" t="s">
        <v>270</v>
      </c>
      <c r="D4801" s="54" t="s">
        <v>163</v>
      </c>
      <c r="E4801" s="54" t="s">
        <v>271</v>
      </c>
      <c r="F4801" s="54" t="s">
        <v>272</v>
      </c>
      <c r="G4801" s="54" t="s">
        <v>200</v>
      </c>
      <c r="H4801" s="54" t="s">
        <v>760</v>
      </c>
      <c r="I4801" s="54" t="s">
        <v>761</v>
      </c>
      <c r="J4801" s="54" t="s">
        <v>200</v>
      </c>
      <c r="K4801" s="54" t="s">
        <v>770</v>
      </c>
      <c r="L4801" s="87">
        <v>42101</v>
      </c>
      <c r="M4801" s="54"/>
      <c r="N4801" s="54" t="s">
        <v>771</v>
      </c>
      <c r="O4801" s="88">
        <v>4.2637943999999988E-3</v>
      </c>
      <c r="P4801" s="54">
        <v>14</v>
      </c>
    </row>
    <row r="4802" spans="1:16" ht="28">
      <c r="A4802" s="54" t="s">
        <v>228</v>
      </c>
      <c r="B4802" s="54" t="s">
        <v>185</v>
      </c>
      <c r="C4802" s="54" t="s">
        <v>270</v>
      </c>
      <c r="D4802" s="54" t="s">
        <v>163</v>
      </c>
      <c r="E4802" s="54" t="s">
        <v>271</v>
      </c>
      <c r="F4802" s="54" t="s">
        <v>272</v>
      </c>
      <c r="G4802" s="54" t="s">
        <v>200</v>
      </c>
      <c r="H4802" s="54" t="s">
        <v>760</v>
      </c>
      <c r="I4802" s="54" t="s">
        <v>761</v>
      </c>
      <c r="J4802" s="54" t="s">
        <v>200</v>
      </c>
      <c r="K4802" s="54" t="s">
        <v>772</v>
      </c>
      <c r="L4802" s="87">
        <v>42101</v>
      </c>
      <c r="M4802" s="54"/>
      <c r="N4802" s="54" t="s">
        <v>773</v>
      </c>
      <c r="O4802" s="88">
        <v>7.0048050999999998E-3</v>
      </c>
      <c r="P4802" s="54">
        <v>23</v>
      </c>
    </row>
    <row r="4803" spans="1:16" ht="28">
      <c r="A4803" s="54" t="s">
        <v>228</v>
      </c>
      <c r="B4803" s="54" t="s">
        <v>185</v>
      </c>
      <c r="C4803" s="54" t="s">
        <v>270</v>
      </c>
      <c r="D4803" s="54" t="s">
        <v>163</v>
      </c>
      <c r="E4803" s="54" t="s">
        <v>271</v>
      </c>
      <c r="F4803" s="54" t="s">
        <v>272</v>
      </c>
      <c r="G4803" s="54" t="s">
        <v>200</v>
      </c>
      <c r="H4803" s="54" t="s">
        <v>760</v>
      </c>
      <c r="I4803" s="54" t="s">
        <v>761</v>
      </c>
      <c r="J4803" s="54" t="s">
        <v>200</v>
      </c>
      <c r="K4803" s="54" t="s">
        <v>774</v>
      </c>
      <c r="L4803" s="87">
        <v>42101</v>
      </c>
      <c r="M4803" s="54"/>
      <c r="N4803" s="54" t="s">
        <v>775</v>
      </c>
      <c r="O4803" s="88">
        <v>1.659594E-2</v>
      </c>
      <c r="P4803" s="54">
        <v>44</v>
      </c>
    </row>
    <row r="4804" spans="1:16" ht="28">
      <c r="A4804" s="54" t="s">
        <v>228</v>
      </c>
      <c r="B4804" s="54" t="s">
        <v>185</v>
      </c>
      <c r="C4804" s="54" t="s">
        <v>270</v>
      </c>
      <c r="D4804" s="54" t="s">
        <v>163</v>
      </c>
      <c r="E4804" s="54" t="s">
        <v>271</v>
      </c>
      <c r="F4804" s="54" t="s">
        <v>272</v>
      </c>
      <c r="G4804" s="54" t="s">
        <v>200</v>
      </c>
      <c r="H4804" s="54" t="s">
        <v>781</v>
      </c>
      <c r="I4804" s="54" t="s">
        <v>782</v>
      </c>
      <c r="J4804" s="54" t="s">
        <v>200</v>
      </c>
      <c r="K4804" s="54" t="s">
        <v>781</v>
      </c>
      <c r="L4804" s="87">
        <v>41988</v>
      </c>
      <c r="M4804" s="54"/>
      <c r="N4804" s="54" t="s">
        <v>783</v>
      </c>
      <c r="O4804" s="88">
        <v>2.1318971999999999E-3</v>
      </c>
      <c r="P4804" s="54">
        <v>7</v>
      </c>
    </row>
    <row r="4805" spans="1:16" ht="28">
      <c r="A4805" s="54" t="s">
        <v>228</v>
      </c>
      <c r="B4805" s="54" t="s">
        <v>185</v>
      </c>
      <c r="C4805" s="54" t="s">
        <v>270</v>
      </c>
      <c r="D4805" s="54" t="s">
        <v>163</v>
      </c>
      <c r="E4805" s="54" t="s">
        <v>271</v>
      </c>
      <c r="F4805" s="54" t="s">
        <v>272</v>
      </c>
      <c r="G4805" s="54" t="s">
        <v>200</v>
      </c>
      <c r="H4805" s="54" t="s">
        <v>781</v>
      </c>
      <c r="I4805" s="54" t="s">
        <v>784</v>
      </c>
      <c r="J4805" s="54" t="s">
        <v>200</v>
      </c>
      <c r="K4805" s="54" t="s">
        <v>789</v>
      </c>
      <c r="L4805" s="87">
        <v>42307</v>
      </c>
      <c r="M4805" s="54"/>
      <c r="N4805" s="54" t="s">
        <v>790</v>
      </c>
      <c r="O4805" s="88">
        <v>3.0455670000000001E-4</v>
      </c>
      <c r="P4805" s="54">
        <v>1</v>
      </c>
    </row>
    <row r="4806" spans="1:16" ht="28">
      <c r="A4806" s="54" t="s">
        <v>228</v>
      </c>
      <c r="B4806" s="54" t="s">
        <v>185</v>
      </c>
      <c r="C4806" s="54" t="s">
        <v>270</v>
      </c>
      <c r="D4806" s="54" t="s">
        <v>163</v>
      </c>
      <c r="E4806" s="54" t="s">
        <v>271</v>
      </c>
      <c r="F4806" s="54" t="s">
        <v>272</v>
      </c>
      <c r="G4806" s="54" t="s">
        <v>261</v>
      </c>
      <c r="H4806" s="54" t="s">
        <v>793</v>
      </c>
      <c r="I4806" s="54" t="s">
        <v>794</v>
      </c>
      <c r="J4806" s="54" t="s">
        <v>261</v>
      </c>
      <c r="K4806" s="54" t="s">
        <v>793</v>
      </c>
      <c r="L4806" s="87">
        <v>1</v>
      </c>
      <c r="M4806" s="54"/>
      <c r="N4806" s="54" t="s">
        <v>795</v>
      </c>
      <c r="O4806" s="88">
        <v>6.0911349999999995E-4</v>
      </c>
      <c r="P4806" s="54">
        <v>2</v>
      </c>
    </row>
    <row r="4807" spans="1:16" ht="28">
      <c r="A4807" s="54" t="s">
        <v>228</v>
      </c>
      <c r="B4807" s="54" t="s">
        <v>185</v>
      </c>
      <c r="C4807" s="54" t="s">
        <v>270</v>
      </c>
      <c r="D4807" s="54" t="s">
        <v>163</v>
      </c>
      <c r="E4807" s="54" t="s">
        <v>271</v>
      </c>
      <c r="F4807" s="54" t="s">
        <v>272</v>
      </c>
      <c r="G4807" s="54" t="s">
        <v>261</v>
      </c>
      <c r="H4807" s="54" t="s">
        <v>303</v>
      </c>
      <c r="I4807" s="54" t="s">
        <v>304</v>
      </c>
      <c r="J4807" s="54" t="s">
        <v>261</v>
      </c>
      <c r="K4807" s="54" t="s">
        <v>305</v>
      </c>
      <c r="L4807" s="87">
        <v>42601</v>
      </c>
      <c r="M4807" s="54"/>
      <c r="N4807" s="54" t="s">
        <v>306</v>
      </c>
      <c r="O4807" s="88">
        <v>1.8413670199999999E-2</v>
      </c>
      <c r="P4807" s="54">
        <v>8</v>
      </c>
    </row>
    <row r="4808" spans="1:16" ht="28">
      <c r="A4808" s="54" t="s">
        <v>228</v>
      </c>
      <c r="B4808" s="54" t="s">
        <v>185</v>
      </c>
      <c r="C4808" s="54" t="s">
        <v>270</v>
      </c>
      <c r="D4808" s="54" t="s">
        <v>163</v>
      </c>
      <c r="E4808" s="54" t="s">
        <v>271</v>
      </c>
      <c r="F4808" s="54" t="s">
        <v>272</v>
      </c>
      <c r="G4808" s="54" t="s">
        <v>261</v>
      </c>
      <c r="H4808" s="54" t="s">
        <v>303</v>
      </c>
      <c r="I4808" s="54" t="s">
        <v>304</v>
      </c>
      <c r="J4808" s="54" t="s">
        <v>261</v>
      </c>
      <c r="K4808" s="54" t="s">
        <v>796</v>
      </c>
      <c r="L4808" s="87">
        <v>42601</v>
      </c>
      <c r="M4808" s="54"/>
      <c r="N4808" s="54" t="s">
        <v>797</v>
      </c>
      <c r="O4808" s="88">
        <v>6.0911349999999995E-4</v>
      </c>
      <c r="P4808" s="54">
        <v>2</v>
      </c>
    </row>
    <row r="4809" spans="1:16" ht="28">
      <c r="A4809" s="54" t="s">
        <v>228</v>
      </c>
      <c r="B4809" s="54" t="s">
        <v>185</v>
      </c>
      <c r="C4809" s="54" t="s">
        <v>270</v>
      </c>
      <c r="D4809" s="54" t="s">
        <v>163</v>
      </c>
      <c r="E4809" s="54" t="s">
        <v>271</v>
      </c>
      <c r="F4809" s="54" t="s">
        <v>272</v>
      </c>
      <c r="G4809" s="54" t="s">
        <v>261</v>
      </c>
      <c r="H4809" s="54" t="s">
        <v>303</v>
      </c>
      <c r="I4809" s="54" t="s">
        <v>304</v>
      </c>
      <c r="J4809" s="54" t="s">
        <v>261</v>
      </c>
      <c r="K4809" s="54" t="s">
        <v>303</v>
      </c>
      <c r="L4809" s="87">
        <v>42601</v>
      </c>
      <c r="M4809" s="54"/>
      <c r="N4809" s="54" t="s">
        <v>798</v>
      </c>
      <c r="O4809" s="88">
        <v>3.3955674300000009E-2</v>
      </c>
      <c r="P4809" s="54">
        <v>101</v>
      </c>
    </row>
    <row r="4810" spans="1:16" ht="28">
      <c r="A4810" s="54" t="s">
        <v>228</v>
      </c>
      <c r="B4810" s="54" t="s">
        <v>185</v>
      </c>
      <c r="C4810" s="54" t="s">
        <v>270</v>
      </c>
      <c r="D4810" s="54" t="s">
        <v>163</v>
      </c>
      <c r="E4810" s="54" t="s">
        <v>271</v>
      </c>
      <c r="F4810" s="54" t="s">
        <v>272</v>
      </c>
      <c r="G4810" s="54" t="s">
        <v>261</v>
      </c>
      <c r="H4810" s="54" t="s">
        <v>303</v>
      </c>
      <c r="I4810" s="54" t="s">
        <v>304</v>
      </c>
      <c r="J4810" s="54" t="s">
        <v>261</v>
      </c>
      <c r="K4810" s="54" t="s">
        <v>799</v>
      </c>
      <c r="L4810" s="87">
        <v>42601</v>
      </c>
      <c r="M4810" s="54"/>
      <c r="N4810" s="54" t="s">
        <v>800</v>
      </c>
      <c r="O4810" s="88">
        <v>3.0455670000000001E-4</v>
      </c>
      <c r="P4810" s="54">
        <v>1</v>
      </c>
    </row>
    <row r="4811" spans="1:16" ht="28">
      <c r="A4811" s="54" t="s">
        <v>228</v>
      </c>
      <c r="B4811" s="54" t="s">
        <v>185</v>
      </c>
      <c r="C4811" s="54" t="s">
        <v>270</v>
      </c>
      <c r="D4811" s="54" t="s">
        <v>163</v>
      </c>
      <c r="E4811" s="54" t="s">
        <v>271</v>
      </c>
      <c r="F4811" s="54" t="s">
        <v>272</v>
      </c>
      <c r="G4811" s="54" t="s">
        <v>261</v>
      </c>
      <c r="H4811" s="54" t="s">
        <v>303</v>
      </c>
      <c r="I4811" s="54" t="s">
        <v>304</v>
      </c>
      <c r="J4811" s="54" t="s">
        <v>261</v>
      </c>
      <c r="K4811" s="54" t="s">
        <v>801</v>
      </c>
      <c r="L4811" s="87">
        <v>42601</v>
      </c>
      <c r="M4811" s="54"/>
      <c r="N4811" s="54" t="s">
        <v>802</v>
      </c>
      <c r="O4811" s="88">
        <v>1.2182269000000001E-3</v>
      </c>
      <c r="P4811" s="54">
        <v>4</v>
      </c>
    </row>
    <row r="4812" spans="1:16" ht="28">
      <c r="A4812" s="54" t="s">
        <v>228</v>
      </c>
      <c r="B4812" s="54" t="s">
        <v>185</v>
      </c>
      <c r="C4812" s="54" t="s">
        <v>270</v>
      </c>
      <c r="D4812" s="54" t="s">
        <v>163</v>
      </c>
      <c r="E4812" s="54" t="s">
        <v>271</v>
      </c>
      <c r="F4812" s="54" t="s">
        <v>272</v>
      </c>
      <c r="G4812" s="54" t="s">
        <v>261</v>
      </c>
      <c r="H4812" s="54" t="s">
        <v>803</v>
      </c>
      <c r="I4812" s="54" t="s">
        <v>804</v>
      </c>
      <c r="J4812" s="54" t="s">
        <v>261</v>
      </c>
      <c r="K4812" s="54" t="s">
        <v>803</v>
      </c>
      <c r="L4812" s="87">
        <v>42944</v>
      </c>
      <c r="M4812" s="54"/>
      <c r="N4812" s="54" t="s">
        <v>805</v>
      </c>
      <c r="O4812" s="88">
        <v>3.0296188299999999E-2</v>
      </c>
      <c r="P4812" s="54">
        <v>68</v>
      </c>
    </row>
    <row r="4813" spans="1:16" ht="28">
      <c r="A4813" s="54" t="s">
        <v>228</v>
      </c>
      <c r="B4813" s="54" t="s">
        <v>185</v>
      </c>
      <c r="C4813" s="54" t="s">
        <v>270</v>
      </c>
      <c r="D4813" s="54" t="s">
        <v>163</v>
      </c>
      <c r="E4813" s="54" t="s">
        <v>271</v>
      </c>
      <c r="F4813" s="54" t="s">
        <v>272</v>
      </c>
      <c r="G4813" s="54" t="s">
        <v>261</v>
      </c>
      <c r="H4813" s="54" t="s">
        <v>1421</v>
      </c>
      <c r="I4813" s="54" t="s">
        <v>1422</v>
      </c>
      <c r="J4813" s="54" t="s">
        <v>261</v>
      </c>
      <c r="K4813" s="54" t="s">
        <v>1421</v>
      </c>
      <c r="L4813" s="87">
        <v>42998</v>
      </c>
      <c r="M4813" s="54"/>
      <c r="N4813" s="54" t="s">
        <v>1423</v>
      </c>
      <c r="O4813" s="88">
        <v>3.8045567E-3</v>
      </c>
      <c r="P4813" s="54">
        <v>2</v>
      </c>
    </row>
    <row r="4814" spans="1:16" ht="28">
      <c r="A4814" s="54" t="s">
        <v>228</v>
      </c>
      <c r="B4814" s="54" t="s">
        <v>185</v>
      </c>
      <c r="C4814" s="54" t="s">
        <v>270</v>
      </c>
      <c r="D4814" s="54" t="s">
        <v>163</v>
      </c>
      <c r="E4814" s="54" t="s">
        <v>271</v>
      </c>
      <c r="F4814" s="54" t="s">
        <v>272</v>
      </c>
      <c r="G4814" s="54" t="s">
        <v>307</v>
      </c>
      <c r="H4814" s="54" t="s">
        <v>825</v>
      </c>
      <c r="I4814" s="54" t="s">
        <v>826</v>
      </c>
      <c r="J4814" s="54" t="s">
        <v>307</v>
      </c>
      <c r="K4814" s="54" t="s">
        <v>831</v>
      </c>
      <c r="L4814" s="87">
        <v>42594</v>
      </c>
      <c r="M4814" s="54"/>
      <c r="N4814" s="54" t="s">
        <v>832</v>
      </c>
      <c r="O4814" s="88">
        <v>6.4218227000000017E-2</v>
      </c>
      <c r="P4814" s="54">
        <v>22</v>
      </c>
    </row>
    <row r="4815" spans="1:16" ht="28">
      <c r="A4815" s="54" t="s">
        <v>228</v>
      </c>
      <c r="B4815" s="54" t="s">
        <v>185</v>
      </c>
      <c r="C4815" s="54" t="s">
        <v>270</v>
      </c>
      <c r="D4815" s="54" t="s">
        <v>163</v>
      </c>
      <c r="E4815" s="54" t="s">
        <v>271</v>
      </c>
      <c r="F4815" s="54" t="s">
        <v>272</v>
      </c>
      <c r="G4815" s="54" t="s">
        <v>307</v>
      </c>
      <c r="H4815" s="54" t="s">
        <v>835</v>
      </c>
      <c r="I4815" s="54" t="s">
        <v>836</v>
      </c>
      <c r="J4815" s="54" t="s">
        <v>307</v>
      </c>
      <c r="K4815" s="54" t="s">
        <v>837</v>
      </c>
      <c r="L4815" s="87">
        <v>41695</v>
      </c>
      <c r="M4815" s="54"/>
      <c r="N4815" s="54" t="s">
        <v>838</v>
      </c>
      <c r="O4815" s="88">
        <v>8.8321456000000007E-3</v>
      </c>
      <c r="P4815" s="54">
        <v>29</v>
      </c>
    </row>
    <row r="4816" spans="1:16" ht="28">
      <c r="A4816" s="54" t="s">
        <v>228</v>
      </c>
      <c r="B4816" s="54" t="s">
        <v>185</v>
      </c>
      <c r="C4816" s="54" t="s">
        <v>270</v>
      </c>
      <c r="D4816" s="54" t="s">
        <v>163</v>
      </c>
      <c r="E4816" s="54" t="s">
        <v>271</v>
      </c>
      <c r="F4816" s="54" t="s">
        <v>272</v>
      </c>
      <c r="G4816" s="54" t="s">
        <v>307</v>
      </c>
      <c r="H4816" s="54" t="s">
        <v>835</v>
      </c>
      <c r="I4816" s="54" t="s">
        <v>836</v>
      </c>
      <c r="J4816" s="54" t="s">
        <v>307</v>
      </c>
      <c r="K4816" s="54" t="s">
        <v>839</v>
      </c>
      <c r="L4816" s="87">
        <v>41695</v>
      </c>
      <c r="M4816" s="54"/>
      <c r="N4816" s="54" t="s">
        <v>840</v>
      </c>
      <c r="O4816" s="88">
        <v>4.5683512000000001E-3</v>
      </c>
      <c r="P4816" s="54">
        <v>15</v>
      </c>
    </row>
    <row r="4817" spans="1:16" ht="28">
      <c r="A4817" s="54" t="s">
        <v>228</v>
      </c>
      <c r="B4817" s="54" t="s">
        <v>185</v>
      </c>
      <c r="C4817" s="54" t="s">
        <v>270</v>
      </c>
      <c r="D4817" s="54" t="s">
        <v>163</v>
      </c>
      <c r="E4817" s="54" t="s">
        <v>271</v>
      </c>
      <c r="F4817" s="54" t="s">
        <v>272</v>
      </c>
      <c r="G4817" s="54" t="s">
        <v>307</v>
      </c>
      <c r="H4817" s="54" t="s">
        <v>835</v>
      </c>
      <c r="I4817" s="54" t="s">
        <v>836</v>
      </c>
      <c r="J4817" s="54" t="s">
        <v>307</v>
      </c>
      <c r="K4817" s="54" t="s">
        <v>841</v>
      </c>
      <c r="L4817" s="87">
        <v>41695</v>
      </c>
      <c r="M4817" s="54"/>
      <c r="N4817" s="54" t="s">
        <v>842</v>
      </c>
      <c r="O4817" s="88">
        <v>9.1367019999999996E-4</v>
      </c>
      <c r="P4817" s="54">
        <v>3</v>
      </c>
    </row>
    <row r="4818" spans="1:16" ht="28">
      <c r="A4818" s="54" t="s">
        <v>228</v>
      </c>
      <c r="B4818" s="54" t="s">
        <v>185</v>
      </c>
      <c r="C4818" s="54" t="s">
        <v>270</v>
      </c>
      <c r="D4818" s="54" t="s">
        <v>163</v>
      </c>
      <c r="E4818" s="54" t="s">
        <v>271</v>
      </c>
      <c r="F4818" s="54" t="s">
        <v>272</v>
      </c>
      <c r="G4818" s="54" t="s">
        <v>307</v>
      </c>
      <c r="H4818" s="54" t="s">
        <v>835</v>
      </c>
      <c r="I4818" s="54" t="s">
        <v>836</v>
      </c>
      <c r="J4818" s="54" t="s">
        <v>307</v>
      </c>
      <c r="K4818" s="54" t="s">
        <v>705</v>
      </c>
      <c r="L4818" s="87">
        <v>41695</v>
      </c>
      <c r="M4818" s="54"/>
      <c r="N4818" s="54" t="s">
        <v>845</v>
      </c>
      <c r="O4818" s="88">
        <v>2.8628333900000011E-2</v>
      </c>
      <c r="P4818" s="54">
        <v>94</v>
      </c>
    </row>
    <row r="4819" spans="1:16" ht="28">
      <c r="A4819" s="54" t="s">
        <v>228</v>
      </c>
      <c r="B4819" s="54" t="s">
        <v>185</v>
      </c>
      <c r="C4819" s="54" t="s">
        <v>270</v>
      </c>
      <c r="D4819" s="54" t="s">
        <v>163</v>
      </c>
      <c r="E4819" s="54" t="s">
        <v>271</v>
      </c>
      <c r="F4819" s="54" t="s">
        <v>272</v>
      </c>
      <c r="G4819" s="54" t="s">
        <v>307</v>
      </c>
      <c r="H4819" s="54" t="s">
        <v>835</v>
      </c>
      <c r="I4819" s="54" t="s">
        <v>836</v>
      </c>
      <c r="J4819" s="54" t="s">
        <v>307</v>
      </c>
      <c r="K4819" s="54" t="s">
        <v>835</v>
      </c>
      <c r="L4819" s="87">
        <v>41695</v>
      </c>
      <c r="M4819" s="54"/>
      <c r="N4819" s="54" t="s">
        <v>848</v>
      </c>
      <c r="O4819" s="88">
        <v>1.2182269999999999E-3</v>
      </c>
      <c r="P4819" s="54">
        <v>4</v>
      </c>
    </row>
    <row r="4820" spans="1:16" ht="28">
      <c r="A4820" s="54" t="s">
        <v>228</v>
      </c>
      <c r="B4820" s="54" t="s">
        <v>185</v>
      </c>
      <c r="C4820" s="54" t="s">
        <v>270</v>
      </c>
      <c r="D4820" s="54" t="s">
        <v>163</v>
      </c>
      <c r="E4820" s="54" t="s">
        <v>271</v>
      </c>
      <c r="F4820" s="54" t="s">
        <v>272</v>
      </c>
      <c r="G4820" s="54" t="s">
        <v>307</v>
      </c>
      <c r="H4820" s="54" t="s">
        <v>835</v>
      </c>
      <c r="I4820" s="54" t="s">
        <v>836</v>
      </c>
      <c r="J4820" s="54" t="s">
        <v>307</v>
      </c>
      <c r="K4820" s="54" t="s">
        <v>849</v>
      </c>
      <c r="L4820" s="87">
        <v>41695</v>
      </c>
      <c r="M4820" s="54"/>
      <c r="N4820" s="54" t="s">
        <v>850</v>
      </c>
      <c r="O4820" s="88">
        <v>1.0659485999999999E-2</v>
      </c>
      <c r="P4820" s="54">
        <v>35</v>
      </c>
    </row>
    <row r="4821" spans="1:16" ht="28">
      <c r="A4821" s="54" t="s">
        <v>228</v>
      </c>
      <c r="B4821" s="54" t="s">
        <v>185</v>
      </c>
      <c r="C4821" s="54" t="s">
        <v>270</v>
      </c>
      <c r="D4821" s="54" t="s">
        <v>163</v>
      </c>
      <c r="E4821" s="54" t="s">
        <v>271</v>
      </c>
      <c r="F4821" s="54" t="s">
        <v>272</v>
      </c>
      <c r="G4821" s="54" t="s">
        <v>307</v>
      </c>
      <c r="H4821" s="54" t="s">
        <v>835</v>
      </c>
      <c r="I4821" s="54" t="s">
        <v>836</v>
      </c>
      <c r="J4821" s="54" t="s">
        <v>307</v>
      </c>
      <c r="K4821" s="54" t="s">
        <v>851</v>
      </c>
      <c r="L4821" s="87">
        <v>41695</v>
      </c>
      <c r="M4821" s="54"/>
      <c r="N4821" s="54" t="s">
        <v>852</v>
      </c>
      <c r="O4821" s="88">
        <v>7.7966526300000005E-2</v>
      </c>
      <c r="P4821" s="54">
        <v>256</v>
      </c>
    </row>
    <row r="4822" spans="1:16" ht="28">
      <c r="A4822" s="54" t="s">
        <v>228</v>
      </c>
      <c r="B4822" s="54" t="s">
        <v>185</v>
      </c>
      <c r="C4822" s="54" t="s">
        <v>270</v>
      </c>
      <c r="D4822" s="54" t="s">
        <v>163</v>
      </c>
      <c r="E4822" s="54" t="s">
        <v>271</v>
      </c>
      <c r="F4822" s="54" t="s">
        <v>272</v>
      </c>
      <c r="G4822" s="54" t="s">
        <v>307</v>
      </c>
      <c r="H4822" s="54" t="s">
        <v>835</v>
      </c>
      <c r="I4822" s="54" t="s">
        <v>836</v>
      </c>
      <c r="J4822" s="54" t="s">
        <v>307</v>
      </c>
      <c r="K4822" s="54" t="s">
        <v>853</v>
      </c>
      <c r="L4822" s="87">
        <v>41695</v>
      </c>
      <c r="M4822" s="54"/>
      <c r="N4822" s="54" t="s">
        <v>854</v>
      </c>
      <c r="O4822" s="88">
        <v>6.0911349999999995E-4</v>
      </c>
      <c r="P4822" s="54">
        <v>2</v>
      </c>
    </row>
    <row r="4823" spans="1:16" ht="28">
      <c r="A4823" s="54" t="s">
        <v>228</v>
      </c>
      <c r="B4823" s="54" t="s">
        <v>185</v>
      </c>
      <c r="C4823" s="54" t="s">
        <v>270</v>
      </c>
      <c r="D4823" s="54" t="s">
        <v>163</v>
      </c>
      <c r="E4823" s="54" t="s">
        <v>271</v>
      </c>
      <c r="F4823" s="54" t="s">
        <v>272</v>
      </c>
      <c r="G4823" s="54" t="s">
        <v>307</v>
      </c>
      <c r="H4823" s="54" t="s">
        <v>835</v>
      </c>
      <c r="I4823" s="54" t="s">
        <v>836</v>
      </c>
      <c r="J4823" s="54" t="s">
        <v>307</v>
      </c>
      <c r="K4823" s="54" t="s">
        <v>857</v>
      </c>
      <c r="L4823" s="87">
        <v>41695</v>
      </c>
      <c r="M4823" s="54"/>
      <c r="N4823" s="54" t="s">
        <v>858</v>
      </c>
      <c r="O4823" s="88">
        <v>2.7410107000000001E-3</v>
      </c>
      <c r="P4823" s="54">
        <v>9</v>
      </c>
    </row>
    <row r="4824" spans="1:16" ht="28">
      <c r="A4824" s="54" t="s">
        <v>228</v>
      </c>
      <c r="B4824" s="54" t="s">
        <v>185</v>
      </c>
      <c r="C4824" s="54" t="s">
        <v>270</v>
      </c>
      <c r="D4824" s="54" t="s">
        <v>163</v>
      </c>
      <c r="E4824" s="54" t="s">
        <v>271</v>
      </c>
      <c r="F4824" s="54" t="s">
        <v>272</v>
      </c>
      <c r="G4824" s="54" t="s">
        <v>859</v>
      </c>
      <c r="H4824" s="54" t="s">
        <v>881</v>
      </c>
      <c r="I4824" s="54" t="s">
        <v>882</v>
      </c>
      <c r="J4824" s="54" t="s">
        <v>859</v>
      </c>
      <c r="K4824" s="54" t="s">
        <v>883</v>
      </c>
      <c r="L4824" s="87">
        <v>41695</v>
      </c>
      <c r="M4824" s="54"/>
      <c r="N4824" s="54" t="s">
        <v>884</v>
      </c>
      <c r="O4824" s="88">
        <v>3.10647878E-2</v>
      </c>
      <c r="P4824" s="54">
        <v>102</v>
      </c>
    </row>
    <row r="4825" spans="1:16" ht="28">
      <c r="A4825" s="54" t="s">
        <v>228</v>
      </c>
      <c r="B4825" s="54" t="s">
        <v>185</v>
      </c>
      <c r="C4825" s="54" t="s">
        <v>270</v>
      </c>
      <c r="D4825" s="54" t="s">
        <v>163</v>
      </c>
      <c r="E4825" s="54" t="s">
        <v>271</v>
      </c>
      <c r="F4825" s="54" t="s">
        <v>272</v>
      </c>
      <c r="G4825" s="54" t="s">
        <v>859</v>
      </c>
      <c r="H4825" s="54" t="s">
        <v>881</v>
      </c>
      <c r="I4825" s="54" t="s">
        <v>882</v>
      </c>
      <c r="J4825" s="54" t="s">
        <v>859</v>
      </c>
      <c r="K4825" s="54" t="s">
        <v>885</v>
      </c>
      <c r="L4825" s="87">
        <v>41695</v>
      </c>
      <c r="M4825" s="54"/>
      <c r="N4825" s="54" t="s">
        <v>886</v>
      </c>
      <c r="O4825" s="88">
        <v>0.84755490789999999</v>
      </c>
      <c r="P4825" s="54">
        <v>2472</v>
      </c>
    </row>
    <row r="4826" spans="1:16" ht="28">
      <c r="A4826" s="54" t="s">
        <v>228</v>
      </c>
      <c r="B4826" s="54" t="s">
        <v>185</v>
      </c>
      <c r="C4826" s="54" t="s">
        <v>270</v>
      </c>
      <c r="D4826" s="54" t="s">
        <v>163</v>
      </c>
      <c r="E4826" s="54" t="s">
        <v>271</v>
      </c>
      <c r="F4826" s="54" t="s">
        <v>272</v>
      </c>
      <c r="G4826" s="54" t="s">
        <v>859</v>
      </c>
      <c r="H4826" s="54" t="s">
        <v>881</v>
      </c>
      <c r="I4826" s="54" t="s">
        <v>882</v>
      </c>
      <c r="J4826" s="54" t="s">
        <v>859</v>
      </c>
      <c r="K4826" s="54" t="s">
        <v>877</v>
      </c>
      <c r="L4826" s="87">
        <v>41695</v>
      </c>
      <c r="M4826" s="54"/>
      <c r="N4826" s="54" t="s">
        <v>887</v>
      </c>
      <c r="O4826" s="88">
        <v>6.8897678399999995E-2</v>
      </c>
      <c r="P4826" s="54">
        <v>198</v>
      </c>
    </row>
    <row r="4827" spans="1:16" ht="28">
      <c r="A4827" s="54" t="s">
        <v>228</v>
      </c>
      <c r="B4827" s="54" t="s">
        <v>185</v>
      </c>
      <c r="C4827" s="54" t="s">
        <v>270</v>
      </c>
      <c r="D4827" s="54" t="s">
        <v>163</v>
      </c>
      <c r="E4827" s="54" t="s">
        <v>271</v>
      </c>
      <c r="F4827" s="54" t="s">
        <v>272</v>
      </c>
      <c r="G4827" s="54" t="s">
        <v>859</v>
      </c>
      <c r="H4827" s="54" t="s">
        <v>881</v>
      </c>
      <c r="I4827" s="54" t="s">
        <v>882</v>
      </c>
      <c r="J4827" s="54" t="s">
        <v>859</v>
      </c>
      <c r="K4827" s="54" t="s">
        <v>881</v>
      </c>
      <c r="L4827" s="87">
        <v>41695</v>
      </c>
      <c r="M4827" s="54"/>
      <c r="N4827" s="54" t="s">
        <v>888</v>
      </c>
      <c r="O4827" s="88">
        <v>0.1228862434</v>
      </c>
      <c r="P4827" s="54">
        <v>393</v>
      </c>
    </row>
    <row r="4828" spans="1:16" ht="28">
      <c r="A4828" s="54" t="s">
        <v>228</v>
      </c>
      <c r="B4828" s="54" t="s">
        <v>185</v>
      </c>
      <c r="C4828" s="54" t="s">
        <v>270</v>
      </c>
      <c r="D4828" s="54" t="s">
        <v>163</v>
      </c>
      <c r="E4828" s="54" t="s">
        <v>271</v>
      </c>
      <c r="F4828" s="54" t="s">
        <v>272</v>
      </c>
      <c r="G4828" s="54" t="s">
        <v>354</v>
      </c>
      <c r="H4828" s="54" t="s">
        <v>889</v>
      </c>
      <c r="I4828" s="54" t="s">
        <v>890</v>
      </c>
      <c r="J4828" s="54" t="s">
        <v>354</v>
      </c>
      <c r="K4828" s="54" t="s">
        <v>891</v>
      </c>
      <c r="L4828" s="87">
        <v>42440</v>
      </c>
      <c r="M4828" s="54"/>
      <c r="N4828" s="54" t="s">
        <v>892</v>
      </c>
      <c r="O4828" s="88">
        <v>3.9592376999999998E-3</v>
      </c>
      <c r="P4828" s="54">
        <v>13</v>
      </c>
    </row>
    <row r="4829" spans="1:16" ht="28">
      <c r="A4829" s="54" t="s">
        <v>228</v>
      </c>
      <c r="B4829" s="54" t="s">
        <v>185</v>
      </c>
      <c r="C4829" s="54" t="s">
        <v>270</v>
      </c>
      <c r="D4829" s="54" t="s">
        <v>163</v>
      </c>
      <c r="E4829" s="54" t="s">
        <v>271</v>
      </c>
      <c r="F4829" s="54" t="s">
        <v>272</v>
      </c>
      <c r="G4829" s="54" t="s">
        <v>354</v>
      </c>
      <c r="H4829" s="54" t="s">
        <v>889</v>
      </c>
      <c r="I4829" s="54" t="s">
        <v>890</v>
      </c>
      <c r="J4829" s="54" t="s">
        <v>354</v>
      </c>
      <c r="K4829" s="54" t="s">
        <v>893</v>
      </c>
      <c r="L4829" s="87">
        <v>42440</v>
      </c>
      <c r="M4829" s="54"/>
      <c r="N4829" s="54" t="s">
        <v>894</v>
      </c>
      <c r="O4829" s="88">
        <v>3.0455670000000001E-4</v>
      </c>
      <c r="P4829" s="54">
        <v>1</v>
      </c>
    </row>
    <row r="4830" spans="1:16" ht="28">
      <c r="A4830" s="54" t="s">
        <v>228</v>
      </c>
      <c r="B4830" s="54" t="s">
        <v>185</v>
      </c>
      <c r="C4830" s="54" t="s">
        <v>270</v>
      </c>
      <c r="D4830" s="54" t="s">
        <v>163</v>
      </c>
      <c r="E4830" s="54" t="s">
        <v>271</v>
      </c>
      <c r="F4830" s="54" t="s">
        <v>272</v>
      </c>
      <c r="G4830" s="54" t="s">
        <v>354</v>
      </c>
      <c r="H4830" s="54" t="s">
        <v>889</v>
      </c>
      <c r="I4830" s="54" t="s">
        <v>890</v>
      </c>
      <c r="J4830" s="54" t="s">
        <v>354</v>
      </c>
      <c r="K4830" s="54" t="s">
        <v>895</v>
      </c>
      <c r="L4830" s="87">
        <v>42440</v>
      </c>
      <c r="M4830" s="54"/>
      <c r="N4830" s="54" t="s">
        <v>896</v>
      </c>
      <c r="O4830" s="88">
        <v>2.1318971999999999E-3</v>
      </c>
      <c r="P4830" s="54">
        <v>7</v>
      </c>
    </row>
    <row r="4831" spans="1:16" ht="28">
      <c r="A4831" s="54" t="s">
        <v>228</v>
      </c>
      <c r="B4831" s="54" t="s">
        <v>185</v>
      </c>
      <c r="C4831" s="54" t="s">
        <v>270</v>
      </c>
      <c r="D4831" s="54" t="s">
        <v>163</v>
      </c>
      <c r="E4831" s="54" t="s">
        <v>271</v>
      </c>
      <c r="F4831" s="54" t="s">
        <v>272</v>
      </c>
      <c r="G4831" s="54" t="s">
        <v>354</v>
      </c>
      <c r="H4831" s="54" t="s">
        <v>889</v>
      </c>
      <c r="I4831" s="54" t="s">
        <v>890</v>
      </c>
      <c r="J4831" s="54" t="s">
        <v>354</v>
      </c>
      <c r="K4831" s="54" t="s">
        <v>897</v>
      </c>
      <c r="L4831" s="87">
        <v>42440</v>
      </c>
      <c r="M4831" s="54"/>
      <c r="N4831" s="54" t="s">
        <v>898</v>
      </c>
      <c r="O4831" s="88">
        <v>6.0911349999999995E-4</v>
      </c>
      <c r="P4831" s="54">
        <v>2</v>
      </c>
    </row>
    <row r="4832" spans="1:16" ht="28">
      <c r="A4832" s="54" t="s">
        <v>228</v>
      </c>
      <c r="B4832" s="54" t="s">
        <v>185</v>
      </c>
      <c r="C4832" s="54" t="s">
        <v>270</v>
      </c>
      <c r="D4832" s="54" t="s">
        <v>163</v>
      </c>
      <c r="E4832" s="54" t="s">
        <v>271</v>
      </c>
      <c r="F4832" s="54" t="s">
        <v>272</v>
      </c>
      <c r="G4832" s="54" t="s">
        <v>354</v>
      </c>
      <c r="H4832" s="54" t="s">
        <v>889</v>
      </c>
      <c r="I4832" s="54" t="s">
        <v>890</v>
      </c>
      <c r="J4832" s="54" t="s">
        <v>354</v>
      </c>
      <c r="K4832" s="54" t="s">
        <v>901</v>
      </c>
      <c r="L4832" s="87">
        <v>42440</v>
      </c>
      <c r="M4832" s="54"/>
      <c r="N4832" s="54" t="s">
        <v>902</v>
      </c>
      <c r="O4832" s="88">
        <v>7.7637944099999995E-2</v>
      </c>
      <c r="P4832" s="54">
        <v>150</v>
      </c>
    </row>
    <row r="4833" spans="1:16" ht="28">
      <c r="A4833" s="54" t="s">
        <v>228</v>
      </c>
      <c r="B4833" s="54" t="s">
        <v>185</v>
      </c>
      <c r="C4833" s="54" t="s">
        <v>270</v>
      </c>
      <c r="D4833" s="54" t="s">
        <v>163</v>
      </c>
      <c r="E4833" s="54" t="s">
        <v>271</v>
      </c>
      <c r="F4833" s="54" t="s">
        <v>272</v>
      </c>
      <c r="G4833" s="54" t="s">
        <v>354</v>
      </c>
      <c r="H4833" s="54" t="s">
        <v>889</v>
      </c>
      <c r="I4833" s="54" t="s">
        <v>890</v>
      </c>
      <c r="J4833" s="54" t="s">
        <v>354</v>
      </c>
      <c r="K4833" s="54" t="s">
        <v>903</v>
      </c>
      <c r="L4833" s="87">
        <v>42440</v>
      </c>
      <c r="M4833" s="54"/>
      <c r="N4833" s="54" t="s">
        <v>904</v>
      </c>
      <c r="O4833" s="88">
        <v>1.5227837E-3</v>
      </c>
      <c r="P4833" s="54">
        <v>5</v>
      </c>
    </row>
    <row r="4834" spans="1:16" ht="28">
      <c r="A4834" s="54" t="s">
        <v>228</v>
      </c>
      <c r="B4834" s="54" t="s">
        <v>185</v>
      </c>
      <c r="C4834" s="54" t="s">
        <v>270</v>
      </c>
      <c r="D4834" s="54" t="s">
        <v>163</v>
      </c>
      <c r="E4834" s="54" t="s">
        <v>271</v>
      </c>
      <c r="F4834" s="54" t="s">
        <v>272</v>
      </c>
      <c r="G4834" s="54" t="s">
        <v>354</v>
      </c>
      <c r="H4834" s="54" t="s">
        <v>889</v>
      </c>
      <c r="I4834" s="54" t="s">
        <v>890</v>
      </c>
      <c r="J4834" s="54" t="s">
        <v>354</v>
      </c>
      <c r="K4834" s="54" t="s">
        <v>905</v>
      </c>
      <c r="L4834" s="87">
        <v>42440</v>
      </c>
      <c r="M4834" s="54"/>
      <c r="N4834" s="54" t="s">
        <v>906</v>
      </c>
      <c r="O4834" s="88">
        <v>1.5227837E-3</v>
      </c>
      <c r="P4834" s="54">
        <v>5</v>
      </c>
    </row>
    <row r="4835" spans="1:16" ht="28">
      <c r="A4835" s="54" t="s">
        <v>228</v>
      </c>
      <c r="B4835" s="54" t="s">
        <v>185</v>
      </c>
      <c r="C4835" s="54" t="s">
        <v>270</v>
      </c>
      <c r="D4835" s="54" t="s">
        <v>163</v>
      </c>
      <c r="E4835" s="54" t="s">
        <v>271</v>
      </c>
      <c r="F4835" s="54" t="s">
        <v>272</v>
      </c>
      <c r="G4835" s="54" t="s">
        <v>354</v>
      </c>
      <c r="H4835" s="54" t="s">
        <v>889</v>
      </c>
      <c r="I4835" s="54" t="s">
        <v>890</v>
      </c>
      <c r="J4835" s="54" t="s">
        <v>354</v>
      </c>
      <c r="K4835" s="54" t="s">
        <v>907</v>
      </c>
      <c r="L4835" s="87">
        <v>42440</v>
      </c>
      <c r="M4835" s="54"/>
      <c r="N4835" s="54" t="s">
        <v>908</v>
      </c>
      <c r="O4835" s="88">
        <v>1.76642911E-2</v>
      </c>
      <c r="P4835" s="54">
        <v>58</v>
      </c>
    </row>
    <row r="4836" spans="1:16" ht="28">
      <c r="A4836" s="54" t="s">
        <v>228</v>
      </c>
      <c r="B4836" s="54" t="s">
        <v>185</v>
      </c>
      <c r="C4836" s="54" t="s">
        <v>270</v>
      </c>
      <c r="D4836" s="54" t="s">
        <v>163</v>
      </c>
      <c r="E4836" s="54" t="s">
        <v>271</v>
      </c>
      <c r="F4836" s="54" t="s">
        <v>272</v>
      </c>
      <c r="G4836" s="54" t="s">
        <v>354</v>
      </c>
      <c r="H4836" s="54" t="s">
        <v>909</v>
      </c>
      <c r="I4836" s="54" t="s">
        <v>910</v>
      </c>
      <c r="J4836" s="54" t="s">
        <v>354</v>
      </c>
      <c r="K4836" s="54" t="s">
        <v>911</v>
      </c>
      <c r="L4836" s="87">
        <v>42237</v>
      </c>
      <c r="M4836" s="54"/>
      <c r="N4836" s="54" t="s">
        <v>912</v>
      </c>
      <c r="O4836" s="88">
        <v>9.1367019999999996E-4</v>
      </c>
      <c r="P4836" s="54">
        <v>3</v>
      </c>
    </row>
    <row r="4837" spans="1:16" ht="28">
      <c r="A4837" s="54" t="s">
        <v>228</v>
      </c>
      <c r="B4837" s="54" t="s">
        <v>185</v>
      </c>
      <c r="C4837" s="54" t="s">
        <v>270</v>
      </c>
      <c r="D4837" s="54" t="s">
        <v>163</v>
      </c>
      <c r="E4837" s="54" t="s">
        <v>271</v>
      </c>
      <c r="F4837" s="54" t="s">
        <v>272</v>
      </c>
      <c r="G4837" s="54" t="s">
        <v>354</v>
      </c>
      <c r="H4837" s="54" t="s">
        <v>909</v>
      </c>
      <c r="I4837" s="54" t="s">
        <v>913</v>
      </c>
      <c r="J4837" s="54" t="s">
        <v>354</v>
      </c>
      <c r="K4837" s="54" t="s">
        <v>914</v>
      </c>
      <c r="L4837" s="87">
        <v>42209</v>
      </c>
      <c r="M4837" s="54"/>
      <c r="N4837" s="54" t="s">
        <v>915</v>
      </c>
      <c r="O4837" s="88">
        <v>4.8729079E-3</v>
      </c>
      <c r="P4837" s="54">
        <v>16</v>
      </c>
    </row>
    <row r="4838" spans="1:16" ht="28">
      <c r="A4838" s="54" t="s">
        <v>228</v>
      </c>
      <c r="B4838" s="54" t="s">
        <v>185</v>
      </c>
      <c r="C4838" s="54" t="s">
        <v>270</v>
      </c>
      <c r="D4838" s="54" t="s">
        <v>163</v>
      </c>
      <c r="E4838" s="54" t="s">
        <v>271</v>
      </c>
      <c r="F4838" s="54" t="s">
        <v>272</v>
      </c>
      <c r="G4838" s="54" t="s">
        <v>354</v>
      </c>
      <c r="H4838" s="54" t="s">
        <v>909</v>
      </c>
      <c r="I4838" s="54" t="s">
        <v>913</v>
      </c>
      <c r="J4838" s="54" t="s">
        <v>354</v>
      </c>
      <c r="K4838" s="54" t="s">
        <v>916</v>
      </c>
      <c r="L4838" s="87">
        <v>42209</v>
      </c>
      <c r="M4838" s="54"/>
      <c r="N4838" s="54" t="s">
        <v>917</v>
      </c>
      <c r="O4838" s="88">
        <v>2.7410107000000001E-3</v>
      </c>
      <c r="P4838" s="54">
        <v>9</v>
      </c>
    </row>
    <row r="4839" spans="1:16" ht="28">
      <c r="A4839" s="54" t="s">
        <v>228</v>
      </c>
      <c r="B4839" s="54" t="s">
        <v>185</v>
      </c>
      <c r="C4839" s="54" t="s">
        <v>270</v>
      </c>
      <c r="D4839" s="54" t="s">
        <v>163</v>
      </c>
      <c r="E4839" s="54" t="s">
        <v>271</v>
      </c>
      <c r="F4839" s="54" t="s">
        <v>272</v>
      </c>
      <c r="G4839" s="54" t="s">
        <v>354</v>
      </c>
      <c r="H4839" s="54" t="s">
        <v>909</v>
      </c>
      <c r="I4839" s="54" t="s">
        <v>913</v>
      </c>
      <c r="J4839" s="54" t="s">
        <v>354</v>
      </c>
      <c r="K4839" s="54" t="s">
        <v>918</v>
      </c>
      <c r="L4839" s="87">
        <v>42209</v>
      </c>
      <c r="M4839" s="54"/>
      <c r="N4839" s="54" t="s">
        <v>919</v>
      </c>
      <c r="O4839" s="88">
        <v>3.3651117600000002E-2</v>
      </c>
      <c r="P4839" s="54">
        <v>100</v>
      </c>
    </row>
    <row r="4840" spans="1:16" ht="28">
      <c r="A4840" s="54" t="s">
        <v>228</v>
      </c>
      <c r="B4840" s="54" t="s">
        <v>185</v>
      </c>
      <c r="C4840" s="54" t="s">
        <v>270</v>
      </c>
      <c r="D4840" s="54" t="s">
        <v>163</v>
      </c>
      <c r="E4840" s="54" t="s">
        <v>271</v>
      </c>
      <c r="F4840" s="54" t="s">
        <v>272</v>
      </c>
      <c r="G4840" s="54" t="s">
        <v>354</v>
      </c>
      <c r="H4840" s="54" t="s">
        <v>1169</v>
      </c>
      <c r="I4840" s="54" t="s">
        <v>1170</v>
      </c>
      <c r="J4840" s="54" t="s">
        <v>354</v>
      </c>
      <c r="K4840" s="54" t="s">
        <v>1169</v>
      </c>
      <c r="L4840" s="87">
        <v>42339</v>
      </c>
      <c r="M4840" s="54"/>
      <c r="N4840" s="54" t="s">
        <v>1171</v>
      </c>
      <c r="O4840" s="88">
        <v>7.3045567E-3</v>
      </c>
      <c r="P4840" s="54">
        <v>3</v>
      </c>
    </row>
    <row r="4841" spans="1:16" ht="28">
      <c r="A4841" s="54" t="s">
        <v>228</v>
      </c>
      <c r="B4841" s="54" t="s">
        <v>185</v>
      </c>
      <c r="C4841" s="54" t="s">
        <v>270</v>
      </c>
      <c r="D4841" s="54" t="s">
        <v>163</v>
      </c>
      <c r="E4841" s="54" t="s">
        <v>271</v>
      </c>
      <c r="F4841" s="54" t="s">
        <v>272</v>
      </c>
      <c r="G4841" s="54" t="s">
        <v>354</v>
      </c>
      <c r="H4841" s="54" t="s">
        <v>920</v>
      </c>
      <c r="I4841" s="54" t="s">
        <v>921</v>
      </c>
      <c r="J4841" s="54" t="s">
        <v>354</v>
      </c>
      <c r="K4841" s="54" t="s">
        <v>922</v>
      </c>
      <c r="L4841" s="87">
        <v>42307</v>
      </c>
      <c r="M4841" s="54"/>
      <c r="N4841" s="54" t="s">
        <v>923</v>
      </c>
      <c r="O4841" s="88">
        <v>1.2182269999999999E-3</v>
      </c>
      <c r="P4841" s="54">
        <v>4</v>
      </c>
    </row>
    <row r="4842" spans="1:16" ht="28">
      <c r="A4842" s="54" t="s">
        <v>228</v>
      </c>
      <c r="B4842" s="54" t="s">
        <v>185</v>
      </c>
      <c r="C4842" s="54" t="s">
        <v>270</v>
      </c>
      <c r="D4842" s="54" t="s">
        <v>163</v>
      </c>
      <c r="E4842" s="54" t="s">
        <v>271</v>
      </c>
      <c r="F4842" s="54" t="s">
        <v>272</v>
      </c>
      <c r="G4842" s="54" t="s">
        <v>354</v>
      </c>
      <c r="H4842" s="54" t="s">
        <v>920</v>
      </c>
      <c r="I4842" s="54" t="s">
        <v>921</v>
      </c>
      <c r="J4842" s="54" t="s">
        <v>354</v>
      </c>
      <c r="K4842" s="54" t="s">
        <v>924</v>
      </c>
      <c r="L4842" s="87">
        <v>42307</v>
      </c>
      <c r="M4842" s="54"/>
      <c r="N4842" s="54" t="s">
        <v>925</v>
      </c>
      <c r="O4842" s="88">
        <v>5.8474894700000002E-2</v>
      </c>
      <c r="P4842" s="54">
        <v>192</v>
      </c>
    </row>
    <row r="4843" spans="1:16" ht="28">
      <c r="A4843" s="54" t="s">
        <v>228</v>
      </c>
      <c r="B4843" s="54" t="s">
        <v>185</v>
      </c>
      <c r="C4843" s="54" t="s">
        <v>270</v>
      </c>
      <c r="D4843" s="54" t="s">
        <v>163</v>
      </c>
      <c r="E4843" s="54" t="s">
        <v>271</v>
      </c>
      <c r="F4843" s="54" t="s">
        <v>272</v>
      </c>
      <c r="G4843" s="54" t="s">
        <v>354</v>
      </c>
      <c r="H4843" s="54" t="s">
        <v>355</v>
      </c>
      <c r="I4843" s="54" t="s">
        <v>926</v>
      </c>
      <c r="J4843" s="54" t="s">
        <v>354</v>
      </c>
      <c r="K4843" s="54" t="s">
        <v>355</v>
      </c>
      <c r="L4843" s="87">
        <v>42384</v>
      </c>
      <c r="M4843" s="54"/>
      <c r="N4843" s="54" t="s">
        <v>927</v>
      </c>
      <c r="O4843" s="88">
        <v>1.2182269999999999E-3</v>
      </c>
      <c r="P4843" s="54">
        <v>4</v>
      </c>
    </row>
    <row r="4844" spans="1:16" ht="28">
      <c r="A4844" s="54" t="s">
        <v>228</v>
      </c>
      <c r="B4844" s="54" t="s">
        <v>185</v>
      </c>
      <c r="C4844" s="54" t="s">
        <v>270</v>
      </c>
      <c r="D4844" s="54" t="s">
        <v>163</v>
      </c>
      <c r="E4844" s="54" t="s">
        <v>271</v>
      </c>
      <c r="F4844" s="54" t="s">
        <v>272</v>
      </c>
      <c r="G4844" s="54" t="s">
        <v>358</v>
      </c>
      <c r="H4844" s="54" t="s">
        <v>928</v>
      </c>
      <c r="I4844" s="54" t="s">
        <v>929</v>
      </c>
      <c r="J4844" s="54" t="s">
        <v>358</v>
      </c>
      <c r="K4844" s="54" t="s">
        <v>930</v>
      </c>
      <c r="L4844" s="87">
        <v>42622</v>
      </c>
      <c r="M4844" s="54"/>
      <c r="N4844" s="54" t="s">
        <v>931</v>
      </c>
      <c r="O4844" s="88">
        <v>4.5378954800000003E-2</v>
      </c>
      <c r="P4844" s="54">
        <v>149</v>
      </c>
    </row>
    <row r="4845" spans="1:16" ht="28">
      <c r="A4845" s="54" t="s">
        <v>228</v>
      </c>
      <c r="B4845" s="54" t="s">
        <v>185</v>
      </c>
      <c r="C4845" s="54" t="s">
        <v>270</v>
      </c>
      <c r="D4845" s="54" t="s">
        <v>163</v>
      </c>
      <c r="E4845" s="54" t="s">
        <v>271</v>
      </c>
      <c r="F4845" s="54" t="s">
        <v>272</v>
      </c>
      <c r="G4845" s="54" t="s">
        <v>358</v>
      </c>
      <c r="H4845" s="54" t="s">
        <v>928</v>
      </c>
      <c r="I4845" s="54" t="s">
        <v>929</v>
      </c>
      <c r="J4845" s="54" t="s">
        <v>358</v>
      </c>
      <c r="K4845" s="54" t="s">
        <v>359</v>
      </c>
      <c r="L4845" s="87">
        <v>42622</v>
      </c>
      <c r="M4845" s="54"/>
      <c r="N4845" s="54" t="s">
        <v>932</v>
      </c>
      <c r="O4845" s="88">
        <v>3.5328582200000007E-2</v>
      </c>
      <c r="P4845" s="54">
        <v>116</v>
      </c>
    </row>
    <row r="4846" spans="1:16" ht="28">
      <c r="A4846" s="54" t="s">
        <v>228</v>
      </c>
      <c r="B4846" s="54" t="s">
        <v>185</v>
      </c>
      <c r="C4846" s="54" t="s">
        <v>270</v>
      </c>
      <c r="D4846" s="54" t="s">
        <v>163</v>
      </c>
      <c r="E4846" s="54" t="s">
        <v>271</v>
      </c>
      <c r="F4846" s="54" t="s">
        <v>272</v>
      </c>
      <c r="G4846" s="54" t="s">
        <v>358</v>
      </c>
      <c r="H4846" s="54" t="s">
        <v>928</v>
      </c>
      <c r="I4846" s="54" t="s">
        <v>929</v>
      </c>
      <c r="J4846" s="54" t="s">
        <v>358</v>
      </c>
      <c r="K4846" s="54" t="s">
        <v>933</v>
      </c>
      <c r="L4846" s="87">
        <v>42622</v>
      </c>
      <c r="M4846" s="54"/>
      <c r="N4846" s="54" t="s">
        <v>934</v>
      </c>
      <c r="O4846" s="88">
        <v>7.0048050999999998E-3</v>
      </c>
      <c r="P4846" s="54">
        <v>23</v>
      </c>
    </row>
    <row r="4847" spans="1:16" ht="28">
      <c r="A4847" s="54" t="s">
        <v>228</v>
      </c>
      <c r="B4847" s="54" t="s">
        <v>185</v>
      </c>
      <c r="C4847" s="54" t="s">
        <v>270</v>
      </c>
      <c r="D4847" s="54" t="s">
        <v>163</v>
      </c>
      <c r="E4847" s="54" t="s">
        <v>271</v>
      </c>
      <c r="F4847" s="54" t="s">
        <v>272</v>
      </c>
      <c r="G4847" s="54" t="s">
        <v>358</v>
      </c>
      <c r="H4847" s="54" t="s">
        <v>928</v>
      </c>
      <c r="I4847" s="54" t="s">
        <v>929</v>
      </c>
      <c r="J4847" s="54" t="s">
        <v>358</v>
      </c>
      <c r="K4847" s="54" t="s">
        <v>935</v>
      </c>
      <c r="L4847" s="87">
        <v>42622</v>
      </c>
      <c r="M4847" s="54"/>
      <c r="N4847" s="54" t="s">
        <v>936</v>
      </c>
      <c r="O4847" s="88">
        <v>6.0911349999999995E-4</v>
      </c>
      <c r="P4847" s="54">
        <v>2</v>
      </c>
    </row>
    <row r="4848" spans="1:16" ht="28">
      <c r="A4848" s="54" t="s">
        <v>228</v>
      </c>
      <c r="B4848" s="54" t="s">
        <v>185</v>
      </c>
      <c r="C4848" s="54" t="s">
        <v>270</v>
      </c>
      <c r="D4848" s="54" t="s">
        <v>163</v>
      </c>
      <c r="E4848" s="54" t="s">
        <v>271</v>
      </c>
      <c r="F4848" s="54" t="s">
        <v>272</v>
      </c>
      <c r="G4848" s="54" t="s">
        <v>358</v>
      </c>
      <c r="H4848" s="54" t="s">
        <v>928</v>
      </c>
      <c r="I4848" s="54" t="s">
        <v>929</v>
      </c>
      <c r="J4848" s="54" t="s">
        <v>358</v>
      </c>
      <c r="K4848" s="54" t="s">
        <v>937</v>
      </c>
      <c r="L4848" s="87">
        <v>42622</v>
      </c>
      <c r="M4848" s="54"/>
      <c r="N4848" s="54" t="s">
        <v>938</v>
      </c>
      <c r="O4848" s="88">
        <v>5.786578100000001E-3</v>
      </c>
      <c r="P4848" s="54">
        <v>19</v>
      </c>
    </row>
    <row r="4849" spans="1:16" ht="28">
      <c r="A4849" s="54" t="s">
        <v>228</v>
      </c>
      <c r="B4849" s="54" t="s">
        <v>185</v>
      </c>
      <c r="C4849" s="54" t="s">
        <v>270</v>
      </c>
      <c r="D4849" s="54" t="s">
        <v>163</v>
      </c>
      <c r="E4849" s="54" t="s">
        <v>271</v>
      </c>
      <c r="F4849" s="54" t="s">
        <v>272</v>
      </c>
      <c r="G4849" s="54" t="s">
        <v>358</v>
      </c>
      <c r="H4849" s="54" t="s">
        <v>928</v>
      </c>
      <c r="I4849" s="54" t="s">
        <v>929</v>
      </c>
      <c r="J4849" s="54" t="s">
        <v>358</v>
      </c>
      <c r="K4849" s="54" t="s">
        <v>362</v>
      </c>
      <c r="L4849" s="87">
        <v>42622</v>
      </c>
      <c r="M4849" s="54"/>
      <c r="N4849" s="54" t="s">
        <v>939</v>
      </c>
      <c r="O4849" s="88">
        <v>9.4412590000000005E-3</v>
      </c>
      <c r="P4849" s="54">
        <v>31</v>
      </c>
    </row>
    <row r="4850" spans="1:16" ht="28">
      <c r="A4850" s="54" t="s">
        <v>228</v>
      </c>
      <c r="B4850" s="54" t="s">
        <v>185</v>
      </c>
      <c r="C4850" s="54" t="s">
        <v>270</v>
      </c>
      <c r="D4850" s="54" t="s">
        <v>163</v>
      </c>
      <c r="E4850" s="54" t="s">
        <v>271</v>
      </c>
      <c r="F4850" s="54" t="s">
        <v>272</v>
      </c>
      <c r="G4850" s="54" t="s">
        <v>201</v>
      </c>
      <c r="H4850" s="54" t="s">
        <v>202</v>
      </c>
      <c r="I4850" s="54" t="s">
        <v>941</v>
      </c>
      <c r="J4850" s="54" t="s">
        <v>201</v>
      </c>
      <c r="K4850" s="54" t="s">
        <v>942</v>
      </c>
      <c r="L4850" s="87">
        <v>42979</v>
      </c>
      <c r="M4850" s="54"/>
      <c r="N4850" s="54" t="s">
        <v>943</v>
      </c>
      <c r="O4850" s="88">
        <v>4.6901738499999998E-2</v>
      </c>
      <c r="P4850" s="54">
        <v>154</v>
      </c>
    </row>
    <row r="4851" spans="1:16" ht="28">
      <c r="A4851" s="54" t="s">
        <v>228</v>
      </c>
      <c r="B4851" s="54" t="s">
        <v>185</v>
      </c>
      <c r="C4851" s="54" t="s">
        <v>270</v>
      </c>
      <c r="D4851" s="54" t="s">
        <v>163</v>
      </c>
      <c r="E4851" s="54" t="s">
        <v>271</v>
      </c>
      <c r="F4851" s="54" t="s">
        <v>272</v>
      </c>
      <c r="G4851" s="54" t="s">
        <v>201</v>
      </c>
      <c r="H4851" s="54" t="s">
        <v>202</v>
      </c>
      <c r="I4851" s="54" t="s">
        <v>941</v>
      </c>
      <c r="J4851" s="54" t="s">
        <v>201</v>
      </c>
      <c r="K4851" s="54" t="s">
        <v>946</v>
      </c>
      <c r="L4851" s="87">
        <v>42979</v>
      </c>
      <c r="M4851" s="54"/>
      <c r="N4851" s="54" t="s">
        <v>947</v>
      </c>
      <c r="O4851" s="88">
        <v>0.52505582569999998</v>
      </c>
      <c r="P4851" s="54">
        <v>1724</v>
      </c>
    </row>
    <row r="4852" spans="1:16" ht="28">
      <c r="A4852" s="54" t="s">
        <v>228</v>
      </c>
      <c r="B4852" s="54" t="s">
        <v>185</v>
      </c>
      <c r="C4852" s="54" t="s">
        <v>270</v>
      </c>
      <c r="D4852" s="54" t="s">
        <v>163</v>
      </c>
      <c r="E4852" s="54" t="s">
        <v>271</v>
      </c>
      <c r="F4852" s="54" t="s">
        <v>272</v>
      </c>
      <c r="G4852" s="54" t="s">
        <v>201</v>
      </c>
      <c r="H4852" s="54" t="s">
        <v>202</v>
      </c>
      <c r="I4852" s="54" t="s">
        <v>941</v>
      </c>
      <c r="J4852" s="54" t="s">
        <v>201</v>
      </c>
      <c r="K4852" s="54" t="s">
        <v>948</v>
      </c>
      <c r="L4852" s="87">
        <v>42979</v>
      </c>
      <c r="M4852" s="54"/>
      <c r="N4852" s="54" t="s">
        <v>949</v>
      </c>
      <c r="O4852" s="88">
        <v>7.3093617999999997E-3</v>
      </c>
      <c r="P4852" s="54">
        <v>24</v>
      </c>
    </row>
    <row r="4853" spans="1:16" ht="28">
      <c r="A4853" s="54" t="s">
        <v>228</v>
      </c>
      <c r="B4853" s="54" t="s">
        <v>185</v>
      </c>
      <c r="C4853" s="54" t="s">
        <v>270</v>
      </c>
      <c r="D4853" s="54" t="s">
        <v>163</v>
      </c>
      <c r="E4853" s="54" t="s">
        <v>271</v>
      </c>
      <c r="F4853" s="54" t="s">
        <v>272</v>
      </c>
      <c r="G4853" s="54" t="s">
        <v>201</v>
      </c>
      <c r="H4853" s="54" t="s">
        <v>202</v>
      </c>
      <c r="I4853" s="54" t="s">
        <v>941</v>
      </c>
      <c r="J4853" s="54" t="s">
        <v>201</v>
      </c>
      <c r="K4853" s="54" t="s">
        <v>950</v>
      </c>
      <c r="L4853" s="87">
        <v>42979</v>
      </c>
      <c r="M4853" s="54"/>
      <c r="N4853" s="54" t="s">
        <v>951</v>
      </c>
      <c r="O4853" s="88">
        <v>9.1367019999999996E-4</v>
      </c>
      <c r="P4853" s="54">
        <v>3</v>
      </c>
    </row>
    <row r="4854" spans="1:16" ht="28">
      <c r="A4854" s="54" t="s">
        <v>228</v>
      </c>
      <c r="B4854" s="54" t="s">
        <v>185</v>
      </c>
      <c r="C4854" s="54" t="s">
        <v>270</v>
      </c>
      <c r="D4854" s="54" t="s">
        <v>163</v>
      </c>
      <c r="E4854" s="54" t="s">
        <v>271</v>
      </c>
      <c r="F4854" s="54" t="s">
        <v>272</v>
      </c>
      <c r="G4854" s="54" t="s">
        <v>201</v>
      </c>
      <c r="H4854" s="54" t="s">
        <v>958</v>
      </c>
      <c r="I4854" s="54" t="s">
        <v>959</v>
      </c>
      <c r="J4854" s="54" t="s">
        <v>201</v>
      </c>
      <c r="K4854" s="54" t="s">
        <v>958</v>
      </c>
      <c r="L4854" s="87">
        <v>42867</v>
      </c>
      <c r="M4854" s="54"/>
      <c r="N4854" s="54" t="s">
        <v>960</v>
      </c>
      <c r="O4854" s="88">
        <v>7.6139186000000001E-3</v>
      </c>
      <c r="P4854" s="54">
        <v>25</v>
      </c>
    </row>
    <row r="4855" spans="1:16" ht="28">
      <c r="A4855" s="54" t="s">
        <v>228</v>
      </c>
      <c r="B4855" s="54" t="s">
        <v>185</v>
      </c>
      <c r="C4855" s="54" t="s">
        <v>270</v>
      </c>
      <c r="D4855" s="54" t="s">
        <v>163</v>
      </c>
      <c r="E4855" s="54" t="s">
        <v>271</v>
      </c>
      <c r="F4855" s="54" t="s">
        <v>272</v>
      </c>
      <c r="G4855" s="54" t="s">
        <v>201</v>
      </c>
      <c r="H4855" s="54" t="s">
        <v>946</v>
      </c>
      <c r="I4855" s="54" t="s">
        <v>1493</v>
      </c>
      <c r="J4855" s="54" t="s">
        <v>201</v>
      </c>
      <c r="K4855" s="54" t="s">
        <v>946</v>
      </c>
      <c r="L4855" s="87">
        <v>43210</v>
      </c>
      <c r="M4855" s="54"/>
      <c r="N4855" s="54" t="s">
        <v>1494</v>
      </c>
      <c r="O4855" s="88">
        <v>9.7458158000000017E-3</v>
      </c>
      <c r="P4855" s="54">
        <v>32</v>
      </c>
    </row>
    <row r="4856" spans="1:16" ht="28">
      <c r="A4856" s="54" t="s">
        <v>228</v>
      </c>
      <c r="B4856" s="54" t="s">
        <v>185</v>
      </c>
      <c r="C4856" s="54" t="s">
        <v>270</v>
      </c>
      <c r="D4856" s="54" t="s">
        <v>163</v>
      </c>
      <c r="E4856" s="54" t="s">
        <v>271</v>
      </c>
      <c r="F4856" s="54" t="s">
        <v>272</v>
      </c>
      <c r="G4856" s="54" t="s">
        <v>201</v>
      </c>
      <c r="H4856" s="54" t="s">
        <v>204</v>
      </c>
      <c r="I4856" s="54" t="s">
        <v>315</v>
      </c>
      <c r="J4856" s="54" t="s">
        <v>201</v>
      </c>
      <c r="K4856" s="54" t="s">
        <v>963</v>
      </c>
      <c r="L4856" s="87">
        <v>41688</v>
      </c>
      <c r="M4856" s="54"/>
      <c r="N4856" s="54" t="s">
        <v>964</v>
      </c>
      <c r="O4856" s="88">
        <v>4.01741496E-2</v>
      </c>
      <c r="P4856" s="54">
        <v>126</v>
      </c>
    </row>
    <row r="4857" spans="1:16" ht="28">
      <c r="A4857" s="54" t="s">
        <v>228</v>
      </c>
      <c r="B4857" s="54" t="s">
        <v>185</v>
      </c>
      <c r="C4857" s="54" t="s">
        <v>270</v>
      </c>
      <c r="D4857" s="54" t="s">
        <v>163</v>
      </c>
      <c r="E4857" s="54" t="s">
        <v>271</v>
      </c>
      <c r="F4857" s="54" t="s">
        <v>272</v>
      </c>
      <c r="G4857" s="54" t="s">
        <v>201</v>
      </c>
      <c r="H4857" s="54" t="s">
        <v>204</v>
      </c>
      <c r="I4857" s="54" t="s">
        <v>315</v>
      </c>
      <c r="J4857" s="54" t="s">
        <v>201</v>
      </c>
      <c r="K4857" s="54" t="s">
        <v>965</v>
      </c>
      <c r="L4857" s="87">
        <v>41688</v>
      </c>
      <c r="M4857" s="54"/>
      <c r="N4857" s="54" t="s">
        <v>966</v>
      </c>
      <c r="O4857" s="88">
        <v>6.3956915999999987E-3</v>
      </c>
      <c r="P4857" s="54">
        <v>21</v>
      </c>
    </row>
    <row r="4858" spans="1:16" ht="28">
      <c r="A4858" s="54" t="s">
        <v>228</v>
      </c>
      <c r="B4858" s="54" t="s">
        <v>185</v>
      </c>
      <c r="C4858" s="54" t="s">
        <v>270</v>
      </c>
      <c r="D4858" s="54" t="s">
        <v>163</v>
      </c>
      <c r="E4858" s="54" t="s">
        <v>271</v>
      </c>
      <c r="F4858" s="54" t="s">
        <v>272</v>
      </c>
      <c r="G4858" s="54" t="s">
        <v>201</v>
      </c>
      <c r="H4858" s="54" t="s">
        <v>204</v>
      </c>
      <c r="I4858" s="54" t="s">
        <v>315</v>
      </c>
      <c r="J4858" s="54" t="s">
        <v>201</v>
      </c>
      <c r="K4858" s="54" t="s">
        <v>316</v>
      </c>
      <c r="L4858" s="87">
        <v>41688</v>
      </c>
      <c r="M4858" s="54"/>
      <c r="N4858" s="54" t="s">
        <v>317</v>
      </c>
      <c r="O4858" s="88">
        <v>4.4160727800000001E-2</v>
      </c>
      <c r="P4858" s="54">
        <v>145</v>
      </c>
    </row>
    <row r="4859" spans="1:16" ht="28">
      <c r="A4859" s="54" t="s">
        <v>228</v>
      </c>
      <c r="B4859" s="54" t="s">
        <v>185</v>
      </c>
      <c r="C4859" s="54" t="s">
        <v>270</v>
      </c>
      <c r="D4859" s="54" t="s">
        <v>163</v>
      </c>
      <c r="E4859" s="54" t="s">
        <v>271</v>
      </c>
      <c r="F4859" s="54" t="s">
        <v>272</v>
      </c>
      <c r="G4859" s="54" t="s">
        <v>201</v>
      </c>
      <c r="H4859" s="54" t="s">
        <v>204</v>
      </c>
      <c r="I4859" s="54" t="s">
        <v>315</v>
      </c>
      <c r="J4859" s="54" t="s">
        <v>201</v>
      </c>
      <c r="K4859" s="54" t="s">
        <v>967</v>
      </c>
      <c r="L4859" s="87">
        <v>41688</v>
      </c>
      <c r="M4859" s="54"/>
      <c r="N4859" s="54" t="s">
        <v>968</v>
      </c>
      <c r="O4859" s="88">
        <v>3.7610355300000009E-2</v>
      </c>
      <c r="P4859" s="54">
        <v>113</v>
      </c>
    </row>
    <row r="4860" spans="1:16" ht="28">
      <c r="A4860" s="54" t="s">
        <v>228</v>
      </c>
      <c r="B4860" s="54" t="s">
        <v>185</v>
      </c>
      <c r="C4860" s="54" t="s">
        <v>270</v>
      </c>
      <c r="D4860" s="54" t="s">
        <v>163</v>
      </c>
      <c r="E4860" s="54" t="s">
        <v>271</v>
      </c>
      <c r="F4860" s="54" t="s">
        <v>272</v>
      </c>
      <c r="G4860" s="54" t="s">
        <v>201</v>
      </c>
      <c r="H4860" s="54" t="s">
        <v>204</v>
      </c>
      <c r="I4860" s="54" t="s">
        <v>315</v>
      </c>
      <c r="J4860" s="54" t="s">
        <v>201</v>
      </c>
      <c r="K4860" s="54" t="s">
        <v>969</v>
      </c>
      <c r="L4860" s="87">
        <v>41688</v>
      </c>
      <c r="M4860" s="54"/>
      <c r="N4860" s="54" t="s">
        <v>970</v>
      </c>
      <c r="O4860" s="88">
        <v>1.40096102E-2</v>
      </c>
      <c r="P4860" s="54">
        <v>46</v>
      </c>
    </row>
    <row r="4861" spans="1:16" ht="28">
      <c r="A4861" s="54" t="s">
        <v>228</v>
      </c>
      <c r="B4861" s="54" t="s">
        <v>185</v>
      </c>
      <c r="C4861" s="54" t="s">
        <v>270</v>
      </c>
      <c r="D4861" s="54" t="s">
        <v>163</v>
      </c>
      <c r="E4861" s="54" t="s">
        <v>271</v>
      </c>
      <c r="F4861" s="54" t="s">
        <v>272</v>
      </c>
      <c r="G4861" s="54" t="s">
        <v>201</v>
      </c>
      <c r="H4861" s="54" t="s">
        <v>204</v>
      </c>
      <c r="I4861" s="54" t="s">
        <v>315</v>
      </c>
      <c r="J4861" s="54" t="s">
        <v>201</v>
      </c>
      <c r="K4861" s="54" t="s">
        <v>971</v>
      </c>
      <c r="L4861" s="87">
        <v>41688</v>
      </c>
      <c r="M4861" s="54"/>
      <c r="N4861" s="54" t="s">
        <v>972</v>
      </c>
      <c r="O4861" s="88">
        <v>5.1774646399999999E-2</v>
      </c>
      <c r="P4861" s="54">
        <v>170</v>
      </c>
    </row>
    <row r="4862" spans="1:16" ht="28">
      <c r="A4862" s="54" t="s">
        <v>228</v>
      </c>
      <c r="B4862" s="54" t="s">
        <v>185</v>
      </c>
      <c r="C4862" s="54" t="s">
        <v>270</v>
      </c>
      <c r="D4862" s="54" t="s">
        <v>163</v>
      </c>
      <c r="E4862" s="54" t="s">
        <v>271</v>
      </c>
      <c r="F4862" s="54" t="s">
        <v>272</v>
      </c>
      <c r="G4862" s="54" t="s">
        <v>201</v>
      </c>
      <c r="H4862" s="54" t="s">
        <v>204</v>
      </c>
      <c r="I4862" s="54" t="s">
        <v>315</v>
      </c>
      <c r="J4862" s="54" t="s">
        <v>201</v>
      </c>
      <c r="K4862" s="54" t="s">
        <v>318</v>
      </c>
      <c r="L4862" s="87">
        <v>41688</v>
      </c>
      <c r="M4862" s="54"/>
      <c r="N4862" s="54" t="s">
        <v>319</v>
      </c>
      <c r="O4862" s="88">
        <v>4.2028830599999997E-2</v>
      </c>
      <c r="P4862" s="54">
        <v>138</v>
      </c>
    </row>
    <row r="4863" spans="1:16" ht="28">
      <c r="A4863" s="54" t="s">
        <v>228</v>
      </c>
      <c r="B4863" s="54" t="s">
        <v>185</v>
      </c>
      <c r="C4863" s="54" t="s">
        <v>270</v>
      </c>
      <c r="D4863" s="54" t="s">
        <v>163</v>
      </c>
      <c r="E4863" s="54" t="s">
        <v>271</v>
      </c>
      <c r="F4863" s="54" t="s">
        <v>272</v>
      </c>
      <c r="G4863" s="54" t="s">
        <v>201</v>
      </c>
      <c r="H4863" s="54" t="s">
        <v>204</v>
      </c>
      <c r="I4863" s="54" t="s">
        <v>315</v>
      </c>
      <c r="J4863" s="54" t="s">
        <v>201</v>
      </c>
      <c r="K4863" s="54" t="s">
        <v>973</v>
      </c>
      <c r="L4863" s="87">
        <v>41688</v>
      </c>
      <c r="M4863" s="54"/>
      <c r="N4863" s="54" t="s">
        <v>974</v>
      </c>
      <c r="O4863" s="88">
        <v>2.6032393899999999E-2</v>
      </c>
      <c r="P4863" s="54">
        <v>54</v>
      </c>
    </row>
    <row r="4864" spans="1:16" ht="28">
      <c r="A4864" s="54" t="s">
        <v>228</v>
      </c>
      <c r="B4864" s="54" t="s">
        <v>185</v>
      </c>
      <c r="C4864" s="54" t="s">
        <v>270</v>
      </c>
      <c r="D4864" s="54" t="s">
        <v>163</v>
      </c>
      <c r="E4864" s="54" t="s">
        <v>271</v>
      </c>
      <c r="F4864" s="54" t="s">
        <v>272</v>
      </c>
      <c r="G4864" s="54" t="s">
        <v>201</v>
      </c>
      <c r="H4864" s="54" t="s">
        <v>204</v>
      </c>
      <c r="I4864" s="54" t="s">
        <v>315</v>
      </c>
      <c r="J4864" s="54" t="s">
        <v>201</v>
      </c>
      <c r="K4864" s="54" t="s">
        <v>204</v>
      </c>
      <c r="L4864" s="87">
        <v>41688</v>
      </c>
      <c r="M4864" s="54"/>
      <c r="N4864" s="54" t="s">
        <v>975</v>
      </c>
      <c r="O4864" s="88">
        <v>1.37050535E-2</v>
      </c>
      <c r="P4864" s="54">
        <v>45</v>
      </c>
    </row>
    <row r="4865" spans="1:16" ht="28">
      <c r="A4865" s="54" t="s">
        <v>228</v>
      </c>
      <c r="B4865" s="54" t="s">
        <v>185</v>
      </c>
      <c r="C4865" s="54" t="s">
        <v>270</v>
      </c>
      <c r="D4865" s="54" t="s">
        <v>163</v>
      </c>
      <c r="E4865" s="54" t="s">
        <v>271</v>
      </c>
      <c r="F4865" s="54" t="s">
        <v>272</v>
      </c>
      <c r="G4865" s="54" t="s">
        <v>201</v>
      </c>
      <c r="H4865" s="54" t="s">
        <v>204</v>
      </c>
      <c r="I4865" s="54" t="s">
        <v>315</v>
      </c>
      <c r="J4865" s="54" t="s">
        <v>201</v>
      </c>
      <c r="K4865" s="54" t="s">
        <v>320</v>
      </c>
      <c r="L4865" s="87">
        <v>41688</v>
      </c>
      <c r="M4865" s="54"/>
      <c r="N4865" s="54" t="s">
        <v>321</v>
      </c>
      <c r="O4865" s="88">
        <v>4.9333387300000003E-2</v>
      </c>
      <c r="P4865" s="54">
        <v>141</v>
      </c>
    </row>
    <row r="4866" spans="1:16" ht="28">
      <c r="A4866" s="54" t="s">
        <v>228</v>
      </c>
      <c r="B4866" s="54" t="s">
        <v>185</v>
      </c>
      <c r="C4866" s="54" t="s">
        <v>270</v>
      </c>
      <c r="D4866" s="54" t="s">
        <v>163</v>
      </c>
      <c r="E4866" s="54" t="s">
        <v>271</v>
      </c>
      <c r="F4866" s="54" t="s">
        <v>272</v>
      </c>
      <c r="G4866" s="54" t="s">
        <v>1541</v>
      </c>
      <c r="H4866" s="54" t="s">
        <v>1542</v>
      </c>
      <c r="I4866" s="54" t="s">
        <v>1543</v>
      </c>
      <c r="J4866" s="54" t="s">
        <v>1541</v>
      </c>
      <c r="K4866" s="54" t="s">
        <v>1544</v>
      </c>
      <c r="L4866" s="87">
        <v>43308</v>
      </c>
      <c r="M4866" s="54"/>
      <c r="N4866" s="54" t="s">
        <v>1545</v>
      </c>
      <c r="O4866" s="88">
        <v>1.5227837E-3</v>
      </c>
      <c r="P4866" s="54">
        <v>5</v>
      </c>
    </row>
    <row r="4867" spans="1:16" ht="28">
      <c r="A4867" s="54" t="s">
        <v>228</v>
      </c>
      <c r="B4867" s="54" t="s">
        <v>185</v>
      </c>
      <c r="C4867" s="54" t="s">
        <v>270</v>
      </c>
      <c r="D4867" s="54" t="s">
        <v>163</v>
      </c>
      <c r="E4867" s="54" t="s">
        <v>271</v>
      </c>
      <c r="F4867" s="54" t="s">
        <v>272</v>
      </c>
      <c r="G4867" s="54" t="s">
        <v>1541</v>
      </c>
      <c r="H4867" s="54" t="s">
        <v>1542</v>
      </c>
      <c r="I4867" s="54" t="s">
        <v>1543</v>
      </c>
      <c r="J4867" s="54" t="s">
        <v>1541</v>
      </c>
      <c r="K4867" s="54" t="s">
        <v>1548</v>
      </c>
      <c r="L4867" s="87">
        <v>43308</v>
      </c>
      <c r="M4867" s="54"/>
      <c r="N4867" s="54" t="s">
        <v>1549</v>
      </c>
      <c r="O4867" s="88">
        <v>0.14100977219999999</v>
      </c>
      <c r="P4867" s="54">
        <v>463</v>
      </c>
    </row>
    <row r="4868" spans="1:16" ht="28">
      <c r="A4868" s="54" t="s">
        <v>228</v>
      </c>
      <c r="B4868" s="54" t="s">
        <v>185</v>
      </c>
      <c r="C4868" s="54" t="s">
        <v>270</v>
      </c>
      <c r="D4868" s="54" t="s">
        <v>163</v>
      </c>
      <c r="E4868" s="54" t="s">
        <v>271</v>
      </c>
      <c r="F4868" s="54" t="s">
        <v>272</v>
      </c>
      <c r="G4868" s="54" t="s">
        <v>1541</v>
      </c>
      <c r="H4868" s="54" t="s">
        <v>1542</v>
      </c>
      <c r="I4868" s="54" t="s">
        <v>1543</v>
      </c>
      <c r="J4868" s="54" t="s">
        <v>1541</v>
      </c>
      <c r="K4868" s="54" t="s">
        <v>1552</v>
      </c>
      <c r="L4868" s="87">
        <v>43308</v>
      </c>
      <c r="M4868" s="54"/>
      <c r="N4868" s="54" t="s">
        <v>1553</v>
      </c>
      <c r="O4868" s="88">
        <v>3.0455670000000001E-4</v>
      </c>
      <c r="P4868" s="54">
        <v>1</v>
      </c>
    </row>
    <row r="4869" spans="1:16" ht="28">
      <c r="A4869" s="54" t="s">
        <v>228</v>
      </c>
      <c r="B4869" s="54" t="s">
        <v>185</v>
      </c>
      <c r="C4869" s="54" t="s">
        <v>270</v>
      </c>
      <c r="D4869" s="54" t="s">
        <v>163</v>
      </c>
      <c r="E4869" s="54" t="s">
        <v>271</v>
      </c>
      <c r="F4869" s="54" t="s">
        <v>272</v>
      </c>
      <c r="G4869" s="54" t="s">
        <v>1541</v>
      </c>
      <c r="H4869" s="54" t="s">
        <v>1542</v>
      </c>
      <c r="I4869" s="54" t="s">
        <v>1543</v>
      </c>
      <c r="J4869" s="54" t="s">
        <v>1541</v>
      </c>
      <c r="K4869" s="54" t="s">
        <v>1554</v>
      </c>
      <c r="L4869" s="87">
        <v>43308</v>
      </c>
      <c r="M4869" s="54"/>
      <c r="N4869" s="54" t="s">
        <v>1555</v>
      </c>
      <c r="O4869" s="88">
        <v>2.4364539000000002E-3</v>
      </c>
      <c r="P4869" s="54">
        <v>8</v>
      </c>
    </row>
    <row r="4870" spans="1:16" ht="28">
      <c r="A4870" s="54" t="s">
        <v>228</v>
      </c>
      <c r="B4870" s="54" t="s">
        <v>185</v>
      </c>
      <c r="C4870" s="54" t="s">
        <v>270</v>
      </c>
      <c r="D4870" s="54" t="s">
        <v>163</v>
      </c>
      <c r="E4870" s="54" t="s">
        <v>271</v>
      </c>
      <c r="F4870" s="54" t="s">
        <v>272</v>
      </c>
      <c r="G4870" s="54" t="s">
        <v>1541</v>
      </c>
      <c r="H4870" s="54" t="s">
        <v>1542</v>
      </c>
      <c r="I4870" s="54" t="s">
        <v>1543</v>
      </c>
      <c r="J4870" s="54" t="s">
        <v>1541</v>
      </c>
      <c r="K4870" s="54" t="s">
        <v>1556</v>
      </c>
      <c r="L4870" s="87">
        <v>43308</v>
      </c>
      <c r="M4870" s="54"/>
      <c r="N4870" s="54" t="s">
        <v>1557</v>
      </c>
      <c r="O4870" s="88">
        <v>0.1416188857</v>
      </c>
      <c r="P4870" s="54">
        <v>465</v>
      </c>
    </row>
    <row r="4871" spans="1:16" ht="28">
      <c r="A4871" s="54" t="s">
        <v>228</v>
      </c>
      <c r="B4871" s="54" t="s">
        <v>185</v>
      </c>
      <c r="C4871" s="54" t="s">
        <v>270</v>
      </c>
      <c r="D4871" s="54" t="s">
        <v>163</v>
      </c>
      <c r="E4871" s="54" t="s">
        <v>271</v>
      </c>
      <c r="F4871" s="54" t="s">
        <v>272</v>
      </c>
      <c r="G4871" s="54" t="s">
        <v>205</v>
      </c>
      <c r="H4871" s="54" t="s">
        <v>1446</v>
      </c>
      <c r="I4871" s="54" t="s">
        <v>1447</v>
      </c>
      <c r="J4871" s="54" t="s">
        <v>205</v>
      </c>
      <c r="K4871" s="54" t="s">
        <v>1446</v>
      </c>
      <c r="L4871" s="87">
        <v>43042</v>
      </c>
      <c r="M4871" s="54"/>
      <c r="N4871" s="54" t="s">
        <v>1448</v>
      </c>
      <c r="O4871" s="88">
        <v>2.5109113499999999E-2</v>
      </c>
      <c r="P4871" s="54">
        <v>9</v>
      </c>
    </row>
    <row r="4872" spans="1:16" ht="28">
      <c r="A4872" s="54" t="s">
        <v>228</v>
      </c>
      <c r="B4872" s="54" t="s">
        <v>185</v>
      </c>
      <c r="C4872" s="54" t="s">
        <v>270</v>
      </c>
      <c r="D4872" s="54" t="s">
        <v>163</v>
      </c>
      <c r="E4872" s="54" t="s">
        <v>271</v>
      </c>
      <c r="F4872" s="54" t="s">
        <v>272</v>
      </c>
      <c r="G4872" s="54" t="s">
        <v>205</v>
      </c>
      <c r="H4872" s="54" t="s">
        <v>998</v>
      </c>
      <c r="I4872" s="54" t="s">
        <v>999</v>
      </c>
      <c r="J4872" s="54" t="s">
        <v>205</v>
      </c>
      <c r="K4872" s="54" t="s">
        <v>998</v>
      </c>
      <c r="L4872" s="87">
        <v>42052</v>
      </c>
      <c r="M4872" s="54"/>
      <c r="N4872" s="54" t="s">
        <v>1000</v>
      </c>
      <c r="O4872" s="88">
        <v>6.0911348999999988E-3</v>
      </c>
      <c r="P4872" s="54">
        <v>20</v>
      </c>
    </row>
    <row r="4873" spans="1:16" ht="28">
      <c r="A4873" s="54" t="s">
        <v>228</v>
      </c>
      <c r="B4873" s="54" t="s">
        <v>185</v>
      </c>
      <c r="C4873" s="54" t="s">
        <v>270</v>
      </c>
      <c r="D4873" s="54" t="s">
        <v>163</v>
      </c>
      <c r="E4873" s="54" t="s">
        <v>271</v>
      </c>
      <c r="F4873" s="54" t="s">
        <v>272</v>
      </c>
      <c r="G4873" s="54" t="s">
        <v>205</v>
      </c>
      <c r="H4873" s="54" t="s">
        <v>206</v>
      </c>
      <c r="I4873" s="54" t="s">
        <v>1001</v>
      </c>
      <c r="J4873" s="54" t="s">
        <v>205</v>
      </c>
      <c r="K4873" s="54" t="s">
        <v>1008</v>
      </c>
      <c r="L4873" s="87">
        <v>42136</v>
      </c>
      <c r="M4873" s="54"/>
      <c r="N4873" s="54" t="s">
        <v>1009</v>
      </c>
      <c r="O4873" s="88">
        <v>1.0659485999999999E-2</v>
      </c>
      <c r="P4873" s="54">
        <v>35</v>
      </c>
    </row>
    <row r="4874" spans="1:16" ht="28">
      <c r="A4874" s="54" t="s">
        <v>228</v>
      </c>
      <c r="B4874" s="54" t="s">
        <v>185</v>
      </c>
      <c r="C4874" s="54" t="s">
        <v>270</v>
      </c>
      <c r="D4874" s="54" t="s">
        <v>163</v>
      </c>
      <c r="E4874" s="54" t="s">
        <v>271</v>
      </c>
      <c r="F4874" s="54" t="s">
        <v>272</v>
      </c>
      <c r="G4874" s="54" t="s">
        <v>205</v>
      </c>
      <c r="H4874" s="54" t="s">
        <v>206</v>
      </c>
      <c r="I4874" s="54" t="s">
        <v>1001</v>
      </c>
      <c r="J4874" s="54" t="s">
        <v>205</v>
      </c>
      <c r="K4874" s="54" t="s">
        <v>1010</v>
      </c>
      <c r="L4874" s="87">
        <v>42136</v>
      </c>
      <c r="M4874" s="54"/>
      <c r="N4874" s="54" t="s">
        <v>1011</v>
      </c>
      <c r="O4874" s="88">
        <v>7.1851366E-2</v>
      </c>
      <c r="P4874" s="54">
        <v>131</v>
      </c>
    </row>
    <row r="4875" spans="1:16" ht="28">
      <c r="A4875" s="54" t="s">
        <v>228</v>
      </c>
      <c r="B4875" s="54" t="s">
        <v>185</v>
      </c>
      <c r="C4875" s="54" t="s">
        <v>270</v>
      </c>
      <c r="D4875" s="54" t="s">
        <v>163</v>
      </c>
      <c r="E4875" s="54" t="s">
        <v>271</v>
      </c>
      <c r="F4875" s="54" t="s">
        <v>272</v>
      </c>
      <c r="G4875" s="54" t="s">
        <v>205</v>
      </c>
      <c r="H4875" s="54" t="s">
        <v>206</v>
      </c>
      <c r="I4875" s="54" t="s">
        <v>1001</v>
      </c>
      <c r="J4875" s="54" t="s">
        <v>205</v>
      </c>
      <c r="K4875" s="54" t="s">
        <v>1012</v>
      </c>
      <c r="L4875" s="87">
        <v>42136</v>
      </c>
      <c r="M4875" s="54"/>
      <c r="N4875" s="54" t="s">
        <v>1013</v>
      </c>
      <c r="O4875" s="88">
        <v>4.6442500800000001E-2</v>
      </c>
      <c r="P4875" s="54">
        <v>142</v>
      </c>
    </row>
    <row r="4876" spans="1:16" ht="28">
      <c r="A4876" s="54" t="s">
        <v>228</v>
      </c>
      <c r="B4876" s="54" t="s">
        <v>185</v>
      </c>
      <c r="C4876" s="54" t="s">
        <v>270</v>
      </c>
      <c r="D4876" s="54" t="s">
        <v>163</v>
      </c>
      <c r="E4876" s="54" t="s">
        <v>271</v>
      </c>
      <c r="F4876" s="54" t="s">
        <v>272</v>
      </c>
      <c r="G4876" s="54" t="s">
        <v>205</v>
      </c>
      <c r="H4876" s="54" t="s">
        <v>206</v>
      </c>
      <c r="I4876" s="54" t="s">
        <v>1001</v>
      </c>
      <c r="J4876" s="54" t="s">
        <v>205</v>
      </c>
      <c r="K4876" s="54" t="s">
        <v>1014</v>
      </c>
      <c r="L4876" s="87">
        <v>42136</v>
      </c>
      <c r="M4876" s="54"/>
      <c r="N4876" s="54" t="s">
        <v>1015</v>
      </c>
      <c r="O4876" s="88">
        <v>3.0455670000000001E-4</v>
      </c>
      <c r="P4876" s="54">
        <v>1</v>
      </c>
    </row>
    <row r="4877" spans="1:16" ht="28">
      <c r="A4877" s="54" t="s">
        <v>228</v>
      </c>
      <c r="B4877" s="54" t="s">
        <v>185</v>
      </c>
      <c r="C4877" s="54" t="s">
        <v>270</v>
      </c>
      <c r="D4877" s="54" t="s">
        <v>163</v>
      </c>
      <c r="E4877" s="54" t="s">
        <v>271</v>
      </c>
      <c r="F4877" s="54" t="s">
        <v>272</v>
      </c>
      <c r="G4877" s="54" t="s">
        <v>205</v>
      </c>
      <c r="H4877" s="54" t="s">
        <v>1435</v>
      </c>
      <c r="I4877" s="54" t="s">
        <v>1436</v>
      </c>
      <c r="J4877" s="54" t="s">
        <v>205</v>
      </c>
      <c r="K4877" s="54" t="s">
        <v>1457</v>
      </c>
      <c r="L4877" s="87">
        <v>43154</v>
      </c>
      <c r="M4877" s="54"/>
      <c r="N4877" s="54" t="s">
        <v>1458</v>
      </c>
      <c r="O4877" s="88">
        <v>1.5836950700000001E-2</v>
      </c>
      <c r="P4877" s="54">
        <v>52</v>
      </c>
    </row>
    <row r="4878" spans="1:16" ht="28">
      <c r="A4878" s="54" t="s">
        <v>228</v>
      </c>
      <c r="B4878" s="54" t="s">
        <v>185</v>
      </c>
      <c r="C4878" s="54" t="s">
        <v>270</v>
      </c>
      <c r="D4878" s="54" t="s">
        <v>163</v>
      </c>
      <c r="E4878" s="54" t="s">
        <v>271</v>
      </c>
      <c r="F4878" s="54" t="s">
        <v>272</v>
      </c>
      <c r="G4878" s="54" t="s">
        <v>205</v>
      </c>
      <c r="H4878" s="54" t="s">
        <v>1435</v>
      </c>
      <c r="I4878" s="54" t="s">
        <v>1436</v>
      </c>
      <c r="J4878" s="54" t="s">
        <v>205</v>
      </c>
      <c r="K4878" s="54" t="s">
        <v>1459</v>
      </c>
      <c r="L4878" s="87">
        <v>43154</v>
      </c>
      <c r="M4878" s="54"/>
      <c r="N4878" s="54" t="s">
        <v>1460</v>
      </c>
      <c r="O4878" s="88">
        <v>6.0911348999999988E-3</v>
      </c>
      <c r="P4878" s="54">
        <v>20</v>
      </c>
    </row>
    <row r="4879" spans="1:16" ht="28">
      <c r="A4879" s="54" t="s">
        <v>228</v>
      </c>
      <c r="B4879" s="54" t="s">
        <v>185</v>
      </c>
      <c r="C4879" s="54" t="s">
        <v>270</v>
      </c>
      <c r="D4879" s="54" t="s">
        <v>163</v>
      </c>
      <c r="E4879" s="54" t="s">
        <v>271</v>
      </c>
      <c r="F4879" s="54" t="s">
        <v>272</v>
      </c>
      <c r="G4879" s="54" t="s">
        <v>205</v>
      </c>
      <c r="H4879" s="54" t="s">
        <v>1435</v>
      </c>
      <c r="I4879" s="54" t="s">
        <v>1436</v>
      </c>
      <c r="J4879" s="54" t="s">
        <v>205</v>
      </c>
      <c r="K4879" s="54" t="s">
        <v>1461</v>
      </c>
      <c r="L4879" s="87">
        <v>43154</v>
      </c>
      <c r="M4879" s="54"/>
      <c r="N4879" s="54" t="s">
        <v>1462</v>
      </c>
      <c r="O4879" s="88">
        <v>1.8273405E-3</v>
      </c>
      <c r="P4879" s="54">
        <v>6</v>
      </c>
    </row>
    <row r="4880" spans="1:16" ht="28">
      <c r="A4880" s="54" t="s">
        <v>228</v>
      </c>
      <c r="B4880" s="54" t="s">
        <v>185</v>
      </c>
      <c r="C4880" s="54" t="s">
        <v>270</v>
      </c>
      <c r="D4880" s="54" t="s">
        <v>163</v>
      </c>
      <c r="E4880" s="54" t="s">
        <v>271</v>
      </c>
      <c r="F4880" s="54" t="s">
        <v>272</v>
      </c>
      <c r="G4880" s="54" t="s">
        <v>205</v>
      </c>
      <c r="H4880" s="54" t="s">
        <v>1435</v>
      </c>
      <c r="I4880" s="54" t="s">
        <v>1436</v>
      </c>
      <c r="J4880" s="54" t="s">
        <v>205</v>
      </c>
      <c r="K4880" s="54" t="s">
        <v>1463</v>
      </c>
      <c r="L4880" s="87">
        <v>43154</v>
      </c>
      <c r="M4880" s="54"/>
      <c r="N4880" s="54" t="s">
        <v>1464</v>
      </c>
      <c r="O4880" s="88">
        <v>1.659594E-2</v>
      </c>
      <c r="P4880" s="54">
        <v>44</v>
      </c>
    </row>
    <row r="4881" spans="1:16" ht="28">
      <c r="A4881" s="54" t="s">
        <v>228</v>
      </c>
      <c r="B4881" s="54" t="s">
        <v>185</v>
      </c>
      <c r="C4881" s="54" t="s">
        <v>270</v>
      </c>
      <c r="D4881" s="54" t="s">
        <v>163</v>
      </c>
      <c r="E4881" s="54" t="s">
        <v>271</v>
      </c>
      <c r="F4881" s="54" t="s">
        <v>272</v>
      </c>
      <c r="G4881" s="54" t="s">
        <v>205</v>
      </c>
      <c r="H4881" s="54" t="s">
        <v>1435</v>
      </c>
      <c r="I4881" s="54" t="s">
        <v>1436</v>
      </c>
      <c r="J4881" s="54" t="s">
        <v>205</v>
      </c>
      <c r="K4881" s="54" t="s">
        <v>1465</v>
      </c>
      <c r="L4881" s="87">
        <v>43154</v>
      </c>
      <c r="M4881" s="54"/>
      <c r="N4881" s="54" t="s">
        <v>1466</v>
      </c>
      <c r="O4881" s="88">
        <v>7.6139186000000001E-3</v>
      </c>
      <c r="P4881" s="54">
        <v>25</v>
      </c>
    </row>
    <row r="4882" spans="1:16" ht="28">
      <c r="A4882" s="54" t="s">
        <v>228</v>
      </c>
      <c r="B4882" s="54" t="s">
        <v>185</v>
      </c>
      <c r="C4882" s="54" t="s">
        <v>270</v>
      </c>
      <c r="D4882" s="54" t="s">
        <v>163</v>
      </c>
      <c r="E4882" s="54" t="s">
        <v>271</v>
      </c>
      <c r="F4882" s="54" t="s">
        <v>272</v>
      </c>
      <c r="G4882" s="54" t="s">
        <v>205</v>
      </c>
      <c r="H4882" s="54" t="s">
        <v>1435</v>
      </c>
      <c r="I4882" s="54" t="s">
        <v>1436</v>
      </c>
      <c r="J4882" s="54" t="s">
        <v>205</v>
      </c>
      <c r="K4882" s="54" t="s">
        <v>1467</v>
      </c>
      <c r="L4882" s="87">
        <v>43154</v>
      </c>
      <c r="M4882" s="54"/>
      <c r="N4882" s="54" t="s">
        <v>1468</v>
      </c>
      <c r="O4882" s="88">
        <v>6.0911348999999988E-3</v>
      </c>
      <c r="P4882" s="54">
        <v>20</v>
      </c>
    </row>
    <row r="4883" spans="1:16" ht="28">
      <c r="A4883" s="54" t="s">
        <v>228</v>
      </c>
      <c r="B4883" s="54" t="s">
        <v>185</v>
      </c>
      <c r="C4883" s="54" t="s">
        <v>270</v>
      </c>
      <c r="D4883" s="54" t="s">
        <v>163</v>
      </c>
      <c r="E4883" s="54" t="s">
        <v>271</v>
      </c>
      <c r="F4883" s="54" t="s">
        <v>272</v>
      </c>
      <c r="G4883" s="54" t="s">
        <v>205</v>
      </c>
      <c r="H4883" s="54" t="s">
        <v>1435</v>
      </c>
      <c r="I4883" s="54" t="s">
        <v>1436</v>
      </c>
      <c r="J4883" s="54" t="s">
        <v>205</v>
      </c>
      <c r="K4883" s="54" t="s">
        <v>1449</v>
      </c>
      <c r="L4883" s="87">
        <v>43154</v>
      </c>
      <c r="M4883" s="54"/>
      <c r="N4883" s="54" t="s">
        <v>1450</v>
      </c>
      <c r="O4883" s="88">
        <v>7.9184753E-3</v>
      </c>
      <c r="P4883" s="54">
        <v>26</v>
      </c>
    </row>
    <row r="4884" spans="1:16" ht="28">
      <c r="A4884" s="54" t="s">
        <v>228</v>
      </c>
      <c r="B4884" s="54" t="s">
        <v>185</v>
      </c>
      <c r="C4884" s="54" t="s">
        <v>270</v>
      </c>
      <c r="D4884" s="54" t="s">
        <v>163</v>
      </c>
      <c r="E4884" s="54" t="s">
        <v>271</v>
      </c>
      <c r="F4884" s="54" t="s">
        <v>272</v>
      </c>
      <c r="G4884" s="54" t="s">
        <v>205</v>
      </c>
      <c r="H4884" s="54" t="s">
        <v>1435</v>
      </c>
      <c r="I4884" s="54" t="s">
        <v>1436</v>
      </c>
      <c r="J4884" s="54" t="s">
        <v>205</v>
      </c>
      <c r="K4884" s="54" t="s">
        <v>1469</v>
      </c>
      <c r="L4884" s="87">
        <v>43154</v>
      </c>
      <c r="M4884" s="54"/>
      <c r="N4884" s="54" t="s">
        <v>1470</v>
      </c>
      <c r="O4884" s="88">
        <v>1.2791383200000001E-2</v>
      </c>
      <c r="P4884" s="54">
        <v>42</v>
      </c>
    </row>
    <row r="4885" spans="1:16" ht="28">
      <c r="A4885" s="54" t="s">
        <v>228</v>
      </c>
      <c r="B4885" s="54" t="s">
        <v>185</v>
      </c>
      <c r="C4885" s="54" t="s">
        <v>270</v>
      </c>
      <c r="D4885" s="54" t="s">
        <v>163</v>
      </c>
      <c r="E4885" s="54" t="s">
        <v>271</v>
      </c>
      <c r="F4885" s="54" t="s">
        <v>272</v>
      </c>
      <c r="G4885" s="54" t="s">
        <v>205</v>
      </c>
      <c r="H4885" s="54" t="s">
        <v>1435</v>
      </c>
      <c r="I4885" s="54" t="s">
        <v>1436</v>
      </c>
      <c r="J4885" s="54" t="s">
        <v>205</v>
      </c>
      <c r="K4885" s="54" t="s">
        <v>1455</v>
      </c>
      <c r="L4885" s="87">
        <v>43154</v>
      </c>
      <c r="M4885" s="54"/>
      <c r="N4885" s="54" t="s">
        <v>1456</v>
      </c>
      <c r="O4885" s="88">
        <v>3.8045567E-3</v>
      </c>
      <c r="P4885" s="54">
        <v>2</v>
      </c>
    </row>
    <row r="4886" spans="1:16" ht="28">
      <c r="A4886" s="54" t="s">
        <v>228</v>
      </c>
      <c r="B4886" s="54" t="s">
        <v>185</v>
      </c>
      <c r="C4886" s="54" t="s">
        <v>270</v>
      </c>
      <c r="D4886" s="54" t="s">
        <v>163</v>
      </c>
      <c r="E4886" s="54" t="s">
        <v>271</v>
      </c>
      <c r="F4886" s="54" t="s">
        <v>272</v>
      </c>
      <c r="G4886" s="54" t="s">
        <v>205</v>
      </c>
      <c r="H4886" s="54" t="s">
        <v>1016</v>
      </c>
      <c r="I4886" s="54" t="s">
        <v>1017</v>
      </c>
      <c r="J4886" s="54" t="s">
        <v>205</v>
      </c>
      <c r="K4886" s="54" t="s">
        <v>1437</v>
      </c>
      <c r="L4886" s="87">
        <v>41982</v>
      </c>
      <c r="M4886" s="54"/>
      <c r="N4886" s="54" t="s">
        <v>1438</v>
      </c>
      <c r="O4886" s="88">
        <v>9.1367019999999996E-4</v>
      </c>
      <c r="P4886" s="54">
        <v>3</v>
      </c>
    </row>
    <row r="4887" spans="1:16" ht="28">
      <c r="A4887" s="54" t="s">
        <v>228</v>
      </c>
      <c r="B4887" s="54" t="s">
        <v>185</v>
      </c>
      <c r="C4887" s="54" t="s">
        <v>270</v>
      </c>
      <c r="D4887" s="54" t="s">
        <v>163</v>
      </c>
      <c r="E4887" s="54" t="s">
        <v>271</v>
      </c>
      <c r="F4887" s="54" t="s">
        <v>272</v>
      </c>
      <c r="G4887" s="54" t="s">
        <v>205</v>
      </c>
      <c r="H4887" s="54" t="s">
        <v>1016</v>
      </c>
      <c r="I4887" s="54" t="s">
        <v>1017</v>
      </c>
      <c r="J4887" s="54" t="s">
        <v>205</v>
      </c>
      <c r="K4887" s="54" t="s">
        <v>1018</v>
      </c>
      <c r="L4887" s="87">
        <v>41982</v>
      </c>
      <c r="M4887" s="54"/>
      <c r="N4887" s="54" t="s">
        <v>1019</v>
      </c>
      <c r="O4887" s="88">
        <v>1.8273405E-3</v>
      </c>
      <c r="P4887" s="54">
        <v>6</v>
      </c>
    </row>
    <row r="4888" spans="1:16" ht="28">
      <c r="A4888" s="54" t="s">
        <v>228</v>
      </c>
      <c r="B4888" s="54" t="s">
        <v>185</v>
      </c>
      <c r="C4888" s="54" t="s">
        <v>270</v>
      </c>
      <c r="D4888" s="54" t="s">
        <v>163</v>
      </c>
      <c r="E4888" s="54" t="s">
        <v>271</v>
      </c>
      <c r="F4888" s="54" t="s">
        <v>272</v>
      </c>
      <c r="G4888" s="54" t="s">
        <v>205</v>
      </c>
      <c r="H4888" s="54" t="s">
        <v>1016</v>
      </c>
      <c r="I4888" s="54" t="s">
        <v>1017</v>
      </c>
      <c r="J4888" s="54" t="s">
        <v>205</v>
      </c>
      <c r="K4888" s="54" t="s">
        <v>1020</v>
      </c>
      <c r="L4888" s="87">
        <v>41982</v>
      </c>
      <c r="M4888" s="54"/>
      <c r="N4888" s="54" t="s">
        <v>1021</v>
      </c>
      <c r="O4888" s="88">
        <v>5.055641939999999E-2</v>
      </c>
      <c r="P4888" s="54">
        <v>166</v>
      </c>
    </row>
    <row r="4889" spans="1:16" ht="28">
      <c r="A4889" s="54" t="s">
        <v>228</v>
      </c>
      <c r="B4889" s="54" t="s">
        <v>185</v>
      </c>
      <c r="C4889" s="54" t="s">
        <v>270</v>
      </c>
      <c r="D4889" s="54" t="s">
        <v>163</v>
      </c>
      <c r="E4889" s="54" t="s">
        <v>271</v>
      </c>
      <c r="F4889" s="54" t="s">
        <v>272</v>
      </c>
      <c r="G4889" s="54" t="s">
        <v>205</v>
      </c>
      <c r="H4889" s="54" t="s">
        <v>1016</v>
      </c>
      <c r="I4889" s="54" t="s">
        <v>1017</v>
      </c>
      <c r="J4889" s="54" t="s">
        <v>205</v>
      </c>
      <c r="K4889" s="54" t="s">
        <v>1016</v>
      </c>
      <c r="L4889" s="87">
        <v>41982</v>
      </c>
      <c r="M4889" s="54"/>
      <c r="N4889" s="54" t="s">
        <v>1022</v>
      </c>
      <c r="O4889" s="88">
        <v>2.1468847900000001E-2</v>
      </c>
      <c r="P4889" s="54">
        <v>60</v>
      </c>
    </row>
    <row r="4890" spans="1:16" ht="28">
      <c r="A4890" s="54" t="s">
        <v>228</v>
      </c>
      <c r="B4890" s="54" t="s">
        <v>185</v>
      </c>
      <c r="C4890" s="54" t="s">
        <v>270</v>
      </c>
      <c r="D4890" s="54" t="s">
        <v>163</v>
      </c>
      <c r="E4890" s="54" t="s">
        <v>271</v>
      </c>
      <c r="F4890" s="54" t="s">
        <v>272</v>
      </c>
      <c r="G4890" s="54" t="s">
        <v>1023</v>
      </c>
      <c r="H4890" s="54" t="s">
        <v>1024</v>
      </c>
      <c r="I4890" s="54" t="s">
        <v>1025</v>
      </c>
      <c r="J4890" s="54" t="s">
        <v>1023</v>
      </c>
      <c r="K4890" s="54" t="s">
        <v>1028</v>
      </c>
      <c r="L4890" s="87">
        <v>41688</v>
      </c>
      <c r="M4890" s="54"/>
      <c r="N4890" s="54" t="s">
        <v>1029</v>
      </c>
      <c r="O4890" s="88">
        <v>1.34004967E-2</v>
      </c>
      <c r="P4890" s="54">
        <v>44</v>
      </c>
    </row>
    <row r="4891" spans="1:16" ht="28">
      <c r="A4891" s="54" t="s">
        <v>228</v>
      </c>
      <c r="B4891" s="54" t="s">
        <v>185</v>
      </c>
      <c r="C4891" s="54" t="s">
        <v>270</v>
      </c>
      <c r="D4891" s="54" t="s">
        <v>163</v>
      </c>
      <c r="E4891" s="54" t="s">
        <v>271</v>
      </c>
      <c r="F4891" s="54" t="s">
        <v>272</v>
      </c>
      <c r="G4891" s="54" t="s">
        <v>1023</v>
      </c>
      <c r="H4891" s="54" t="s">
        <v>1024</v>
      </c>
      <c r="I4891" s="54" t="s">
        <v>1025</v>
      </c>
      <c r="J4891" s="54" t="s">
        <v>1023</v>
      </c>
      <c r="K4891" s="54" t="s">
        <v>1030</v>
      </c>
      <c r="L4891" s="87">
        <v>41688</v>
      </c>
      <c r="M4891" s="54"/>
      <c r="N4891" s="54" t="s">
        <v>1031</v>
      </c>
      <c r="O4891" s="88">
        <v>1.2941259E-2</v>
      </c>
      <c r="P4891" s="54">
        <v>32</v>
      </c>
    </row>
    <row r="4892" spans="1:16" ht="28">
      <c r="A4892" s="54" t="s">
        <v>228</v>
      </c>
      <c r="B4892" s="54" t="s">
        <v>185</v>
      </c>
      <c r="C4892" s="54" t="s">
        <v>270</v>
      </c>
      <c r="D4892" s="54" t="s">
        <v>163</v>
      </c>
      <c r="E4892" s="54" t="s">
        <v>271</v>
      </c>
      <c r="F4892" s="54" t="s">
        <v>272</v>
      </c>
      <c r="G4892" s="54" t="s">
        <v>1023</v>
      </c>
      <c r="H4892" s="54" t="s">
        <v>1024</v>
      </c>
      <c r="I4892" s="54" t="s">
        <v>1025</v>
      </c>
      <c r="J4892" s="54" t="s">
        <v>1023</v>
      </c>
      <c r="K4892" s="54" t="s">
        <v>1032</v>
      </c>
      <c r="L4892" s="87">
        <v>41688</v>
      </c>
      <c r="M4892" s="54"/>
      <c r="N4892" s="54" t="s">
        <v>1033</v>
      </c>
      <c r="O4892" s="88">
        <v>1.55323939E-2</v>
      </c>
      <c r="P4892" s="54">
        <v>51</v>
      </c>
    </row>
    <row r="4893" spans="1:16" ht="28">
      <c r="A4893" s="54" t="s">
        <v>228</v>
      </c>
      <c r="B4893" s="54" t="s">
        <v>185</v>
      </c>
      <c r="C4893" s="54" t="s">
        <v>270</v>
      </c>
      <c r="D4893" s="54" t="s">
        <v>163</v>
      </c>
      <c r="E4893" s="54" t="s">
        <v>271</v>
      </c>
      <c r="F4893" s="54" t="s">
        <v>272</v>
      </c>
      <c r="G4893" s="54" t="s">
        <v>1023</v>
      </c>
      <c r="H4893" s="54" t="s">
        <v>1024</v>
      </c>
      <c r="I4893" s="54" t="s">
        <v>1025</v>
      </c>
      <c r="J4893" s="54" t="s">
        <v>1023</v>
      </c>
      <c r="K4893" s="54" t="s">
        <v>1034</v>
      </c>
      <c r="L4893" s="87">
        <v>41688</v>
      </c>
      <c r="M4893" s="54"/>
      <c r="N4893" s="54" t="s">
        <v>1035</v>
      </c>
      <c r="O4893" s="88">
        <v>3.0151117599999999E-2</v>
      </c>
      <c r="P4893" s="54">
        <v>99</v>
      </c>
    </row>
    <row r="4894" spans="1:16" ht="28">
      <c r="A4894" s="54" t="s">
        <v>228</v>
      </c>
      <c r="B4894" s="54" t="s">
        <v>185</v>
      </c>
      <c r="C4894" s="54" t="s">
        <v>270</v>
      </c>
      <c r="D4894" s="54" t="s">
        <v>163</v>
      </c>
      <c r="E4894" s="54" t="s">
        <v>271</v>
      </c>
      <c r="F4894" s="54" t="s">
        <v>272</v>
      </c>
      <c r="G4894" s="54" t="s">
        <v>1023</v>
      </c>
      <c r="H4894" s="54" t="s">
        <v>1024</v>
      </c>
      <c r="I4894" s="54" t="s">
        <v>1025</v>
      </c>
      <c r="J4894" s="54" t="s">
        <v>1023</v>
      </c>
      <c r="K4894" s="54" t="s">
        <v>1036</v>
      </c>
      <c r="L4894" s="87">
        <v>41688</v>
      </c>
      <c r="M4894" s="54"/>
      <c r="N4894" s="54" t="s">
        <v>1037</v>
      </c>
      <c r="O4894" s="88">
        <v>3.3196684999999997E-2</v>
      </c>
      <c r="P4894" s="54">
        <v>109</v>
      </c>
    </row>
    <row r="4895" spans="1:16" ht="28">
      <c r="A4895" s="54" t="s">
        <v>228</v>
      </c>
      <c r="B4895" s="54" t="s">
        <v>185</v>
      </c>
      <c r="C4895" s="54" t="s">
        <v>270</v>
      </c>
      <c r="D4895" s="54" t="s">
        <v>163</v>
      </c>
      <c r="E4895" s="54" t="s">
        <v>271</v>
      </c>
      <c r="F4895" s="54" t="s">
        <v>272</v>
      </c>
      <c r="G4895" s="54" t="s">
        <v>1023</v>
      </c>
      <c r="H4895" s="54" t="s">
        <v>1024</v>
      </c>
      <c r="I4895" s="54" t="s">
        <v>1025</v>
      </c>
      <c r="J4895" s="54" t="s">
        <v>1023</v>
      </c>
      <c r="K4895" s="54" t="s">
        <v>1038</v>
      </c>
      <c r="L4895" s="87">
        <v>41688</v>
      </c>
      <c r="M4895" s="54"/>
      <c r="N4895" s="54" t="s">
        <v>1039</v>
      </c>
      <c r="O4895" s="88">
        <v>9.1367023000000006E-3</v>
      </c>
      <c r="P4895" s="54">
        <v>30</v>
      </c>
    </row>
    <row r="4896" spans="1:16" ht="28">
      <c r="A4896" s="54" t="s">
        <v>228</v>
      </c>
      <c r="B4896" s="54" t="s">
        <v>185</v>
      </c>
      <c r="C4896" s="54" t="s">
        <v>270</v>
      </c>
      <c r="D4896" s="54" t="s">
        <v>163</v>
      </c>
      <c r="E4896" s="54" t="s">
        <v>271</v>
      </c>
      <c r="F4896" s="54" t="s">
        <v>272</v>
      </c>
      <c r="G4896" s="54" t="s">
        <v>1023</v>
      </c>
      <c r="H4896" s="54" t="s">
        <v>1024</v>
      </c>
      <c r="I4896" s="54" t="s">
        <v>1025</v>
      </c>
      <c r="J4896" s="54" t="s">
        <v>1023</v>
      </c>
      <c r="K4896" s="54" t="s">
        <v>1040</v>
      </c>
      <c r="L4896" s="87">
        <v>41688</v>
      </c>
      <c r="M4896" s="54"/>
      <c r="N4896" s="54" t="s">
        <v>1041</v>
      </c>
      <c r="O4896" s="88">
        <v>8.8321456000000007E-3</v>
      </c>
      <c r="P4896" s="54">
        <v>29</v>
      </c>
    </row>
    <row r="4897" spans="1:16" ht="28">
      <c r="A4897" s="54" t="s">
        <v>228</v>
      </c>
      <c r="B4897" s="54" t="s">
        <v>185</v>
      </c>
      <c r="C4897" s="54" t="s">
        <v>270</v>
      </c>
      <c r="D4897" s="54" t="s">
        <v>163</v>
      </c>
      <c r="E4897" s="54" t="s">
        <v>271</v>
      </c>
      <c r="F4897" s="54" t="s">
        <v>272</v>
      </c>
      <c r="G4897" s="54" t="s">
        <v>1023</v>
      </c>
      <c r="H4897" s="54" t="s">
        <v>1024</v>
      </c>
      <c r="I4897" s="54" t="s">
        <v>1025</v>
      </c>
      <c r="J4897" s="54" t="s">
        <v>1023</v>
      </c>
      <c r="K4897" s="54" t="s">
        <v>1042</v>
      </c>
      <c r="L4897" s="87">
        <v>41688</v>
      </c>
      <c r="M4897" s="54"/>
      <c r="N4897" s="54" t="s">
        <v>1043</v>
      </c>
      <c r="O4897" s="88">
        <v>3.5000000000000001E-3</v>
      </c>
      <c r="P4897" s="54">
        <v>1</v>
      </c>
    </row>
    <row r="4898" spans="1:16" ht="28">
      <c r="A4898" s="54" t="s">
        <v>228</v>
      </c>
      <c r="B4898" s="54" t="s">
        <v>185</v>
      </c>
      <c r="C4898" s="54" t="s">
        <v>270</v>
      </c>
      <c r="D4898" s="54" t="s">
        <v>163</v>
      </c>
      <c r="E4898" s="54" t="s">
        <v>271</v>
      </c>
      <c r="F4898" s="54" t="s">
        <v>272</v>
      </c>
      <c r="G4898" s="54" t="s">
        <v>1023</v>
      </c>
      <c r="H4898" s="54" t="s">
        <v>1024</v>
      </c>
      <c r="I4898" s="54" t="s">
        <v>1025</v>
      </c>
      <c r="J4898" s="54" t="s">
        <v>1023</v>
      </c>
      <c r="K4898" s="54" t="s">
        <v>1044</v>
      </c>
      <c r="L4898" s="87">
        <v>41688</v>
      </c>
      <c r="M4898" s="54"/>
      <c r="N4898" s="54" t="s">
        <v>1045</v>
      </c>
      <c r="O4898" s="88">
        <v>0.15042700580000001</v>
      </c>
      <c r="P4898" s="54">
        <v>389</v>
      </c>
    </row>
    <row r="4899" spans="1:16" ht="28">
      <c r="A4899" s="54" t="s">
        <v>228</v>
      </c>
      <c r="B4899" s="54" t="s">
        <v>185</v>
      </c>
      <c r="C4899" s="54" t="s">
        <v>270</v>
      </c>
      <c r="D4899" s="54" t="s">
        <v>163</v>
      </c>
      <c r="E4899" s="54" t="s">
        <v>271</v>
      </c>
      <c r="F4899" s="54" t="s">
        <v>272</v>
      </c>
      <c r="G4899" s="54" t="s">
        <v>210</v>
      </c>
      <c r="H4899" s="54" t="s">
        <v>210</v>
      </c>
      <c r="I4899" s="54" t="s">
        <v>322</v>
      </c>
      <c r="J4899" s="54" t="s">
        <v>210</v>
      </c>
      <c r="K4899" s="54" t="s">
        <v>342</v>
      </c>
      <c r="L4899" s="87">
        <v>41674</v>
      </c>
      <c r="M4899" s="54"/>
      <c r="N4899" s="54" t="s">
        <v>1046</v>
      </c>
      <c r="O4899" s="88">
        <v>4.7506046899999987E-2</v>
      </c>
      <c r="P4899" s="54">
        <v>135</v>
      </c>
    </row>
    <row r="4900" spans="1:16" ht="28">
      <c r="A4900" s="54" t="s">
        <v>228</v>
      </c>
      <c r="B4900" s="54" t="s">
        <v>185</v>
      </c>
      <c r="C4900" s="54" t="s">
        <v>270</v>
      </c>
      <c r="D4900" s="54" t="s">
        <v>163</v>
      </c>
      <c r="E4900" s="54" t="s">
        <v>271</v>
      </c>
      <c r="F4900" s="54" t="s">
        <v>272</v>
      </c>
      <c r="G4900" s="54" t="s">
        <v>210</v>
      </c>
      <c r="H4900" s="54" t="s">
        <v>210</v>
      </c>
      <c r="I4900" s="54" t="s">
        <v>322</v>
      </c>
      <c r="J4900" s="54" t="s">
        <v>210</v>
      </c>
      <c r="K4900" s="54" t="s">
        <v>1047</v>
      </c>
      <c r="L4900" s="87">
        <v>41674</v>
      </c>
      <c r="M4900" s="54"/>
      <c r="N4900" s="54" t="s">
        <v>1048</v>
      </c>
      <c r="O4900" s="88">
        <v>6.9424522200000005E-2</v>
      </c>
      <c r="P4900" s="54">
        <v>165</v>
      </c>
    </row>
    <row r="4901" spans="1:16" ht="28">
      <c r="A4901" s="54" t="s">
        <v>228</v>
      </c>
      <c r="B4901" s="54" t="s">
        <v>185</v>
      </c>
      <c r="C4901" s="54" t="s">
        <v>270</v>
      </c>
      <c r="D4901" s="54" t="s">
        <v>163</v>
      </c>
      <c r="E4901" s="54" t="s">
        <v>271</v>
      </c>
      <c r="F4901" s="54" t="s">
        <v>272</v>
      </c>
      <c r="G4901" s="54" t="s">
        <v>210</v>
      </c>
      <c r="H4901" s="54" t="s">
        <v>210</v>
      </c>
      <c r="I4901" s="54" t="s">
        <v>322</v>
      </c>
      <c r="J4901" s="54" t="s">
        <v>210</v>
      </c>
      <c r="K4901" s="54" t="s">
        <v>1049</v>
      </c>
      <c r="L4901" s="87">
        <v>41674</v>
      </c>
      <c r="M4901" s="54"/>
      <c r="N4901" s="54" t="s">
        <v>1050</v>
      </c>
      <c r="O4901" s="88">
        <v>5.08561711E-2</v>
      </c>
      <c r="P4901" s="54">
        <v>146</v>
      </c>
    </row>
    <row r="4902" spans="1:16" ht="28">
      <c r="A4902" s="54" t="s">
        <v>228</v>
      </c>
      <c r="B4902" s="54" t="s">
        <v>185</v>
      </c>
      <c r="C4902" s="54" t="s">
        <v>270</v>
      </c>
      <c r="D4902" s="54" t="s">
        <v>163</v>
      </c>
      <c r="E4902" s="54" t="s">
        <v>271</v>
      </c>
      <c r="F4902" s="54" t="s">
        <v>272</v>
      </c>
      <c r="G4902" s="54" t="s">
        <v>210</v>
      </c>
      <c r="H4902" s="54" t="s">
        <v>210</v>
      </c>
      <c r="I4902" s="54" t="s">
        <v>322</v>
      </c>
      <c r="J4902" s="54" t="s">
        <v>210</v>
      </c>
      <c r="K4902" s="54" t="s">
        <v>323</v>
      </c>
      <c r="L4902" s="87">
        <v>41674</v>
      </c>
      <c r="M4902" s="54"/>
      <c r="N4902" s="54" t="s">
        <v>324</v>
      </c>
      <c r="O4902" s="88">
        <v>2.3600745100000001E-2</v>
      </c>
      <c r="P4902" s="54">
        <v>67</v>
      </c>
    </row>
    <row r="4903" spans="1:16" ht="28">
      <c r="A4903" s="54" t="s">
        <v>228</v>
      </c>
      <c r="B4903" s="54" t="s">
        <v>185</v>
      </c>
      <c r="C4903" s="54" t="s">
        <v>270</v>
      </c>
      <c r="D4903" s="54" t="s">
        <v>163</v>
      </c>
      <c r="E4903" s="54" t="s">
        <v>271</v>
      </c>
      <c r="F4903" s="54" t="s">
        <v>272</v>
      </c>
      <c r="G4903" s="54" t="s">
        <v>210</v>
      </c>
      <c r="H4903" s="54" t="s">
        <v>210</v>
      </c>
      <c r="I4903" s="54" t="s">
        <v>322</v>
      </c>
      <c r="J4903" s="54" t="s">
        <v>210</v>
      </c>
      <c r="K4903" s="54" t="s">
        <v>345</v>
      </c>
      <c r="L4903" s="87">
        <v>41674</v>
      </c>
      <c r="M4903" s="54"/>
      <c r="N4903" s="54" t="s">
        <v>1051</v>
      </c>
      <c r="O4903" s="88">
        <v>5.557439799999999E-2</v>
      </c>
      <c r="P4903" s="54">
        <v>151</v>
      </c>
    </row>
    <row r="4904" spans="1:16" ht="28">
      <c r="A4904" s="54" t="s">
        <v>228</v>
      </c>
      <c r="B4904" s="54" t="s">
        <v>185</v>
      </c>
      <c r="C4904" s="54" t="s">
        <v>270</v>
      </c>
      <c r="D4904" s="54" t="s">
        <v>163</v>
      </c>
      <c r="E4904" s="54" t="s">
        <v>271</v>
      </c>
      <c r="F4904" s="54" t="s">
        <v>272</v>
      </c>
      <c r="G4904" s="54" t="s">
        <v>210</v>
      </c>
      <c r="H4904" s="54" t="s">
        <v>210</v>
      </c>
      <c r="I4904" s="54" t="s">
        <v>322</v>
      </c>
      <c r="J4904" s="54" t="s">
        <v>210</v>
      </c>
      <c r="K4904" s="54" t="s">
        <v>325</v>
      </c>
      <c r="L4904" s="87">
        <v>41674</v>
      </c>
      <c r="M4904" s="54"/>
      <c r="N4904" s="54" t="s">
        <v>326</v>
      </c>
      <c r="O4904" s="88">
        <v>3.8069592899999997E-2</v>
      </c>
      <c r="P4904" s="54">
        <v>125</v>
      </c>
    </row>
    <row r="4905" spans="1:16" ht="28">
      <c r="A4905" s="54" t="s">
        <v>228</v>
      </c>
      <c r="B4905" s="54" t="s">
        <v>185</v>
      </c>
      <c r="C4905" s="54" t="s">
        <v>270</v>
      </c>
      <c r="D4905" s="54" t="s">
        <v>163</v>
      </c>
      <c r="E4905" s="54" t="s">
        <v>271</v>
      </c>
      <c r="F4905" s="54" t="s">
        <v>272</v>
      </c>
      <c r="G4905" s="54" t="s">
        <v>210</v>
      </c>
      <c r="H4905" s="54" t="s">
        <v>210</v>
      </c>
      <c r="I4905" s="54" t="s">
        <v>322</v>
      </c>
      <c r="J4905" s="54" t="s">
        <v>210</v>
      </c>
      <c r="K4905" s="54" t="s">
        <v>1052</v>
      </c>
      <c r="L4905" s="87">
        <v>41674</v>
      </c>
      <c r="M4905" s="54"/>
      <c r="N4905" s="54" t="s">
        <v>1053</v>
      </c>
      <c r="O4905" s="88">
        <v>4.68969334E-2</v>
      </c>
      <c r="P4905" s="54">
        <v>133</v>
      </c>
    </row>
    <row r="4906" spans="1:16" ht="28">
      <c r="A4906" s="54" t="s">
        <v>228</v>
      </c>
      <c r="B4906" s="54" t="s">
        <v>185</v>
      </c>
      <c r="C4906" s="54" t="s">
        <v>270</v>
      </c>
      <c r="D4906" s="54" t="s">
        <v>163</v>
      </c>
      <c r="E4906" s="54" t="s">
        <v>271</v>
      </c>
      <c r="F4906" s="54" t="s">
        <v>272</v>
      </c>
      <c r="G4906" s="54" t="s">
        <v>210</v>
      </c>
      <c r="H4906" s="54" t="s">
        <v>210</v>
      </c>
      <c r="I4906" s="54" t="s">
        <v>322</v>
      </c>
      <c r="J4906" s="54" t="s">
        <v>210</v>
      </c>
      <c r="K4906" s="54" t="s">
        <v>1054</v>
      </c>
      <c r="L4906" s="87">
        <v>41674</v>
      </c>
      <c r="M4906" s="54"/>
      <c r="N4906" s="54" t="s">
        <v>1055</v>
      </c>
      <c r="O4906" s="88">
        <v>3.5000000000000001E-3</v>
      </c>
      <c r="P4906" s="54">
        <v>1</v>
      </c>
    </row>
    <row r="4907" spans="1:16" ht="28">
      <c r="A4907" s="54" t="s">
        <v>228</v>
      </c>
      <c r="B4907" s="54" t="s">
        <v>185</v>
      </c>
      <c r="C4907" s="54" t="s">
        <v>270</v>
      </c>
      <c r="D4907" s="54" t="s">
        <v>163</v>
      </c>
      <c r="E4907" s="54" t="s">
        <v>271</v>
      </c>
      <c r="F4907" s="54" t="s">
        <v>272</v>
      </c>
      <c r="G4907" s="54" t="s">
        <v>210</v>
      </c>
      <c r="H4907" s="54" t="s">
        <v>210</v>
      </c>
      <c r="I4907" s="54" t="s">
        <v>322</v>
      </c>
      <c r="J4907" s="54" t="s">
        <v>210</v>
      </c>
      <c r="K4907" s="54" t="s">
        <v>1056</v>
      </c>
      <c r="L4907" s="87">
        <v>41674</v>
      </c>
      <c r="M4907" s="54"/>
      <c r="N4907" s="54" t="s">
        <v>1057</v>
      </c>
      <c r="O4907" s="88">
        <v>2.0405301800000001E-2</v>
      </c>
      <c r="P4907" s="54">
        <v>67</v>
      </c>
    </row>
    <row r="4908" spans="1:16" ht="28">
      <c r="A4908" s="54" t="s">
        <v>228</v>
      </c>
      <c r="B4908" s="54" t="s">
        <v>185</v>
      </c>
      <c r="C4908" s="54" t="s">
        <v>270</v>
      </c>
      <c r="D4908" s="54" t="s">
        <v>163</v>
      </c>
      <c r="E4908" s="54" t="s">
        <v>271</v>
      </c>
      <c r="F4908" s="54" t="s">
        <v>272</v>
      </c>
      <c r="G4908" s="54" t="s">
        <v>210</v>
      </c>
      <c r="H4908" s="54" t="s">
        <v>210</v>
      </c>
      <c r="I4908" s="54" t="s">
        <v>322</v>
      </c>
      <c r="J4908" s="54" t="s">
        <v>210</v>
      </c>
      <c r="K4908" s="54" t="s">
        <v>1060</v>
      </c>
      <c r="L4908" s="87">
        <v>41674</v>
      </c>
      <c r="M4908" s="54"/>
      <c r="N4908" s="54" t="s">
        <v>1061</v>
      </c>
      <c r="O4908" s="88">
        <v>8.783338730000001E-2</v>
      </c>
      <c r="P4908" s="54">
        <v>152</v>
      </c>
    </row>
    <row r="4909" spans="1:16" ht="28">
      <c r="A4909" s="54" t="s">
        <v>228</v>
      </c>
      <c r="B4909" s="54" t="s">
        <v>185</v>
      </c>
      <c r="C4909" s="54" t="s">
        <v>270</v>
      </c>
      <c r="D4909" s="54" t="s">
        <v>163</v>
      </c>
      <c r="E4909" s="54" t="s">
        <v>271</v>
      </c>
      <c r="F4909" s="54" t="s">
        <v>272</v>
      </c>
      <c r="G4909" s="54" t="s">
        <v>210</v>
      </c>
      <c r="H4909" s="54" t="s">
        <v>210</v>
      </c>
      <c r="I4909" s="54" t="s">
        <v>322</v>
      </c>
      <c r="J4909" s="54" t="s">
        <v>210</v>
      </c>
      <c r="K4909" s="54" t="s">
        <v>327</v>
      </c>
      <c r="L4909" s="87">
        <v>41674</v>
      </c>
      <c r="M4909" s="54"/>
      <c r="N4909" s="54" t="s">
        <v>328</v>
      </c>
      <c r="O4909" s="88">
        <v>5.0247057599999999E-2</v>
      </c>
      <c r="P4909" s="54">
        <v>144</v>
      </c>
    </row>
    <row r="4910" spans="1:16" ht="28">
      <c r="A4910" s="54" t="s">
        <v>228</v>
      </c>
      <c r="B4910" s="54" t="s">
        <v>185</v>
      </c>
      <c r="C4910" s="54" t="s">
        <v>270</v>
      </c>
      <c r="D4910" s="54" t="s">
        <v>163</v>
      </c>
      <c r="E4910" s="54" t="s">
        <v>271</v>
      </c>
      <c r="F4910" s="54" t="s">
        <v>272</v>
      </c>
      <c r="G4910" s="54" t="s">
        <v>207</v>
      </c>
      <c r="H4910" s="54" t="s">
        <v>208</v>
      </c>
      <c r="I4910" s="54" t="s">
        <v>329</v>
      </c>
      <c r="J4910" s="54" t="s">
        <v>207</v>
      </c>
      <c r="K4910" s="54" t="s">
        <v>330</v>
      </c>
      <c r="L4910" s="87">
        <v>42171</v>
      </c>
      <c r="M4910" s="54"/>
      <c r="N4910" s="54" t="s">
        <v>331</v>
      </c>
      <c r="O4910" s="88">
        <v>0.11694498439999999</v>
      </c>
      <c r="P4910" s="54">
        <v>363</v>
      </c>
    </row>
    <row r="4911" spans="1:16" ht="28">
      <c r="A4911" s="54" t="s">
        <v>228</v>
      </c>
      <c r="B4911" s="54" t="s">
        <v>185</v>
      </c>
      <c r="C4911" s="54" t="s">
        <v>270</v>
      </c>
      <c r="D4911" s="54" t="s">
        <v>163</v>
      </c>
      <c r="E4911" s="54" t="s">
        <v>271</v>
      </c>
      <c r="F4911" s="54" t="s">
        <v>272</v>
      </c>
      <c r="G4911" s="54" t="s">
        <v>207</v>
      </c>
      <c r="H4911" s="54" t="s">
        <v>208</v>
      </c>
      <c r="I4911" s="54" t="s">
        <v>329</v>
      </c>
      <c r="J4911" s="54" t="s">
        <v>207</v>
      </c>
      <c r="K4911" s="54" t="s">
        <v>1062</v>
      </c>
      <c r="L4911" s="87">
        <v>42171</v>
      </c>
      <c r="M4911" s="54"/>
      <c r="N4911" s="54" t="s">
        <v>1063</v>
      </c>
      <c r="O4911" s="88">
        <v>2.8323777099999999E-2</v>
      </c>
      <c r="P4911" s="54">
        <v>93</v>
      </c>
    </row>
    <row r="4912" spans="1:16" ht="28">
      <c r="A4912" s="54" t="s">
        <v>228</v>
      </c>
      <c r="B4912" s="54" t="s">
        <v>185</v>
      </c>
      <c r="C4912" s="54" t="s">
        <v>270</v>
      </c>
      <c r="D4912" s="54" t="s">
        <v>163</v>
      </c>
      <c r="E4912" s="54" t="s">
        <v>271</v>
      </c>
      <c r="F4912" s="54" t="s">
        <v>272</v>
      </c>
      <c r="G4912" s="54" t="s">
        <v>207</v>
      </c>
      <c r="H4912" s="54" t="s">
        <v>208</v>
      </c>
      <c r="I4912" s="54" t="s">
        <v>329</v>
      </c>
      <c r="J4912" s="54" t="s">
        <v>207</v>
      </c>
      <c r="K4912" s="54" t="s">
        <v>1064</v>
      </c>
      <c r="L4912" s="87">
        <v>42171</v>
      </c>
      <c r="M4912" s="54"/>
      <c r="N4912" s="54" t="s">
        <v>1065</v>
      </c>
      <c r="O4912" s="88">
        <v>0.10750372530000001</v>
      </c>
      <c r="P4912" s="54">
        <v>332</v>
      </c>
    </row>
    <row r="4913" spans="1:16" ht="28">
      <c r="A4913" s="54" t="s">
        <v>228</v>
      </c>
      <c r="B4913" s="54" t="s">
        <v>185</v>
      </c>
      <c r="C4913" s="54" t="s">
        <v>270</v>
      </c>
      <c r="D4913" s="54" t="s">
        <v>163</v>
      </c>
      <c r="E4913" s="54" t="s">
        <v>271</v>
      </c>
      <c r="F4913" s="54" t="s">
        <v>272</v>
      </c>
      <c r="G4913" s="54" t="s">
        <v>207</v>
      </c>
      <c r="H4913" s="54" t="s">
        <v>208</v>
      </c>
      <c r="I4913" s="54" t="s">
        <v>329</v>
      </c>
      <c r="J4913" s="54" t="s">
        <v>207</v>
      </c>
      <c r="K4913" s="54" t="s">
        <v>1066</v>
      </c>
      <c r="L4913" s="87">
        <v>42171</v>
      </c>
      <c r="M4913" s="54"/>
      <c r="N4913" s="54" t="s">
        <v>1067</v>
      </c>
      <c r="O4913" s="88">
        <v>3.7887571500000002E-2</v>
      </c>
      <c r="P4913" s="54">
        <v>108</v>
      </c>
    </row>
    <row r="4914" spans="1:16" ht="28">
      <c r="A4914" s="54" t="s">
        <v>228</v>
      </c>
      <c r="B4914" s="54" t="s">
        <v>185</v>
      </c>
      <c r="C4914" s="54" t="s">
        <v>270</v>
      </c>
      <c r="D4914" s="54" t="s">
        <v>163</v>
      </c>
      <c r="E4914" s="54" t="s">
        <v>271</v>
      </c>
      <c r="F4914" s="54" t="s">
        <v>272</v>
      </c>
      <c r="G4914" s="54" t="s">
        <v>207</v>
      </c>
      <c r="H4914" s="54" t="s">
        <v>208</v>
      </c>
      <c r="I4914" s="54" t="s">
        <v>329</v>
      </c>
      <c r="J4914" s="54" t="s">
        <v>207</v>
      </c>
      <c r="K4914" s="54" t="s">
        <v>1068</v>
      </c>
      <c r="L4914" s="87">
        <v>42171</v>
      </c>
      <c r="M4914" s="54"/>
      <c r="N4914" s="54" t="s">
        <v>1069</v>
      </c>
      <c r="O4914" s="88">
        <v>2.4669096200000001E-2</v>
      </c>
      <c r="P4914" s="54">
        <v>81</v>
      </c>
    </row>
    <row r="4915" spans="1:16" ht="28">
      <c r="A4915" s="54" t="s">
        <v>228</v>
      </c>
      <c r="B4915" s="54" t="s">
        <v>185</v>
      </c>
      <c r="C4915" s="54" t="s">
        <v>270</v>
      </c>
      <c r="D4915" s="54" t="s">
        <v>163</v>
      </c>
      <c r="E4915" s="54" t="s">
        <v>271</v>
      </c>
      <c r="F4915" s="54" t="s">
        <v>272</v>
      </c>
      <c r="G4915" s="54" t="s">
        <v>207</v>
      </c>
      <c r="H4915" s="54" t="s">
        <v>208</v>
      </c>
      <c r="I4915" s="54" t="s">
        <v>329</v>
      </c>
      <c r="J4915" s="54" t="s">
        <v>207</v>
      </c>
      <c r="K4915" s="54" t="s">
        <v>332</v>
      </c>
      <c r="L4915" s="87">
        <v>42171</v>
      </c>
      <c r="M4915" s="54"/>
      <c r="N4915" s="54" t="s">
        <v>333</v>
      </c>
      <c r="O4915" s="88">
        <v>6.6842997500000001E-2</v>
      </c>
      <c r="P4915" s="54">
        <v>188</v>
      </c>
    </row>
    <row r="4916" spans="1:16" ht="28">
      <c r="A4916" s="54" t="s">
        <v>228</v>
      </c>
      <c r="B4916" s="54" t="s">
        <v>185</v>
      </c>
      <c r="C4916" s="54" t="s">
        <v>270</v>
      </c>
      <c r="D4916" s="54" t="s">
        <v>163</v>
      </c>
      <c r="E4916" s="54" t="s">
        <v>271</v>
      </c>
      <c r="F4916" s="54" t="s">
        <v>272</v>
      </c>
      <c r="G4916" s="54" t="s">
        <v>207</v>
      </c>
      <c r="H4916" s="54" t="s">
        <v>208</v>
      </c>
      <c r="I4916" s="54" t="s">
        <v>329</v>
      </c>
      <c r="J4916" s="54" t="s">
        <v>207</v>
      </c>
      <c r="K4916" s="54" t="s">
        <v>334</v>
      </c>
      <c r="L4916" s="87">
        <v>42171</v>
      </c>
      <c r="M4916" s="54"/>
      <c r="N4916" s="54" t="s">
        <v>335</v>
      </c>
      <c r="O4916" s="88">
        <v>2.60098585E-2</v>
      </c>
      <c r="P4916" s="54">
        <v>69</v>
      </c>
    </row>
    <row r="4917" spans="1:16" ht="28">
      <c r="A4917" s="54" t="s">
        <v>228</v>
      </c>
      <c r="B4917" s="54" t="s">
        <v>185</v>
      </c>
      <c r="C4917" s="54" t="s">
        <v>270</v>
      </c>
      <c r="D4917" s="54" t="s">
        <v>163</v>
      </c>
      <c r="E4917" s="54" t="s">
        <v>271</v>
      </c>
      <c r="F4917" s="54" t="s">
        <v>272</v>
      </c>
      <c r="G4917" s="54" t="s">
        <v>207</v>
      </c>
      <c r="H4917" s="54" t="s">
        <v>208</v>
      </c>
      <c r="I4917" s="54" t="s">
        <v>329</v>
      </c>
      <c r="J4917" s="54" t="s">
        <v>207</v>
      </c>
      <c r="K4917" s="54" t="s">
        <v>1070</v>
      </c>
      <c r="L4917" s="87">
        <v>42171</v>
      </c>
      <c r="M4917" s="54"/>
      <c r="N4917" s="54" t="s">
        <v>1071</v>
      </c>
      <c r="O4917" s="88">
        <v>3.8369344600000001E-2</v>
      </c>
      <c r="P4917" s="54">
        <v>105</v>
      </c>
    </row>
    <row r="4918" spans="1:16" ht="28">
      <c r="A4918" s="54" t="s">
        <v>228</v>
      </c>
      <c r="B4918" s="54" t="s">
        <v>185</v>
      </c>
      <c r="C4918" s="54" t="s">
        <v>270</v>
      </c>
      <c r="D4918" s="54" t="s">
        <v>163</v>
      </c>
      <c r="E4918" s="54" t="s">
        <v>271</v>
      </c>
      <c r="F4918" s="54" t="s">
        <v>272</v>
      </c>
      <c r="G4918" s="54" t="s">
        <v>207</v>
      </c>
      <c r="H4918" s="54" t="s">
        <v>208</v>
      </c>
      <c r="I4918" s="54" t="s">
        <v>329</v>
      </c>
      <c r="J4918" s="54" t="s">
        <v>207</v>
      </c>
      <c r="K4918" s="54" t="s">
        <v>1072</v>
      </c>
      <c r="L4918" s="87">
        <v>42171</v>
      </c>
      <c r="M4918" s="54"/>
      <c r="N4918" s="54" t="s">
        <v>1073</v>
      </c>
      <c r="O4918" s="88">
        <v>3.8045567E-3</v>
      </c>
      <c r="P4918" s="54">
        <v>2</v>
      </c>
    </row>
    <row r="4919" spans="1:16" ht="28">
      <c r="A4919" s="54" t="s">
        <v>228</v>
      </c>
      <c r="B4919" s="54" t="s">
        <v>185</v>
      </c>
      <c r="C4919" s="54" t="s">
        <v>270</v>
      </c>
      <c r="D4919" s="54" t="s">
        <v>163</v>
      </c>
      <c r="E4919" s="54" t="s">
        <v>271</v>
      </c>
      <c r="F4919" s="54" t="s">
        <v>272</v>
      </c>
      <c r="G4919" s="54" t="s">
        <v>207</v>
      </c>
      <c r="H4919" s="54" t="s">
        <v>336</v>
      </c>
      <c r="I4919" s="54" t="s">
        <v>337</v>
      </c>
      <c r="J4919" s="54" t="s">
        <v>207</v>
      </c>
      <c r="K4919" s="54" t="s">
        <v>336</v>
      </c>
      <c r="L4919" s="87">
        <v>42101</v>
      </c>
      <c r="M4919" s="54"/>
      <c r="N4919" s="54" t="s">
        <v>338</v>
      </c>
      <c r="O4919" s="88">
        <v>8.1911348600000003E-2</v>
      </c>
      <c r="P4919" s="54">
        <v>206</v>
      </c>
    </row>
    <row r="4920" spans="1:16" s="76" customFormat="1" ht="28">
      <c r="A4920" s="54" t="s">
        <v>228</v>
      </c>
      <c r="B4920" s="54" t="s">
        <v>185</v>
      </c>
      <c r="C4920" s="54" t="s">
        <v>270</v>
      </c>
      <c r="D4920" s="54" t="s">
        <v>163</v>
      </c>
      <c r="E4920" s="54" t="s">
        <v>271</v>
      </c>
      <c r="F4920" s="54" t="s">
        <v>272</v>
      </c>
      <c r="G4920" s="54" t="s">
        <v>207</v>
      </c>
      <c r="H4920" s="54" t="s">
        <v>209</v>
      </c>
      <c r="I4920" s="54" t="s">
        <v>1074</v>
      </c>
      <c r="J4920" s="54" t="s">
        <v>207</v>
      </c>
      <c r="K4920" s="54" t="s">
        <v>1075</v>
      </c>
      <c r="L4920" s="87">
        <v>41688</v>
      </c>
      <c r="M4920" s="54"/>
      <c r="N4920" s="54" t="s">
        <v>1076</v>
      </c>
      <c r="O4920" s="88">
        <v>0.13994142109999999</v>
      </c>
      <c r="P4920" s="54">
        <v>449</v>
      </c>
    </row>
    <row r="4921" spans="1:16" ht="28">
      <c r="A4921" s="54" t="s">
        <v>228</v>
      </c>
      <c r="B4921" s="54" t="s">
        <v>185</v>
      </c>
      <c r="C4921" s="54" t="s">
        <v>270</v>
      </c>
      <c r="D4921" s="54" t="s">
        <v>163</v>
      </c>
      <c r="E4921" s="54" t="s">
        <v>271</v>
      </c>
      <c r="F4921" s="54" t="s">
        <v>272</v>
      </c>
      <c r="G4921" s="54" t="s">
        <v>207</v>
      </c>
      <c r="H4921" s="54" t="s">
        <v>209</v>
      </c>
      <c r="I4921" s="54" t="s">
        <v>1074</v>
      </c>
      <c r="J4921" s="54" t="s">
        <v>207</v>
      </c>
      <c r="K4921" s="54" t="s">
        <v>1077</v>
      </c>
      <c r="L4921" s="87">
        <v>41688</v>
      </c>
      <c r="M4921" s="54"/>
      <c r="N4921" s="54" t="s">
        <v>1078</v>
      </c>
      <c r="O4921" s="88">
        <v>0.20618491529999999</v>
      </c>
      <c r="P4921" s="54">
        <v>677</v>
      </c>
    </row>
    <row r="4922" spans="1:16" ht="28">
      <c r="A4922" s="54" t="s">
        <v>228</v>
      </c>
      <c r="B4922" s="54" t="s">
        <v>185</v>
      </c>
      <c r="C4922" s="54" t="s">
        <v>270</v>
      </c>
      <c r="D4922" s="54" t="s">
        <v>163</v>
      </c>
      <c r="E4922" s="54" t="s">
        <v>271</v>
      </c>
      <c r="F4922" s="54" t="s">
        <v>272</v>
      </c>
      <c r="G4922" s="54" t="s">
        <v>207</v>
      </c>
      <c r="H4922" s="54" t="s">
        <v>209</v>
      </c>
      <c r="I4922" s="54" t="s">
        <v>1074</v>
      </c>
      <c r="J4922" s="54" t="s">
        <v>207</v>
      </c>
      <c r="K4922" s="54" t="s">
        <v>1079</v>
      </c>
      <c r="L4922" s="87">
        <v>41688</v>
      </c>
      <c r="M4922" s="54"/>
      <c r="N4922" s="54" t="s">
        <v>1080</v>
      </c>
      <c r="O4922" s="88">
        <v>7.3093618400000004E-2</v>
      </c>
      <c r="P4922" s="54">
        <v>240</v>
      </c>
    </row>
    <row r="4923" spans="1:16" ht="28">
      <c r="A4923" s="54" t="s">
        <v>228</v>
      </c>
      <c r="B4923" s="54" t="s">
        <v>185</v>
      </c>
      <c r="C4923" s="54" t="s">
        <v>270</v>
      </c>
      <c r="D4923" s="54" t="s">
        <v>163</v>
      </c>
      <c r="E4923" s="54" t="s">
        <v>271</v>
      </c>
      <c r="F4923" s="54" t="s">
        <v>272</v>
      </c>
      <c r="G4923" s="54" t="s">
        <v>207</v>
      </c>
      <c r="H4923" s="54" t="s">
        <v>209</v>
      </c>
      <c r="I4923" s="54" t="s">
        <v>1074</v>
      </c>
      <c r="J4923" s="54" t="s">
        <v>207</v>
      </c>
      <c r="K4923" s="54" t="s">
        <v>1081</v>
      </c>
      <c r="L4923" s="87">
        <v>41688</v>
      </c>
      <c r="M4923" s="54"/>
      <c r="N4923" s="54" t="s">
        <v>1082</v>
      </c>
      <c r="O4923" s="88">
        <v>5.482021380000001E-2</v>
      </c>
      <c r="P4923" s="54">
        <v>180</v>
      </c>
    </row>
    <row r="4924" spans="1:16" ht="28">
      <c r="A4924" s="54" t="s">
        <v>228</v>
      </c>
      <c r="B4924" s="54" t="s">
        <v>185</v>
      </c>
      <c r="C4924" s="54" t="s">
        <v>270</v>
      </c>
      <c r="D4924" s="54" t="s">
        <v>163</v>
      </c>
      <c r="E4924" s="54" t="s">
        <v>271</v>
      </c>
      <c r="F4924" s="54" t="s">
        <v>272</v>
      </c>
      <c r="G4924" s="54" t="s">
        <v>207</v>
      </c>
      <c r="H4924" s="54" t="s">
        <v>209</v>
      </c>
      <c r="I4924" s="54" t="s">
        <v>1074</v>
      </c>
      <c r="J4924" s="54" t="s">
        <v>207</v>
      </c>
      <c r="K4924" s="54" t="s">
        <v>1083</v>
      </c>
      <c r="L4924" s="87">
        <v>41688</v>
      </c>
      <c r="M4924" s="54"/>
      <c r="N4924" s="54" t="s">
        <v>1084</v>
      </c>
      <c r="O4924" s="88">
        <v>0.44067314559999998</v>
      </c>
      <c r="P4924" s="54">
        <v>1260</v>
      </c>
    </row>
    <row r="4925" spans="1:16" ht="28">
      <c r="A4925" s="54" t="s">
        <v>228</v>
      </c>
      <c r="B4925" s="54" t="s">
        <v>185</v>
      </c>
      <c r="C4925" s="54" t="s">
        <v>270</v>
      </c>
      <c r="D4925" s="54" t="s">
        <v>163</v>
      </c>
      <c r="E4925" s="54" t="s">
        <v>271</v>
      </c>
      <c r="F4925" s="54" t="s">
        <v>272</v>
      </c>
      <c r="G4925" s="54" t="s">
        <v>207</v>
      </c>
      <c r="H4925" s="54" t="s">
        <v>209</v>
      </c>
      <c r="I4925" s="54" t="s">
        <v>1074</v>
      </c>
      <c r="J4925" s="54" t="s">
        <v>207</v>
      </c>
      <c r="K4925" s="54" t="s">
        <v>1085</v>
      </c>
      <c r="L4925" s="87">
        <v>41688</v>
      </c>
      <c r="M4925" s="54"/>
      <c r="N4925" s="54" t="s">
        <v>1086</v>
      </c>
      <c r="O4925" s="88">
        <v>9.6844239299999996E-2</v>
      </c>
      <c r="P4925" s="54">
        <v>297</v>
      </c>
    </row>
    <row r="4926" spans="1:16" ht="28">
      <c r="A4926" s="54" t="s">
        <v>228</v>
      </c>
      <c r="B4926" s="54" t="s">
        <v>185</v>
      </c>
      <c r="C4926" s="54" t="s">
        <v>270</v>
      </c>
      <c r="D4926" s="54" t="s">
        <v>163</v>
      </c>
      <c r="E4926" s="54" t="s">
        <v>271</v>
      </c>
      <c r="F4926" s="54" t="s">
        <v>272</v>
      </c>
      <c r="G4926" s="54" t="s">
        <v>207</v>
      </c>
      <c r="H4926" s="54" t="s">
        <v>209</v>
      </c>
      <c r="I4926" s="54" t="s">
        <v>1074</v>
      </c>
      <c r="J4926" s="54" t="s">
        <v>207</v>
      </c>
      <c r="K4926" s="54" t="s">
        <v>1087</v>
      </c>
      <c r="L4926" s="87">
        <v>41688</v>
      </c>
      <c r="M4926" s="54"/>
      <c r="N4926" s="54" t="s">
        <v>1088</v>
      </c>
      <c r="O4926" s="88">
        <v>0.11953611929999999</v>
      </c>
      <c r="P4926" s="54">
        <v>382</v>
      </c>
    </row>
    <row r="4927" spans="1:16" ht="28">
      <c r="A4927" s="54" t="s">
        <v>228</v>
      </c>
      <c r="B4927" s="54" t="s">
        <v>185</v>
      </c>
      <c r="C4927" s="54" t="s">
        <v>270</v>
      </c>
      <c r="D4927" s="54" t="s">
        <v>163</v>
      </c>
      <c r="E4927" s="54" t="s">
        <v>271</v>
      </c>
      <c r="F4927" s="54" t="s">
        <v>272</v>
      </c>
      <c r="G4927" s="54" t="s">
        <v>207</v>
      </c>
      <c r="H4927" s="54" t="s">
        <v>209</v>
      </c>
      <c r="I4927" s="54" t="s">
        <v>1074</v>
      </c>
      <c r="J4927" s="54" t="s">
        <v>207</v>
      </c>
      <c r="K4927" s="54" t="s">
        <v>1089</v>
      </c>
      <c r="L4927" s="87">
        <v>41688</v>
      </c>
      <c r="M4927" s="54"/>
      <c r="N4927" s="54" t="s">
        <v>1090</v>
      </c>
      <c r="O4927" s="88">
        <v>1.4E-2</v>
      </c>
      <c r="P4927" s="54">
        <v>4</v>
      </c>
    </row>
    <row r="4928" spans="1:16" ht="28">
      <c r="A4928" s="54" t="s">
        <v>228</v>
      </c>
      <c r="B4928" s="54" t="s">
        <v>185</v>
      </c>
      <c r="C4928" s="54" t="s">
        <v>270</v>
      </c>
      <c r="D4928" s="54" t="s">
        <v>163</v>
      </c>
      <c r="E4928" s="54" t="s">
        <v>271</v>
      </c>
      <c r="F4928" s="54" t="s">
        <v>272</v>
      </c>
      <c r="G4928" s="54" t="s">
        <v>207</v>
      </c>
      <c r="H4928" s="54" t="s">
        <v>209</v>
      </c>
      <c r="I4928" s="54" t="s">
        <v>1074</v>
      </c>
      <c r="J4928" s="54" t="s">
        <v>207</v>
      </c>
      <c r="K4928" s="54" t="s">
        <v>1091</v>
      </c>
      <c r="L4928" s="87">
        <v>41688</v>
      </c>
      <c r="M4928" s="54"/>
      <c r="N4928" s="54" t="s">
        <v>1092</v>
      </c>
      <c r="O4928" s="88">
        <v>7.82710831E-2</v>
      </c>
      <c r="P4928" s="54">
        <v>257</v>
      </c>
    </row>
    <row r="4929" spans="1:16" ht="28">
      <c r="A4929" s="54" t="s">
        <v>228</v>
      </c>
      <c r="B4929" s="54" t="s">
        <v>185</v>
      </c>
      <c r="C4929" s="54" t="s">
        <v>270</v>
      </c>
      <c r="D4929" s="54" t="s">
        <v>163</v>
      </c>
      <c r="E4929" s="54" t="s">
        <v>271</v>
      </c>
      <c r="F4929" s="54" t="s">
        <v>272</v>
      </c>
      <c r="G4929" s="54" t="s">
        <v>207</v>
      </c>
      <c r="H4929" s="54" t="s">
        <v>209</v>
      </c>
      <c r="I4929" s="54" t="s">
        <v>1074</v>
      </c>
      <c r="J4929" s="54" t="s">
        <v>207</v>
      </c>
      <c r="K4929" s="54" t="s">
        <v>1093</v>
      </c>
      <c r="L4929" s="87">
        <v>41688</v>
      </c>
      <c r="M4929" s="54"/>
      <c r="N4929" s="54" t="s">
        <v>1094</v>
      </c>
      <c r="O4929" s="88">
        <v>0.1504188856</v>
      </c>
      <c r="P4929" s="54">
        <v>467</v>
      </c>
    </row>
    <row r="4930" spans="1:16" ht="28">
      <c r="A4930" s="54" t="s">
        <v>228</v>
      </c>
      <c r="B4930" s="54" t="s">
        <v>185</v>
      </c>
      <c r="C4930" s="54" t="s">
        <v>270</v>
      </c>
      <c r="D4930" s="54" t="s">
        <v>163</v>
      </c>
      <c r="E4930" s="54" t="s">
        <v>271</v>
      </c>
      <c r="F4930" s="54" t="s">
        <v>272</v>
      </c>
      <c r="G4930" s="54" t="s">
        <v>207</v>
      </c>
      <c r="H4930" s="54" t="s">
        <v>209</v>
      </c>
      <c r="I4930" s="54" t="s">
        <v>1074</v>
      </c>
      <c r="J4930" s="54" t="s">
        <v>207</v>
      </c>
      <c r="K4930" s="54" t="s">
        <v>1095</v>
      </c>
      <c r="L4930" s="87">
        <v>41688</v>
      </c>
      <c r="M4930" s="54"/>
      <c r="N4930" s="54" t="s">
        <v>1096</v>
      </c>
      <c r="O4930" s="88">
        <v>0.58762541859999995</v>
      </c>
      <c r="P4930" s="54">
        <v>1856</v>
      </c>
    </row>
    <row r="4931" spans="1:16" ht="28">
      <c r="A4931" s="54" t="s">
        <v>228</v>
      </c>
      <c r="B4931" s="54" t="s">
        <v>185</v>
      </c>
      <c r="C4931" s="54" t="s">
        <v>270</v>
      </c>
      <c r="D4931" s="54" t="s">
        <v>163</v>
      </c>
      <c r="E4931" s="54" t="s">
        <v>271</v>
      </c>
      <c r="F4931" s="54" t="s">
        <v>272</v>
      </c>
      <c r="G4931" s="54" t="s">
        <v>207</v>
      </c>
      <c r="H4931" s="54" t="s">
        <v>209</v>
      </c>
      <c r="I4931" s="54" t="s">
        <v>1074</v>
      </c>
      <c r="J4931" s="54" t="s">
        <v>207</v>
      </c>
      <c r="K4931" s="54" t="s">
        <v>1097</v>
      </c>
      <c r="L4931" s="87">
        <v>41688</v>
      </c>
      <c r="M4931" s="54"/>
      <c r="N4931" s="54" t="s">
        <v>1098</v>
      </c>
      <c r="O4931" s="88">
        <v>7.1875391400000002E-2</v>
      </c>
      <c r="P4931" s="54">
        <v>236</v>
      </c>
    </row>
    <row r="4932" spans="1:16" ht="28">
      <c r="A4932" s="54" t="s">
        <v>228</v>
      </c>
      <c r="B4932" s="54" t="s">
        <v>185</v>
      </c>
      <c r="C4932" s="54" t="s">
        <v>270</v>
      </c>
      <c r="D4932" s="54" t="s">
        <v>163</v>
      </c>
      <c r="E4932" s="54" t="s">
        <v>271</v>
      </c>
      <c r="F4932" s="54" t="s">
        <v>272</v>
      </c>
      <c r="G4932" s="54" t="s">
        <v>365</v>
      </c>
      <c r="H4932" s="54" t="s">
        <v>1099</v>
      </c>
      <c r="I4932" s="54" t="s">
        <v>1100</v>
      </c>
      <c r="J4932" s="54" t="s">
        <v>365</v>
      </c>
      <c r="K4932" s="54" t="s">
        <v>1105</v>
      </c>
      <c r="L4932" s="87">
        <v>42671</v>
      </c>
      <c r="M4932" s="54"/>
      <c r="N4932" s="54" t="s">
        <v>1106</v>
      </c>
      <c r="O4932" s="88">
        <v>3.0455670000000001E-4</v>
      </c>
      <c r="P4932" s="54">
        <v>1</v>
      </c>
    </row>
    <row r="4933" spans="1:16" ht="28">
      <c r="A4933" s="54" t="s">
        <v>228</v>
      </c>
      <c r="B4933" s="54" t="s">
        <v>185</v>
      </c>
      <c r="C4933" s="54" t="s">
        <v>270</v>
      </c>
      <c r="D4933" s="54" t="s">
        <v>163</v>
      </c>
      <c r="E4933" s="54" t="s">
        <v>271</v>
      </c>
      <c r="F4933" s="54" t="s">
        <v>272</v>
      </c>
      <c r="G4933" s="54" t="s">
        <v>365</v>
      </c>
      <c r="H4933" s="54" t="s">
        <v>1099</v>
      </c>
      <c r="I4933" s="54" t="s">
        <v>1100</v>
      </c>
      <c r="J4933" s="54" t="s">
        <v>365</v>
      </c>
      <c r="K4933" s="54" t="s">
        <v>366</v>
      </c>
      <c r="L4933" s="87">
        <v>42671</v>
      </c>
      <c r="M4933" s="54"/>
      <c r="N4933" s="54" t="s">
        <v>1109</v>
      </c>
      <c r="O4933" s="88">
        <v>6.0911349999999995E-4</v>
      </c>
      <c r="P4933" s="54">
        <v>2</v>
      </c>
    </row>
    <row r="4934" spans="1:16" ht="28">
      <c r="A4934" s="54" t="s">
        <v>228</v>
      </c>
      <c r="B4934" s="54" t="s">
        <v>185</v>
      </c>
      <c r="C4934" s="54" t="s">
        <v>270</v>
      </c>
      <c r="D4934" s="54" t="s">
        <v>163</v>
      </c>
      <c r="E4934" s="54" t="s">
        <v>271</v>
      </c>
      <c r="F4934" s="54" t="s">
        <v>272</v>
      </c>
      <c r="G4934" s="54" t="s">
        <v>365</v>
      </c>
      <c r="H4934" s="54" t="s">
        <v>1099</v>
      </c>
      <c r="I4934" s="54" t="s">
        <v>1100</v>
      </c>
      <c r="J4934" s="54" t="s">
        <v>365</v>
      </c>
      <c r="K4934" s="54" t="s">
        <v>1110</v>
      </c>
      <c r="L4934" s="87">
        <v>42671</v>
      </c>
      <c r="M4934" s="54"/>
      <c r="N4934" s="54" t="s">
        <v>1111</v>
      </c>
      <c r="O4934" s="88">
        <v>3.0455670000000001E-4</v>
      </c>
      <c r="P4934" s="54">
        <v>1</v>
      </c>
    </row>
    <row r="4935" spans="1:16" ht="28">
      <c r="A4935" s="54" t="s">
        <v>228</v>
      </c>
      <c r="B4935" s="54" t="s">
        <v>185</v>
      </c>
      <c r="C4935" s="54" t="s">
        <v>270</v>
      </c>
      <c r="D4935" s="54" t="s">
        <v>163</v>
      </c>
      <c r="E4935" s="54" t="s">
        <v>271</v>
      </c>
      <c r="F4935" s="54" t="s">
        <v>272</v>
      </c>
      <c r="G4935" s="54" t="s">
        <v>365</v>
      </c>
      <c r="H4935" s="54" t="s">
        <v>1099</v>
      </c>
      <c r="I4935" s="54" t="s">
        <v>1100</v>
      </c>
      <c r="J4935" s="54" t="s">
        <v>365</v>
      </c>
      <c r="K4935" s="54" t="s">
        <v>1112</v>
      </c>
      <c r="L4935" s="87">
        <v>42671</v>
      </c>
      <c r="M4935" s="54"/>
      <c r="N4935" s="54" t="s">
        <v>1113</v>
      </c>
      <c r="O4935" s="88">
        <v>2.7410107000000001E-3</v>
      </c>
      <c r="P4935" s="54">
        <v>9</v>
      </c>
    </row>
    <row r="4936" spans="1:16" ht="28">
      <c r="A4936" s="54" t="s">
        <v>228</v>
      </c>
      <c r="B4936" s="54" t="s">
        <v>185</v>
      </c>
      <c r="C4936" s="54" t="s">
        <v>270</v>
      </c>
      <c r="D4936" s="54" t="s">
        <v>163</v>
      </c>
      <c r="E4936" s="54" t="s">
        <v>271</v>
      </c>
      <c r="F4936" s="54" t="s">
        <v>272</v>
      </c>
      <c r="G4936" s="54" t="s">
        <v>365</v>
      </c>
      <c r="H4936" s="54" t="s">
        <v>1099</v>
      </c>
      <c r="I4936" s="54" t="s">
        <v>1100</v>
      </c>
      <c r="J4936" s="54" t="s">
        <v>365</v>
      </c>
      <c r="K4936" s="54" t="s">
        <v>1114</v>
      </c>
      <c r="L4936" s="87">
        <v>42671</v>
      </c>
      <c r="M4936" s="54"/>
      <c r="N4936" s="54" t="s">
        <v>1115</v>
      </c>
      <c r="O4936" s="88">
        <v>3.0455670000000001E-4</v>
      </c>
      <c r="P4936" s="54">
        <v>1</v>
      </c>
    </row>
    <row r="4937" spans="1:16" ht="28">
      <c r="A4937" s="54" t="s">
        <v>228</v>
      </c>
      <c r="B4937" s="54" t="s">
        <v>185</v>
      </c>
      <c r="C4937" s="54" t="s">
        <v>270</v>
      </c>
      <c r="D4937" s="54" t="s">
        <v>163</v>
      </c>
      <c r="E4937" s="54" t="s">
        <v>271</v>
      </c>
      <c r="F4937" s="54" t="s">
        <v>272</v>
      </c>
      <c r="G4937" s="54" t="s">
        <v>365</v>
      </c>
      <c r="H4937" s="54" t="s">
        <v>1099</v>
      </c>
      <c r="I4937" s="54" t="s">
        <v>1100</v>
      </c>
      <c r="J4937" s="54" t="s">
        <v>365</v>
      </c>
      <c r="K4937" s="54" t="s">
        <v>1116</v>
      </c>
      <c r="L4937" s="87">
        <v>42671</v>
      </c>
      <c r="M4937" s="54"/>
      <c r="N4937" s="54" t="s">
        <v>1117</v>
      </c>
      <c r="O4937" s="88">
        <v>6.0911349999999995E-4</v>
      </c>
      <c r="P4937" s="54">
        <v>2</v>
      </c>
    </row>
    <row r="4938" spans="1:16" ht="28">
      <c r="A4938" s="54" t="s">
        <v>228</v>
      </c>
      <c r="B4938" s="54" t="s">
        <v>185</v>
      </c>
      <c r="C4938" s="54" t="s">
        <v>1130</v>
      </c>
      <c r="D4938" s="54" t="s">
        <v>163</v>
      </c>
      <c r="E4938" s="54" t="s">
        <v>370</v>
      </c>
      <c r="F4938" s="54" t="s">
        <v>272</v>
      </c>
      <c r="G4938" s="54" t="s">
        <v>186</v>
      </c>
      <c r="H4938" s="54" t="s">
        <v>387</v>
      </c>
      <c r="I4938" s="54" t="s">
        <v>388</v>
      </c>
      <c r="J4938" s="54" t="s">
        <v>186</v>
      </c>
      <c r="K4938" s="54" t="s">
        <v>387</v>
      </c>
      <c r="L4938" s="87">
        <v>42230</v>
      </c>
      <c r="M4938" s="54"/>
      <c r="N4938" s="54" t="s">
        <v>389</v>
      </c>
      <c r="O4938" s="88">
        <v>3.1189138500000001E-2</v>
      </c>
      <c r="P4938" s="54">
        <v>6</v>
      </c>
    </row>
    <row r="4939" spans="1:16" ht="28">
      <c r="A4939" s="54" t="s">
        <v>228</v>
      </c>
      <c r="B4939" s="54" t="s">
        <v>185</v>
      </c>
      <c r="C4939" s="54" t="s">
        <v>1130</v>
      </c>
      <c r="D4939" s="54" t="s">
        <v>163</v>
      </c>
      <c r="E4939" s="54" t="s">
        <v>370</v>
      </c>
      <c r="F4939" s="54" t="s">
        <v>272</v>
      </c>
      <c r="G4939" s="54" t="s">
        <v>186</v>
      </c>
      <c r="H4939" s="54" t="s">
        <v>187</v>
      </c>
      <c r="I4939" s="54" t="s">
        <v>273</v>
      </c>
      <c r="J4939" s="54" t="s">
        <v>186</v>
      </c>
      <c r="K4939" s="54" t="s">
        <v>187</v>
      </c>
      <c r="L4939" s="87">
        <v>42094</v>
      </c>
      <c r="M4939" s="54"/>
      <c r="N4939" s="54" t="s">
        <v>274</v>
      </c>
      <c r="O4939" s="88">
        <v>0.24434869679999999</v>
      </c>
      <c r="P4939" s="54">
        <v>58</v>
      </c>
    </row>
    <row r="4940" spans="1:16" ht="28">
      <c r="A4940" s="54" t="s">
        <v>228</v>
      </c>
      <c r="B4940" s="54" t="s">
        <v>185</v>
      </c>
      <c r="C4940" s="54" t="s">
        <v>1130</v>
      </c>
      <c r="D4940" s="54" t="s">
        <v>163</v>
      </c>
      <c r="E4940" s="54" t="s">
        <v>370</v>
      </c>
      <c r="F4940" s="54" t="s">
        <v>272</v>
      </c>
      <c r="G4940" s="54" t="s">
        <v>186</v>
      </c>
      <c r="H4940" s="54" t="s">
        <v>187</v>
      </c>
      <c r="I4940" s="54" t="s">
        <v>275</v>
      </c>
      <c r="J4940" s="54" t="s">
        <v>186</v>
      </c>
      <c r="K4940" s="54" t="s">
        <v>397</v>
      </c>
      <c r="L4940" s="87">
        <v>42251</v>
      </c>
      <c r="M4940" s="54"/>
      <c r="N4940" s="54" t="s">
        <v>398</v>
      </c>
      <c r="O4940" s="88">
        <v>2.468315E-3</v>
      </c>
      <c r="P4940" s="54">
        <v>1</v>
      </c>
    </row>
    <row r="4941" spans="1:16" ht="28">
      <c r="A4941" s="54" t="s">
        <v>228</v>
      </c>
      <c r="B4941" s="54" t="s">
        <v>185</v>
      </c>
      <c r="C4941" s="54" t="s">
        <v>1130</v>
      </c>
      <c r="D4941" s="54" t="s">
        <v>163</v>
      </c>
      <c r="E4941" s="54" t="s">
        <v>370</v>
      </c>
      <c r="F4941" s="54" t="s">
        <v>272</v>
      </c>
      <c r="G4941" s="54" t="s">
        <v>186</v>
      </c>
      <c r="H4941" s="54" t="s">
        <v>187</v>
      </c>
      <c r="I4941" s="54" t="s">
        <v>275</v>
      </c>
      <c r="J4941" s="54" t="s">
        <v>186</v>
      </c>
      <c r="K4941" s="54" t="s">
        <v>276</v>
      </c>
      <c r="L4941" s="87">
        <v>42251</v>
      </c>
      <c r="M4941" s="54"/>
      <c r="N4941" s="54" t="s">
        <v>277</v>
      </c>
      <c r="O4941" s="88">
        <v>2.5444973799999999E-2</v>
      </c>
      <c r="P4941" s="54">
        <v>5</v>
      </c>
    </row>
    <row r="4942" spans="1:16" ht="28">
      <c r="A4942" s="54" t="s">
        <v>228</v>
      </c>
      <c r="B4942" s="54" t="s">
        <v>185</v>
      </c>
      <c r="C4942" s="54" t="s">
        <v>1130</v>
      </c>
      <c r="D4942" s="54" t="s">
        <v>163</v>
      </c>
      <c r="E4942" s="54" t="s">
        <v>370</v>
      </c>
      <c r="F4942" s="54" t="s">
        <v>272</v>
      </c>
      <c r="G4942" s="54" t="s">
        <v>186</v>
      </c>
      <c r="H4942" s="54" t="s">
        <v>187</v>
      </c>
      <c r="I4942" s="54" t="s">
        <v>275</v>
      </c>
      <c r="J4942" s="54" t="s">
        <v>186</v>
      </c>
      <c r="K4942" s="54" t="s">
        <v>399</v>
      </c>
      <c r="L4942" s="87">
        <v>42251</v>
      </c>
      <c r="M4942" s="54"/>
      <c r="N4942" s="54" t="s">
        <v>400</v>
      </c>
      <c r="O4942" s="88">
        <v>0.16083661339999999</v>
      </c>
      <c r="P4942" s="54">
        <v>29</v>
      </c>
    </row>
    <row r="4943" spans="1:16" ht="28">
      <c r="A4943" s="54" t="s">
        <v>228</v>
      </c>
      <c r="B4943" s="54" t="s">
        <v>185</v>
      </c>
      <c r="C4943" s="54" t="s">
        <v>1130</v>
      </c>
      <c r="D4943" s="54" t="s">
        <v>163</v>
      </c>
      <c r="E4943" s="54" t="s">
        <v>370</v>
      </c>
      <c r="F4943" s="54" t="s">
        <v>272</v>
      </c>
      <c r="G4943" s="54" t="s">
        <v>186</v>
      </c>
      <c r="H4943" s="54" t="s">
        <v>187</v>
      </c>
      <c r="I4943" s="54" t="s">
        <v>275</v>
      </c>
      <c r="J4943" s="54" t="s">
        <v>186</v>
      </c>
      <c r="K4943" s="54" t="s">
        <v>401</v>
      </c>
      <c r="L4943" s="87">
        <v>42251</v>
      </c>
      <c r="M4943" s="54"/>
      <c r="N4943" s="54" t="s">
        <v>402</v>
      </c>
      <c r="O4943" s="88">
        <v>8.2124796999999989E-3</v>
      </c>
      <c r="P4943" s="54">
        <v>2</v>
      </c>
    </row>
    <row r="4944" spans="1:16" ht="28">
      <c r="A4944" s="54" t="s">
        <v>228</v>
      </c>
      <c r="B4944" s="54" t="s">
        <v>185</v>
      </c>
      <c r="C4944" s="54" t="s">
        <v>1130</v>
      </c>
      <c r="D4944" s="54" t="s">
        <v>163</v>
      </c>
      <c r="E4944" s="54" t="s">
        <v>370</v>
      </c>
      <c r="F4944" s="54" t="s">
        <v>272</v>
      </c>
      <c r="G4944" s="54" t="s">
        <v>186</v>
      </c>
      <c r="H4944" s="54" t="s">
        <v>187</v>
      </c>
      <c r="I4944" s="54" t="s">
        <v>275</v>
      </c>
      <c r="J4944" s="54" t="s">
        <v>186</v>
      </c>
      <c r="K4944" s="54" t="s">
        <v>278</v>
      </c>
      <c r="L4944" s="87">
        <v>42251</v>
      </c>
      <c r="M4944" s="54"/>
      <c r="N4944" s="54" t="s">
        <v>279</v>
      </c>
      <c r="O4944" s="88">
        <v>0.49325269849999998</v>
      </c>
      <c r="P4944" s="54">
        <v>94</v>
      </c>
    </row>
    <row r="4945" spans="1:16" ht="28">
      <c r="A4945" s="54" t="s">
        <v>228</v>
      </c>
      <c r="B4945" s="54" t="s">
        <v>185</v>
      </c>
      <c r="C4945" s="54" t="s">
        <v>1130</v>
      </c>
      <c r="D4945" s="54" t="s">
        <v>163</v>
      </c>
      <c r="E4945" s="54" t="s">
        <v>370</v>
      </c>
      <c r="F4945" s="54" t="s">
        <v>272</v>
      </c>
      <c r="G4945" s="54" t="s">
        <v>186</v>
      </c>
      <c r="H4945" s="54" t="s">
        <v>187</v>
      </c>
      <c r="I4945" s="54" t="s">
        <v>275</v>
      </c>
      <c r="J4945" s="54" t="s">
        <v>186</v>
      </c>
      <c r="K4945" s="54" t="s">
        <v>403</v>
      </c>
      <c r="L4945" s="87">
        <v>42251</v>
      </c>
      <c r="M4945" s="54"/>
      <c r="N4945" s="54" t="s">
        <v>404</v>
      </c>
      <c r="O4945" s="88">
        <v>2.29766603E-2</v>
      </c>
      <c r="P4945" s="54">
        <v>5</v>
      </c>
    </row>
    <row r="4946" spans="1:16" ht="28">
      <c r="A4946" s="54" t="s">
        <v>228</v>
      </c>
      <c r="B4946" s="54" t="s">
        <v>185</v>
      </c>
      <c r="C4946" s="54" t="s">
        <v>1130</v>
      </c>
      <c r="D4946" s="54" t="s">
        <v>163</v>
      </c>
      <c r="E4946" s="54" t="s">
        <v>370</v>
      </c>
      <c r="F4946" s="54" t="s">
        <v>272</v>
      </c>
      <c r="G4946" s="54" t="s">
        <v>186</v>
      </c>
      <c r="H4946" s="54" t="s">
        <v>187</v>
      </c>
      <c r="I4946" s="54" t="s">
        <v>275</v>
      </c>
      <c r="J4946" s="54" t="s">
        <v>186</v>
      </c>
      <c r="K4946" s="54" t="s">
        <v>405</v>
      </c>
      <c r="L4946" s="87">
        <v>42251</v>
      </c>
      <c r="M4946" s="54"/>
      <c r="N4946" s="54" t="s">
        <v>406</v>
      </c>
      <c r="O4946" s="88">
        <v>0.50805516039999998</v>
      </c>
      <c r="P4946" s="54">
        <v>102</v>
      </c>
    </row>
    <row r="4947" spans="1:16" ht="28">
      <c r="A4947" s="54" t="s">
        <v>228</v>
      </c>
      <c r="B4947" s="54" t="s">
        <v>185</v>
      </c>
      <c r="C4947" s="54" t="s">
        <v>1130</v>
      </c>
      <c r="D4947" s="54" t="s">
        <v>163</v>
      </c>
      <c r="E4947" s="54" t="s">
        <v>370</v>
      </c>
      <c r="F4947" s="54" t="s">
        <v>272</v>
      </c>
      <c r="G4947" s="54" t="s">
        <v>186</v>
      </c>
      <c r="H4947" s="54" t="s">
        <v>409</v>
      </c>
      <c r="I4947" s="54" t="s">
        <v>410</v>
      </c>
      <c r="J4947" s="54" t="s">
        <v>186</v>
      </c>
      <c r="K4947" s="54" t="s">
        <v>409</v>
      </c>
      <c r="L4947" s="87">
        <v>42059</v>
      </c>
      <c r="M4947" s="54"/>
      <c r="N4947" s="54" t="s">
        <v>411</v>
      </c>
      <c r="O4947" s="88">
        <v>0.15219181470000001</v>
      </c>
      <c r="P4947" s="54">
        <v>37</v>
      </c>
    </row>
    <row r="4948" spans="1:16" ht="28">
      <c r="A4948" s="54" t="s">
        <v>228</v>
      </c>
      <c r="B4948" s="54" t="s">
        <v>185</v>
      </c>
      <c r="C4948" s="54" t="s">
        <v>1130</v>
      </c>
      <c r="D4948" s="54" t="s">
        <v>163</v>
      </c>
      <c r="E4948" s="54" t="s">
        <v>370</v>
      </c>
      <c r="F4948" s="54" t="s">
        <v>272</v>
      </c>
      <c r="G4948" s="54" t="s">
        <v>186</v>
      </c>
      <c r="H4948" s="54" t="s">
        <v>409</v>
      </c>
      <c r="I4948" s="54" t="s">
        <v>412</v>
      </c>
      <c r="J4948" s="54" t="s">
        <v>186</v>
      </c>
      <c r="K4948" s="54" t="s">
        <v>409</v>
      </c>
      <c r="L4948" s="87">
        <v>42475</v>
      </c>
      <c r="M4948" s="54"/>
      <c r="N4948" s="54" t="s">
        <v>413</v>
      </c>
      <c r="O4948" s="88">
        <v>5.7441647000000002E-3</v>
      </c>
      <c r="P4948" s="54">
        <v>1</v>
      </c>
    </row>
    <row r="4949" spans="1:16" ht="28">
      <c r="A4949" s="54" t="s">
        <v>228</v>
      </c>
      <c r="B4949" s="54" t="s">
        <v>185</v>
      </c>
      <c r="C4949" s="54" t="s">
        <v>1130</v>
      </c>
      <c r="D4949" s="54" t="s">
        <v>163</v>
      </c>
      <c r="E4949" s="54" t="s">
        <v>370</v>
      </c>
      <c r="F4949" s="54" t="s">
        <v>272</v>
      </c>
      <c r="G4949" s="54" t="s">
        <v>416</v>
      </c>
      <c r="H4949" s="54" t="s">
        <v>416</v>
      </c>
      <c r="I4949" s="54" t="s">
        <v>417</v>
      </c>
      <c r="J4949" s="54" t="s">
        <v>416</v>
      </c>
      <c r="K4949" s="54" t="s">
        <v>422</v>
      </c>
      <c r="L4949" s="87">
        <v>41695</v>
      </c>
      <c r="M4949" s="54"/>
      <c r="N4949" s="54" t="s">
        <v>423</v>
      </c>
      <c r="O4949" s="88">
        <v>5.7441647000000002E-3</v>
      </c>
      <c r="P4949" s="54">
        <v>1</v>
      </c>
    </row>
    <row r="4950" spans="1:16" ht="28">
      <c r="A4950" s="54" t="s">
        <v>228</v>
      </c>
      <c r="B4950" s="54" t="s">
        <v>185</v>
      </c>
      <c r="C4950" s="54" t="s">
        <v>1130</v>
      </c>
      <c r="D4950" s="54" t="s">
        <v>163</v>
      </c>
      <c r="E4950" s="54" t="s">
        <v>370</v>
      </c>
      <c r="F4950" s="54" t="s">
        <v>272</v>
      </c>
      <c r="G4950" s="54" t="s">
        <v>416</v>
      </c>
      <c r="H4950" s="54" t="s">
        <v>432</v>
      </c>
      <c r="I4950" s="54" t="s">
        <v>433</v>
      </c>
      <c r="J4950" s="54" t="s">
        <v>416</v>
      </c>
      <c r="K4950" s="54" t="s">
        <v>434</v>
      </c>
      <c r="L4950" s="87">
        <v>42066</v>
      </c>
      <c r="M4950" s="54"/>
      <c r="N4950" s="54" t="s">
        <v>435</v>
      </c>
      <c r="O4950" s="88">
        <v>5.7441647000000002E-3</v>
      </c>
      <c r="P4950" s="54">
        <v>1</v>
      </c>
    </row>
    <row r="4951" spans="1:16" ht="28">
      <c r="A4951" s="54" t="s">
        <v>228</v>
      </c>
      <c r="B4951" s="54" t="s">
        <v>185</v>
      </c>
      <c r="C4951" s="54" t="s">
        <v>1130</v>
      </c>
      <c r="D4951" s="54" t="s">
        <v>163</v>
      </c>
      <c r="E4951" s="54" t="s">
        <v>370</v>
      </c>
      <c r="F4951" s="54" t="s">
        <v>272</v>
      </c>
      <c r="G4951" s="54" t="s">
        <v>416</v>
      </c>
      <c r="H4951" s="54" t="s">
        <v>432</v>
      </c>
      <c r="I4951" s="54" t="s">
        <v>433</v>
      </c>
      <c r="J4951" s="54" t="s">
        <v>416</v>
      </c>
      <c r="K4951" s="54" t="s">
        <v>440</v>
      </c>
      <c r="L4951" s="87">
        <v>42066</v>
      </c>
      <c r="M4951" s="54"/>
      <c r="N4951" s="54" t="s">
        <v>441</v>
      </c>
      <c r="O4951" s="88">
        <v>5.7441647000000002E-3</v>
      </c>
      <c r="P4951" s="54">
        <v>1</v>
      </c>
    </row>
    <row r="4952" spans="1:16" ht="28">
      <c r="A4952" s="54" t="s">
        <v>228</v>
      </c>
      <c r="B4952" s="54" t="s">
        <v>185</v>
      </c>
      <c r="C4952" s="54" t="s">
        <v>1130</v>
      </c>
      <c r="D4952" s="54" t="s">
        <v>163</v>
      </c>
      <c r="E4952" s="54" t="s">
        <v>370</v>
      </c>
      <c r="F4952" s="54" t="s">
        <v>272</v>
      </c>
      <c r="G4952" s="54" t="s">
        <v>416</v>
      </c>
      <c r="H4952" s="54" t="s">
        <v>432</v>
      </c>
      <c r="I4952" s="54" t="s">
        <v>433</v>
      </c>
      <c r="J4952" s="54" t="s">
        <v>416</v>
      </c>
      <c r="K4952" s="54" t="s">
        <v>444</v>
      </c>
      <c r="L4952" s="87">
        <v>42066</v>
      </c>
      <c r="M4952" s="54"/>
      <c r="N4952" s="54" t="s">
        <v>445</v>
      </c>
      <c r="O4952" s="88">
        <v>1.4764180599999999E-2</v>
      </c>
      <c r="P4952" s="54">
        <v>3</v>
      </c>
    </row>
    <row r="4953" spans="1:16" ht="28">
      <c r="A4953" s="54" t="s">
        <v>228</v>
      </c>
      <c r="B4953" s="54" t="s">
        <v>185</v>
      </c>
      <c r="C4953" s="54" t="s">
        <v>1130</v>
      </c>
      <c r="D4953" s="54" t="s">
        <v>163</v>
      </c>
      <c r="E4953" s="54" t="s">
        <v>370</v>
      </c>
      <c r="F4953" s="54" t="s">
        <v>272</v>
      </c>
      <c r="G4953" s="54" t="s">
        <v>416</v>
      </c>
      <c r="H4953" s="54" t="s">
        <v>432</v>
      </c>
      <c r="I4953" s="54" t="s">
        <v>433</v>
      </c>
      <c r="J4953" s="54" t="s">
        <v>416</v>
      </c>
      <c r="K4953" s="54" t="s">
        <v>446</v>
      </c>
      <c r="L4953" s="87">
        <v>42066</v>
      </c>
      <c r="M4953" s="54"/>
      <c r="N4953" s="54" t="s">
        <v>447</v>
      </c>
      <c r="O4953" s="88">
        <v>0</v>
      </c>
      <c r="P4953" s="54">
        <v>1</v>
      </c>
    </row>
    <row r="4954" spans="1:16" ht="28">
      <c r="A4954" s="54" t="s">
        <v>228</v>
      </c>
      <c r="B4954" s="54" t="s">
        <v>185</v>
      </c>
      <c r="C4954" s="54" t="s">
        <v>1130</v>
      </c>
      <c r="D4954" s="54" t="s">
        <v>163</v>
      </c>
      <c r="E4954" s="54" t="s">
        <v>370</v>
      </c>
      <c r="F4954" s="54" t="s">
        <v>272</v>
      </c>
      <c r="G4954" s="54" t="s">
        <v>416</v>
      </c>
      <c r="H4954" s="54" t="s">
        <v>432</v>
      </c>
      <c r="I4954" s="54" t="s">
        <v>433</v>
      </c>
      <c r="J4954" s="54" t="s">
        <v>416</v>
      </c>
      <c r="K4954" s="54" t="s">
        <v>448</v>
      </c>
      <c r="L4954" s="87">
        <v>42066</v>
      </c>
      <c r="M4954" s="54"/>
      <c r="N4954" s="54" t="s">
        <v>449</v>
      </c>
      <c r="O4954" s="88">
        <v>9.0200158999999992E-3</v>
      </c>
      <c r="P4954" s="54">
        <v>2</v>
      </c>
    </row>
    <row r="4955" spans="1:16" ht="28">
      <c r="A4955" s="54" t="s">
        <v>228</v>
      </c>
      <c r="B4955" s="54" t="s">
        <v>185</v>
      </c>
      <c r="C4955" s="54" t="s">
        <v>1130</v>
      </c>
      <c r="D4955" s="54" t="s">
        <v>163</v>
      </c>
      <c r="E4955" s="54" t="s">
        <v>370</v>
      </c>
      <c r="F4955" s="54" t="s">
        <v>272</v>
      </c>
      <c r="G4955" s="54" t="s">
        <v>416</v>
      </c>
      <c r="H4955" s="54" t="s">
        <v>432</v>
      </c>
      <c r="I4955" s="54" t="s">
        <v>433</v>
      </c>
      <c r="J4955" s="54" t="s">
        <v>416</v>
      </c>
      <c r="K4955" s="54" t="s">
        <v>450</v>
      </c>
      <c r="L4955" s="87">
        <v>42066</v>
      </c>
      <c r="M4955" s="54"/>
      <c r="N4955" s="54" t="s">
        <v>451</v>
      </c>
      <c r="O4955" s="88">
        <v>1.7232494099999999E-2</v>
      </c>
      <c r="P4955" s="54">
        <v>3</v>
      </c>
    </row>
    <row r="4956" spans="1:16" ht="28">
      <c r="A4956" s="54" t="s">
        <v>228</v>
      </c>
      <c r="B4956" s="54" t="s">
        <v>185</v>
      </c>
      <c r="C4956" s="54" t="s">
        <v>1130</v>
      </c>
      <c r="D4956" s="54" t="s">
        <v>163</v>
      </c>
      <c r="E4956" s="54" t="s">
        <v>370</v>
      </c>
      <c r="F4956" s="54" t="s">
        <v>272</v>
      </c>
      <c r="G4956" s="54" t="s">
        <v>192</v>
      </c>
      <c r="H4956" s="54" t="s">
        <v>452</v>
      </c>
      <c r="I4956" s="54" t="s">
        <v>460</v>
      </c>
      <c r="J4956" s="54" t="s">
        <v>192</v>
      </c>
      <c r="K4956" s="54" t="s">
        <v>452</v>
      </c>
      <c r="L4956" s="87">
        <v>41842</v>
      </c>
      <c r="M4956" s="54"/>
      <c r="N4956" s="54" t="s">
        <v>461</v>
      </c>
      <c r="O4956" s="88">
        <v>5.4165797299999999E-2</v>
      </c>
      <c r="P4956" s="54">
        <v>11</v>
      </c>
    </row>
    <row r="4957" spans="1:16" ht="28">
      <c r="A4957" s="54" t="s">
        <v>228</v>
      </c>
      <c r="B4957" s="54" t="s">
        <v>185</v>
      </c>
      <c r="C4957" s="54" t="s">
        <v>1130</v>
      </c>
      <c r="D4957" s="54" t="s">
        <v>163</v>
      </c>
      <c r="E4957" s="54" t="s">
        <v>370</v>
      </c>
      <c r="F4957" s="54" t="s">
        <v>272</v>
      </c>
      <c r="G4957" s="54" t="s">
        <v>192</v>
      </c>
      <c r="H4957" s="54" t="s">
        <v>462</v>
      </c>
      <c r="I4957" s="54" t="s">
        <v>463</v>
      </c>
      <c r="J4957" s="54" t="s">
        <v>192</v>
      </c>
      <c r="K4957" s="54" t="s">
        <v>462</v>
      </c>
      <c r="L4957" s="87">
        <v>41800</v>
      </c>
      <c r="M4957" s="54"/>
      <c r="N4957" s="54" t="s">
        <v>464</v>
      </c>
      <c r="O4957" s="88">
        <v>9.7439271900000013E-2</v>
      </c>
      <c r="P4957" s="54">
        <v>20</v>
      </c>
    </row>
    <row r="4958" spans="1:16" ht="28">
      <c r="A4958" s="54" t="s">
        <v>228</v>
      </c>
      <c r="B4958" s="54" t="s">
        <v>185</v>
      </c>
      <c r="C4958" s="54" t="s">
        <v>1130</v>
      </c>
      <c r="D4958" s="54" t="s">
        <v>163</v>
      </c>
      <c r="E4958" s="54" t="s">
        <v>370</v>
      </c>
      <c r="F4958" s="54" t="s">
        <v>272</v>
      </c>
      <c r="G4958" s="54" t="s">
        <v>192</v>
      </c>
      <c r="H4958" s="54" t="s">
        <v>475</v>
      </c>
      <c r="I4958" s="54" t="s">
        <v>476</v>
      </c>
      <c r="J4958" s="54" t="s">
        <v>192</v>
      </c>
      <c r="K4958" s="54" t="s">
        <v>475</v>
      </c>
      <c r="L4958" s="87">
        <v>41814</v>
      </c>
      <c r="M4958" s="54"/>
      <c r="N4958" s="54" t="s">
        <v>477</v>
      </c>
      <c r="O4958" s="88">
        <v>1.3956644400000001E-2</v>
      </c>
      <c r="P4958" s="54">
        <v>3</v>
      </c>
    </row>
    <row r="4959" spans="1:16" ht="28">
      <c r="A4959" s="54" t="s">
        <v>228</v>
      </c>
      <c r="B4959" s="54" t="s">
        <v>185</v>
      </c>
      <c r="C4959" s="54" t="s">
        <v>1130</v>
      </c>
      <c r="D4959" s="54" t="s">
        <v>163</v>
      </c>
      <c r="E4959" s="54" t="s">
        <v>370</v>
      </c>
      <c r="F4959" s="54" t="s">
        <v>272</v>
      </c>
      <c r="G4959" s="54" t="s">
        <v>500</v>
      </c>
      <c r="H4959" s="54" t="s">
        <v>501</v>
      </c>
      <c r="I4959" s="54" t="s">
        <v>502</v>
      </c>
      <c r="J4959" s="54" t="s">
        <v>500</v>
      </c>
      <c r="K4959" s="54" t="s">
        <v>503</v>
      </c>
      <c r="L4959" s="87">
        <v>41688</v>
      </c>
      <c r="M4959" s="54"/>
      <c r="N4959" s="54" t="s">
        <v>504</v>
      </c>
      <c r="O4959" s="88">
        <v>5.7441647000000002E-3</v>
      </c>
      <c r="P4959" s="54">
        <v>4</v>
      </c>
    </row>
    <row r="4960" spans="1:16" ht="28">
      <c r="A4960" s="54" t="s">
        <v>228</v>
      </c>
      <c r="B4960" s="54" t="s">
        <v>185</v>
      </c>
      <c r="C4960" s="54" t="s">
        <v>1130</v>
      </c>
      <c r="D4960" s="54" t="s">
        <v>163</v>
      </c>
      <c r="E4960" s="54" t="s">
        <v>370</v>
      </c>
      <c r="F4960" s="54" t="s">
        <v>272</v>
      </c>
      <c r="G4960" s="54" t="s">
        <v>500</v>
      </c>
      <c r="H4960" s="54" t="s">
        <v>501</v>
      </c>
      <c r="I4960" s="54" t="s">
        <v>502</v>
      </c>
      <c r="J4960" s="54" t="s">
        <v>500</v>
      </c>
      <c r="K4960" s="54" t="s">
        <v>505</v>
      </c>
      <c r="L4960" s="87">
        <v>41688</v>
      </c>
      <c r="M4960" s="54"/>
      <c r="N4960" s="54" t="s">
        <v>506</v>
      </c>
      <c r="O4960" s="88">
        <v>0.11026376559999999</v>
      </c>
      <c r="P4960" s="54">
        <v>23</v>
      </c>
    </row>
    <row r="4961" spans="1:16" ht="28">
      <c r="A4961" s="54" t="s">
        <v>228</v>
      </c>
      <c r="B4961" s="54" t="s">
        <v>185</v>
      </c>
      <c r="C4961" s="54" t="s">
        <v>1130</v>
      </c>
      <c r="D4961" s="54" t="s">
        <v>163</v>
      </c>
      <c r="E4961" s="54" t="s">
        <v>370</v>
      </c>
      <c r="F4961" s="54" t="s">
        <v>272</v>
      </c>
      <c r="G4961" s="54" t="s">
        <v>500</v>
      </c>
      <c r="H4961" s="54" t="s">
        <v>501</v>
      </c>
      <c r="I4961" s="54" t="s">
        <v>502</v>
      </c>
      <c r="J4961" s="54" t="s">
        <v>500</v>
      </c>
      <c r="K4961" s="54" t="s">
        <v>507</v>
      </c>
      <c r="L4961" s="87">
        <v>41688</v>
      </c>
      <c r="M4961" s="54"/>
      <c r="N4961" s="54" t="s">
        <v>508</v>
      </c>
      <c r="O4961" s="88">
        <v>0.1121876941</v>
      </c>
      <c r="P4961" s="54">
        <v>23</v>
      </c>
    </row>
    <row r="4962" spans="1:16" ht="28">
      <c r="A4962" s="54" t="s">
        <v>228</v>
      </c>
      <c r="B4962" s="54" t="s">
        <v>185</v>
      </c>
      <c r="C4962" s="54" t="s">
        <v>1130</v>
      </c>
      <c r="D4962" s="54" t="s">
        <v>163</v>
      </c>
      <c r="E4962" s="54" t="s">
        <v>370</v>
      </c>
      <c r="F4962" s="54" t="s">
        <v>272</v>
      </c>
      <c r="G4962" s="54" t="s">
        <v>500</v>
      </c>
      <c r="H4962" s="54" t="s">
        <v>501</v>
      </c>
      <c r="I4962" s="54" t="s">
        <v>502</v>
      </c>
      <c r="J4962" s="54" t="s">
        <v>500</v>
      </c>
      <c r="K4962" s="54" t="s">
        <v>509</v>
      </c>
      <c r="L4962" s="87">
        <v>41688</v>
      </c>
      <c r="M4962" s="54"/>
      <c r="N4962" s="54" t="s">
        <v>510</v>
      </c>
      <c r="O4962" s="88">
        <v>9.2296872699999991E-2</v>
      </c>
      <c r="P4962" s="54">
        <v>23</v>
      </c>
    </row>
    <row r="4963" spans="1:16" ht="28">
      <c r="A4963" s="54" t="s">
        <v>228</v>
      </c>
      <c r="B4963" s="54" t="s">
        <v>185</v>
      </c>
      <c r="C4963" s="54" t="s">
        <v>1130</v>
      </c>
      <c r="D4963" s="54" t="s">
        <v>163</v>
      </c>
      <c r="E4963" s="54" t="s">
        <v>370</v>
      </c>
      <c r="F4963" s="54" t="s">
        <v>272</v>
      </c>
      <c r="G4963" s="54" t="s">
        <v>500</v>
      </c>
      <c r="H4963" s="54" t="s">
        <v>501</v>
      </c>
      <c r="I4963" s="54" t="s">
        <v>502</v>
      </c>
      <c r="J4963" s="54" t="s">
        <v>500</v>
      </c>
      <c r="K4963" s="54" t="s">
        <v>511</v>
      </c>
      <c r="L4963" s="87">
        <v>41688</v>
      </c>
      <c r="M4963" s="54"/>
      <c r="N4963" s="54" t="s">
        <v>512</v>
      </c>
      <c r="O4963" s="88">
        <v>0.1685737424</v>
      </c>
      <c r="P4963" s="54">
        <v>36</v>
      </c>
    </row>
    <row r="4964" spans="1:16" ht="28">
      <c r="A4964" s="54" t="s">
        <v>228</v>
      </c>
      <c r="B4964" s="54" t="s">
        <v>185</v>
      </c>
      <c r="C4964" s="54" t="s">
        <v>1130</v>
      </c>
      <c r="D4964" s="54" t="s">
        <v>163</v>
      </c>
      <c r="E4964" s="54" t="s">
        <v>370</v>
      </c>
      <c r="F4964" s="54" t="s">
        <v>272</v>
      </c>
      <c r="G4964" s="54" t="s">
        <v>500</v>
      </c>
      <c r="H4964" s="54" t="s">
        <v>501</v>
      </c>
      <c r="I4964" s="54" t="s">
        <v>502</v>
      </c>
      <c r="J4964" s="54" t="s">
        <v>500</v>
      </c>
      <c r="K4964" s="54" t="s">
        <v>513</v>
      </c>
      <c r="L4964" s="87">
        <v>41688</v>
      </c>
      <c r="M4964" s="54"/>
      <c r="N4964" s="54" t="s">
        <v>514</v>
      </c>
      <c r="O4964" s="88">
        <v>6.2185844499999997E-2</v>
      </c>
      <c r="P4964" s="54">
        <v>16</v>
      </c>
    </row>
    <row r="4965" spans="1:16" ht="28">
      <c r="A4965" s="54" t="s">
        <v>228</v>
      </c>
      <c r="B4965" s="54" t="s">
        <v>185</v>
      </c>
      <c r="C4965" s="54" t="s">
        <v>1130</v>
      </c>
      <c r="D4965" s="54" t="s">
        <v>163</v>
      </c>
      <c r="E4965" s="54" t="s">
        <v>370</v>
      </c>
      <c r="F4965" s="54" t="s">
        <v>272</v>
      </c>
      <c r="G4965" s="54" t="s">
        <v>500</v>
      </c>
      <c r="H4965" s="54" t="s">
        <v>501</v>
      </c>
      <c r="I4965" s="54" t="s">
        <v>502</v>
      </c>
      <c r="J4965" s="54" t="s">
        <v>500</v>
      </c>
      <c r="K4965" s="54" t="s">
        <v>515</v>
      </c>
      <c r="L4965" s="87">
        <v>41688</v>
      </c>
      <c r="M4965" s="54"/>
      <c r="N4965" s="54" t="s">
        <v>516</v>
      </c>
      <c r="O4965" s="88">
        <v>0.1204374466</v>
      </c>
      <c r="P4965" s="54">
        <v>26</v>
      </c>
    </row>
    <row r="4966" spans="1:16" ht="28">
      <c r="A4966" s="54" t="s">
        <v>228</v>
      </c>
      <c r="B4966" s="54" t="s">
        <v>185</v>
      </c>
      <c r="C4966" s="54" t="s">
        <v>1130</v>
      </c>
      <c r="D4966" s="54" t="s">
        <v>163</v>
      </c>
      <c r="E4966" s="54" t="s">
        <v>370</v>
      </c>
      <c r="F4966" s="54" t="s">
        <v>272</v>
      </c>
      <c r="G4966" s="54" t="s">
        <v>500</v>
      </c>
      <c r="H4966" s="54" t="s">
        <v>501</v>
      </c>
      <c r="I4966" s="54" t="s">
        <v>502</v>
      </c>
      <c r="J4966" s="54" t="s">
        <v>500</v>
      </c>
      <c r="K4966" s="54" t="s">
        <v>517</v>
      </c>
      <c r="L4966" s="87">
        <v>41688</v>
      </c>
      <c r="M4966" s="54"/>
      <c r="N4966" s="54" t="s">
        <v>518</v>
      </c>
      <c r="O4966" s="88">
        <v>7.332634120000002E-2</v>
      </c>
      <c r="P4966" s="54">
        <v>20</v>
      </c>
    </row>
    <row r="4967" spans="1:16" ht="28">
      <c r="A4967" s="54" t="s">
        <v>228</v>
      </c>
      <c r="B4967" s="54" t="s">
        <v>185</v>
      </c>
      <c r="C4967" s="54" t="s">
        <v>1130</v>
      </c>
      <c r="D4967" s="54" t="s">
        <v>163</v>
      </c>
      <c r="E4967" s="54" t="s">
        <v>370</v>
      </c>
      <c r="F4967" s="54" t="s">
        <v>272</v>
      </c>
      <c r="G4967" s="54" t="s">
        <v>500</v>
      </c>
      <c r="H4967" s="54" t="s">
        <v>501</v>
      </c>
      <c r="I4967" s="54" t="s">
        <v>502</v>
      </c>
      <c r="J4967" s="54" t="s">
        <v>500</v>
      </c>
      <c r="K4967" s="54" t="s">
        <v>519</v>
      </c>
      <c r="L4967" s="87">
        <v>41688</v>
      </c>
      <c r="M4967" s="54"/>
      <c r="N4967" s="54" t="s">
        <v>520</v>
      </c>
      <c r="O4967" s="88">
        <v>0.40984324290000002</v>
      </c>
      <c r="P4967" s="54">
        <v>94</v>
      </c>
    </row>
    <row r="4968" spans="1:16" ht="28">
      <c r="A4968" s="54" t="s">
        <v>228</v>
      </c>
      <c r="B4968" s="54" t="s">
        <v>185</v>
      </c>
      <c r="C4968" s="54" t="s">
        <v>1130</v>
      </c>
      <c r="D4968" s="54" t="s">
        <v>163</v>
      </c>
      <c r="E4968" s="54" t="s">
        <v>370</v>
      </c>
      <c r="F4968" s="54" t="s">
        <v>272</v>
      </c>
      <c r="G4968" s="54" t="s">
        <v>500</v>
      </c>
      <c r="H4968" s="54" t="s">
        <v>501</v>
      </c>
      <c r="I4968" s="54" t="s">
        <v>502</v>
      </c>
      <c r="J4968" s="54" t="s">
        <v>500</v>
      </c>
      <c r="K4968" s="54" t="s">
        <v>521</v>
      </c>
      <c r="L4968" s="87">
        <v>41688</v>
      </c>
      <c r="M4968" s="54"/>
      <c r="N4968" s="54" t="s">
        <v>522</v>
      </c>
      <c r="O4968" s="88">
        <v>0.27677361499999997</v>
      </c>
      <c r="P4968" s="54">
        <v>56</v>
      </c>
    </row>
    <row r="4969" spans="1:16" ht="28">
      <c r="A4969" s="54" t="s">
        <v>228</v>
      </c>
      <c r="B4969" s="54" t="s">
        <v>185</v>
      </c>
      <c r="C4969" s="54" t="s">
        <v>1130</v>
      </c>
      <c r="D4969" s="54" t="s">
        <v>163</v>
      </c>
      <c r="E4969" s="54" t="s">
        <v>370</v>
      </c>
      <c r="F4969" s="54" t="s">
        <v>272</v>
      </c>
      <c r="G4969" s="54" t="s">
        <v>500</v>
      </c>
      <c r="H4969" s="54" t="s">
        <v>501</v>
      </c>
      <c r="I4969" s="54" t="s">
        <v>502</v>
      </c>
      <c r="J4969" s="54" t="s">
        <v>500</v>
      </c>
      <c r="K4969" s="54" t="s">
        <v>523</v>
      </c>
      <c r="L4969" s="87">
        <v>41688</v>
      </c>
      <c r="M4969" s="54"/>
      <c r="N4969" s="54" t="s">
        <v>524</v>
      </c>
      <c r="O4969" s="88">
        <v>3.4464988199999998E-2</v>
      </c>
      <c r="P4969" s="54">
        <v>9</v>
      </c>
    </row>
    <row r="4970" spans="1:16" ht="28">
      <c r="A4970" s="54" t="s">
        <v>228</v>
      </c>
      <c r="B4970" s="54" t="s">
        <v>185</v>
      </c>
      <c r="C4970" s="54" t="s">
        <v>1130</v>
      </c>
      <c r="D4970" s="54" t="s">
        <v>163</v>
      </c>
      <c r="E4970" s="54" t="s">
        <v>370</v>
      </c>
      <c r="F4970" s="54" t="s">
        <v>272</v>
      </c>
      <c r="G4970" s="54" t="s">
        <v>500</v>
      </c>
      <c r="H4970" s="54" t="s">
        <v>501</v>
      </c>
      <c r="I4970" s="54" t="s">
        <v>502</v>
      </c>
      <c r="J4970" s="54" t="s">
        <v>500</v>
      </c>
      <c r="K4970" s="54" t="s">
        <v>525</v>
      </c>
      <c r="L4970" s="87">
        <v>41688</v>
      </c>
      <c r="M4970" s="54"/>
      <c r="N4970" s="54" t="s">
        <v>526</v>
      </c>
      <c r="O4970" s="88">
        <v>0.2803536962</v>
      </c>
      <c r="P4970" s="54">
        <v>66</v>
      </c>
    </row>
    <row r="4971" spans="1:16" ht="28">
      <c r="A4971" s="54" t="s">
        <v>228</v>
      </c>
      <c r="B4971" s="54" t="s">
        <v>185</v>
      </c>
      <c r="C4971" s="54" t="s">
        <v>1130</v>
      </c>
      <c r="D4971" s="54" t="s">
        <v>163</v>
      </c>
      <c r="E4971" s="54" t="s">
        <v>370</v>
      </c>
      <c r="F4971" s="54" t="s">
        <v>272</v>
      </c>
      <c r="G4971" s="54" t="s">
        <v>288</v>
      </c>
      <c r="H4971" s="54" t="s">
        <v>289</v>
      </c>
      <c r="I4971" s="54" t="s">
        <v>290</v>
      </c>
      <c r="J4971" s="54" t="s">
        <v>288</v>
      </c>
      <c r="K4971" s="54" t="s">
        <v>527</v>
      </c>
      <c r="L4971" s="87">
        <v>41653</v>
      </c>
      <c r="M4971" s="54"/>
      <c r="N4971" s="54" t="s">
        <v>528</v>
      </c>
      <c r="O4971" s="88">
        <v>2.8720823499999999E-2</v>
      </c>
      <c r="P4971" s="54">
        <v>5</v>
      </c>
    </row>
    <row r="4972" spans="1:16" ht="28">
      <c r="A4972" s="54" t="s">
        <v>228</v>
      </c>
      <c r="B4972" s="54" t="s">
        <v>185</v>
      </c>
      <c r="C4972" s="54" t="s">
        <v>1130</v>
      </c>
      <c r="D4972" s="54" t="s">
        <v>163</v>
      </c>
      <c r="E4972" s="54" t="s">
        <v>370</v>
      </c>
      <c r="F4972" s="54" t="s">
        <v>272</v>
      </c>
      <c r="G4972" s="54" t="s">
        <v>288</v>
      </c>
      <c r="H4972" s="54" t="s">
        <v>289</v>
      </c>
      <c r="I4972" s="54" t="s">
        <v>290</v>
      </c>
      <c r="J4972" s="54" t="s">
        <v>288</v>
      </c>
      <c r="K4972" s="54" t="s">
        <v>529</v>
      </c>
      <c r="L4972" s="87">
        <v>41653</v>
      </c>
      <c r="M4972" s="54"/>
      <c r="N4972" s="54" t="s">
        <v>530</v>
      </c>
      <c r="O4972" s="88">
        <v>4.9229168800000001E-2</v>
      </c>
      <c r="P4972" s="54">
        <v>14</v>
      </c>
    </row>
    <row r="4973" spans="1:16" ht="28">
      <c r="A4973" s="54" t="s">
        <v>228</v>
      </c>
      <c r="B4973" s="54" t="s">
        <v>185</v>
      </c>
      <c r="C4973" s="54" t="s">
        <v>1130</v>
      </c>
      <c r="D4973" s="54" t="s">
        <v>163</v>
      </c>
      <c r="E4973" s="54" t="s">
        <v>370</v>
      </c>
      <c r="F4973" s="54" t="s">
        <v>272</v>
      </c>
      <c r="G4973" s="54" t="s">
        <v>288</v>
      </c>
      <c r="H4973" s="54" t="s">
        <v>289</v>
      </c>
      <c r="I4973" s="54" t="s">
        <v>290</v>
      </c>
      <c r="J4973" s="54" t="s">
        <v>288</v>
      </c>
      <c r="K4973" s="54" t="s">
        <v>532</v>
      </c>
      <c r="L4973" s="87">
        <v>41653</v>
      </c>
      <c r="M4973" s="54"/>
      <c r="N4973" s="54" t="s">
        <v>533</v>
      </c>
      <c r="O4973" s="88">
        <v>6.3882937700000003E-2</v>
      </c>
      <c r="P4973" s="54">
        <v>11</v>
      </c>
    </row>
    <row r="4974" spans="1:16" ht="28">
      <c r="A4974" s="54" t="s">
        <v>228</v>
      </c>
      <c r="B4974" s="54" t="s">
        <v>185</v>
      </c>
      <c r="C4974" s="54" t="s">
        <v>1130</v>
      </c>
      <c r="D4974" s="54" t="s">
        <v>163</v>
      </c>
      <c r="E4974" s="54" t="s">
        <v>370</v>
      </c>
      <c r="F4974" s="54" t="s">
        <v>272</v>
      </c>
      <c r="G4974" s="54" t="s">
        <v>288</v>
      </c>
      <c r="H4974" s="54" t="s">
        <v>289</v>
      </c>
      <c r="I4974" s="54" t="s">
        <v>290</v>
      </c>
      <c r="J4974" s="54" t="s">
        <v>288</v>
      </c>
      <c r="K4974" s="54" t="s">
        <v>534</v>
      </c>
      <c r="L4974" s="87">
        <v>41653</v>
      </c>
      <c r="M4974" s="54"/>
      <c r="N4974" s="54" t="s">
        <v>535</v>
      </c>
      <c r="O4974" s="88">
        <v>0.1307679883</v>
      </c>
      <c r="P4974" s="54">
        <v>23</v>
      </c>
    </row>
    <row r="4975" spans="1:16" ht="28">
      <c r="A4975" s="54" t="s">
        <v>228</v>
      </c>
      <c r="B4975" s="54" t="s">
        <v>185</v>
      </c>
      <c r="C4975" s="54" t="s">
        <v>1130</v>
      </c>
      <c r="D4975" s="54" t="s">
        <v>163</v>
      </c>
      <c r="E4975" s="54" t="s">
        <v>370</v>
      </c>
      <c r="F4975" s="54" t="s">
        <v>272</v>
      </c>
      <c r="G4975" s="54" t="s">
        <v>288</v>
      </c>
      <c r="H4975" s="54" t="s">
        <v>289</v>
      </c>
      <c r="I4975" s="54" t="s">
        <v>290</v>
      </c>
      <c r="J4975" s="54" t="s">
        <v>288</v>
      </c>
      <c r="K4975" s="54" t="s">
        <v>536</v>
      </c>
      <c r="L4975" s="87">
        <v>41653</v>
      </c>
      <c r="M4975" s="54"/>
      <c r="N4975" s="54" t="s">
        <v>537</v>
      </c>
      <c r="O4975" s="88">
        <v>7.4674141200000002E-2</v>
      </c>
      <c r="P4975" s="54">
        <v>14</v>
      </c>
    </row>
    <row r="4976" spans="1:16" ht="28">
      <c r="A4976" s="54" t="s">
        <v>228</v>
      </c>
      <c r="B4976" s="54" t="s">
        <v>185</v>
      </c>
      <c r="C4976" s="54" t="s">
        <v>1130</v>
      </c>
      <c r="D4976" s="54" t="s">
        <v>163</v>
      </c>
      <c r="E4976" s="54" t="s">
        <v>370</v>
      </c>
      <c r="F4976" s="54" t="s">
        <v>272</v>
      </c>
      <c r="G4976" s="54" t="s">
        <v>288</v>
      </c>
      <c r="H4976" s="54" t="s">
        <v>289</v>
      </c>
      <c r="I4976" s="54" t="s">
        <v>290</v>
      </c>
      <c r="J4976" s="54" t="s">
        <v>288</v>
      </c>
      <c r="K4976" s="54" t="s">
        <v>538</v>
      </c>
      <c r="L4976" s="87">
        <v>41653</v>
      </c>
      <c r="M4976" s="54"/>
      <c r="N4976" s="54" t="s">
        <v>539</v>
      </c>
      <c r="O4976" s="88">
        <v>4.9001882300000001E-2</v>
      </c>
      <c r="P4976" s="54">
        <v>9</v>
      </c>
    </row>
    <row r="4977" spans="1:16" ht="28">
      <c r="A4977" s="54" t="s">
        <v>228</v>
      </c>
      <c r="B4977" s="54" t="s">
        <v>185</v>
      </c>
      <c r="C4977" s="54" t="s">
        <v>1130</v>
      </c>
      <c r="D4977" s="54" t="s">
        <v>163</v>
      </c>
      <c r="E4977" s="54" t="s">
        <v>370</v>
      </c>
      <c r="F4977" s="54" t="s">
        <v>272</v>
      </c>
      <c r="G4977" s="54" t="s">
        <v>288</v>
      </c>
      <c r="H4977" s="54" t="s">
        <v>289</v>
      </c>
      <c r="I4977" s="54" t="s">
        <v>290</v>
      </c>
      <c r="J4977" s="54" t="s">
        <v>288</v>
      </c>
      <c r="K4977" s="54" t="s">
        <v>540</v>
      </c>
      <c r="L4977" s="87">
        <v>41653</v>
      </c>
      <c r="M4977" s="54"/>
      <c r="N4977" s="54" t="s">
        <v>541</v>
      </c>
      <c r="O4977" s="88">
        <v>9.5182486499999996E-2</v>
      </c>
      <c r="P4977" s="54">
        <v>18</v>
      </c>
    </row>
    <row r="4978" spans="1:16" ht="28">
      <c r="A4978" s="54" t="s">
        <v>228</v>
      </c>
      <c r="B4978" s="54" t="s">
        <v>185</v>
      </c>
      <c r="C4978" s="54" t="s">
        <v>1130</v>
      </c>
      <c r="D4978" s="54" t="s">
        <v>163</v>
      </c>
      <c r="E4978" s="54" t="s">
        <v>370</v>
      </c>
      <c r="F4978" s="54" t="s">
        <v>272</v>
      </c>
      <c r="G4978" s="54" t="s">
        <v>288</v>
      </c>
      <c r="H4978" s="54" t="s">
        <v>288</v>
      </c>
      <c r="I4978" s="54" t="s">
        <v>293</v>
      </c>
      <c r="J4978" s="54" t="s">
        <v>288</v>
      </c>
      <c r="K4978" s="54" t="s">
        <v>294</v>
      </c>
      <c r="L4978" s="87">
        <v>41653</v>
      </c>
      <c r="M4978" s="54"/>
      <c r="N4978" s="54" t="s">
        <v>295</v>
      </c>
      <c r="O4978" s="88">
        <v>1.14883294E-2</v>
      </c>
      <c r="P4978" s="54">
        <v>2</v>
      </c>
    </row>
    <row r="4979" spans="1:16" ht="28">
      <c r="A4979" s="54" t="s">
        <v>228</v>
      </c>
      <c r="B4979" s="54" t="s">
        <v>185</v>
      </c>
      <c r="C4979" s="54" t="s">
        <v>1130</v>
      </c>
      <c r="D4979" s="54" t="s">
        <v>163</v>
      </c>
      <c r="E4979" s="54" t="s">
        <v>370</v>
      </c>
      <c r="F4979" s="54" t="s">
        <v>272</v>
      </c>
      <c r="G4979" s="54" t="s">
        <v>288</v>
      </c>
      <c r="H4979" s="54" t="s">
        <v>288</v>
      </c>
      <c r="I4979" s="54" t="s">
        <v>293</v>
      </c>
      <c r="J4979" s="54" t="s">
        <v>288</v>
      </c>
      <c r="K4979" s="54" t="s">
        <v>542</v>
      </c>
      <c r="L4979" s="87">
        <v>41653</v>
      </c>
      <c r="M4979" s="54"/>
      <c r="N4979" s="54" t="s">
        <v>543</v>
      </c>
      <c r="O4979" s="88">
        <v>5.7441647000000002E-3</v>
      </c>
      <c r="P4979" s="54">
        <v>1</v>
      </c>
    </row>
    <row r="4980" spans="1:16" ht="28">
      <c r="A4980" s="54" t="s">
        <v>228</v>
      </c>
      <c r="B4980" s="54" t="s">
        <v>185</v>
      </c>
      <c r="C4980" s="54" t="s">
        <v>1130</v>
      </c>
      <c r="D4980" s="54" t="s">
        <v>163</v>
      </c>
      <c r="E4980" s="54" t="s">
        <v>370</v>
      </c>
      <c r="F4980" s="54" t="s">
        <v>272</v>
      </c>
      <c r="G4980" s="54" t="s">
        <v>288</v>
      </c>
      <c r="H4980" s="54" t="s">
        <v>288</v>
      </c>
      <c r="I4980" s="54" t="s">
        <v>293</v>
      </c>
      <c r="J4980" s="54" t="s">
        <v>288</v>
      </c>
      <c r="K4980" s="54" t="s">
        <v>544</v>
      </c>
      <c r="L4980" s="87">
        <v>41653</v>
      </c>
      <c r="M4980" s="54"/>
      <c r="N4980" s="54" t="s">
        <v>545</v>
      </c>
      <c r="O4980" s="88">
        <v>1.14883294E-2</v>
      </c>
      <c r="P4980" s="54">
        <v>2</v>
      </c>
    </row>
    <row r="4981" spans="1:16" ht="28">
      <c r="A4981" s="54" t="s">
        <v>228</v>
      </c>
      <c r="B4981" s="54" t="s">
        <v>185</v>
      </c>
      <c r="C4981" s="54" t="s">
        <v>1130</v>
      </c>
      <c r="D4981" s="54" t="s">
        <v>163</v>
      </c>
      <c r="E4981" s="54" t="s">
        <v>370</v>
      </c>
      <c r="F4981" s="54" t="s">
        <v>272</v>
      </c>
      <c r="G4981" s="54" t="s">
        <v>288</v>
      </c>
      <c r="H4981" s="54" t="s">
        <v>288</v>
      </c>
      <c r="I4981" s="54" t="s">
        <v>293</v>
      </c>
      <c r="J4981" s="54" t="s">
        <v>288</v>
      </c>
      <c r="K4981" s="54" t="s">
        <v>546</v>
      </c>
      <c r="L4981" s="87">
        <v>41653</v>
      </c>
      <c r="M4981" s="54"/>
      <c r="N4981" s="54" t="s">
        <v>547</v>
      </c>
      <c r="O4981" s="88">
        <v>3.4464988199999998E-2</v>
      </c>
      <c r="P4981" s="54">
        <v>6</v>
      </c>
    </row>
    <row r="4982" spans="1:16" ht="28">
      <c r="A4982" s="54" t="s">
        <v>228</v>
      </c>
      <c r="B4982" s="54" t="s">
        <v>185</v>
      </c>
      <c r="C4982" s="54" t="s">
        <v>1130</v>
      </c>
      <c r="D4982" s="54" t="s">
        <v>163</v>
      </c>
      <c r="E4982" s="54" t="s">
        <v>370</v>
      </c>
      <c r="F4982" s="54" t="s">
        <v>272</v>
      </c>
      <c r="G4982" s="54" t="s">
        <v>288</v>
      </c>
      <c r="H4982" s="54" t="s">
        <v>288</v>
      </c>
      <c r="I4982" s="54" t="s">
        <v>293</v>
      </c>
      <c r="J4982" s="54" t="s">
        <v>288</v>
      </c>
      <c r="K4982" s="54" t="s">
        <v>548</v>
      </c>
      <c r="L4982" s="87">
        <v>41653</v>
      </c>
      <c r="M4982" s="54"/>
      <c r="N4982" s="54" t="s">
        <v>549</v>
      </c>
      <c r="O4982" s="88">
        <v>5.7441647000000002E-3</v>
      </c>
      <c r="P4982" s="54">
        <v>1</v>
      </c>
    </row>
    <row r="4983" spans="1:16" ht="28">
      <c r="A4983" s="54" t="s">
        <v>228</v>
      </c>
      <c r="B4983" s="54" t="s">
        <v>185</v>
      </c>
      <c r="C4983" s="54" t="s">
        <v>1130</v>
      </c>
      <c r="D4983" s="54" t="s">
        <v>163</v>
      </c>
      <c r="E4983" s="54" t="s">
        <v>370</v>
      </c>
      <c r="F4983" s="54" t="s">
        <v>272</v>
      </c>
      <c r="G4983" s="54" t="s">
        <v>288</v>
      </c>
      <c r="H4983" s="54" t="s">
        <v>288</v>
      </c>
      <c r="I4983" s="54" t="s">
        <v>293</v>
      </c>
      <c r="J4983" s="54" t="s">
        <v>288</v>
      </c>
      <c r="K4983" s="54" t="s">
        <v>296</v>
      </c>
      <c r="L4983" s="87">
        <v>41653</v>
      </c>
      <c r="M4983" s="54"/>
      <c r="N4983" s="54" t="s">
        <v>297</v>
      </c>
      <c r="O4983" s="88">
        <v>5.7441647000000002E-3</v>
      </c>
      <c r="P4983" s="54">
        <v>2</v>
      </c>
    </row>
    <row r="4984" spans="1:16" ht="28">
      <c r="A4984" s="54" t="s">
        <v>228</v>
      </c>
      <c r="B4984" s="54" t="s">
        <v>185</v>
      </c>
      <c r="C4984" s="54" t="s">
        <v>1130</v>
      </c>
      <c r="D4984" s="54" t="s">
        <v>163</v>
      </c>
      <c r="E4984" s="54" t="s">
        <v>370</v>
      </c>
      <c r="F4984" s="54" t="s">
        <v>272</v>
      </c>
      <c r="G4984" s="54" t="s">
        <v>288</v>
      </c>
      <c r="H4984" s="54" t="s">
        <v>288</v>
      </c>
      <c r="I4984" s="54" t="s">
        <v>293</v>
      </c>
      <c r="J4984" s="54" t="s">
        <v>288</v>
      </c>
      <c r="K4984" s="54" t="s">
        <v>550</v>
      </c>
      <c r="L4984" s="87">
        <v>41653</v>
      </c>
      <c r="M4984" s="54"/>
      <c r="N4984" s="54" t="s">
        <v>551</v>
      </c>
      <c r="O4984" s="88">
        <v>1.7232494099999999E-2</v>
      </c>
      <c r="P4984" s="54">
        <v>3</v>
      </c>
    </row>
    <row r="4985" spans="1:16" ht="28">
      <c r="A4985" s="54" t="s">
        <v>228</v>
      </c>
      <c r="B4985" s="54" t="s">
        <v>185</v>
      </c>
      <c r="C4985" s="54" t="s">
        <v>1130</v>
      </c>
      <c r="D4985" s="54" t="s">
        <v>163</v>
      </c>
      <c r="E4985" s="54" t="s">
        <v>370</v>
      </c>
      <c r="F4985" s="54" t="s">
        <v>272</v>
      </c>
      <c r="G4985" s="54" t="s">
        <v>288</v>
      </c>
      <c r="H4985" s="54" t="s">
        <v>288</v>
      </c>
      <c r="I4985" s="54" t="s">
        <v>293</v>
      </c>
      <c r="J4985" s="54" t="s">
        <v>288</v>
      </c>
      <c r="K4985" s="54" t="s">
        <v>552</v>
      </c>
      <c r="L4985" s="87">
        <v>41653</v>
      </c>
      <c r="M4985" s="54"/>
      <c r="N4985" s="54" t="s">
        <v>553</v>
      </c>
      <c r="O4985" s="88">
        <v>5.7441647000000002E-3</v>
      </c>
      <c r="P4985" s="54">
        <v>1</v>
      </c>
    </row>
    <row r="4986" spans="1:16" ht="28">
      <c r="A4986" s="54" t="s">
        <v>228</v>
      </c>
      <c r="B4986" s="54" t="s">
        <v>185</v>
      </c>
      <c r="C4986" s="54" t="s">
        <v>1130</v>
      </c>
      <c r="D4986" s="54" t="s">
        <v>163</v>
      </c>
      <c r="E4986" s="54" t="s">
        <v>370</v>
      </c>
      <c r="F4986" s="54" t="s">
        <v>272</v>
      </c>
      <c r="G4986" s="54" t="s">
        <v>288</v>
      </c>
      <c r="H4986" s="54" t="s">
        <v>288</v>
      </c>
      <c r="I4986" s="54" t="s">
        <v>293</v>
      </c>
      <c r="J4986" s="54" t="s">
        <v>288</v>
      </c>
      <c r="K4986" s="54" t="s">
        <v>554</v>
      </c>
      <c r="L4986" s="87">
        <v>41653</v>
      </c>
      <c r="M4986" s="54"/>
      <c r="N4986" s="54" t="s">
        <v>555</v>
      </c>
      <c r="O4986" s="88">
        <v>1.14883294E-2</v>
      </c>
      <c r="P4986" s="54">
        <v>2</v>
      </c>
    </row>
    <row r="4987" spans="1:16" ht="28">
      <c r="A4987" s="54" t="s">
        <v>228</v>
      </c>
      <c r="B4987" s="54" t="s">
        <v>185</v>
      </c>
      <c r="C4987" s="54" t="s">
        <v>1130</v>
      </c>
      <c r="D4987" s="54" t="s">
        <v>163</v>
      </c>
      <c r="E4987" s="54" t="s">
        <v>370</v>
      </c>
      <c r="F4987" s="54" t="s">
        <v>272</v>
      </c>
      <c r="G4987" s="54" t="s">
        <v>288</v>
      </c>
      <c r="H4987" s="54" t="s">
        <v>288</v>
      </c>
      <c r="I4987" s="54" t="s">
        <v>293</v>
      </c>
      <c r="J4987" s="54" t="s">
        <v>288</v>
      </c>
      <c r="K4987" s="54" t="s">
        <v>556</v>
      </c>
      <c r="L4987" s="87">
        <v>41653</v>
      </c>
      <c r="M4987" s="54"/>
      <c r="N4987" s="54" t="s">
        <v>557</v>
      </c>
      <c r="O4987" s="88">
        <v>5.7441647000000002E-3</v>
      </c>
      <c r="P4987" s="54">
        <v>1</v>
      </c>
    </row>
    <row r="4988" spans="1:16" ht="28">
      <c r="A4988" s="54" t="s">
        <v>228</v>
      </c>
      <c r="B4988" s="54" t="s">
        <v>185</v>
      </c>
      <c r="C4988" s="54" t="s">
        <v>1130</v>
      </c>
      <c r="D4988" s="54" t="s">
        <v>163</v>
      </c>
      <c r="E4988" s="54" t="s">
        <v>370</v>
      </c>
      <c r="F4988" s="54" t="s">
        <v>272</v>
      </c>
      <c r="G4988" s="54" t="s">
        <v>288</v>
      </c>
      <c r="H4988" s="54" t="s">
        <v>288</v>
      </c>
      <c r="I4988" s="54" t="s">
        <v>293</v>
      </c>
      <c r="J4988" s="54" t="s">
        <v>288</v>
      </c>
      <c r="K4988" s="54" t="s">
        <v>558</v>
      </c>
      <c r="L4988" s="87">
        <v>41653</v>
      </c>
      <c r="M4988" s="54"/>
      <c r="N4988" s="54" t="s">
        <v>559</v>
      </c>
      <c r="O4988" s="88">
        <v>5.7441647000000002E-3</v>
      </c>
      <c r="P4988" s="54">
        <v>1</v>
      </c>
    </row>
    <row r="4989" spans="1:16" ht="28">
      <c r="A4989" s="54" t="s">
        <v>228</v>
      </c>
      <c r="B4989" s="54" t="s">
        <v>185</v>
      </c>
      <c r="C4989" s="54" t="s">
        <v>1130</v>
      </c>
      <c r="D4989" s="54" t="s">
        <v>163</v>
      </c>
      <c r="E4989" s="54" t="s">
        <v>370</v>
      </c>
      <c r="F4989" s="54" t="s">
        <v>272</v>
      </c>
      <c r="G4989" s="54" t="s">
        <v>288</v>
      </c>
      <c r="H4989" s="54" t="s">
        <v>288</v>
      </c>
      <c r="I4989" s="54" t="s">
        <v>293</v>
      </c>
      <c r="J4989" s="54" t="s">
        <v>288</v>
      </c>
      <c r="K4989" s="54" t="s">
        <v>560</v>
      </c>
      <c r="L4989" s="87">
        <v>41653</v>
      </c>
      <c r="M4989" s="54"/>
      <c r="N4989" s="54" t="s">
        <v>561</v>
      </c>
      <c r="O4989" s="88">
        <v>1.14883294E-2</v>
      </c>
      <c r="P4989" s="54">
        <v>2</v>
      </c>
    </row>
    <row r="4990" spans="1:16" ht="28">
      <c r="A4990" s="54" t="s">
        <v>228</v>
      </c>
      <c r="B4990" s="54" t="s">
        <v>185</v>
      </c>
      <c r="C4990" s="54" t="s">
        <v>1130</v>
      </c>
      <c r="D4990" s="54" t="s">
        <v>163</v>
      </c>
      <c r="E4990" s="54" t="s">
        <v>370</v>
      </c>
      <c r="F4990" s="54" t="s">
        <v>272</v>
      </c>
      <c r="G4990" s="54" t="s">
        <v>288</v>
      </c>
      <c r="H4990" s="54" t="s">
        <v>288</v>
      </c>
      <c r="I4990" s="54" t="s">
        <v>293</v>
      </c>
      <c r="J4990" s="54" t="s">
        <v>288</v>
      </c>
      <c r="K4990" s="54" t="s">
        <v>562</v>
      </c>
      <c r="L4990" s="87">
        <v>41653</v>
      </c>
      <c r="M4990" s="54"/>
      <c r="N4990" s="54" t="s">
        <v>563</v>
      </c>
      <c r="O4990" s="88">
        <v>0.25945518169999998</v>
      </c>
      <c r="P4990" s="54">
        <v>51</v>
      </c>
    </row>
    <row r="4991" spans="1:16" ht="28">
      <c r="A4991" s="54" t="s">
        <v>228</v>
      </c>
      <c r="B4991" s="54" t="s">
        <v>185</v>
      </c>
      <c r="C4991" s="54" t="s">
        <v>1130</v>
      </c>
      <c r="D4991" s="54" t="s">
        <v>163</v>
      </c>
      <c r="E4991" s="54" t="s">
        <v>370</v>
      </c>
      <c r="F4991" s="54" t="s">
        <v>272</v>
      </c>
      <c r="G4991" s="54" t="s">
        <v>288</v>
      </c>
      <c r="H4991" s="54" t="s">
        <v>288</v>
      </c>
      <c r="I4991" s="54" t="s">
        <v>293</v>
      </c>
      <c r="J4991" s="54" t="s">
        <v>288</v>
      </c>
      <c r="K4991" s="54" t="s">
        <v>298</v>
      </c>
      <c r="L4991" s="87">
        <v>41653</v>
      </c>
      <c r="M4991" s="54"/>
      <c r="N4991" s="54" t="s">
        <v>299</v>
      </c>
      <c r="O4991" s="88">
        <v>1.7232494099999999E-2</v>
      </c>
      <c r="P4991" s="54">
        <v>3</v>
      </c>
    </row>
    <row r="4992" spans="1:16" ht="28">
      <c r="A4992" s="54" t="s">
        <v>228</v>
      </c>
      <c r="B4992" s="54" t="s">
        <v>185</v>
      </c>
      <c r="C4992" s="54" t="s">
        <v>1130</v>
      </c>
      <c r="D4992" s="54" t="s">
        <v>163</v>
      </c>
      <c r="E4992" s="54" t="s">
        <v>370</v>
      </c>
      <c r="F4992" s="54" t="s">
        <v>272</v>
      </c>
      <c r="G4992" s="54" t="s">
        <v>288</v>
      </c>
      <c r="H4992" s="54" t="s">
        <v>564</v>
      </c>
      <c r="I4992" s="54" t="s">
        <v>565</v>
      </c>
      <c r="J4992" s="54" t="s">
        <v>288</v>
      </c>
      <c r="K4992" s="54" t="s">
        <v>568</v>
      </c>
      <c r="L4992" s="87">
        <v>41653</v>
      </c>
      <c r="M4992" s="54"/>
      <c r="N4992" s="54" t="s">
        <v>569</v>
      </c>
      <c r="O4992" s="88">
        <v>5.7441647000000002E-3</v>
      </c>
      <c r="P4992" s="54">
        <v>1</v>
      </c>
    </row>
    <row r="4993" spans="1:16" ht="28">
      <c r="A4993" s="54" t="s">
        <v>228</v>
      </c>
      <c r="B4993" s="54" t="s">
        <v>185</v>
      </c>
      <c r="C4993" s="54" t="s">
        <v>1130</v>
      </c>
      <c r="D4993" s="54" t="s">
        <v>163</v>
      </c>
      <c r="E4993" s="54" t="s">
        <v>370</v>
      </c>
      <c r="F4993" s="54" t="s">
        <v>272</v>
      </c>
      <c r="G4993" s="54" t="s">
        <v>288</v>
      </c>
      <c r="H4993" s="54" t="s">
        <v>564</v>
      </c>
      <c r="I4993" s="54" t="s">
        <v>565</v>
      </c>
      <c r="J4993" s="54" t="s">
        <v>288</v>
      </c>
      <c r="K4993" s="54" t="s">
        <v>570</v>
      </c>
      <c r="L4993" s="87">
        <v>41653</v>
      </c>
      <c r="M4993" s="54"/>
      <c r="N4993" s="54" t="s">
        <v>571</v>
      </c>
      <c r="O4993" s="88">
        <v>1.14883294E-2</v>
      </c>
      <c r="P4993" s="54">
        <v>2</v>
      </c>
    </row>
    <row r="4994" spans="1:16" ht="28">
      <c r="A4994" s="54" t="s">
        <v>228</v>
      </c>
      <c r="B4994" s="54" t="s">
        <v>185</v>
      </c>
      <c r="C4994" s="54" t="s">
        <v>1130</v>
      </c>
      <c r="D4994" s="54" t="s">
        <v>163</v>
      </c>
      <c r="E4994" s="54" t="s">
        <v>370</v>
      </c>
      <c r="F4994" s="54" t="s">
        <v>272</v>
      </c>
      <c r="G4994" s="54" t="s">
        <v>288</v>
      </c>
      <c r="H4994" s="54" t="s">
        <v>564</v>
      </c>
      <c r="I4994" s="54" t="s">
        <v>565</v>
      </c>
      <c r="J4994" s="54" t="s">
        <v>288</v>
      </c>
      <c r="K4994" s="54" t="s">
        <v>572</v>
      </c>
      <c r="L4994" s="87">
        <v>41653</v>
      </c>
      <c r="M4994" s="54"/>
      <c r="N4994" s="54" t="s">
        <v>573</v>
      </c>
      <c r="O4994" s="88">
        <v>5.7441647000000002E-3</v>
      </c>
      <c r="P4994" s="54">
        <v>1</v>
      </c>
    </row>
    <row r="4995" spans="1:16" ht="28">
      <c r="A4995" s="54" t="s">
        <v>228</v>
      </c>
      <c r="B4995" s="54" t="s">
        <v>185</v>
      </c>
      <c r="C4995" s="54" t="s">
        <v>1130</v>
      </c>
      <c r="D4995" s="54" t="s">
        <v>163</v>
      </c>
      <c r="E4995" s="54" t="s">
        <v>370</v>
      </c>
      <c r="F4995" s="54" t="s">
        <v>272</v>
      </c>
      <c r="G4995" s="54" t="s">
        <v>288</v>
      </c>
      <c r="H4995" s="54" t="s">
        <v>194</v>
      </c>
      <c r="I4995" s="54" t="s">
        <v>576</v>
      </c>
      <c r="J4995" s="54" t="s">
        <v>288</v>
      </c>
      <c r="K4995" s="54" t="s">
        <v>577</v>
      </c>
      <c r="L4995" s="87">
        <v>42510</v>
      </c>
      <c r="M4995" s="54"/>
      <c r="N4995" s="54" t="s">
        <v>578</v>
      </c>
      <c r="O4995" s="88">
        <v>5.7441647000000002E-3</v>
      </c>
      <c r="P4995" s="54">
        <v>1</v>
      </c>
    </row>
    <row r="4996" spans="1:16" ht="28">
      <c r="A4996" s="54" t="s">
        <v>228</v>
      </c>
      <c r="B4996" s="54" t="s">
        <v>185</v>
      </c>
      <c r="C4996" s="54" t="s">
        <v>1130</v>
      </c>
      <c r="D4996" s="54" t="s">
        <v>163</v>
      </c>
      <c r="E4996" s="54" t="s">
        <v>370</v>
      </c>
      <c r="F4996" s="54" t="s">
        <v>272</v>
      </c>
      <c r="G4996" s="54" t="s">
        <v>288</v>
      </c>
      <c r="H4996" s="54" t="s">
        <v>194</v>
      </c>
      <c r="I4996" s="54" t="s">
        <v>576</v>
      </c>
      <c r="J4996" s="54" t="s">
        <v>288</v>
      </c>
      <c r="K4996" s="54" t="s">
        <v>579</v>
      </c>
      <c r="L4996" s="87">
        <v>42510</v>
      </c>
      <c r="M4996" s="54"/>
      <c r="N4996" s="54" t="s">
        <v>580</v>
      </c>
      <c r="O4996" s="88">
        <v>5.7441647000000002E-3</v>
      </c>
      <c r="P4996" s="54">
        <v>1</v>
      </c>
    </row>
    <row r="4997" spans="1:16" ht="28">
      <c r="A4997" s="54" t="s">
        <v>228</v>
      </c>
      <c r="B4997" s="54" t="s">
        <v>185</v>
      </c>
      <c r="C4997" s="54" t="s">
        <v>1130</v>
      </c>
      <c r="D4997" s="54" t="s">
        <v>163</v>
      </c>
      <c r="E4997" s="54" t="s">
        <v>370</v>
      </c>
      <c r="F4997" s="54" t="s">
        <v>272</v>
      </c>
      <c r="G4997" s="54" t="s">
        <v>288</v>
      </c>
      <c r="H4997" s="54" t="s">
        <v>194</v>
      </c>
      <c r="I4997" s="54" t="s">
        <v>576</v>
      </c>
      <c r="J4997" s="54" t="s">
        <v>288</v>
      </c>
      <c r="K4997" s="54" t="s">
        <v>583</v>
      </c>
      <c r="L4997" s="87">
        <v>42510</v>
      </c>
      <c r="M4997" s="54"/>
      <c r="N4997" s="54" t="s">
        <v>584</v>
      </c>
      <c r="O4997" s="88">
        <v>1.14883294E-2</v>
      </c>
      <c r="P4997" s="54">
        <v>2</v>
      </c>
    </row>
    <row r="4998" spans="1:16" ht="28">
      <c r="A4998" s="54" t="s">
        <v>228</v>
      </c>
      <c r="B4998" s="54" t="s">
        <v>185</v>
      </c>
      <c r="C4998" s="54" t="s">
        <v>1130</v>
      </c>
      <c r="D4998" s="54" t="s">
        <v>163</v>
      </c>
      <c r="E4998" s="54" t="s">
        <v>370</v>
      </c>
      <c r="F4998" s="54" t="s">
        <v>272</v>
      </c>
      <c r="G4998" s="54" t="s">
        <v>288</v>
      </c>
      <c r="H4998" s="54" t="s">
        <v>194</v>
      </c>
      <c r="I4998" s="54" t="s">
        <v>576</v>
      </c>
      <c r="J4998" s="54" t="s">
        <v>288</v>
      </c>
      <c r="K4998" s="54" t="s">
        <v>585</v>
      </c>
      <c r="L4998" s="87">
        <v>42510</v>
      </c>
      <c r="M4998" s="54"/>
      <c r="N4998" s="54" t="s">
        <v>586</v>
      </c>
      <c r="O4998" s="88">
        <v>9.1906635299999997E-2</v>
      </c>
      <c r="P4998" s="54">
        <v>16</v>
      </c>
    </row>
    <row r="4999" spans="1:16" ht="28">
      <c r="A4999" s="54" t="s">
        <v>228</v>
      </c>
      <c r="B4999" s="54" t="s">
        <v>185</v>
      </c>
      <c r="C4999" s="54" t="s">
        <v>1130</v>
      </c>
      <c r="D4999" s="54" t="s">
        <v>163</v>
      </c>
      <c r="E4999" s="54" t="s">
        <v>370</v>
      </c>
      <c r="F4999" s="54" t="s">
        <v>272</v>
      </c>
      <c r="G4999" s="54" t="s">
        <v>288</v>
      </c>
      <c r="H4999" s="54" t="s">
        <v>194</v>
      </c>
      <c r="I4999" s="54" t="s">
        <v>576</v>
      </c>
      <c r="J4999" s="54" t="s">
        <v>288</v>
      </c>
      <c r="K4999" s="54" t="s">
        <v>587</v>
      </c>
      <c r="L4999" s="87">
        <v>42510</v>
      </c>
      <c r="M4999" s="54"/>
      <c r="N4999" s="54" t="s">
        <v>588</v>
      </c>
      <c r="O4999" s="88">
        <v>1.14883294E-2</v>
      </c>
      <c r="P4999" s="54">
        <v>2</v>
      </c>
    </row>
    <row r="5000" spans="1:16" ht="28">
      <c r="A5000" s="54" t="s">
        <v>228</v>
      </c>
      <c r="B5000" s="54" t="s">
        <v>185</v>
      </c>
      <c r="C5000" s="54" t="s">
        <v>1130</v>
      </c>
      <c r="D5000" s="54" t="s">
        <v>163</v>
      </c>
      <c r="E5000" s="54" t="s">
        <v>370</v>
      </c>
      <c r="F5000" s="54" t="s">
        <v>272</v>
      </c>
      <c r="G5000" s="54" t="s">
        <v>288</v>
      </c>
      <c r="H5000" s="54" t="s">
        <v>194</v>
      </c>
      <c r="I5000" s="54" t="s">
        <v>576</v>
      </c>
      <c r="J5000" s="54" t="s">
        <v>288</v>
      </c>
      <c r="K5000" s="54" t="s">
        <v>591</v>
      </c>
      <c r="L5000" s="87">
        <v>42510</v>
      </c>
      <c r="M5000" s="54"/>
      <c r="N5000" s="54" t="s">
        <v>592</v>
      </c>
      <c r="O5000" s="88">
        <v>2.2976658800000001E-2</v>
      </c>
      <c r="P5000" s="54">
        <v>4</v>
      </c>
    </row>
    <row r="5001" spans="1:16" ht="28">
      <c r="A5001" s="54" t="s">
        <v>228</v>
      </c>
      <c r="B5001" s="54" t="s">
        <v>185</v>
      </c>
      <c r="C5001" s="54" t="s">
        <v>1130</v>
      </c>
      <c r="D5001" s="54" t="s">
        <v>163</v>
      </c>
      <c r="E5001" s="54" t="s">
        <v>370</v>
      </c>
      <c r="F5001" s="54" t="s">
        <v>272</v>
      </c>
      <c r="G5001" s="54" t="s">
        <v>288</v>
      </c>
      <c r="H5001" s="54" t="s">
        <v>194</v>
      </c>
      <c r="I5001" s="54" t="s">
        <v>576</v>
      </c>
      <c r="J5001" s="54" t="s">
        <v>288</v>
      </c>
      <c r="K5001" s="54" t="s">
        <v>593</v>
      </c>
      <c r="L5001" s="87">
        <v>42510</v>
      </c>
      <c r="M5001" s="54"/>
      <c r="N5001" s="54" t="s">
        <v>594</v>
      </c>
      <c r="O5001" s="88">
        <v>5.7441647000000002E-3</v>
      </c>
      <c r="P5001" s="54">
        <v>1</v>
      </c>
    </row>
    <row r="5002" spans="1:16" ht="28">
      <c r="A5002" s="54" t="s">
        <v>228</v>
      </c>
      <c r="B5002" s="54" t="s">
        <v>185</v>
      </c>
      <c r="C5002" s="54" t="s">
        <v>1130</v>
      </c>
      <c r="D5002" s="54" t="s">
        <v>163</v>
      </c>
      <c r="E5002" s="54" t="s">
        <v>370</v>
      </c>
      <c r="F5002" s="54" t="s">
        <v>272</v>
      </c>
      <c r="G5002" s="54" t="s">
        <v>288</v>
      </c>
      <c r="H5002" s="54" t="s">
        <v>194</v>
      </c>
      <c r="I5002" s="54" t="s">
        <v>576</v>
      </c>
      <c r="J5002" s="54" t="s">
        <v>288</v>
      </c>
      <c r="K5002" s="54" t="s">
        <v>595</v>
      </c>
      <c r="L5002" s="87">
        <v>42510</v>
      </c>
      <c r="M5002" s="54"/>
      <c r="N5002" s="54" t="s">
        <v>596</v>
      </c>
      <c r="O5002" s="88">
        <v>5.7441647000000002E-3</v>
      </c>
      <c r="P5002" s="54">
        <v>1</v>
      </c>
    </row>
    <row r="5003" spans="1:16" ht="28">
      <c r="A5003" s="54" t="s">
        <v>228</v>
      </c>
      <c r="B5003" s="54" t="s">
        <v>185</v>
      </c>
      <c r="C5003" s="54" t="s">
        <v>1130</v>
      </c>
      <c r="D5003" s="54" t="s">
        <v>163</v>
      </c>
      <c r="E5003" s="54" t="s">
        <v>370</v>
      </c>
      <c r="F5003" s="54" t="s">
        <v>272</v>
      </c>
      <c r="G5003" s="54" t="s">
        <v>288</v>
      </c>
      <c r="H5003" s="54" t="s">
        <v>597</v>
      </c>
      <c r="I5003" s="54" t="s">
        <v>598</v>
      </c>
      <c r="J5003" s="54" t="s">
        <v>288</v>
      </c>
      <c r="K5003" s="54" t="s">
        <v>597</v>
      </c>
      <c r="L5003" s="87">
        <v>42440</v>
      </c>
      <c r="M5003" s="54"/>
      <c r="N5003" s="54" t="s">
        <v>599</v>
      </c>
      <c r="O5003" s="88">
        <v>4.0209152999999997E-2</v>
      </c>
      <c r="P5003" s="54">
        <v>7</v>
      </c>
    </row>
    <row r="5004" spans="1:16" ht="28">
      <c r="A5004" s="54" t="s">
        <v>228</v>
      </c>
      <c r="B5004" s="54" t="s">
        <v>185</v>
      </c>
      <c r="C5004" s="54" t="s">
        <v>1130</v>
      </c>
      <c r="D5004" s="54" t="s">
        <v>163</v>
      </c>
      <c r="E5004" s="54" t="s">
        <v>370</v>
      </c>
      <c r="F5004" s="54" t="s">
        <v>272</v>
      </c>
      <c r="G5004" s="54" t="s">
        <v>288</v>
      </c>
      <c r="H5004" s="54" t="s">
        <v>562</v>
      </c>
      <c r="I5004" s="54" t="s">
        <v>623</v>
      </c>
      <c r="J5004" s="54" t="s">
        <v>288</v>
      </c>
      <c r="K5004" s="54" t="s">
        <v>562</v>
      </c>
      <c r="L5004" s="87">
        <v>42066</v>
      </c>
      <c r="M5004" s="54"/>
      <c r="N5004" s="54" t="s">
        <v>624</v>
      </c>
      <c r="O5004" s="88">
        <v>8.3455390500000004E-2</v>
      </c>
      <c r="P5004" s="54">
        <v>17</v>
      </c>
    </row>
    <row r="5005" spans="1:16" ht="28">
      <c r="A5005" s="54" t="s">
        <v>228</v>
      </c>
      <c r="B5005" s="54" t="s">
        <v>185</v>
      </c>
      <c r="C5005" s="54" t="s">
        <v>1130</v>
      </c>
      <c r="D5005" s="54" t="s">
        <v>163</v>
      </c>
      <c r="E5005" s="54" t="s">
        <v>370</v>
      </c>
      <c r="F5005" s="54" t="s">
        <v>272</v>
      </c>
      <c r="G5005" s="54" t="s">
        <v>288</v>
      </c>
      <c r="H5005" s="54" t="s">
        <v>300</v>
      </c>
      <c r="I5005" s="54" t="s">
        <v>301</v>
      </c>
      <c r="J5005" s="54" t="s">
        <v>288</v>
      </c>
      <c r="K5005" s="54" t="s">
        <v>300</v>
      </c>
      <c r="L5005" s="87">
        <v>42391</v>
      </c>
      <c r="M5005" s="54"/>
      <c r="N5005" s="54" t="s">
        <v>302</v>
      </c>
      <c r="O5005" s="88">
        <v>1.14883294E-2</v>
      </c>
      <c r="P5005" s="54">
        <v>2</v>
      </c>
    </row>
    <row r="5006" spans="1:16" ht="28">
      <c r="A5006" s="54" t="s">
        <v>228</v>
      </c>
      <c r="B5006" s="54" t="s">
        <v>185</v>
      </c>
      <c r="C5006" s="54" t="s">
        <v>1130</v>
      </c>
      <c r="D5006" s="54" t="s">
        <v>163</v>
      </c>
      <c r="E5006" s="54" t="s">
        <v>370</v>
      </c>
      <c r="F5006" s="54" t="s">
        <v>272</v>
      </c>
      <c r="G5006" s="54" t="s">
        <v>647</v>
      </c>
      <c r="H5006" s="54" t="s">
        <v>648</v>
      </c>
      <c r="I5006" s="54" t="s">
        <v>649</v>
      </c>
      <c r="J5006" s="54" t="s">
        <v>675</v>
      </c>
      <c r="K5006" s="54" t="s">
        <v>676</v>
      </c>
      <c r="L5006" s="87">
        <v>42790</v>
      </c>
      <c r="M5006" s="54"/>
      <c r="N5006" s="54" t="s">
        <v>677</v>
      </c>
      <c r="O5006" s="88">
        <v>0</v>
      </c>
      <c r="P5006" s="54">
        <v>2</v>
      </c>
    </row>
    <row r="5007" spans="1:16" ht="28">
      <c r="A5007" s="54" t="s">
        <v>228</v>
      </c>
      <c r="B5007" s="54" t="s">
        <v>185</v>
      </c>
      <c r="C5007" s="54" t="s">
        <v>1130</v>
      </c>
      <c r="D5007" s="54" t="s">
        <v>163</v>
      </c>
      <c r="E5007" s="54" t="s">
        <v>370</v>
      </c>
      <c r="F5007" s="54" t="s">
        <v>272</v>
      </c>
      <c r="G5007" s="54" t="s">
        <v>196</v>
      </c>
      <c r="H5007" s="54" t="s">
        <v>199</v>
      </c>
      <c r="I5007" s="54" t="s">
        <v>1527</v>
      </c>
      <c r="J5007" s="54" t="s">
        <v>196</v>
      </c>
      <c r="K5007" s="54" t="s">
        <v>199</v>
      </c>
      <c r="L5007" s="87">
        <v>42888</v>
      </c>
      <c r="M5007" s="54"/>
      <c r="N5007" s="54" t="s">
        <v>707</v>
      </c>
      <c r="O5007" s="88">
        <v>4.9001882300000001E-2</v>
      </c>
      <c r="P5007" s="54">
        <v>10</v>
      </c>
    </row>
    <row r="5008" spans="1:16" ht="28">
      <c r="A5008" s="54" t="s">
        <v>228</v>
      </c>
      <c r="B5008" s="54" t="s">
        <v>185</v>
      </c>
      <c r="C5008" s="54" t="s">
        <v>1130</v>
      </c>
      <c r="D5008" s="54" t="s">
        <v>163</v>
      </c>
      <c r="E5008" s="54" t="s">
        <v>370</v>
      </c>
      <c r="F5008" s="54" t="s">
        <v>272</v>
      </c>
      <c r="G5008" s="54" t="s">
        <v>196</v>
      </c>
      <c r="H5008" s="54" t="s">
        <v>199</v>
      </c>
      <c r="I5008" s="54" t="s">
        <v>700</v>
      </c>
      <c r="J5008" s="54" t="s">
        <v>196</v>
      </c>
      <c r="K5008" s="54" t="s">
        <v>701</v>
      </c>
      <c r="L5008" s="87">
        <v>42888</v>
      </c>
      <c r="M5008" s="54"/>
      <c r="N5008" s="54" t="s">
        <v>702</v>
      </c>
      <c r="O5008" s="88">
        <v>0.24699908249999999</v>
      </c>
      <c r="P5008" s="54">
        <v>59</v>
      </c>
    </row>
    <row r="5009" spans="1:16" ht="28">
      <c r="A5009" s="54" t="s">
        <v>228</v>
      </c>
      <c r="B5009" s="54" t="s">
        <v>185</v>
      </c>
      <c r="C5009" s="54" t="s">
        <v>1130</v>
      </c>
      <c r="D5009" s="54" t="s">
        <v>163</v>
      </c>
      <c r="E5009" s="54" t="s">
        <v>370</v>
      </c>
      <c r="F5009" s="54" t="s">
        <v>272</v>
      </c>
      <c r="G5009" s="54" t="s">
        <v>196</v>
      </c>
      <c r="H5009" s="54" t="s">
        <v>199</v>
      </c>
      <c r="I5009" s="54" t="s">
        <v>700</v>
      </c>
      <c r="J5009" s="54" t="s">
        <v>196</v>
      </c>
      <c r="K5009" s="54" t="s">
        <v>708</v>
      </c>
      <c r="L5009" s="87">
        <v>42888</v>
      </c>
      <c r="M5009" s="54"/>
      <c r="N5009" s="54" t="s">
        <v>709</v>
      </c>
      <c r="O5009" s="88">
        <v>5.7441647000000002E-3</v>
      </c>
      <c r="P5009" s="54">
        <v>1</v>
      </c>
    </row>
    <row r="5010" spans="1:16" ht="28">
      <c r="A5010" s="54" t="s">
        <v>228</v>
      </c>
      <c r="B5010" s="54" t="s">
        <v>185</v>
      </c>
      <c r="C5010" s="54" t="s">
        <v>1130</v>
      </c>
      <c r="D5010" s="54" t="s">
        <v>163</v>
      </c>
      <c r="E5010" s="54" t="s">
        <v>370</v>
      </c>
      <c r="F5010" s="54" t="s">
        <v>272</v>
      </c>
      <c r="G5010" s="54" t="s">
        <v>196</v>
      </c>
      <c r="H5010" s="54" t="s">
        <v>199</v>
      </c>
      <c r="I5010" s="54" t="s">
        <v>700</v>
      </c>
      <c r="J5010" s="54" t="s">
        <v>196</v>
      </c>
      <c r="K5010" s="54" t="s">
        <v>710</v>
      </c>
      <c r="L5010" s="87">
        <v>42888</v>
      </c>
      <c r="M5010" s="54"/>
      <c r="N5010" s="54" t="s">
        <v>711</v>
      </c>
      <c r="O5010" s="88">
        <v>5.7441647000000002E-3</v>
      </c>
      <c r="P5010" s="54">
        <v>1</v>
      </c>
    </row>
    <row r="5011" spans="1:16" ht="28">
      <c r="A5011" s="54" t="s">
        <v>228</v>
      </c>
      <c r="B5011" s="54" t="s">
        <v>185</v>
      </c>
      <c r="C5011" s="54" t="s">
        <v>1130</v>
      </c>
      <c r="D5011" s="54" t="s">
        <v>163</v>
      </c>
      <c r="E5011" s="54" t="s">
        <v>370</v>
      </c>
      <c r="F5011" s="54" t="s">
        <v>272</v>
      </c>
      <c r="G5011" s="54" t="s">
        <v>196</v>
      </c>
      <c r="H5011" s="54" t="s">
        <v>199</v>
      </c>
      <c r="I5011" s="54" t="s">
        <v>700</v>
      </c>
      <c r="J5011" s="54" t="s">
        <v>196</v>
      </c>
      <c r="K5011" s="54" t="s">
        <v>714</v>
      </c>
      <c r="L5011" s="87">
        <v>42888</v>
      </c>
      <c r="M5011" s="54"/>
      <c r="N5011" s="54" t="s">
        <v>715</v>
      </c>
      <c r="O5011" s="88">
        <v>1.14883294E-2</v>
      </c>
      <c r="P5011" s="54">
        <v>3</v>
      </c>
    </row>
    <row r="5012" spans="1:16" ht="28">
      <c r="A5012" s="54" t="s">
        <v>228</v>
      </c>
      <c r="B5012" s="54" t="s">
        <v>185</v>
      </c>
      <c r="C5012" s="54" t="s">
        <v>1130</v>
      </c>
      <c r="D5012" s="54" t="s">
        <v>163</v>
      </c>
      <c r="E5012" s="54" t="s">
        <v>370</v>
      </c>
      <c r="F5012" s="54" t="s">
        <v>272</v>
      </c>
      <c r="G5012" s="54" t="s">
        <v>196</v>
      </c>
      <c r="H5012" s="54" t="s">
        <v>199</v>
      </c>
      <c r="I5012" s="54" t="s">
        <v>700</v>
      </c>
      <c r="J5012" s="54" t="s">
        <v>196</v>
      </c>
      <c r="K5012" s="54" t="s">
        <v>716</v>
      </c>
      <c r="L5012" s="87">
        <v>42888</v>
      </c>
      <c r="M5012" s="54"/>
      <c r="N5012" s="54" t="s">
        <v>717</v>
      </c>
      <c r="O5012" s="88">
        <v>1.7232494099999999E-2</v>
      </c>
      <c r="P5012" s="54">
        <v>3</v>
      </c>
    </row>
    <row r="5013" spans="1:16" ht="28">
      <c r="A5013" s="54" t="s">
        <v>228</v>
      </c>
      <c r="B5013" s="54" t="s">
        <v>185</v>
      </c>
      <c r="C5013" s="54" t="s">
        <v>1130</v>
      </c>
      <c r="D5013" s="54" t="s">
        <v>163</v>
      </c>
      <c r="E5013" s="54" t="s">
        <v>370</v>
      </c>
      <c r="F5013" s="54" t="s">
        <v>272</v>
      </c>
      <c r="G5013" s="54" t="s">
        <v>196</v>
      </c>
      <c r="H5013" s="54" t="s">
        <v>720</v>
      </c>
      <c r="I5013" s="54" t="s">
        <v>721</v>
      </c>
      <c r="J5013" s="54" t="s">
        <v>196</v>
      </c>
      <c r="K5013" s="54" t="s">
        <v>720</v>
      </c>
      <c r="L5013" s="87">
        <v>42627</v>
      </c>
      <c r="M5013" s="54"/>
      <c r="N5013" s="54" t="s">
        <v>722</v>
      </c>
      <c r="O5013" s="88">
        <v>0.13828746319999999</v>
      </c>
      <c r="P5013" s="54">
        <v>26</v>
      </c>
    </row>
    <row r="5014" spans="1:16" ht="28">
      <c r="A5014" s="54" t="s">
        <v>228</v>
      </c>
      <c r="B5014" s="54" t="s">
        <v>185</v>
      </c>
      <c r="C5014" s="54" t="s">
        <v>1130</v>
      </c>
      <c r="D5014" s="54" t="s">
        <v>163</v>
      </c>
      <c r="E5014" s="54" t="s">
        <v>370</v>
      </c>
      <c r="F5014" s="54" t="s">
        <v>272</v>
      </c>
      <c r="G5014" s="54" t="s">
        <v>196</v>
      </c>
      <c r="H5014" s="54" t="s">
        <v>720</v>
      </c>
      <c r="I5014" s="54" t="s">
        <v>723</v>
      </c>
      <c r="J5014" s="54" t="s">
        <v>196</v>
      </c>
      <c r="K5014" s="54" t="s">
        <v>724</v>
      </c>
      <c r="L5014" s="87">
        <v>42678</v>
      </c>
      <c r="M5014" s="54"/>
      <c r="N5014" s="54" t="s">
        <v>725</v>
      </c>
      <c r="O5014" s="88">
        <v>5.7441647000000002E-3</v>
      </c>
      <c r="P5014" s="54">
        <v>1</v>
      </c>
    </row>
    <row r="5015" spans="1:16" ht="28">
      <c r="A5015" s="54" t="s">
        <v>228</v>
      </c>
      <c r="B5015" s="54" t="s">
        <v>185</v>
      </c>
      <c r="C5015" s="54" t="s">
        <v>1130</v>
      </c>
      <c r="D5015" s="54" t="s">
        <v>163</v>
      </c>
      <c r="E5015" s="54" t="s">
        <v>370</v>
      </c>
      <c r="F5015" s="54" t="s">
        <v>272</v>
      </c>
      <c r="G5015" s="54" t="s">
        <v>196</v>
      </c>
      <c r="H5015" s="54" t="s">
        <v>351</v>
      </c>
      <c r="I5015" s="54" t="s">
        <v>728</v>
      </c>
      <c r="J5015" s="54" t="s">
        <v>196</v>
      </c>
      <c r="K5015" s="54" t="s">
        <v>351</v>
      </c>
      <c r="L5015" s="87">
        <v>41744</v>
      </c>
      <c r="M5015" s="54"/>
      <c r="N5015" s="54" t="s">
        <v>729</v>
      </c>
      <c r="O5015" s="88">
        <v>8.1959715799999999E-2</v>
      </c>
      <c r="P5015" s="54">
        <v>21</v>
      </c>
    </row>
    <row r="5016" spans="1:16" ht="28">
      <c r="A5016" s="54" t="s">
        <v>228</v>
      </c>
      <c r="B5016" s="54" t="s">
        <v>185</v>
      </c>
      <c r="C5016" s="54" t="s">
        <v>1130</v>
      </c>
      <c r="D5016" s="54" t="s">
        <v>163</v>
      </c>
      <c r="E5016" s="54" t="s">
        <v>370</v>
      </c>
      <c r="F5016" s="54" t="s">
        <v>272</v>
      </c>
      <c r="G5016" s="54" t="s">
        <v>196</v>
      </c>
      <c r="H5016" s="54" t="s">
        <v>730</v>
      </c>
      <c r="I5016" s="54" t="s">
        <v>731</v>
      </c>
      <c r="J5016" s="54" t="s">
        <v>196</v>
      </c>
      <c r="K5016" s="54" t="s">
        <v>730</v>
      </c>
      <c r="L5016" s="87">
        <v>41660</v>
      </c>
      <c r="M5016" s="54"/>
      <c r="N5016" s="54" t="s">
        <v>732</v>
      </c>
      <c r="O5016" s="88">
        <v>2.7027164087000002</v>
      </c>
      <c r="P5016" s="54">
        <v>502</v>
      </c>
    </row>
    <row r="5017" spans="1:16" ht="28">
      <c r="A5017" s="54" t="s">
        <v>228</v>
      </c>
      <c r="B5017" s="54" t="s">
        <v>185</v>
      </c>
      <c r="C5017" s="54" t="s">
        <v>1130</v>
      </c>
      <c r="D5017" s="54" t="s">
        <v>163</v>
      </c>
      <c r="E5017" s="54" t="s">
        <v>370</v>
      </c>
      <c r="F5017" s="54" t="s">
        <v>272</v>
      </c>
      <c r="G5017" s="54" t="s">
        <v>200</v>
      </c>
      <c r="H5017" s="54" t="s">
        <v>733</v>
      </c>
      <c r="I5017" s="54" t="s">
        <v>734</v>
      </c>
      <c r="J5017" s="54" t="s">
        <v>200</v>
      </c>
      <c r="K5017" s="54" t="s">
        <v>741</v>
      </c>
      <c r="L5017" s="87">
        <v>42657</v>
      </c>
      <c r="M5017" s="54"/>
      <c r="N5017" s="54" t="s">
        <v>742</v>
      </c>
      <c r="O5017" s="88">
        <v>4.3963646999999988E-3</v>
      </c>
      <c r="P5017" s="54">
        <v>1</v>
      </c>
    </row>
    <row r="5018" spans="1:16" ht="28">
      <c r="A5018" s="54" t="s">
        <v>228</v>
      </c>
      <c r="B5018" s="54" t="s">
        <v>185</v>
      </c>
      <c r="C5018" s="54" t="s">
        <v>1130</v>
      </c>
      <c r="D5018" s="54" t="s">
        <v>163</v>
      </c>
      <c r="E5018" s="54" t="s">
        <v>370</v>
      </c>
      <c r="F5018" s="54" t="s">
        <v>272</v>
      </c>
      <c r="G5018" s="54" t="s">
        <v>200</v>
      </c>
      <c r="H5018" s="54" t="s">
        <v>760</v>
      </c>
      <c r="I5018" s="54" t="s">
        <v>761</v>
      </c>
      <c r="J5018" s="54" t="s">
        <v>200</v>
      </c>
      <c r="K5018" s="54" t="s">
        <v>764</v>
      </c>
      <c r="L5018" s="87">
        <v>42101</v>
      </c>
      <c r="M5018" s="54"/>
      <c r="N5018" s="54" t="s">
        <v>765</v>
      </c>
      <c r="O5018" s="88">
        <v>8.0418305900000001E-2</v>
      </c>
      <c r="P5018" s="54">
        <v>14</v>
      </c>
    </row>
    <row r="5019" spans="1:16" ht="28">
      <c r="A5019" s="54" t="s">
        <v>228</v>
      </c>
      <c r="B5019" s="54" t="s">
        <v>185</v>
      </c>
      <c r="C5019" s="54" t="s">
        <v>1130</v>
      </c>
      <c r="D5019" s="54" t="s">
        <v>163</v>
      </c>
      <c r="E5019" s="54" t="s">
        <v>370</v>
      </c>
      <c r="F5019" s="54" t="s">
        <v>272</v>
      </c>
      <c r="G5019" s="54" t="s">
        <v>200</v>
      </c>
      <c r="H5019" s="54" t="s">
        <v>760</v>
      </c>
      <c r="I5019" s="54" t="s">
        <v>761</v>
      </c>
      <c r="J5019" s="54" t="s">
        <v>200</v>
      </c>
      <c r="K5019" s="54" t="s">
        <v>766</v>
      </c>
      <c r="L5019" s="87">
        <v>42101</v>
      </c>
      <c r="M5019" s="54"/>
      <c r="N5019" s="54" t="s">
        <v>767</v>
      </c>
      <c r="O5019" s="88">
        <v>5.7441647000000002E-3</v>
      </c>
      <c r="P5019" s="54">
        <v>1</v>
      </c>
    </row>
    <row r="5020" spans="1:16" ht="28">
      <c r="A5020" s="54" t="s">
        <v>228</v>
      </c>
      <c r="B5020" s="54" t="s">
        <v>185</v>
      </c>
      <c r="C5020" s="54" t="s">
        <v>1130</v>
      </c>
      <c r="D5020" s="54" t="s">
        <v>163</v>
      </c>
      <c r="E5020" s="54" t="s">
        <v>370</v>
      </c>
      <c r="F5020" s="54" t="s">
        <v>272</v>
      </c>
      <c r="G5020" s="54" t="s">
        <v>200</v>
      </c>
      <c r="H5020" s="54" t="s">
        <v>760</v>
      </c>
      <c r="I5020" s="54" t="s">
        <v>761</v>
      </c>
      <c r="J5020" s="54" t="s">
        <v>200</v>
      </c>
      <c r="K5020" s="54" t="s">
        <v>772</v>
      </c>
      <c r="L5020" s="87">
        <v>42101</v>
      </c>
      <c r="M5020" s="54"/>
      <c r="N5020" s="54" t="s">
        <v>773</v>
      </c>
      <c r="O5020" s="88">
        <v>3.88613529E-2</v>
      </c>
      <c r="P5020" s="54">
        <v>7</v>
      </c>
    </row>
    <row r="5021" spans="1:16" ht="28">
      <c r="A5021" s="54" t="s">
        <v>228</v>
      </c>
      <c r="B5021" s="54" t="s">
        <v>185</v>
      </c>
      <c r="C5021" s="54" t="s">
        <v>1130</v>
      </c>
      <c r="D5021" s="54" t="s">
        <v>163</v>
      </c>
      <c r="E5021" s="54" t="s">
        <v>370</v>
      </c>
      <c r="F5021" s="54" t="s">
        <v>272</v>
      </c>
      <c r="G5021" s="54" t="s">
        <v>200</v>
      </c>
      <c r="H5021" s="54" t="s">
        <v>760</v>
      </c>
      <c r="I5021" s="54" t="s">
        <v>761</v>
      </c>
      <c r="J5021" s="54" t="s">
        <v>200</v>
      </c>
      <c r="K5021" s="54" t="s">
        <v>774</v>
      </c>
      <c r="L5021" s="87">
        <v>42101</v>
      </c>
      <c r="M5021" s="54"/>
      <c r="N5021" s="54" t="s">
        <v>775</v>
      </c>
      <c r="O5021" s="88">
        <v>3.3117188200000001E-2</v>
      </c>
      <c r="P5021" s="54">
        <v>6</v>
      </c>
    </row>
    <row r="5022" spans="1:16" ht="28">
      <c r="A5022" s="54" t="s">
        <v>228</v>
      </c>
      <c r="B5022" s="54" t="s">
        <v>185</v>
      </c>
      <c r="C5022" s="54" t="s">
        <v>1130</v>
      </c>
      <c r="D5022" s="54" t="s">
        <v>163</v>
      </c>
      <c r="E5022" s="54" t="s">
        <v>370</v>
      </c>
      <c r="F5022" s="54" t="s">
        <v>272</v>
      </c>
      <c r="G5022" s="54" t="s">
        <v>261</v>
      </c>
      <c r="H5022" s="54" t="s">
        <v>303</v>
      </c>
      <c r="I5022" s="54" t="s">
        <v>304</v>
      </c>
      <c r="J5022" s="54" t="s">
        <v>261</v>
      </c>
      <c r="K5022" s="54" t="s">
        <v>303</v>
      </c>
      <c r="L5022" s="87">
        <v>42601</v>
      </c>
      <c r="M5022" s="54"/>
      <c r="N5022" s="54" t="s">
        <v>798</v>
      </c>
      <c r="O5022" s="88">
        <v>6.3754582899999995E-2</v>
      </c>
      <c r="P5022" s="54">
        <v>12</v>
      </c>
    </row>
    <row r="5023" spans="1:16" ht="28">
      <c r="A5023" s="54" t="s">
        <v>228</v>
      </c>
      <c r="B5023" s="54" t="s">
        <v>185</v>
      </c>
      <c r="C5023" s="54" t="s">
        <v>1130</v>
      </c>
      <c r="D5023" s="54" t="s">
        <v>163</v>
      </c>
      <c r="E5023" s="54" t="s">
        <v>370</v>
      </c>
      <c r="F5023" s="54" t="s">
        <v>272</v>
      </c>
      <c r="G5023" s="54" t="s">
        <v>261</v>
      </c>
      <c r="H5023" s="54" t="s">
        <v>803</v>
      </c>
      <c r="I5023" s="54" t="s">
        <v>804</v>
      </c>
      <c r="J5023" s="54" t="s">
        <v>261</v>
      </c>
      <c r="K5023" s="54" t="s">
        <v>803</v>
      </c>
      <c r="L5023" s="87">
        <v>42944</v>
      </c>
      <c r="M5023" s="54"/>
      <c r="N5023" s="54" t="s">
        <v>805</v>
      </c>
      <c r="O5023" s="88">
        <v>3.5210651199999998E-2</v>
      </c>
      <c r="P5023" s="54">
        <v>8</v>
      </c>
    </row>
    <row r="5024" spans="1:16" ht="28">
      <c r="A5024" s="54" t="s">
        <v>228</v>
      </c>
      <c r="B5024" s="54" t="s">
        <v>185</v>
      </c>
      <c r="C5024" s="54" t="s">
        <v>1130</v>
      </c>
      <c r="D5024" s="54" t="s">
        <v>163</v>
      </c>
      <c r="E5024" s="54" t="s">
        <v>370</v>
      </c>
      <c r="F5024" s="54" t="s">
        <v>272</v>
      </c>
      <c r="G5024" s="54" t="s">
        <v>307</v>
      </c>
      <c r="H5024" s="54" t="s">
        <v>825</v>
      </c>
      <c r="I5024" s="54" t="s">
        <v>826</v>
      </c>
      <c r="J5024" s="54" t="s">
        <v>307</v>
      </c>
      <c r="K5024" s="54" t="s">
        <v>831</v>
      </c>
      <c r="L5024" s="87">
        <v>42594</v>
      </c>
      <c r="M5024" s="54"/>
      <c r="N5024" s="54" t="s">
        <v>832</v>
      </c>
      <c r="O5024" s="88">
        <v>1.7232494099999999E-2</v>
      </c>
      <c r="P5024" s="54">
        <v>4</v>
      </c>
    </row>
    <row r="5025" spans="1:16" ht="28">
      <c r="A5025" s="54" t="s">
        <v>228</v>
      </c>
      <c r="B5025" s="54" t="s">
        <v>185</v>
      </c>
      <c r="C5025" s="54" t="s">
        <v>1130</v>
      </c>
      <c r="D5025" s="54" t="s">
        <v>163</v>
      </c>
      <c r="E5025" s="54" t="s">
        <v>370</v>
      </c>
      <c r="F5025" s="54" t="s">
        <v>272</v>
      </c>
      <c r="G5025" s="54" t="s">
        <v>307</v>
      </c>
      <c r="H5025" s="54" t="s">
        <v>835</v>
      </c>
      <c r="I5025" s="54" t="s">
        <v>836</v>
      </c>
      <c r="J5025" s="54" t="s">
        <v>307</v>
      </c>
      <c r="K5025" s="54" t="s">
        <v>837</v>
      </c>
      <c r="L5025" s="87">
        <v>41695</v>
      </c>
      <c r="M5025" s="54"/>
      <c r="N5025" s="54" t="s">
        <v>838</v>
      </c>
      <c r="O5025" s="88">
        <v>5.49733336E-2</v>
      </c>
      <c r="P5025" s="54">
        <v>12</v>
      </c>
    </row>
    <row r="5026" spans="1:16" ht="28">
      <c r="A5026" s="54" t="s">
        <v>228</v>
      </c>
      <c r="B5026" s="54" t="s">
        <v>185</v>
      </c>
      <c r="C5026" s="54" t="s">
        <v>1130</v>
      </c>
      <c r="D5026" s="54" t="s">
        <v>163</v>
      </c>
      <c r="E5026" s="54" t="s">
        <v>370</v>
      </c>
      <c r="F5026" s="54" t="s">
        <v>272</v>
      </c>
      <c r="G5026" s="54" t="s">
        <v>307</v>
      </c>
      <c r="H5026" s="54" t="s">
        <v>835</v>
      </c>
      <c r="I5026" s="54" t="s">
        <v>836</v>
      </c>
      <c r="J5026" s="54" t="s">
        <v>307</v>
      </c>
      <c r="K5026" s="54" t="s">
        <v>839</v>
      </c>
      <c r="L5026" s="87">
        <v>41695</v>
      </c>
      <c r="M5026" s="54"/>
      <c r="N5026" s="54" t="s">
        <v>840</v>
      </c>
      <c r="O5026" s="88">
        <v>5.7441647000000002E-3</v>
      </c>
      <c r="P5026" s="54">
        <v>1</v>
      </c>
    </row>
    <row r="5027" spans="1:16" ht="28">
      <c r="A5027" s="54" t="s">
        <v>228</v>
      </c>
      <c r="B5027" s="54" t="s">
        <v>185</v>
      </c>
      <c r="C5027" s="54" t="s">
        <v>1130</v>
      </c>
      <c r="D5027" s="54" t="s">
        <v>163</v>
      </c>
      <c r="E5027" s="54" t="s">
        <v>370</v>
      </c>
      <c r="F5027" s="54" t="s">
        <v>272</v>
      </c>
      <c r="G5027" s="54" t="s">
        <v>307</v>
      </c>
      <c r="H5027" s="54" t="s">
        <v>835</v>
      </c>
      <c r="I5027" s="54" t="s">
        <v>836</v>
      </c>
      <c r="J5027" s="54" t="s">
        <v>307</v>
      </c>
      <c r="K5027" s="54" t="s">
        <v>705</v>
      </c>
      <c r="L5027" s="87">
        <v>41695</v>
      </c>
      <c r="M5027" s="54"/>
      <c r="N5027" s="54" t="s">
        <v>845</v>
      </c>
      <c r="O5027" s="88">
        <v>7.7949992400000001E-2</v>
      </c>
      <c r="P5027" s="54">
        <v>15</v>
      </c>
    </row>
    <row r="5028" spans="1:16" ht="28">
      <c r="A5028" s="54" t="s">
        <v>228</v>
      </c>
      <c r="B5028" s="54" t="s">
        <v>185</v>
      </c>
      <c r="C5028" s="54" t="s">
        <v>1130</v>
      </c>
      <c r="D5028" s="54" t="s">
        <v>163</v>
      </c>
      <c r="E5028" s="54" t="s">
        <v>370</v>
      </c>
      <c r="F5028" s="54" t="s">
        <v>272</v>
      </c>
      <c r="G5028" s="54" t="s">
        <v>307</v>
      </c>
      <c r="H5028" s="54" t="s">
        <v>835</v>
      </c>
      <c r="I5028" s="54" t="s">
        <v>836</v>
      </c>
      <c r="J5028" s="54" t="s">
        <v>307</v>
      </c>
      <c r="K5028" s="54" t="s">
        <v>849</v>
      </c>
      <c r="L5028" s="87">
        <v>41695</v>
      </c>
      <c r="M5028" s="54"/>
      <c r="N5028" s="54" t="s">
        <v>850</v>
      </c>
      <c r="O5028" s="88">
        <v>1.7232494099999999E-2</v>
      </c>
      <c r="P5028" s="54">
        <v>3</v>
      </c>
    </row>
    <row r="5029" spans="1:16" ht="28">
      <c r="A5029" s="54" t="s">
        <v>228</v>
      </c>
      <c r="B5029" s="54" t="s">
        <v>185</v>
      </c>
      <c r="C5029" s="54" t="s">
        <v>1130</v>
      </c>
      <c r="D5029" s="54" t="s">
        <v>163</v>
      </c>
      <c r="E5029" s="54" t="s">
        <v>370</v>
      </c>
      <c r="F5029" s="54" t="s">
        <v>272</v>
      </c>
      <c r="G5029" s="54" t="s">
        <v>307</v>
      </c>
      <c r="H5029" s="54" t="s">
        <v>835</v>
      </c>
      <c r="I5029" s="54" t="s">
        <v>836</v>
      </c>
      <c r="J5029" s="54" t="s">
        <v>307</v>
      </c>
      <c r="K5029" s="54" t="s">
        <v>851</v>
      </c>
      <c r="L5029" s="87">
        <v>41695</v>
      </c>
      <c r="M5029" s="54"/>
      <c r="N5029" s="54" t="s">
        <v>852</v>
      </c>
      <c r="O5029" s="88">
        <v>0.23901748680000001</v>
      </c>
      <c r="P5029" s="54">
        <v>43</v>
      </c>
    </row>
    <row r="5030" spans="1:16" ht="28">
      <c r="A5030" s="54" t="s">
        <v>228</v>
      </c>
      <c r="B5030" s="54" t="s">
        <v>185</v>
      </c>
      <c r="C5030" s="54" t="s">
        <v>1130</v>
      </c>
      <c r="D5030" s="54" t="s">
        <v>163</v>
      </c>
      <c r="E5030" s="54" t="s">
        <v>370</v>
      </c>
      <c r="F5030" s="54" t="s">
        <v>272</v>
      </c>
      <c r="G5030" s="54" t="s">
        <v>307</v>
      </c>
      <c r="H5030" s="54" t="s">
        <v>835</v>
      </c>
      <c r="I5030" s="54" t="s">
        <v>836</v>
      </c>
      <c r="J5030" s="54" t="s">
        <v>307</v>
      </c>
      <c r="K5030" s="54" t="s">
        <v>857</v>
      </c>
      <c r="L5030" s="87">
        <v>41695</v>
      </c>
      <c r="M5030" s="54"/>
      <c r="N5030" s="54" t="s">
        <v>858</v>
      </c>
      <c r="O5030" s="88">
        <v>5.7441647000000002E-3</v>
      </c>
      <c r="P5030" s="54">
        <v>1</v>
      </c>
    </row>
    <row r="5031" spans="1:16" ht="28">
      <c r="A5031" s="54" t="s">
        <v>228</v>
      </c>
      <c r="B5031" s="54" t="s">
        <v>185</v>
      </c>
      <c r="C5031" s="54" t="s">
        <v>1130</v>
      </c>
      <c r="D5031" s="54" t="s">
        <v>163</v>
      </c>
      <c r="E5031" s="54" t="s">
        <v>370</v>
      </c>
      <c r="F5031" s="54" t="s">
        <v>272</v>
      </c>
      <c r="G5031" s="54" t="s">
        <v>859</v>
      </c>
      <c r="H5031" s="54" t="s">
        <v>881</v>
      </c>
      <c r="I5031" s="54" t="s">
        <v>882</v>
      </c>
      <c r="J5031" s="54" t="s">
        <v>859</v>
      </c>
      <c r="K5031" s="54" t="s">
        <v>883</v>
      </c>
      <c r="L5031" s="87">
        <v>41695</v>
      </c>
      <c r="M5031" s="54"/>
      <c r="N5031" s="54" t="s">
        <v>884</v>
      </c>
      <c r="O5031" s="88">
        <v>7.7187667599999996E-2</v>
      </c>
      <c r="P5031" s="54">
        <v>20</v>
      </c>
    </row>
    <row r="5032" spans="1:16" ht="28">
      <c r="A5032" s="54" t="s">
        <v>228</v>
      </c>
      <c r="B5032" s="54" t="s">
        <v>185</v>
      </c>
      <c r="C5032" s="54" t="s">
        <v>1130</v>
      </c>
      <c r="D5032" s="54" t="s">
        <v>163</v>
      </c>
      <c r="E5032" s="54" t="s">
        <v>370</v>
      </c>
      <c r="F5032" s="54" t="s">
        <v>272</v>
      </c>
      <c r="G5032" s="54" t="s">
        <v>859</v>
      </c>
      <c r="H5032" s="54" t="s">
        <v>881</v>
      </c>
      <c r="I5032" s="54" t="s">
        <v>882</v>
      </c>
      <c r="J5032" s="54" t="s">
        <v>859</v>
      </c>
      <c r="K5032" s="54" t="s">
        <v>885</v>
      </c>
      <c r="L5032" s="87">
        <v>41695</v>
      </c>
      <c r="M5032" s="54"/>
      <c r="N5032" s="54" t="s">
        <v>886</v>
      </c>
      <c r="O5032" s="88">
        <v>3.2996648142999998</v>
      </c>
      <c r="P5032" s="54">
        <v>697</v>
      </c>
    </row>
    <row r="5033" spans="1:16" ht="28">
      <c r="A5033" s="54" t="s">
        <v>228</v>
      </c>
      <c r="B5033" s="54" t="s">
        <v>185</v>
      </c>
      <c r="C5033" s="54" t="s">
        <v>1130</v>
      </c>
      <c r="D5033" s="54" t="s">
        <v>163</v>
      </c>
      <c r="E5033" s="54" t="s">
        <v>370</v>
      </c>
      <c r="F5033" s="54" t="s">
        <v>272</v>
      </c>
      <c r="G5033" s="54" t="s">
        <v>859</v>
      </c>
      <c r="H5033" s="54" t="s">
        <v>881</v>
      </c>
      <c r="I5033" s="54" t="s">
        <v>882</v>
      </c>
      <c r="J5033" s="54" t="s">
        <v>859</v>
      </c>
      <c r="K5033" s="54" t="s">
        <v>877</v>
      </c>
      <c r="L5033" s="87">
        <v>41695</v>
      </c>
      <c r="M5033" s="54"/>
      <c r="N5033" s="54" t="s">
        <v>887</v>
      </c>
      <c r="O5033" s="88">
        <v>0.2041363517</v>
      </c>
      <c r="P5033" s="54">
        <v>47</v>
      </c>
    </row>
    <row r="5034" spans="1:16" ht="28">
      <c r="A5034" s="54" t="s">
        <v>228</v>
      </c>
      <c r="B5034" s="54" t="s">
        <v>185</v>
      </c>
      <c r="C5034" s="54" t="s">
        <v>1130</v>
      </c>
      <c r="D5034" s="54" t="s">
        <v>163</v>
      </c>
      <c r="E5034" s="54" t="s">
        <v>370</v>
      </c>
      <c r="F5034" s="54" t="s">
        <v>272</v>
      </c>
      <c r="G5034" s="54" t="s">
        <v>859</v>
      </c>
      <c r="H5034" s="54" t="s">
        <v>881</v>
      </c>
      <c r="I5034" s="54" t="s">
        <v>882</v>
      </c>
      <c r="J5034" s="54" t="s">
        <v>859</v>
      </c>
      <c r="K5034" s="54" t="s">
        <v>881</v>
      </c>
      <c r="L5034" s="87">
        <v>41695</v>
      </c>
      <c r="M5034" s="54"/>
      <c r="N5034" s="54" t="s">
        <v>888</v>
      </c>
      <c r="O5034" s="88">
        <v>0.7439994056</v>
      </c>
      <c r="P5034" s="54">
        <v>142</v>
      </c>
    </row>
    <row r="5035" spans="1:16" ht="28">
      <c r="A5035" s="54" t="s">
        <v>228</v>
      </c>
      <c r="B5035" s="54" t="s">
        <v>185</v>
      </c>
      <c r="C5035" s="54" t="s">
        <v>1130</v>
      </c>
      <c r="D5035" s="54" t="s">
        <v>163</v>
      </c>
      <c r="E5035" s="54" t="s">
        <v>370</v>
      </c>
      <c r="F5035" s="54" t="s">
        <v>272</v>
      </c>
      <c r="G5035" s="54" t="s">
        <v>354</v>
      </c>
      <c r="H5035" s="54" t="s">
        <v>889</v>
      </c>
      <c r="I5035" s="54" t="s">
        <v>890</v>
      </c>
      <c r="J5035" s="54" t="s">
        <v>354</v>
      </c>
      <c r="K5035" s="54" t="s">
        <v>891</v>
      </c>
      <c r="L5035" s="87">
        <v>42440</v>
      </c>
      <c r="M5035" s="54"/>
      <c r="N5035" s="54" t="s">
        <v>892</v>
      </c>
      <c r="O5035" s="88">
        <v>3.4464988199999998E-2</v>
      </c>
      <c r="P5035" s="54">
        <v>6</v>
      </c>
    </row>
    <row r="5036" spans="1:16" ht="28">
      <c r="A5036" s="54" t="s">
        <v>228</v>
      </c>
      <c r="B5036" s="54" t="s">
        <v>185</v>
      </c>
      <c r="C5036" s="54" t="s">
        <v>1130</v>
      </c>
      <c r="D5036" s="54" t="s">
        <v>163</v>
      </c>
      <c r="E5036" s="54" t="s">
        <v>370</v>
      </c>
      <c r="F5036" s="54" t="s">
        <v>272</v>
      </c>
      <c r="G5036" s="54" t="s">
        <v>354</v>
      </c>
      <c r="H5036" s="54" t="s">
        <v>889</v>
      </c>
      <c r="I5036" s="54" t="s">
        <v>890</v>
      </c>
      <c r="J5036" s="54" t="s">
        <v>354</v>
      </c>
      <c r="K5036" s="54" t="s">
        <v>895</v>
      </c>
      <c r="L5036" s="87">
        <v>42440</v>
      </c>
      <c r="M5036" s="54"/>
      <c r="N5036" s="54" t="s">
        <v>896</v>
      </c>
      <c r="O5036" s="88">
        <v>4.3963646999999988E-3</v>
      </c>
      <c r="P5036" s="54">
        <v>1</v>
      </c>
    </row>
    <row r="5037" spans="1:16" ht="28">
      <c r="A5037" s="54" t="s">
        <v>228</v>
      </c>
      <c r="B5037" s="54" t="s">
        <v>185</v>
      </c>
      <c r="C5037" s="54" t="s">
        <v>1130</v>
      </c>
      <c r="D5037" s="54" t="s">
        <v>163</v>
      </c>
      <c r="E5037" s="54" t="s">
        <v>370</v>
      </c>
      <c r="F5037" s="54" t="s">
        <v>272</v>
      </c>
      <c r="G5037" s="54" t="s">
        <v>354</v>
      </c>
      <c r="H5037" s="54" t="s">
        <v>889</v>
      </c>
      <c r="I5037" s="54" t="s">
        <v>890</v>
      </c>
      <c r="J5037" s="54" t="s">
        <v>354</v>
      </c>
      <c r="K5037" s="54" t="s">
        <v>901</v>
      </c>
      <c r="L5037" s="87">
        <v>42440</v>
      </c>
      <c r="M5037" s="54"/>
      <c r="N5037" s="54" t="s">
        <v>902</v>
      </c>
      <c r="O5037" s="88">
        <v>0.17210224299999999</v>
      </c>
      <c r="P5037" s="54">
        <v>36</v>
      </c>
    </row>
    <row r="5038" spans="1:16" ht="28">
      <c r="A5038" s="54" t="s">
        <v>228</v>
      </c>
      <c r="B5038" s="54" t="s">
        <v>185</v>
      </c>
      <c r="C5038" s="54" t="s">
        <v>1130</v>
      </c>
      <c r="D5038" s="54" t="s">
        <v>163</v>
      </c>
      <c r="E5038" s="54" t="s">
        <v>370</v>
      </c>
      <c r="F5038" s="54" t="s">
        <v>272</v>
      </c>
      <c r="G5038" s="54" t="s">
        <v>354</v>
      </c>
      <c r="H5038" s="54" t="s">
        <v>889</v>
      </c>
      <c r="I5038" s="54" t="s">
        <v>890</v>
      </c>
      <c r="J5038" s="54" t="s">
        <v>354</v>
      </c>
      <c r="K5038" s="54" t="s">
        <v>907</v>
      </c>
      <c r="L5038" s="87">
        <v>42440</v>
      </c>
      <c r="M5038" s="54"/>
      <c r="N5038" s="54" t="s">
        <v>908</v>
      </c>
      <c r="O5038" s="88">
        <v>0.11241498060000001</v>
      </c>
      <c r="P5038" s="54">
        <v>21</v>
      </c>
    </row>
    <row r="5039" spans="1:16" ht="28">
      <c r="A5039" s="54" t="s">
        <v>228</v>
      </c>
      <c r="B5039" s="54" t="s">
        <v>185</v>
      </c>
      <c r="C5039" s="54" t="s">
        <v>1130</v>
      </c>
      <c r="D5039" s="54" t="s">
        <v>163</v>
      </c>
      <c r="E5039" s="54" t="s">
        <v>370</v>
      </c>
      <c r="F5039" s="54" t="s">
        <v>272</v>
      </c>
      <c r="G5039" s="54" t="s">
        <v>354</v>
      </c>
      <c r="H5039" s="54" t="s">
        <v>909</v>
      </c>
      <c r="I5039" s="54" t="s">
        <v>913</v>
      </c>
      <c r="J5039" s="54" t="s">
        <v>354</v>
      </c>
      <c r="K5039" s="54" t="s">
        <v>914</v>
      </c>
      <c r="L5039" s="87">
        <v>42209</v>
      </c>
      <c r="M5039" s="54"/>
      <c r="N5039" s="54" t="s">
        <v>915</v>
      </c>
      <c r="O5039" s="88">
        <v>4.4605517599999998E-2</v>
      </c>
      <c r="P5039" s="54">
        <v>8</v>
      </c>
    </row>
    <row r="5040" spans="1:16" ht="28">
      <c r="A5040" s="54" t="s">
        <v>228</v>
      </c>
      <c r="B5040" s="54" t="s">
        <v>185</v>
      </c>
      <c r="C5040" s="54" t="s">
        <v>1130</v>
      </c>
      <c r="D5040" s="54" t="s">
        <v>163</v>
      </c>
      <c r="E5040" s="54" t="s">
        <v>370</v>
      </c>
      <c r="F5040" s="54" t="s">
        <v>272</v>
      </c>
      <c r="G5040" s="54" t="s">
        <v>354</v>
      </c>
      <c r="H5040" s="54" t="s">
        <v>909</v>
      </c>
      <c r="I5040" s="54" t="s">
        <v>913</v>
      </c>
      <c r="J5040" s="54" t="s">
        <v>354</v>
      </c>
      <c r="K5040" s="54" t="s">
        <v>916</v>
      </c>
      <c r="L5040" s="87">
        <v>42209</v>
      </c>
      <c r="M5040" s="54"/>
      <c r="N5040" s="54" t="s">
        <v>917</v>
      </c>
      <c r="O5040" s="88">
        <v>1.0140529400000001E-2</v>
      </c>
      <c r="P5040" s="54">
        <v>2</v>
      </c>
    </row>
    <row r="5041" spans="1:16" ht="28">
      <c r="A5041" s="54" t="s">
        <v>228</v>
      </c>
      <c r="B5041" s="54" t="s">
        <v>185</v>
      </c>
      <c r="C5041" s="54" t="s">
        <v>1130</v>
      </c>
      <c r="D5041" s="54" t="s">
        <v>163</v>
      </c>
      <c r="E5041" s="54" t="s">
        <v>370</v>
      </c>
      <c r="F5041" s="54" t="s">
        <v>272</v>
      </c>
      <c r="G5041" s="54" t="s">
        <v>354</v>
      </c>
      <c r="H5041" s="54" t="s">
        <v>909</v>
      </c>
      <c r="I5041" s="54" t="s">
        <v>913</v>
      </c>
      <c r="J5041" s="54" t="s">
        <v>354</v>
      </c>
      <c r="K5041" s="54" t="s">
        <v>918</v>
      </c>
      <c r="L5041" s="87">
        <v>42209</v>
      </c>
      <c r="M5041" s="54"/>
      <c r="N5041" s="54" t="s">
        <v>919</v>
      </c>
      <c r="O5041" s="88">
        <v>7.4674141200000002E-2</v>
      </c>
      <c r="P5041" s="54">
        <v>15</v>
      </c>
    </row>
    <row r="5042" spans="1:16" ht="28">
      <c r="A5042" s="54" t="s">
        <v>228</v>
      </c>
      <c r="B5042" s="54" t="s">
        <v>185</v>
      </c>
      <c r="C5042" s="54" t="s">
        <v>1130</v>
      </c>
      <c r="D5042" s="54" t="s">
        <v>163</v>
      </c>
      <c r="E5042" s="54" t="s">
        <v>370</v>
      </c>
      <c r="F5042" s="54" t="s">
        <v>272</v>
      </c>
      <c r="G5042" s="54" t="s">
        <v>354</v>
      </c>
      <c r="H5042" s="54" t="s">
        <v>1169</v>
      </c>
      <c r="I5042" s="54" t="s">
        <v>1170</v>
      </c>
      <c r="J5042" s="54" t="s">
        <v>354</v>
      </c>
      <c r="K5042" s="54" t="s">
        <v>1169</v>
      </c>
      <c r="L5042" s="87">
        <v>42339</v>
      </c>
      <c r="M5042" s="54"/>
      <c r="N5042" s="54" t="s">
        <v>1171</v>
      </c>
      <c r="O5042" s="88">
        <v>0.12637162360000001</v>
      </c>
      <c r="P5042" s="54">
        <v>22</v>
      </c>
    </row>
    <row r="5043" spans="1:16" ht="28">
      <c r="A5043" s="54" t="s">
        <v>228</v>
      </c>
      <c r="B5043" s="54" t="s">
        <v>185</v>
      </c>
      <c r="C5043" s="54" t="s">
        <v>1130</v>
      </c>
      <c r="D5043" s="54" t="s">
        <v>163</v>
      </c>
      <c r="E5043" s="54" t="s">
        <v>370</v>
      </c>
      <c r="F5043" s="54" t="s">
        <v>272</v>
      </c>
      <c r="G5043" s="54" t="s">
        <v>354</v>
      </c>
      <c r="H5043" s="54" t="s">
        <v>920</v>
      </c>
      <c r="I5043" s="54" t="s">
        <v>921</v>
      </c>
      <c r="J5043" s="54" t="s">
        <v>354</v>
      </c>
      <c r="K5043" s="54" t="s">
        <v>922</v>
      </c>
      <c r="L5043" s="87">
        <v>42307</v>
      </c>
      <c r="M5043" s="54"/>
      <c r="N5043" s="54" t="s">
        <v>923</v>
      </c>
      <c r="O5043" s="88">
        <v>8.7927292999999997E-3</v>
      </c>
      <c r="P5043" s="54">
        <v>2</v>
      </c>
    </row>
    <row r="5044" spans="1:16" ht="28">
      <c r="A5044" s="54" t="s">
        <v>228</v>
      </c>
      <c r="B5044" s="54" t="s">
        <v>185</v>
      </c>
      <c r="C5044" s="54" t="s">
        <v>1130</v>
      </c>
      <c r="D5044" s="54" t="s">
        <v>163</v>
      </c>
      <c r="E5044" s="54" t="s">
        <v>370</v>
      </c>
      <c r="F5044" s="54" t="s">
        <v>272</v>
      </c>
      <c r="G5044" s="54" t="s">
        <v>354</v>
      </c>
      <c r="H5044" s="54" t="s">
        <v>920</v>
      </c>
      <c r="I5044" s="54" t="s">
        <v>921</v>
      </c>
      <c r="J5044" s="54" t="s">
        <v>354</v>
      </c>
      <c r="K5044" s="54" t="s">
        <v>924</v>
      </c>
      <c r="L5044" s="87">
        <v>42307</v>
      </c>
      <c r="M5044" s="54"/>
      <c r="N5044" s="54" t="s">
        <v>925</v>
      </c>
      <c r="O5044" s="88">
        <v>0.12120771</v>
      </c>
      <c r="P5044" s="54">
        <v>25</v>
      </c>
    </row>
    <row r="5045" spans="1:16" ht="28">
      <c r="A5045" s="54" t="s">
        <v>228</v>
      </c>
      <c r="B5045" s="54" t="s">
        <v>185</v>
      </c>
      <c r="C5045" s="54" t="s">
        <v>1130</v>
      </c>
      <c r="D5045" s="54" t="s">
        <v>163</v>
      </c>
      <c r="E5045" s="54" t="s">
        <v>370</v>
      </c>
      <c r="F5045" s="54" t="s">
        <v>272</v>
      </c>
      <c r="G5045" s="54" t="s">
        <v>354</v>
      </c>
      <c r="H5045" s="54" t="s">
        <v>355</v>
      </c>
      <c r="I5045" s="54" t="s">
        <v>926</v>
      </c>
      <c r="J5045" s="54" t="s">
        <v>354</v>
      </c>
      <c r="K5045" s="54" t="s">
        <v>355</v>
      </c>
      <c r="L5045" s="87">
        <v>42384</v>
      </c>
      <c r="M5045" s="54"/>
      <c r="N5045" s="54" t="s">
        <v>927</v>
      </c>
      <c r="O5045" s="88">
        <v>4.3963646999999988E-3</v>
      </c>
      <c r="P5045" s="54">
        <v>1</v>
      </c>
    </row>
    <row r="5046" spans="1:16" ht="28">
      <c r="A5046" s="54" t="s">
        <v>228</v>
      </c>
      <c r="B5046" s="54" t="s">
        <v>185</v>
      </c>
      <c r="C5046" s="54" t="s">
        <v>1130</v>
      </c>
      <c r="D5046" s="54" t="s">
        <v>163</v>
      </c>
      <c r="E5046" s="54" t="s">
        <v>370</v>
      </c>
      <c r="F5046" s="54" t="s">
        <v>272</v>
      </c>
      <c r="G5046" s="54" t="s">
        <v>358</v>
      </c>
      <c r="H5046" s="54" t="s">
        <v>928</v>
      </c>
      <c r="I5046" s="54" t="s">
        <v>929</v>
      </c>
      <c r="J5046" s="54" t="s">
        <v>358</v>
      </c>
      <c r="K5046" s="54" t="s">
        <v>930</v>
      </c>
      <c r="L5046" s="87">
        <v>42622</v>
      </c>
      <c r="M5046" s="54"/>
      <c r="N5046" s="54" t="s">
        <v>931</v>
      </c>
      <c r="O5046" s="88">
        <v>2.2491471900000001E-2</v>
      </c>
      <c r="P5046" s="54">
        <v>5</v>
      </c>
    </row>
    <row r="5047" spans="1:16" ht="28">
      <c r="A5047" s="54" t="s">
        <v>228</v>
      </c>
      <c r="B5047" s="54" t="s">
        <v>185</v>
      </c>
      <c r="C5047" s="54" t="s">
        <v>1130</v>
      </c>
      <c r="D5047" s="54" t="s">
        <v>163</v>
      </c>
      <c r="E5047" s="54" t="s">
        <v>370</v>
      </c>
      <c r="F5047" s="54" t="s">
        <v>272</v>
      </c>
      <c r="G5047" s="54" t="s">
        <v>358</v>
      </c>
      <c r="H5047" s="54" t="s">
        <v>928</v>
      </c>
      <c r="I5047" s="54" t="s">
        <v>929</v>
      </c>
      <c r="J5047" s="54" t="s">
        <v>358</v>
      </c>
      <c r="K5047" s="54" t="s">
        <v>359</v>
      </c>
      <c r="L5047" s="87">
        <v>42622</v>
      </c>
      <c r="M5047" s="54"/>
      <c r="N5047" s="54" t="s">
        <v>932</v>
      </c>
      <c r="O5047" s="88">
        <v>8.3284796800000005E-2</v>
      </c>
      <c r="P5047" s="54">
        <v>19</v>
      </c>
    </row>
    <row r="5048" spans="1:16" ht="28">
      <c r="A5048" s="54" t="s">
        <v>228</v>
      </c>
      <c r="B5048" s="54" t="s">
        <v>185</v>
      </c>
      <c r="C5048" s="54" t="s">
        <v>1130</v>
      </c>
      <c r="D5048" s="54" t="s">
        <v>163</v>
      </c>
      <c r="E5048" s="54" t="s">
        <v>370</v>
      </c>
      <c r="F5048" s="54" t="s">
        <v>272</v>
      </c>
      <c r="G5048" s="54" t="s">
        <v>358</v>
      </c>
      <c r="H5048" s="54" t="s">
        <v>928</v>
      </c>
      <c r="I5048" s="54" t="s">
        <v>929</v>
      </c>
      <c r="J5048" s="54" t="s">
        <v>358</v>
      </c>
      <c r="K5048" s="54" t="s">
        <v>933</v>
      </c>
      <c r="L5048" s="87">
        <v>42622</v>
      </c>
      <c r="M5048" s="54"/>
      <c r="N5048" s="54" t="s">
        <v>934</v>
      </c>
      <c r="O5048" s="88">
        <v>3.3117188200000001E-2</v>
      </c>
      <c r="P5048" s="54">
        <v>6</v>
      </c>
    </row>
    <row r="5049" spans="1:16" ht="28">
      <c r="A5049" s="54" t="s">
        <v>228</v>
      </c>
      <c r="B5049" s="54" t="s">
        <v>185</v>
      </c>
      <c r="C5049" s="54" t="s">
        <v>1130</v>
      </c>
      <c r="D5049" s="54" t="s">
        <v>163</v>
      </c>
      <c r="E5049" s="54" t="s">
        <v>370</v>
      </c>
      <c r="F5049" s="54" t="s">
        <v>272</v>
      </c>
      <c r="G5049" s="54" t="s">
        <v>358</v>
      </c>
      <c r="H5049" s="54" t="s">
        <v>928</v>
      </c>
      <c r="I5049" s="54" t="s">
        <v>929</v>
      </c>
      <c r="J5049" s="54" t="s">
        <v>358</v>
      </c>
      <c r="K5049" s="54" t="s">
        <v>937</v>
      </c>
      <c r="L5049" s="87">
        <v>42622</v>
      </c>
      <c r="M5049" s="54"/>
      <c r="N5049" s="54" t="s">
        <v>938</v>
      </c>
      <c r="O5049" s="88">
        <v>2.2090735E-2</v>
      </c>
      <c r="P5049" s="54">
        <v>4</v>
      </c>
    </row>
    <row r="5050" spans="1:16" ht="28">
      <c r="A5050" s="54" t="s">
        <v>228</v>
      </c>
      <c r="B5050" s="54" t="s">
        <v>185</v>
      </c>
      <c r="C5050" s="54" t="s">
        <v>1130</v>
      </c>
      <c r="D5050" s="54" t="s">
        <v>163</v>
      </c>
      <c r="E5050" s="54" t="s">
        <v>370</v>
      </c>
      <c r="F5050" s="54" t="s">
        <v>272</v>
      </c>
      <c r="G5050" s="54" t="s">
        <v>358</v>
      </c>
      <c r="H5050" s="54" t="s">
        <v>928</v>
      </c>
      <c r="I5050" s="54" t="s">
        <v>929</v>
      </c>
      <c r="J5050" s="54" t="s">
        <v>358</v>
      </c>
      <c r="K5050" s="54" t="s">
        <v>362</v>
      </c>
      <c r="L5050" s="87">
        <v>42622</v>
      </c>
      <c r="M5050" s="54"/>
      <c r="N5050" s="54" t="s">
        <v>939</v>
      </c>
      <c r="O5050" s="88">
        <v>2.2976658800000001E-2</v>
      </c>
      <c r="P5050" s="54">
        <v>4</v>
      </c>
    </row>
    <row r="5051" spans="1:16" ht="28">
      <c r="A5051" s="54" t="s">
        <v>228</v>
      </c>
      <c r="B5051" s="54" t="s">
        <v>185</v>
      </c>
      <c r="C5051" s="54" t="s">
        <v>1130</v>
      </c>
      <c r="D5051" s="54" t="s">
        <v>163</v>
      </c>
      <c r="E5051" s="54" t="s">
        <v>370</v>
      </c>
      <c r="F5051" s="54" t="s">
        <v>272</v>
      </c>
      <c r="G5051" s="54" t="s">
        <v>201</v>
      </c>
      <c r="H5051" s="54" t="s">
        <v>202</v>
      </c>
      <c r="I5051" s="54" t="s">
        <v>941</v>
      </c>
      <c r="J5051" s="54" t="s">
        <v>201</v>
      </c>
      <c r="K5051" s="54" t="s">
        <v>942</v>
      </c>
      <c r="L5051" s="87">
        <v>42979</v>
      </c>
      <c r="M5051" s="54"/>
      <c r="N5051" s="54" t="s">
        <v>943</v>
      </c>
      <c r="O5051" s="88">
        <v>3.3117188200000001E-2</v>
      </c>
      <c r="P5051" s="54">
        <v>6</v>
      </c>
    </row>
    <row r="5052" spans="1:16" ht="28">
      <c r="A5052" s="54" t="s">
        <v>228</v>
      </c>
      <c r="B5052" s="54" t="s">
        <v>185</v>
      </c>
      <c r="C5052" s="54" t="s">
        <v>1130</v>
      </c>
      <c r="D5052" s="54" t="s">
        <v>163</v>
      </c>
      <c r="E5052" s="54" t="s">
        <v>370</v>
      </c>
      <c r="F5052" s="54" t="s">
        <v>272</v>
      </c>
      <c r="G5052" s="54" t="s">
        <v>201</v>
      </c>
      <c r="H5052" s="54" t="s">
        <v>202</v>
      </c>
      <c r="I5052" s="54" t="s">
        <v>941</v>
      </c>
      <c r="J5052" s="54" t="s">
        <v>201</v>
      </c>
      <c r="K5052" s="54" t="s">
        <v>944</v>
      </c>
      <c r="L5052" s="87">
        <v>42979</v>
      </c>
      <c r="M5052" s="54"/>
      <c r="N5052" s="54" t="s">
        <v>945</v>
      </c>
      <c r="O5052" s="88">
        <v>1.14883294E-2</v>
      </c>
      <c r="P5052" s="54">
        <v>2</v>
      </c>
    </row>
    <row r="5053" spans="1:16" ht="28">
      <c r="A5053" s="54" t="s">
        <v>228</v>
      </c>
      <c r="B5053" s="54" t="s">
        <v>185</v>
      </c>
      <c r="C5053" s="54" t="s">
        <v>1130</v>
      </c>
      <c r="D5053" s="54" t="s">
        <v>163</v>
      </c>
      <c r="E5053" s="54" t="s">
        <v>370</v>
      </c>
      <c r="F5053" s="54" t="s">
        <v>272</v>
      </c>
      <c r="G5053" s="54" t="s">
        <v>201</v>
      </c>
      <c r="H5053" s="54" t="s">
        <v>202</v>
      </c>
      <c r="I5053" s="54" t="s">
        <v>941</v>
      </c>
      <c r="J5053" s="54" t="s">
        <v>201</v>
      </c>
      <c r="K5053" s="54" t="s">
        <v>946</v>
      </c>
      <c r="L5053" s="87">
        <v>42979</v>
      </c>
      <c r="M5053" s="54"/>
      <c r="N5053" s="54" t="s">
        <v>947</v>
      </c>
      <c r="O5053" s="88">
        <v>1.4531729336000001</v>
      </c>
      <c r="P5053" s="54">
        <v>285</v>
      </c>
    </row>
    <row r="5054" spans="1:16" ht="28">
      <c r="A5054" s="54" t="s">
        <v>228</v>
      </c>
      <c r="B5054" s="54" t="s">
        <v>185</v>
      </c>
      <c r="C5054" s="54" t="s">
        <v>1130</v>
      </c>
      <c r="D5054" s="54" t="s">
        <v>163</v>
      </c>
      <c r="E5054" s="54" t="s">
        <v>370</v>
      </c>
      <c r="F5054" s="54" t="s">
        <v>272</v>
      </c>
      <c r="G5054" s="54" t="s">
        <v>201</v>
      </c>
      <c r="H5054" s="54" t="s">
        <v>202</v>
      </c>
      <c r="I5054" s="54" t="s">
        <v>941</v>
      </c>
      <c r="J5054" s="54" t="s">
        <v>201</v>
      </c>
      <c r="K5054" s="54" t="s">
        <v>948</v>
      </c>
      <c r="L5054" s="87">
        <v>42979</v>
      </c>
      <c r="M5054" s="54"/>
      <c r="N5054" s="54" t="s">
        <v>949</v>
      </c>
      <c r="O5054" s="88">
        <v>2.6025223399999999E-2</v>
      </c>
      <c r="P5054" s="54">
        <v>6</v>
      </c>
    </row>
    <row r="5055" spans="1:16" ht="28">
      <c r="A5055" s="54" t="s">
        <v>228</v>
      </c>
      <c r="B5055" s="54" t="s">
        <v>185</v>
      </c>
      <c r="C5055" s="54" t="s">
        <v>1130</v>
      </c>
      <c r="D5055" s="54" t="s">
        <v>163</v>
      </c>
      <c r="E5055" s="54" t="s">
        <v>370</v>
      </c>
      <c r="F5055" s="54" t="s">
        <v>272</v>
      </c>
      <c r="G5055" s="54" t="s">
        <v>201</v>
      </c>
      <c r="H5055" s="54" t="s">
        <v>202</v>
      </c>
      <c r="I5055" s="54" t="s">
        <v>941</v>
      </c>
      <c r="J5055" s="54" t="s">
        <v>201</v>
      </c>
      <c r="K5055" s="54" t="s">
        <v>950</v>
      </c>
      <c r="L5055" s="87">
        <v>42979</v>
      </c>
      <c r="M5055" s="54"/>
      <c r="N5055" s="54" t="s">
        <v>951</v>
      </c>
      <c r="O5055" s="88">
        <v>5.1697482400000008E-2</v>
      </c>
      <c r="P5055" s="54">
        <v>9</v>
      </c>
    </row>
    <row r="5056" spans="1:16" ht="28">
      <c r="A5056" s="54" t="s">
        <v>228</v>
      </c>
      <c r="B5056" s="54" t="s">
        <v>185</v>
      </c>
      <c r="C5056" s="54" t="s">
        <v>1130</v>
      </c>
      <c r="D5056" s="54" t="s">
        <v>163</v>
      </c>
      <c r="E5056" s="54" t="s">
        <v>370</v>
      </c>
      <c r="F5056" s="54" t="s">
        <v>272</v>
      </c>
      <c r="G5056" s="54" t="s">
        <v>201</v>
      </c>
      <c r="H5056" s="54" t="s">
        <v>202</v>
      </c>
      <c r="I5056" s="54" t="s">
        <v>941</v>
      </c>
      <c r="J5056" s="54" t="s">
        <v>201</v>
      </c>
      <c r="K5056" s="54" t="s">
        <v>952</v>
      </c>
      <c r="L5056" s="87">
        <v>42979</v>
      </c>
      <c r="M5056" s="54"/>
      <c r="N5056" s="54" t="s">
        <v>953</v>
      </c>
      <c r="O5056" s="88">
        <v>1.14883294E-2</v>
      </c>
      <c r="P5056" s="54">
        <v>2</v>
      </c>
    </row>
    <row r="5057" spans="1:16" ht="28">
      <c r="A5057" s="54" t="s">
        <v>228</v>
      </c>
      <c r="B5057" s="54" t="s">
        <v>185</v>
      </c>
      <c r="C5057" s="54" t="s">
        <v>1130</v>
      </c>
      <c r="D5057" s="54" t="s">
        <v>163</v>
      </c>
      <c r="E5057" s="54" t="s">
        <v>370</v>
      </c>
      <c r="F5057" s="54" t="s">
        <v>272</v>
      </c>
      <c r="G5057" s="54" t="s">
        <v>201</v>
      </c>
      <c r="H5057" s="54" t="s">
        <v>202</v>
      </c>
      <c r="I5057" s="54" t="s">
        <v>941</v>
      </c>
      <c r="J5057" s="54" t="s">
        <v>201</v>
      </c>
      <c r="K5057" s="54" t="s">
        <v>954</v>
      </c>
      <c r="L5057" s="87">
        <v>42979</v>
      </c>
      <c r="M5057" s="54"/>
      <c r="N5057" s="54" t="s">
        <v>955</v>
      </c>
      <c r="O5057" s="88">
        <v>1.14883294E-2</v>
      </c>
      <c r="P5057" s="54">
        <v>2</v>
      </c>
    </row>
    <row r="5058" spans="1:16" ht="28">
      <c r="A5058" s="54" t="s">
        <v>228</v>
      </c>
      <c r="B5058" s="54" t="s">
        <v>185</v>
      </c>
      <c r="C5058" s="54" t="s">
        <v>1130</v>
      </c>
      <c r="D5058" s="54" t="s">
        <v>163</v>
      </c>
      <c r="E5058" s="54" t="s">
        <v>370</v>
      </c>
      <c r="F5058" s="54" t="s">
        <v>272</v>
      </c>
      <c r="G5058" s="54" t="s">
        <v>201</v>
      </c>
      <c r="H5058" s="54" t="s">
        <v>202</v>
      </c>
      <c r="I5058" s="54" t="s">
        <v>941</v>
      </c>
      <c r="J5058" s="54" t="s">
        <v>201</v>
      </c>
      <c r="K5058" s="54" t="s">
        <v>956</v>
      </c>
      <c r="L5058" s="87">
        <v>42979</v>
      </c>
      <c r="M5058" s="54"/>
      <c r="N5058" s="54" t="s">
        <v>957</v>
      </c>
      <c r="O5058" s="88">
        <v>1.14883294E-2</v>
      </c>
      <c r="P5058" s="54">
        <v>2</v>
      </c>
    </row>
    <row r="5059" spans="1:16" ht="28">
      <c r="A5059" s="54" t="s">
        <v>228</v>
      </c>
      <c r="B5059" s="54" t="s">
        <v>185</v>
      </c>
      <c r="C5059" s="54" t="s">
        <v>1130</v>
      </c>
      <c r="D5059" s="54" t="s">
        <v>163</v>
      </c>
      <c r="E5059" s="54" t="s">
        <v>370</v>
      </c>
      <c r="F5059" s="54" t="s">
        <v>272</v>
      </c>
      <c r="G5059" s="54" t="s">
        <v>201</v>
      </c>
      <c r="H5059" s="54" t="s">
        <v>958</v>
      </c>
      <c r="I5059" s="54" t="s">
        <v>959</v>
      </c>
      <c r="J5059" s="54" t="s">
        <v>201</v>
      </c>
      <c r="K5059" s="54" t="s">
        <v>958</v>
      </c>
      <c r="L5059" s="87">
        <v>42867</v>
      </c>
      <c r="M5059" s="54"/>
      <c r="N5059" s="54" t="s">
        <v>960</v>
      </c>
      <c r="O5059" s="88">
        <v>2.2976658800000001E-2</v>
      </c>
      <c r="P5059" s="54">
        <v>6</v>
      </c>
    </row>
    <row r="5060" spans="1:16" ht="28">
      <c r="A5060" s="54" t="s">
        <v>228</v>
      </c>
      <c r="B5060" s="54" t="s">
        <v>185</v>
      </c>
      <c r="C5060" s="54" t="s">
        <v>1130</v>
      </c>
      <c r="D5060" s="54" t="s">
        <v>163</v>
      </c>
      <c r="E5060" s="54" t="s">
        <v>370</v>
      </c>
      <c r="F5060" s="54" t="s">
        <v>272</v>
      </c>
      <c r="G5060" s="54" t="s">
        <v>201</v>
      </c>
      <c r="H5060" s="54" t="s">
        <v>946</v>
      </c>
      <c r="I5060" s="54" t="s">
        <v>1493</v>
      </c>
      <c r="J5060" s="54" t="s">
        <v>201</v>
      </c>
      <c r="K5060" s="54" t="s">
        <v>946</v>
      </c>
      <c r="L5060" s="87">
        <v>43210</v>
      </c>
      <c r="M5060" s="54"/>
      <c r="N5060" s="54" t="s">
        <v>1494</v>
      </c>
      <c r="O5060" s="88">
        <v>5.16974823E-2</v>
      </c>
      <c r="P5060" s="54">
        <v>9</v>
      </c>
    </row>
    <row r="5061" spans="1:16" ht="28">
      <c r="A5061" s="54" t="s">
        <v>228</v>
      </c>
      <c r="B5061" s="54" t="s">
        <v>185</v>
      </c>
      <c r="C5061" s="54" t="s">
        <v>1130</v>
      </c>
      <c r="D5061" s="54" t="s">
        <v>163</v>
      </c>
      <c r="E5061" s="54" t="s">
        <v>370</v>
      </c>
      <c r="F5061" s="54" t="s">
        <v>272</v>
      </c>
      <c r="G5061" s="54" t="s">
        <v>201</v>
      </c>
      <c r="H5061" s="54" t="s">
        <v>204</v>
      </c>
      <c r="I5061" s="54" t="s">
        <v>315</v>
      </c>
      <c r="J5061" s="54" t="s">
        <v>201</v>
      </c>
      <c r="K5061" s="54" t="s">
        <v>963</v>
      </c>
      <c r="L5061" s="87">
        <v>41688</v>
      </c>
      <c r="M5061" s="54"/>
      <c r="N5061" s="54" t="s">
        <v>964</v>
      </c>
      <c r="O5061" s="88">
        <v>0.1206274589</v>
      </c>
      <c r="P5061" s="54">
        <v>23</v>
      </c>
    </row>
    <row r="5062" spans="1:16" ht="28">
      <c r="A5062" s="54" t="s">
        <v>228</v>
      </c>
      <c r="B5062" s="54" t="s">
        <v>185</v>
      </c>
      <c r="C5062" s="54" t="s">
        <v>1130</v>
      </c>
      <c r="D5062" s="54" t="s">
        <v>163</v>
      </c>
      <c r="E5062" s="54" t="s">
        <v>370</v>
      </c>
      <c r="F5062" s="54" t="s">
        <v>272</v>
      </c>
      <c r="G5062" s="54" t="s">
        <v>201</v>
      </c>
      <c r="H5062" s="54" t="s">
        <v>204</v>
      </c>
      <c r="I5062" s="54" t="s">
        <v>315</v>
      </c>
      <c r="J5062" s="54" t="s">
        <v>201</v>
      </c>
      <c r="K5062" s="54" t="s">
        <v>965</v>
      </c>
      <c r="L5062" s="87">
        <v>41688</v>
      </c>
      <c r="M5062" s="54"/>
      <c r="N5062" s="54" t="s">
        <v>966</v>
      </c>
      <c r="O5062" s="88">
        <v>1.14883294E-2</v>
      </c>
      <c r="P5062" s="54">
        <v>4</v>
      </c>
    </row>
    <row r="5063" spans="1:16" ht="28">
      <c r="A5063" s="54" t="s">
        <v>228</v>
      </c>
      <c r="B5063" s="54" t="s">
        <v>185</v>
      </c>
      <c r="C5063" s="54" t="s">
        <v>1130</v>
      </c>
      <c r="D5063" s="54" t="s">
        <v>163</v>
      </c>
      <c r="E5063" s="54" t="s">
        <v>370</v>
      </c>
      <c r="F5063" s="54" t="s">
        <v>272</v>
      </c>
      <c r="G5063" s="54" t="s">
        <v>201</v>
      </c>
      <c r="H5063" s="54" t="s">
        <v>204</v>
      </c>
      <c r="I5063" s="54" t="s">
        <v>315</v>
      </c>
      <c r="J5063" s="54" t="s">
        <v>201</v>
      </c>
      <c r="K5063" s="54" t="s">
        <v>316</v>
      </c>
      <c r="L5063" s="87">
        <v>41688</v>
      </c>
      <c r="M5063" s="54"/>
      <c r="N5063" s="54" t="s">
        <v>317</v>
      </c>
      <c r="O5063" s="88">
        <v>0.10050581090000001</v>
      </c>
      <c r="P5063" s="54">
        <v>23</v>
      </c>
    </row>
    <row r="5064" spans="1:16" ht="28">
      <c r="A5064" s="54" t="s">
        <v>228</v>
      </c>
      <c r="B5064" s="54" t="s">
        <v>185</v>
      </c>
      <c r="C5064" s="54" t="s">
        <v>1130</v>
      </c>
      <c r="D5064" s="54" t="s">
        <v>163</v>
      </c>
      <c r="E5064" s="54" t="s">
        <v>370</v>
      </c>
      <c r="F5064" s="54" t="s">
        <v>272</v>
      </c>
      <c r="G5064" s="54" t="s">
        <v>201</v>
      </c>
      <c r="H5064" s="54" t="s">
        <v>204</v>
      </c>
      <c r="I5064" s="54" t="s">
        <v>315</v>
      </c>
      <c r="J5064" s="54" t="s">
        <v>201</v>
      </c>
      <c r="K5064" s="54" t="s">
        <v>967</v>
      </c>
      <c r="L5064" s="87">
        <v>41688</v>
      </c>
      <c r="M5064" s="54"/>
      <c r="N5064" s="54" t="s">
        <v>968</v>
      </c>
      <c r="O5064" s="88">
        <v>7.3667825600000014E-2</v>
      </c>
      <c r="P5064" s="54">
        <v>15</v>
      </c>
    </row>
    <row r="5065" spans="1:16" ht="28">
      <c r="A5065" s="54" t="s">
        <v>228</v>
      </c>
      <c r="B5065" s="54" t="s">
        <v>185</v>
      </c>
      <c r="C5065" s="54" t="s">
        <v>1130</v>
      </c>
      <c r="D5065" s="54" t="s">
        <v>163</v>
      </c>
      <c r="E5065" s="54" t="s">
        <v>370</v>
      </c>
      <c r="F5065" s="54" t="s">
        <v>272</v>
      </c>
      <c r="G5065" s="54" t="s">
        <v>201</v>
      </c>
      <c r="H5065" s="54" t="s">
        <v>204</v>
      </c>
      <c r="I5065" s="54" t="s">
        <v>315</v>
      </c>
      <c r="J5065" s="54" t="s">
        <v>201</v>
      </c>
      <c r="K5065" s="54" t="s">
        <v>969</v>
      </c>
      <c r="L5065" s="87">
        <v>41688</v>
      </c>
      <c r="M5065" s="54"/>
      <c r="N5065" s="54" t="s">
        <v>970</v>
      </c>
      <c r="O5065" s="88">
        <v>4.0209152999999997E-2</v>
      </c>
      <c r="P5065" s="54">
        <v>9</v>
      </c>
    </row>
    <row r="5066" spans="1:16" ht="28">
      <c r="A5066" s="54" t="s">
        <v>228</v>
      </c>
      <c r="B5066" s="54" t="s">
        <v>185</v>
      </c>
      <c r="C5066" s="54" t="s">
        <v>1130</v>
      </c>
      <c r="D5066" s="54" t="s">
        <v>163</v>
      </c>
      <c r="E5066" s="54" t="s">
        <v>370</v>
      </c>
      <c r="F5066" s="54" t="s">
        <v>272</v>
      </c>
      <c r="G5066" s="54" t="s">
        <v>201</v>
      </c>
      <c r="H5066" s="54" t="s">
        <v>204</v>
      </c>
      <c r="I5066" s="54" t="s">
        <v>315</v>
      </c>
      <c r="J5066" s="54" t="s">
        <v>201</v>
      </c>
      <c r="K5066" s="54" t="s">
        <v>971</v>
      </c>
      <c r="L5066" s="87">
        <v>41688</v>
      </c>
      <c r="M5066" s="54"/>
      <c r="N5066" s="54" t="s">
        <v>972</v>
      </c>
      <c r="O5066" s="88">
        <v>0.1139142514</v>
      </c>
      <c r="P5066" s="54">
        <v>26</v>
      </c>
    </row>
    <row r="5067" spans="1:16" ht="28">
      <c r="A5067" s="54" t="s">
        <v>228</v>
      </c>
      <c r="B5067" s="54" t="s">
        <v>185</v>
      </c>
      <c r="C5067" s="54" t="s">
        <v>1130</v>
      </c>
      <c r="D5067" s="54" t="s">
        <v>163</v>
      </c>
      <c r="E5067" s="54" t="s">
        <v>370</v>
      </c>
      <c r="F5067" s="54" t="s">
        <v>272</v>
      </c>
      <c r="G5067" s="54" t="s">
        <v>201</v>
      </c>
      <c r="H5067" s="54" t="s">
        <v>204</v>
      </c>
      <c r="I5067" s="54" t="s">
        <v>315</v>
      </c>
      <c r="J5067" s="54" t="s">
        <v>201</v>
      </c>
      <c r="K5067" s="54" t="s">
        <v>318</v>
      </c>
      <c r="L5067" s="87">
        <v>41688</v>
      </c>
      <c r="M5067" s="54"/>
      <c r="N5067" s="54" t="s">
        <v>319</v>
      </c>
      <c r="O5067" s="88">
        <v>6.2216768999999991E-2</v>
      </c>
      <c r="P5067" s="54">
        <v>16</v>
      </c>
    </row>
    <row r="5068" spans="1:16" ht="28">
      <c r="A5068" s="54" t="s">
        <v>228</v>
      </c>
      <c r="B5068" s="54" t="s">
        <v>185</v>
      </c>
      <c r="C5068" s="54" t="s">
        <v>1130</v>
      </c>
      <c r="D5068" s="54" t="s">
        <v>163</v>
      </c>
      <c r="E5068" s="54" t="s">
        <v>370</v>
      </c>
      <c r="F5068" s="54" t="s">
        <v>272</v>
      </c>
      <c r="G5068" s="54" t="s">
        <v>201</v>
      </c>
      <c r="H5068" s="54" t="s">
        <v>204</v>
      </c>
      <c r="I5068" s="54" t="s">
        <v>315</v>
      </c>
      <c r="J5068" s="54" t="s">
        <v>201</v>
      </c>
      <c r="K5068" s="54" t="s">
        <v>973</v>
      </c>
      <c r="L5068" s="87">
        <v>41688</v>
      </c>
      <c r="M5068" s="54"/>
      <c r="N5068" s="54" t="s">
        <v>974</v>
      </c>
      <c r="O5068" s="88">
        <v>8.3819835000000009E-2</v>
      </c>
      <c r="P5068" s="54">
        <v>16</v>
      </c>
    </row>
    <row r="5069" spans="1:16" ht="28">
      <c r="A5069" s="54" t="s">
        <v>228</v>
      </c>
      <c r="B5069" s="54" t="s">
        <v>185</v>
      </c>
      <c r="C5069" s="54" t="s">
        <v>1130</v>
      </c>
      <c r="D5069" s="54" t="s">
        <v>163</v>
      </c>
      <c r="E5069" s="54" t="s">
        <v>370</v>
      </c>
      <c r="F5069" s="54" t="s">
        <v>272</v>
      </c>
      <c r="G5069" s="54" t="s">
        <v>201</v>
      </c>
      <c r="H5069" s="54" t="s">
        <v>204</v>
      </c>
      <c r="I5069" s="54" t="s">
        <v>315</v>
      </c>
      <c r="J5069" s="54" t="s">
        <v>201</v>
      </c>
      <c r="K5069" s="54" t="s">
        <v>204</v>
      </c>
      <c r="L5069" s="87">
        <v>41688</v>
      </c>
      <c r="M5069" s="54"/>
      <c r="N5069" s="54" t="s">
        <v>975</v>
      </c>
      <c r="O5069" s="88">
        <v>5.4746046899999998E-2</v>
      </c>
      <c r="P5069" s="54">
        <v>11</v>
      </c>
    </row>
    <row r="5070" spans="1:16" ht="28">
      <c r="A5070" s="54" t="s">
        <v>228</v>
      </c>
      <c r="B5070" s="54" t="s">
        <v>185</v>
      </c>
      <c r="C5070" s="54" t="s">
        <v>1130</v>
      </c>
      <c r="D5070" s="54" t="s">
        <v>163</v>
      </c>
      <c r="E5070" s="54" t="s">
        <v>370</v>
      </c>
      <c r="F5070" s="54" t="s">
        <v>272</v>
      </c>
      <c r="G5070" s="54" t="s">
        <v>201</v>
      </c>
      <c r="H5070" s="54" t="s">
        <v>204</v>
      </c>
      <c r="I5070" s="54" t="s">
        <v>315</v>
      </c>
      <c r="J5070" s="54" t="s">
        <v>201</v>
      </c>
      <c r="K5070" s="54" t="s">
        <v>320</v>
      </c>
      <c r="L5070" s="87">
        <v>41688</v>
      </c>
      <c r="M5070" s="54"/>
      <c r="N5070" s="54" t="s">
        <v>321</v>
      </c>
      <c r="O5070" s="88">
        <v>0.19676982539999999</v>
      </c>
      <c r="P5070" s="54">
        <v>43</v>
      </c>
    </row>
    <row r="5071" spans="1:16" ht="28">
      <c r="A5071" s="54" t="s">
        <v>228</v>
      </c>
      <c r="B5071" s="54" t="s">
        <v>185</v>
      </c>
      <c r="C5071" s="54" t="s">
        <v>1130</v>
      </c>
      <c r="D5071" s="54" t="s">
        <v>163</v>
      </c>
      <c r="E5071" s="54" t="s">
        <v>370</v>
      </c>
      <c r="F5071" s="54" t="s">
        <v>272</v>
      </c>
      <c r="G5071" s="54" t="s">
        <v>1541</v>
      </c>
      <c r="H5071" s="54" t="s">
        <v>1542</v>
      </c>
      <c r="I5071" s="54" t="s">
        <v>1543</v>
      </c>
      <c r="J5071" s="54" t="s">
        <v>1541</v>
      </c>
      <c r="K5071" s="54" t="s">
        <v>1544</v>
      </c>
      <c r="L5071" s="87">
        <v>43308</v>
      </c>
      <c r="M5071" s="54"/>
      <c r="N5071" s="54" t="s">
        <v>1545</v>
      </c>
      <c r="O5071" s="88">
        <v>5.7441647000000002E-3</v>
      </c>
      <c r="P5071" s="54">
        <v>1</v>
      </c>
    </row>
    <row r="5072" spans="1:16" ht="28">
      <c r="A5072" s="54" t="s">
        <v>228</v>
      </c>
      <c r="B5072" s="54" t="s">
        <v>185</v>
      </c>
      <c r="C5072" s="54" t="s">
        <v>1130</v>
      </c>
      <c r="D5072" s="54" t="s">
        <v>163</v>
      </c>
      <c r="E5072" s="54" t="s">
        <v>370</v>
      </c>
      <c r="F5072" s="54" t="s">
        <v>272</v>
      </c>
      <c r="G5072" s="54" t="s">
        <v>1541</v>
      </c>
      <c r="H5072" s="54" t="s">
        <v>1542</v>
      </c>
      <c r="I5072" s="54" t="s">
        <v>1543</v>
      </c>
      <c r="J5072" s="54" t="s">
        <v>1541</v>
      </c>
      <c r="K5072" s="54" t="s">
        <v>1546</v>
      </c>
      <c r="L5072" s="87">
        <v>43308</v>
      </c>
      <c r="M5072" s="54"/>
      <c r="N5072" s="54" t="s">
        <v>1547</v>
      </c>
      <c r="O5072" s="88">
        <v>5.7441647000000002E-3</v>
      </c>
      <c r="P5072" s="54">
        <v>1</v>
      </c>
    </row>
    <row r="5073" spans="1:16" ht="28">
      <c r="A5073" s="54" t="s">
        <v>228</v>
      </c>
      <c r="B5073" s="54" t="s">
        <v>185</v>
      </c>
      <c r="C5073" s="54" t="s">
        <v>1130</v>
      </c>
      <c r="D5073" s="54" t="s">
        <v>163</v>
      </c>
      <c r="E5073" s="54" t="s">
        <v>370</v>
      </c>
      <c r="F5073" s="54" t="s">
        <v>272</v>
      </c>
      <c r="G5073" s="54" t="s">
        <v>1541</v>
      </c>
      <c r="H5073" s="54" t="s">
        <v>1542</v>
      </c>
      <c r="I5073" s="54" t="s">
        <v>1543</v>
      </c>
      <c r="J5073" s="54" t="s">
        <v>1541</v>
      </c>
      <c r="K5073" s="54" t="s">
        <v>1548</v>
      </c>
      <c r="L5073" s="87">
        <v>43308</v>
      </c>
      <c r="M5073" s="54"/>
      <c r="N5073" s="54" t="s">
        <v>1549</v>
      </c>
      <c r="O5073" s="88">
        <v>0.45193525029999998</v>
      </c>
      <c r="P5073" s="54">
        <v>88</v>
      </c>
    </row>
    <row r="5074" spans="1:16" ht="28">
      <c r="A5074" s="54" t="s">
        <v>228</v>
      </c>
      <c r="B5074" s="54" t="s">
        <v>185</v>
      </c>
      <c r="C5074" s="54" t="s">
        <v>1130</v>
      </c>
      <c r="D5074" s="54" t="s">
        <v>163</v>
      </c>
      <c r="E5074" s="54" t="s">
        <v>370</v>
      </c>
      <c r="F5074" s="54" t="s">
        <v>272</v>
      </c>
      <c r="G5074" s="54" t="s">
        <v>1541</v>
      </c>
      <c r="H5074" s="54" t="s">
        <v>1542</v>
      </c>
      <c r="I5074" s="54" t="s">
        <v>1543</v>
      </c>
      <c r="J5074" s="54" t="s">
        <v>1541</v>
      </c>
      <c r="K5074" s="54" t="s">
        <v>1550</v>
      </c>
      <c r="L5074" s="87">
        <v>43308</v>
      </c>
      <c r="M5074" s="54"/>
      <c r="N5074" s="54" t="s">
        <v>1551</v>
      </c>
      <c r="O5074" s="88">
        <v>5.7441647000000002E-3</v>
      </c>
      <c r="P5074" s="54">
        <v>1</v>
      </c>
    </row>
    <row r="5075" spans="1:16" ht="28">
      <c r="A5075" s="54" t="s">
        <v>228</v>
      </c>
      <c r="B5075" s="54" t="s">
        <v>185</v>
      </c>
      <c r="C5075" s="54" t="s">
        <v>1130</v>
      </c>
      <c r="D5075" s="54" t="s">
        <v>163</v>
      </c>
      <c r="E5075" s="54" t="s">
        <v>370</v>
      </c>
      <c r="F5075" s="54" t="s">
        <v>272</v>
      </c>
      <c r="G5075" s="54" t="s">
        <v>1541</v>
      </c>
      <c r="H5075" s="54" t="s">
        <v>1542</v>
      </c>
      <c r="I5075" s="54" t="s">
        <v>1543</v>
      </c>
      <c r="J5075" s="54" t="s">
        <v>1541</v>
      </c>
      <c r="K5075" s="54" t="s">
        <v>1552</v>
      </c>
      <c r="L5075" s="87">
        <v>43308</v>
      </c>
      <c r="M5075" s="54"/>
      <c r="N5075" s="54" t="s">
        <v>1553</v>
      </c>
      <c r="O5075" s="88">
        <v>5.7441647000000002E-3</v>
      </c>
      <c r="P5075" s="54">
        <v>1</v>
      </c>
    </row>
    <row r="5076" spans="1:16" ht="28">
      <c r="A5076" s="54" t="s">
        <v>228</v>
      </c>
      <c r="B5076" s="54" t="s">
        <v>185</v>
      </c>
      <c r="C5076" s="54" t="s">
        <v>1130</v>
      </c>
      <c r="D5076" s="54" t="s">
        <v>163</v>
      </c>
      <c r="E5076" s="54" t="s">
        <v>370</v>
      </c>
      <c r="F5076" s="54" t="s">
        <v>272</v>
      </c>
      <c r="G5076" s="54" t="s">
        <v>1541</v>
      </c>
      <c r="H5076" s="54" t="s">
        <v>1542</v>
      </c>
      <c r="I5076" s="54" t="s">
        <v>1543</v>
      </c>
      <c r="J5076" s="54" t="s">
        <v>1541</v>
      </c>
      <c r="K5076" s="54" t="s">
        <v>1554</v>
      </c>
      <c r="L5076" s="87">
        <v>43308</v>
      </c>
      <c r="M5076" s="54"/>
      <c r="N5076" s="54" t="s">
        <v>1555</v>
      </c>
      <c r="O5076" s="88">
        <v>5.7441647000000002E-3</v>
      </c>
      <c r="P5076" s="54">
        <v>1</v>
      </c>
    </row>
    <row r="5077" spans="1:16" ht="28">
      <c r="A5077" s="54" t="s">
        <v>228</v>
      </c>
      <c r="B5077" s="54" t="s">
        <v>185</v>
      </c>
      <c r="C5077" s="54" t="s">
        <v>1130</v>
      </c>
      <c r="D5077" s="54" t="s">
        <v>163</v>
      </c>
      <c r="E5077" s="54" t="s">
        <v>370</v>
      </c>
      <c r="F5077" s="54" t="s">
        <v>272</v>
      </c>
      <c r="G5077" s="54" t="s">
        <v>1541</v>
      </c>
      <c r="H5077" s="54" t="s">
        <v>1542</v>
      </c>
      <c r="I5077" s="54" t="s">
        <v>1543</v>
      </c>
      <c r="J5077" s="54" t="s">
        <v>1541</v>
      </c>
      <c r="K5077" s="54" t="s">
        <v>1556</v>
      </c>
      <c r="L5077" s="87">
        <v>43308</v>
      </c>
      <c r="M5077" s="54"/>
      <c r="N5077" s="54" t="s">
        <v>1557</v>
      </c>
      <c r="O5077" s="88">
        <v>0.40618254170000001</v>
      </c>
      <c r="P5077" s="54">
        <v>75</v>
      </c>
    </row>
    <row r="5078" spans="1:16" ht="28">
      <c r="A5078" s="54" t="s">
        <v>228</v>
      </c>
      <c r="B5078" s="54" t="s">
        <v>185</v>
      </c>
      <c r="C5078" s="54" t="s">
        <v>1130</v>
      </c>
      <c r="D5078" s="54" t="s">
        <v>163</v>
      </c>
      <c r="E5078" s="54" t="s">
        <v>370</v>
      </c>
      <c r="F5078" s="54" t="s">
        <v>272</v>
      </c>
      <c r="G5078" s="54" t="s">
        <v>205</v>
      </c>
      <c r="H5078" s="54" t="s">
        <v>1446</v>
      </c>
      <c r="I5078" s="54" t="s">
        <v>1447</v>
      </c>
      <c r="J5078" s="54" t="s">
        <v>205</v>
      </c>
      <c r="K5078" s="54" t="s">
        <v>1446</v>
      </c>
      <c r="L5078" s="87">
        <v>43042</v>
      </c>
      <c r="M5078" s="54"/>
      <c r="N5078" s="54" t="s">
        <v>1448</v>
      </c>
      <c r="O5078" s="88">
        <v>1.9390197200000001E-2</v>
      </c>
      <c r="P5078" s="54">
        <v>6</v>
      </c>
    </row>
    <row r="5079" spans="1:16" ht="28">
      <c r="A5079" s="54" t="s">
        <v>228</v>
      </c>
      <c r="B5079" s="54" t="s">
        <v>185</v>
      </c>
      <c r="C5079" s="54" t="s">
        <v>1130</v>
      </c>
      <c r="D5079" s="54" t="s">
        <v>163</v>
      </c>
      <c r="E5079" s="54" t="s">
        <v>370</v>
      </c>
      <c r="F5079" s="54" t="s">
        <v>272</v>
      </c>
      <c r="G5079" s="54" t="s">
        <v>205</v>
      </c>
      <c r="H5079" s="54" t="s">
        <v>998</v>
      </c>
      <c r="I5079" s="54" t="s">
        <v>999</v>
      </c>
      <c r="J5079" s="54" t="s">
        <v>205</v>
      </c>
      <c r="K5079" s="54" t="s">
        <v>998</v>
      </c>
      <c r="L5079" s="87">
        <v>42052</v>
      </c>
      <c r="M5079" s="54"/>
      <c r="N5079" s="54" t="s">
        <v>1000</v>
      </c>
      <c r="O5079" s="88">
        <v>1.14883294E-2</v>
      </c>
      <c r="P5079" s="54">
        <v>2</v>
      </c>
    </row>
    <row r="5080" spans="1:16" ht="28">
      <c r="A5080" s="54" t="s">
        <v>228</v>
      </c>
      <c r="B5080" s="54" t="s">
        <v>185</v>
      </c>
      <c r="C5080" s="54" t="s">
        <v>1130</v>
      </c>
      <c r="D5080" s="54" t="s">
        <v>163</v>
      </c>
      <c r="E5080" s="54" t="s">
        <v>370</v>
      </c>
      <c r="F5080" s="54" t="s">
        <v>272</v>
      </c>
      <c r="G5080" s="54" t="s">
        <v>205</v>
      </c>
      <c r="H5080" s="54" t="s">
        <v>206</v>
      </c>
      <c r="I5080" s="54" t="s">
        <v>1001</v>
      </c>
      <c r="J5080" s="54" t="s">
        <v>205</v>
      </c>
      <c r="K5080" s="54" t="s">
        <v>1008</v>
      </c>
      <c r="L5080" s="87">
        <v>42136</v>
      </c>
      <c r="M5080" s="54"/>
      <c r="N5080" s="54" t="s">
        <v>1009</v>
      </c>
      <c r="O5080" s="88">
        <v>8.6162470599999985E-2</v>
      </c>
      <c r="P5080" s="54">
        <v>15</v>
      </c>
    </row>
    <row r="5081" spans="1:16" ht="28">
      <c r="A5081" s="54" t="s">
        <v>228</v>
      </c>
      <c r="B5081" s="54" t="s">
        <v>185</v>
      </c>
      <c r="C5081" s="54" t="s">
        <v>1130</v>
      </c>
      <c r="D5081" s="54" t="s">
        <v>163</v>
      </c>
      <c r="E5081" s="54" t="s">
        <v>370</v>
      </c>
      <c r="F5081" s="54" t="s">
        <v>272</v>
      </c>
      <c r="G5081" s="54" t="s">
        <v>205</v>
      </c>
      <c r="H5081" s="54" t="s">
        <v>206</v>
      </c>
      <c r="I5081" s="54" t="s">
        <v>1001</v>
      </c>
      <c r="J5081" s="54" t="s">
        <v>205</v>
      </c>
      <c r="K5081" s="54" t="s">
        <v>1010</v>
      </c>
      <c r="L5081" s="87">
        <v>42136</v>
      </c>
      <c r="M5081" s="54"/>
      <c r="N5081" s="54" t="s">
        <v>1011</v>
      </c>
      <c r="O5081" s="88">
        <v>0.16093485330000001</v>
      </c>
      <c r="P5081" s="54">
        <v>36</v>
      </c>
    </row>
    <row r="5082" spans="1:16" ht="28">
      <c r="A5082" s="54" t="s">
        <v>228</v>
      </c>
      <c r="B5082" s="54" t="s">
        <v>185</v>
      </c>
      <c r="C5082" s="54" t="s">
        <v>1130</v>
      </c>
      <c r="D5082" s="54" t="s">
        <v>163</v>
      </c>
      <c r="E5082" s="54" t="s">
        <v>370</v>
      </c>
      <c r="F5082" s="54" t="s">
        <v>272</v>
      </c>
      <c r="G5082" s="54" t="s">
        <v>205</v>
      </c>
      <c r="H5082" s="54" t="s">
        <v>206</v>
      </c>
      <c r="I5082" s="54" t="s">
        <v>1001</v>
      </c>
      <c r="J5082" s="54" t="s">
        <v>205</v>
      </c>
      <c r="K5082" s="54" t="s">
        <v>1012</v>
      </c>
      <c r="L5082" s="87">
        <v>42136</v>
      </c>
      <c r="M5082" s="54"/>
      <c r="N5082" s="54" t="s">
        <v>1013</v>
      </c>
      <c r="O5082" s="88">
        <v>0.20982701419999999</v>
      </c>
      <c r="P5082" s="54">
        <v>38</v>
      </c>
    </row>
    <row r="5083" spans="1:16" ht="28">
      <c r="A5083" s="54" t="s">
        <v>228</v>
      </c>
      <c r="B5083" s="54" t="s">
        <v>185</v>
      </c>
      <c r="C5083" s="54" t="s">
        <v>1130</v>
      </c>
      <c r="D5083" s="54" t="s">
        <v>163</v>
      </c>
      <c r="E5083" s="54" t="s">
        <v>370</v>
      </c>
      <c r="F5083" s="54" t="s">
        <v>272</v>
      </c>
      <c r="G5083" s="54" t="s">
        <v>205</v>
      </c>
      <c r="H5083" s="54" t="s">
        <v>1435</v>
      </c>
      <c r="I5083" s="54" t="s">
        <v>1436</v>
      </c>
      <c r="J5083" s="54" t="s">
        <v>205</v>
      </c>
      <c r="K5083" s="54" t="s">
        <v>1457</v>
      </c>
      <c r="L5083" s="87">
        <v>43154</v>
      </c>
      <c r="M5083" s="54"/>
      <c r="N5083" s="54" t="s">
        <v>1458</v>
      </c>
      <c r="O5083" s="88">
        <v>4.3294990300000002E-2</v>
      </c>
      <c r="P5083" s="54">
        <v>8</v>
      </c>
    </row>
    <row r="5084" spans="1:16" ht="28">
      <c r="A5084" s="54" t="s">
        <v>228</v>
      </c>
      <c r="B5084" s="54" t="s">
        <v>185</v>
      </c>
      <c r="C5084" s="54" t="s">
        <v>1130</v>
      </c>
      <c r="D5084" s="54" t="s">
        <v>163</v>
      </c>
      <c r="E5084" s="54" t="s">
        <v>370</v>
      </c>
      <c r="F5084" s="54" t="s">
        <v>272</v>
      </c>
      <c r="G5084" s="54" t="s">
        <v>205</v>
      </c>
      <c r="H5084" s="54" t="s">
        <v>1435</v>
      </c>
      <c r="I5084" s="54" t="s">
        <v>1436</v>
      </c>
      <c r="J5084" s="54" t="s">
        <v>205</v>
      </c>
      <c r="K5084" s="54" t="s">
        <v>1459</v>
      </c>
      <c r="L5084" s="87">
        <v>43154</v>
      </c>
      <c r="M5084" s="54"/>
      <c r="N5084" s="54" t="s">
        <v>1460</v>
      </c>
      <c r="O5084" s="88">
        <v>1.14883294E-2</v>
      </c>
      <c r="P5084" s="54">
        <v>2</v>
      </c>
    </row>
    <row r="5085" spans="1:16" ht="28">
      <c r="A5085" s="54" t="s">
        <v>228</v>
      </c>
      <c r="B5085" s="54" t="s">
        <v>185</v>
      </c>
      <c r="C5085" s="54" t="s">
        <v>1130</v>
      </c>
      <c r="D5085" s="54" t="s">
        <v>163</v>
      </c>
      <c r="E5085" s="54" t="s">
        <v>370</v>
      </c>
      <c r="F5085" s="54" t="s">
        <v>272</v>
      </c>
      <c r="G5085" s="54" t="s">
        <v>205</v>
      </c>
      <c r="H5085" s="54" t="s">
        <v>1435</v>
      </c>
      <c r="I5085" s="54" t="s">
        <v>1436</v>
      </c>
      <c r="J5085" s="54" t="s">
        <v>205</v>
      </c>
      <c r="K5085" s="54" t="s">
        <v>1461</v>
      </c>
      <c r="L5085" s="87">
        <v>43154</v>
      </c>
      <c r="M5085" s="54"/>
      <c r="N5085" s="54" t="s">
        <v>1462</v>
      </c>
      <c r="O5085" s="88">
        <v>5.7441647000000002E-3</v>
      </c>
      <c r="P5085" s="54">
        <v>1</v>
      </c>
    </row>
    <row r="5086" spans="1:16" ht="28">
      <c r="A5086" s="54" t="s">
        <v>228</v>
      </c>
      <c r="B5086" s="54" t="s">
        <v>185</v>
      </c>
      <c r="C5086" s="54" t="s">
        <v>1130</v>
      </c>
      <c r="D5086" s="54" t="s">
        <v>163</v>
      </c>
      <c r="E5086" s="54" t="s">
        <v>370</v>
      </c>
      <c r="F5086" s="54" t="s">
        <v>272</v>
      </c>
      <c r="G5086" s="54" t="s">
        <v>205</v>
      </c>
      <c r="H5086" s="54" t="s">
        <v>1435</v>
      </c>
      <c r="I5086" s="54" t="s">
        <v>1436</v>
      </c>
      <c r="J5086" s="54" t="s">
        <v>205</v>
      </c>
      <c r="K5086" s="54" t="s">
        <v>1463</v>
      </c>
      <c r="L5086" s="87">
        <v>43154</v>
      </c>
      <c r="M5086" s="54"/>
      <c r="N5086" s="54" t="s">
        <v>1464</v>
      </c>
      <c r="O5086" s="88">
        <v>2.2976658800000001E-2</v>
      </c>
      <c r="P5086" s="54">
        <v>4</v>
      </c>
    </row>
    <row r="5087" spans="1:16" ht="28">
      <c r="A5087" s="54" t="s">
        <v>228</v>
      </c>
      <c r="B5087" s="54" t="s">
        <v>185</v>
      </c>
      <c r="C5087" s="54" t="s">
        <v>1130</v>
      </c>
      <c r="D5087" s="54" t="s">
        <v>163</v>
      </c>
      <c r="E5087" s="54" t="s">
        <v>370</v>
      </c>
      <c r="F5087" s="54" t="s">
        <v>272</v>
      </c>
      <c r="G5087" s="54" t="s">
        <v>205</v>
      </c>
      <c r="H5087" s="54" t="s">
        <v>1435</v>
      </c>
      <c r="I5087" s="54" t="s">
        <v>1436</v>
      </c>
      <c r="J5087" s="54" t="s">
        <v>205</v>
      </c>
      <c r="K5087" s="54" t="s">
        <v>1465</v>
      </c>
      <c r="L5087" s="87">
        <v>43154</v>
      </c>
      <c r="M5087" s="54"/>
      <c r="N5087" s="54" t="s">
        <v>1466</v>
      </c>
      <c r="O5087" s="88">
        <v>1.76112514E-2</v>
      </c>
      <c r="P5087" s="54">
        <v>4</v>
      </c>
    </row>
    <row r="5088" spans="1:16" ht="28">
      <c r="A5088" s="54" t="s">
        <v>228</v>
      </c>
      <c r="B5088" s="54" t="s">
        <v>185</v>
      </c>
      <c r="C5088" s="54" t="s">
        <v>1130</v>
      </c>
      <c r="D5088" s="54" t="s">
        <v>163</v>
      </c>
      <c r="E5088" s="54" t="s">
        <v>370</v>
      </c>
      <c r="F5088" s="54" t="s">
        <v>272</v>
      </c>
      <c r="G5088" s="54" t="s">
        <v>205</v>
      </c>
      <c r="H5088" s="54" t="s">
        <v>1435</v>
      </c>
      <c r="I5088" s="54" t="s">
        <v>1436</v>
      </c>
      <c r="J5088" s="54" t="s">
        <v>205</v>
      </c>
      <c r="K5088" s="54" t="s">
        <v>1467</v>
      </c>
      <c r="L5088" s="87">
        <v>43154</v>
      </c>
      <c r="M5088" s="54"/>
      <c r="N5088" s="54" t="s">
        <v>1468</v>
      </c>
      <c r="O5088" s="88">
        <v>2.2976658800000001E-2</v>
      </c>
      <c r="P5088" s="54">
        <v>4</v>
      </c>
    </row>
    <row r="5089" spans="1:16" ht="28">
      <c r="A5089" s="54" t="s">
        <v>228</v>
      </c>
      <c r="B5089" s="54" t="s">
        <v>185</v>
      </c>
      <c r="C5089" s="54" t="s">
        <v>1130</v>
      </c>
      <c r="D5089" s="54" t="s">
        <v>163</v>
      </c>
      <c r="E5089" s="54" t="s">
        <v>370</v>
      </c>
      <c r="F5089" s="54" t="s">
        <v>272</v>
      </c>
      <c r="G5089" s="54" t="s">
        <v>205</v>
      </c>
      <c r="H5089" s="54" t="s">
        <v>1435</v>
      </c>
      <c r="I5089" s="54" t="s">
        <v>1436</v>
      </c>
      <c r="J5089" s="54" t="s">
        <v>205</v>
      </c>
      <c r="K5089" s="54" t="s">
        <v>1449</v>
      </c>
      <c r="L5089" s="87">
        <v>43154</v>
      </c>
      <c r="M5089" s="54"/>
      <c r="N5089" s="54" t="s">
        <v>1450</v>
      </c>
      <c r="O5089" s="88">
        <v>1.7232494099999999E-2</v>
      </c>
      <c r="P5089" s="54">
        <v>3</v>
      </c>
    </row>
    <row r="5090" spans="1:16" ht="28">
      <c r="A5090" s="54" t="s">
        <v>228</v>
      </c>
      <c r="B5090" s="54" t="s">
        <v>185</v>
      </c>
      <c r="C5090" s="54" t="s">
        <v>1130</v>
      </c>
      <c r="D5090" s="54" t="s">
        <v>163</v>
      </c>
      <c r="E5090" s="54" t="s">
        <v>370</v>
      </c>
      <c r="F5090" s="54" t="s">
        <v>272</v>
      </c>
      <c r="G5090" s="54" t="s">
        <v>205</v>
      </c>
      <c r="H5090" s="54" t="s">
        <v>1435</v>
      </c>
      <c r="I5090" s="54" t="s">
        <v>1436</v>
      </c>
      <c r="J5090" s="54" t="s">
        <v>205</v>
      </c>
      <c r="K5090" s="54" t="s">
        <v>1469</v>
      </c>
      <c r="L5090" s="87">
        <v>43154</v>
      </c>
      <c r="M5090" s="54"/>
      <c r="N5090" s="54" t="s">
        <v>1470</v>
      </c>
      <c r="O5090" s="88">
        <v>8.7812493000000002E-3</v>
      </c>
      <c r="P5090" s="54">
        <v>2</v>
      </c>
    </row>
    <row r="5091" spans="1:16" ht="28">
      <c r="A5091" s="54" t="s">
        <v>228</v>
      </c>
      <c r="B5091" s="54" t="s">
        <v>185</v>
      </c>
      <c r="C5091" s="54" t="s">
        <v>1130</v>
      </c>
      <c r="D5091" s="54" t="s">
        <v>163</v>
      </c>
      <c r="E5091" s="54" t="s">
        <v>370</v>
      </c>
      <c r="F5091" s="54" t="s">
        <v>272</v>
      </c>
      <c r="G5091" s="54" t="s">
        <v>205</v>
      </c>
      <c r="H5091" s="54" t="s">
        <v>1435</v>
      </c>
      <c r="I5091" s="54" t="s">
        <v>1436</v>
      </c>
      <c r="J5091" s="54" t="s">
        <v>205</v>
      </c>
      <c r="K5091" s="54" t="s">
        <v>1455</v>
      </c>
      <c r="L5091" s="87">
        <v>43154</v>
      </c>
      <c r="M5091" s="54"/>
      <c r="N5091" s="54" t="s">
        <v>1456</v>
      </c>
      <c r="O5091" s="88">
        <v>5.7441647000000002E-3</v>
      </c>
      <c r="P5091" s="54">
        <v>1</v>
      </c>
    </row>
    <row r="5092" spans="1:16" ht="28">
      <c r="A5092" s="54" t="s">
        <v>228</v>
      </c>
      <c r="B5092" s="54" t="s">
        <v>185</v>
      </c>
      <c r="C5092" s="54" t="s">
        <v>1130</v>
      </c>
      <c r="D5092" s="54" t="s">
        <v>163</v>
      </c>
      <c r="E5092" s="54" t="s">
        <v>370</v>
      </c>
      <c r="F5092" s="54" t="s">
        <v>272</v>
      </c>
      <c r="G5092" s="54" t="s">
        <v>205</v>
      </c>
      <c r="H5092" s="54" t="s">
        <v>1016</v>
      </c>
      <c r="I5092" s="54" t="s">
        <v>1017</v>
      </c>
      <c r="J5092" s="54" t="s">
        <v>205</v>
      </c>
      <c r="K5092" s="54" t="s">
        <v>1018</v>
      </c>
      <c r="L5092" s="87">
        <v>41982</v>
      </c>
      <c r="M5092" s="54"/>
      <c r="N5092" s="54" t="s">
        <v>1019</v>
      </c>
      <c r="O5092" s="88">
        <v>1.14883294E-2</v>
      </c>
      <c r="P5092" s="54">
        <v>3</v>
      </c>
    </row>
    <row r="5093" spans="1:16" ht="28">
      <c r="A5093" s="54" t="s">
        <v>228</v>
      </c>
      <c r="B5093" s="54" t="s">
        <v>185</v>
      </c>
      <c r="C5093" s="54" t="s">
        <v>1130</v>
      </c>
      <c r="D5093" s="54" t="s">
        <v>163</v>
      </c>
      <c r="E5093" s="54" t="s">
        <v>370</v>
      </c>
      <c r="F5093" s="54" t="s">
        <v>272</v>
      </c>
      <c r="G5093" s="54" t="s">
        <v>205</v>
      </c>
      <c r="H5093" s="54" t="s">
        <v>1016</v>
      </c>
      <c r="I5093" s="54" t="s">
        <v>1017</v>
      </c>
      <c r="J5093" s="54" t="s">
        <v>205</v>
      </c>
      <c r="K5093" s="54" t="s">
        <v>1020</v>
      </c>
      <c r="L5093" s="87">
        <v>41982</v>
      </c>
      <c r="M5093" s="54"/>
      <c r="N5093" s="54" t="s">
        <v>1021</v>
      </c>
      <c r="O5093" s="88">
        <v>0.1437750085</v>
      </c>
      <c r="P5093" s="54">
        <v>27</v>
      </c>
    </row>
    <row r="5094" spans="1:16" ht="28">
      <c r="A5094" s="54" t="s">
        <v>228</v>
      </c>
      <c r="B5094" s="54" t="s">
        <v>185</v>
      </c>
      <c r="C5094" s="54" t="s">
        <v>1130</v>
      </c>
      <c r="D5094" s="54" t="s">
        <v>163</v>
      </c>
      <c r="E5094" s="54" t="s">
        <v>370</v>
      </c>
      <c r="F5094" s="54" t="s">
        <v>272</v>
      </c>
      <c r="G5094" s="54" t="s">
        <v>205</v>
      </c>
      <c r="H5094" s="54" t="s">
        <v>1016</v>
      </c>
      <c r="I5094" s="54" t="s">
        <v>1017</v>
      </c>
      <c r="J5094" s="54" t="s">
        <v>205</v>
      </c>
      <c r="K5094" s="54" t="s">
        <v>1016</v>
      </c>
      <c r="L5094" s="87">
        <v>41982</v>
      </c>
      <c r="M5094" s="54"/>
      <c r="N5094" s="54" t="s">
        <v>1022</v>
      </c>
      <c r="O5094" s="88">
        <v>7.2015813900000003E-2</v>
      </c>
      <c r="P5094" s="54">
        <v>14</v>
      </c>
    </row>
    <row r="5095" spans="1:16" ht="28">
      <c r="A5095" s="54" t="s">
        <v>228</v>
      </c>
      <c r="B5095" s="54" t="s">
        <v>185</v>
      </c>
      <c r="C5095" s="54" t="s">
        <v>1130</v>
      </c>
      <c r="D5095" s="54" t="s">
        <v>163</v>
      </c>
      <c r="E5095" s="54" t="s">
        <v>370</v>
      </c>
      <c r="F5095" s="54" t="s">
        <v>272</v>
      </c>
      <c r="G5095" s="54" t="s">
        <v>1023</v>
      </c>
      <c r="H5095" s="54" t="s">
        <v>1024</v>
      </c>
      <c r="I5095" s="54" t="s">
        <v>1025</v>
      </c>
      <c r="J5095" s="54" t="s">
        <v>1023</v>
      </c>
      <c r="K5095" s="54" t="s">
        <v>1028</v>
      </c>
      <c r="L5095" s="87">
        <v>41688</v>
      </c>
      <c r="M5095" s="54"/>
      <c r="N5095" s="54" t="s">
        <v>1029</v>
      </c>
      <c r="O5095" s="88">
        <v>5.929002089999999E-2</v>
      </c>
      <c r="P5095" s="54">
        <v>11</v>
      </c>
    </row>
    <row r="5096" spans="1:16" ht="28">
      <c r="A5096" s="54" t="s">
        <v>228</v>
      </c>
      <c r="B5096" s="54" t="s">
        <v>185</v>
      </c>
      <c r="C5096" s="54" t="s">
        <v>1130</v>
      </c>
      <c r="D5096" s="54" t="s">
        <v>163</v>
      </c>
      <c r="E5096" s="54" t="s">
        <v>370</v>
      </c>
      <c r="F5096" s="54" t="s">
        <v>272</v>
      </c>
      <c r="G5096" s="54" t="s">
        <v>1023</v>
      </c>
      <c r="H5096" s="54" t="s">
        <v>1024</v>
      </c>
      <c r="I5096" s="54" t="s">
        <v>1025</v>
      </c>
      <c r="J5096" s="54" t="s">
        <v>1023</v>
      </c>
      <c r="K5096" s="54" t="s">
        <v>1030</v>
      </c>
      <c r="L5096" s="87">
        <v>41688</v>
      </c>
      <c r="M5096" s="54"/>
      <c r="N5096" s="54" t="s">
        <v>1031</v>
      </c>
      <c r="O5096" s="88">
        <v>6.7502499100000002E-2</v>
      </c>
      <c r="P5096" s="54">
        <v>14</v>
      </c>
    </row>
    <row r="5097" spans="1:16" ht="28">
      <c r="A5097" s="54" t="s">
        <v>228</v>
      </c>
      <c r="B5097" s="54" t="s">
        <v>185</v>
      </c>
      <c r="C5097" s="54" t="s">
        <v>1130</v>
      </c>
      <c r="D5097" s="54" t="s">
        <v>163</v>
      </c>
      <c r="E5097" s="54" t="s">
        <v>370</v>
      </c>
      <c r="F5097" s="54" t="s">
        <v>272</v>
      </c>
      <c r="G5097" s="54" t="s">
        <v>1023</v>
      </c>
      <c r="H5097" s="54" t="s">
        <v>1024</v>
      </c>
      <c r="I5097" s="54" t="s">
        <v>1025</v>
      </c>
      <c r="J5097" s="54" t="s">
        <v>1023</v>
      </c>
      <c r="K5097" s="54" t="s">
        <v>1032</v>
      </c>
      <c r="L5097" s="87">
        <v>41688</v>
      </c>
      <c r="M5097" s="54"/>
      <c r="N5097" s="54" t="s">
        <v>1033</v>
      </c>
      <c r="O5097" s="88">
        <v>5.9051254300000001E-2</v>
      </c>
      <c r="P5097" s="54">
        <v>11</v>
      </c>
    </row>
    <row r="5098" spans="1:16" ht="28">
      <c r="A5098" s="54" t="s">
        <v>228</v>
      </c>
      <c r="B5098" s="54" t="s">
        <v>185</v>
      </c>
      <c r="C5098" s="54" t="s">
        <v>1130</v>
      </c>
      <c r="D5098" s="54" t="s">
        <v>163</v>
      </c>
      <c r="E5098" s="54" t="s">
        <v>370</v>
      </c>
      <c r="F5098" s="54" t="s">
        <v>272</v>
      </c>
      <c r="G5098" s="54" t="s">
        <v>1023</v>
      </c>
      <c r="H5098" s="54" t="s">
        <v>1024</v>
      </c>
      <c r="I5098" s="54" t="s">
        <v>1025</v>
      </c>
      <c r="J5098" s="54" t="s">
        <v>1023</v>
      </c>
      <c r="K5098" s="54" t="s">
        <v>1034</v>
      </c>
      <c r="L5098" s="87">
        <v>41688</v>
      </c>
      <c r="M5098" s="54"/>
      <c r="N5098" s="54" t="s">
        <v>1035</v>
      </c>
      <c r="O5098" s="88">
        <v>9.9699397499999995E-2</v>
      </c>
      <c r="P5098" s="54">
        <v>19</v>
      </c>
    </row>
    <row r="5099" spans="1:16" ht="28">
      <c r="A5099" s="54" t="s">
        <v>228</v>
      </c>
      <c r="B5099" s="54" t="s">
        <v>185</v>
      </c>
      <c r="C5099" s="54" t="s">
        <v>1130</v>
      </c>
      <c r="D5099" s="54" t="s">
        <v>163</v>
      </c>
      <c r="E5099" s="54" t="s">
        <v>370</v>
      </c>
      <c r="F5099" s="54" t="s">
        <v>272</v>
      </c>
      <c r="G5099" s="54" t="s">
        <v>1023</v>
      </c>
      <c r="H5099" s="54" t="s">
        <v>1024</v>
      </c>
      <c r="I5099" s="54" t="s">
        <v>1025</v>
      </c>
      <c r="J5099" s="54" t="s">
        <v>1023</v>
      </c>
      <c r="K5099" s="54" t="s">
        <v>1036</v>
      </c>
      <c r="L5099" s="87">
        <v>41688</v>
      </c>
      <c r="M5099" s="54"/>
      <c r="N5099" s="54" t="s">
        <v>1037</v>
      </c>
      <c r="O5099" s="88">
        <v>0.1134558168</v>
      </c>
      <c r="P5099" s="54">
        <v>21</v>
      </c>
    </row>
    <row r="5100" spans="1:16" ht="28">
      <c r="A5100" s="54" t="s">
        <v>228</v>
      </c>
      <c r="B5100" s="54" t="s">
        <v>185</v>
      </c>
      <c r="C5100" s="54" t="s">
        <v>1130</v>
      </c>
      <c r="D5100" s="54" t="s">
        <v>163</v>
      </c>
      <c r="E5100" s="54" t="s">
        <v>370</v>
      </c>
      <c r="F5100" s="54" t="s">
        <v>272</v>
      </c>
      <c r="G5100" s="54" t="s">
        <v>1023</v>
      </c>
      <c r="H5100" s="54" t="s">
        <v>1024</v>
      </c>
      <c r="I5100" s="54" t="s">
        <v>1025</v>
      </c>
      <c r="J5100" s="54" t="s">
        <v>1023</v>
      </c>
      <c r="K5100" s="54" t="s">
        <v>1038</v>
      </c>
      <c r="L5100" s="87">
        <v>41688</v>
      </c>
      <c r="M5100" s="54"/>
      <c r="N5100" s="54" t="s">
        <v>1039</v>
      </c>
      <c r="O5100" s="88">
        <v>0.1077116521</v>
      </c>
      <c r="P5100" s="54">
        <v>19</v>
      </c>
    </row>
    <row r="5101" spans="1:16" ht="28">
      <c r="A5101" s="54" t="s">
        <v>228</v>
      </c>
      <c r="B5101" s="54" t="s">
        <v>185</v>
      </c>
      <c r="C5101" s="54" t="s">
        <v>1130</v>
      </c>
      <c r="D5101" s="54" t="s">
        <v>163</v>
      </c>
      <c r="E5101" s="54" t="s">
        <v>370</v>
      </c>
      <c r="F5101" s="54" t="s">
        <v>272</v>
      </c>
      <c r="G5101" s="54" t="s">
        <v>1023</v>
      </c>
      <c r="H5101" s="54" t="s">
        <v>1024</v>
      </c>
      <c r="I5101" s="54" t="s">
        <v>1025</v>
      </c>
      <c r="J5101" s="54" t="s">
        <v>1023</v>
      </c>
      <c r="K5101" s="54" t="s">
        <v>1040</v>
      </c>
      <c r="L5101" s="87">
        <v>41688</v>
      </c>
      <c r="M5101" s="54"/>
      <c r="N5101" s="54" t="s">
        <v>1041</v>
      </c>
      <c r="O5101" s="88">
        <v>3.1610033400000008E-2</v>
      </c>
      <c r="P5101" s="54">
        <v>6</v>
      </c>
    </row>
    <row r="5102" spans="1:16" ht="28">
      <c r="A5102" s="54" t="s">
        <v>228</v>
      </c>
      <c r="B5102" s="54" t="s">
        <v>185</v>
      </c>
      <c r="C5102" s="54" t="s">
        <v>1130</v>
      </c>
      <c r="D5102" s="54" t="s">
        <v>163</v>
      </c>
      <c r="E5102" s="54" t="s">
        <v>370</v>
      </c>
      <c r="F5102" s="54" t="s">
        <v>272</v>
      </c>
      <c r="G5102" s="54" t="s">
        <v>1023</v>
      </c>
      <c r="H5102" s="54" t="s">
        <v>1024</v>
      </c>
      <c r="I5102" s="54" t="s">
        <v>1025</v>
      </c>
      <c r="J5102" s="54" t="s">
        <v>1023</v>
      </c>
      <c r="K5102" s="54" t="s">
        <v>1044</v>
      </c>
      <c r="L5102" s="87">
        <v>41688</v>
      </c>
      <c r="M5102" s="54"/>
      <c r="N5102" s="54" t="s">
        <v>1045</v>
      </c>
      <c r="O5102" s="88">
        <v>0.75170414919999995</v>
      </c>
      <c r="P5102" s="54">
        <v>147</v>
      </c>
    </row>
    <row r="5103" spans="1:16" ht="28">
      <c r="A5103" s="54" t="s">
        <v>228</v>
      </c>
      <c r="B5103" s="54" t="s">
        <v>185</v>
      </c>
      <c r="C5103" s="54" t="s">
        <v>1130</v>
      </c>
      <c r="D5103" s="54" t="s">
        <v>163</v>
      </c>
      <c r="E5103" s="54" t="s">
        <v>370</v>
      </c>
      <c r="F5103" s="54" t="s">
        <v>272</v>
      </c>
      <c r="G5103" s="54" t="s">
        <v>210</v>
      </c>
      <c r="H5103" s="54" t="s">
        <v>210</v>
      </c>
      <c r="I5103" s="54" t="s">
        <v>322</v>
      </c>
      <c r="J5103" s="54" t="s">
        <v>210</v>
      </c>
      <c r="K5103" s="54" t="s">
        <v>342</v>
      </c>
      <c r="L5103" s="87">
        <v>41674</v>
      </c>
      <c r="M5103" s="54"/>
      <c r="N5103" s="54" t="s">
        <v>1046</v>
      </c>
      <c r="O5103" s="88">
        <v>0.11670093500000001</v>
      </c>
      <c r="P5103" s="54">
        <v>23</v>
      </c>
    </row>
    <row r="5104" spans="1:16" ht="28">
      <c r="A5104" s="54" t="s">
        <v>228</v>
      </c>
      <c r="B5104" s="54" t="s">
        <v>185</v>
      </c>
      <c r="C5104" s="54" t="s">
        <v>1130</v>
      </c>
      <c r="D5104" s="54" t="s">
        <v>163</v>
      </c>
      <c r="E5104" s="54" t="s">
        <v>370</v>
      </c>
      <c r="F5104" s="54" t="s">
        <v>272</v>
      </c>
      <c r="G5104" s="54" t="s">
        <v>210</v>
      </c>
      <c r="H5104" s="54" t="s">
        <v>210</v>
      </c>
      <c r="I5104" s="54" t="s">
        <v>322</v>
      </c>
      <c r="J5104" s="54" t="s">
        <v>210</v>
      </c>
      <c r="K5104" s="54" t="s">
        <v>1047</v>
      </c>
      <c r="L5104" s="87">
        <v>41674</v>
      </c>
      <c r="M5104" s="54"/>
      <c r="N5104" s="54" t="s">
        <v>1048</v>
      </c>
      <c r="O5104" s="88">
        <v>0.51323704520000002</v>
      </c>
      <c r="P5104" s="54">
        <v>96</v>
      </c>
    </row>
    <row r="5105" spans="1:16" ht="28">
      <c r="A5105" s="54" t="s">
        <v>228</v>
      </c>
      <c r="B5105" s="54" t="s">
        <v>185</v>
      </c>
      <c r="C5105" s="54" t="s">
        <v>1130</v>
      </c>
      <c r="D5105" s="54" t="s">
        <v>163</v>
      </c>
      <c r="E5105" s="54" t="s">
        <v>370</v>
      </c>
      <c r="F5105" s="54" t="s">
        <v>272</v>
      </c>
      <c r="G5105" s="54" t="s">
        <v>210</v>
      </c>
      <c r="H5105" s="54" t="s">
        <v>210</v>
      </c>
      <c r="I5105" s="54" t="s">
        <v>322</v>
      </c>
      <c r="J5105" s="54" t="s">
        <v>210</v>
      </c>
      <c r="K5105" s="54" t="s">
        <v>1049</v>
      </c>
      <c r="L5105" s="87">
        <v>41674</v>
      </c>
      <c r="M5105" s="54"/>
      <c r="N5105" s="54" t="s">
        <v>1050</v>
      </c>
      <c r="O5105" s="88">
        <v>0.11488329410000001</v>
      </c>
      <c r="P5105" s="54">
        <v>23</v>
      </c>
    </row>
    <row r="5106" spans="1:16" ht="28">
      <c r="A5106" s="54" t="s">
        <v>228</v>
      </c>
      <c r="B5106" s="54" t="s">
        <v>185</v>
      </c>
      <c r="C5106" s="54" t="s">
        <v>1130</v>
      </c>
      <c r="D5106" s="54" t="s">
        <v>163</v>
      </c>
      <c r="E5106" s="54" t="s">
        <v>370</v>
      </c>
      <c r="F5106" s="54" t="s">
        <v>272</v>
      </c>
      <c r="G5106" s="54" t="s">
        <v>210</v>
      </c>
      <c r="H5106" s="54" t="s">
        <v>210</v>
      </c>
      <c r="I5106" s="54" t="s">
        <v>322</v>
      </c>
      <c r="J5106" s="54" t="s">
        <v>210</v>
      </c>
      <c r="K5106" s="54" t="s">
        <v>323</v>
      </c>
      <c r="L5106" s="87">
        <v>41674</v>
      </c>
      <c r="M5106" s="54"/>
      <c r="N5106" s="54" t="s">
        <v>324</v>
      </c>
      <c r="O5106" s="88">
        <v>5.1697482400000008E-2</v>
      </c>
      <c r="P5106" s="54">
        <v>12</v>
      </c>
    </row>
    <row r="5107" spans="1:16" ht="28">
      <c r="A5107" s="54" t="s">
        <v>228</v>
      </c>
      <c r="B5107" s="54" t="s">
        <v>185</v>
      </c>
      <c r="C5107" s="54" t="s">
        <v>1130</v>
      </c>
      <c r="D5107" s="54" t="s">
        <v>163</v>
      </c>
      <c r="E5107" s="54" t="s">
        <v>370</v>
      </c>
      <c r="F5107" s="54" t="s">
        <v>272</v>
      </c>
      <c r="G5107" s="54" t="s">
        <v>210</v>
      </c>
      <c r="H5107" s="54" t="s">
        <v>210</v>
      </c>
      <c r="I5107" s="54" t="s">
        <v>322</v>
      </c>
      <c r="J5107" s="54" t="s">
        <v>210</v>
      </c>
      <c r="K5107" s="54" t="s">
        <v>345</v>
      </c>
      <c r="L5107" s="87">
        <v>41674</v>
      </c>
      <c r="M5107" s="54"/>
      <c r="N5107" s="54" t="s">
        <v>1051</v>
      </c>
      <c r="O5107" s="88">
        <v>0.1077116521</v>
      </c>
      <c r="P5107" s="54">
        <v>20</v>
      </c>
    </row>
    <row r="5108" spans="1:16" ht="28">
      <c r="A5108" s="54" t="s">
        <v>228</v>
      </c>
      <c r="B5108" s="54" t="s">
        <v>185</v>
      </c>
      <c r="C5108" s="54" t="s">
        <v>1130</v>
      </c>
      <c r="D5108" s="54" t="s">
        <v>163</v>
      </c>
      <c r="E5108" s="54" t="s">
        <v>370</v>
      </c>
      <c r="F5108" s="54" t="s">
        <v>272</v>
      </c>
      <c r="G5108" s="54" t="s">
        <v>210</v>
      </c>
      <c r="H5108" s="54" t="s">
        <v>210</v>
      </c>
      <c r="I5108" s="54" t="s">
        <v>322</v>
      </c>
      <c r="J5108" s="54" t="s">
        <v>210</v>
      </c>
      <c r="K5108" s="54" t="s">
        <v>325</v>
      </c>
      <c r="L5108" s="87">
        <v>41674</v>
      </c>
      <c r="M5108" s="54"/>
      <c r="N5108" s="54" t="s">
        <v>326</v>
      </c>
      <c r="O5108" s="88">
        <v>9.1667870200000015E-2</v>
      </c>
      <c r="P5108" s="54">
        <v>17</v>
      </c>
    </row>
    <row r="5109" spans="1:16" ht="28">
      <c r="A5109" s="54" t="s">
        <v>228</v>
      </c>
      <c r="B5109" s="54" t="s">
        <v>185</v>
      </c>
      <c r="C5109" s="54" t="s">
        <v>1130</v>
      </c>
      <c r="D5109" s="54" t="s">
        <v>163</v>
      </c>
      <c r="E5109" s="54" t="s">
        <v>370</v>
      </c>
      <c r="F5109" s="54" t="s">
        <v>272</v>
      </c>
      <c r="G5109" s="54" t="s">
        <v>210</v>
      </c>
      <c r="H5109" s="54" t="s">
        <v>210</v>
      </c>
      <c r="I5109" s="54" t="s">
        <v>322</v>
      </c>
      <c r="J5109" s="54" t="s">
        <v>210</v>
      </c>
      <c r="K5109" s="54" t="s">
        <v>1052</v>
      </c>
      <c r="L5109" s="87">
        <v>41674</v>
      </c>
      <c r="M5109" s="54"/>
      <c r="N5109" s="54" t="s">
        <v>1053</v>
      </c>
      <c r="O5109" s="88">
        <v>9.9226291699999997E-2</v>
      </c>
      <c r="P5109" s="54">
        <v>21</v>
      </c>
    </row>
    <row r="5110" spans="1:16" ht="28">
      <c r="A5110" s="54" t="s">
        <v>228</v>
      </c>
      <c r="B5110" s="54" t="s">
        <v>185</v>
      </c>
      <c r="C5110" s="54" t="s">
        <v>1130</v>
      </c>
      <c r="D5110" s="54" t="s">
        <v>163</v>
      </c>
      <c r="E5110" s="54" t="s">
        <v>370</v>
      </c>
      <c r="F5110" s="54" t="s">
        <v>272</v>
      </c>
      <c r="G5110" s="54" t="s">
        <v>210</v>
      </c>
      <c r="H5110" s="54" t="s">
        <v>210</v>
      </c>
      <c r="I5110" s="54" t="s">
        <v>322</v>
      </c>
      <c r="J5110" s="54" t="s">
        <v>210</v>
      </c>
      <c r="K5110" s="54" t="s">
        <v>1054</v>
      </c>
      <c r="L5110" s="87">
        <v>41674</v>
      </c>
      <c r="M5110" s="54"/>
      <c r="N5110" s="54" t="s">
        <v>1055</v>
      </c>
      <c r="O5110" s="88">
        <v>3.6933303299999998E-2</v>
      </c>
      <c r="P5110" s="54">
        <v>7</v>
      </c>
    </row>
    <row r="5111" spans="1:16" ht="28">
      <c r="A5111" s="54" t="s">
        <v>228</v>
      </c>
      <c r="B5111" s="54" t="s">
        <v>185</v>
      </c>
      <c r="C5111" s="54" t="s">
        <v>1130</v>
      </c>
      <c r="D5111" s="54" t="s">
        <v>163</v>
      </c>
      <c r="E5111" s="54" t="s">
        <v>370</v>
      </c>
      <c r="F5111" s="54" t="s">
        <v>272</v>
      </c>
      <c r="G5111" s="54" t="s">
        <v>210</v>
      </c>
      <c r="H5111" s="54" t="s">
        <v>210</v>
      </c>
      <c r="I5111" s="54" t="s">
        <v>322</v>
      </c>
      <c r="J5111" s="54" t="s">
        <v>210</v>
      </c>
      <c r="K5111" s="54" t="s">
        <v>1056</v>
      </c>
      <c r="L5111" s="87">
        <v>41674</v>
      </c>
      <c r="M5111" s="54"/>
      <c r="N5111" s="54" t="s">
        <v>1057</v>
      </c>
      <c r="O5111" s="88">
        <v>3.4464988199999998E-2</v>
      </c>
      <c r="P5111" s="54">
        <v>8</v>
      </c>
    </row>
    <row r="5112" spans="1:16" ht="28">
      <c r="A5112" s="54" t="s">
        <v>228</v>
      </c>
      <c r="B5112" s="54" t="s">
        <v>185</v>
      </c>
      <c r="C5112" s="54" t="s">
        <v>1130</v>
      </c>
      <c r="D5112" s="54" t="s">
        <v>163</v>
      </c>
      <c r="E5112" s="54" t="s">
        <v>370</v>
      </c>
      <c r="F5112" s="54" t="s">
        <v>272</v>
      </c>
      <c r="G5112" s="54" t="s">
        <v>210</v>
      </c>
      <c r="H5112" s="54" t="s">
        <v>210</v>
      </c>
      <c r="I5112" s="54" t="s">
        <v>322</v>
      </c>
      <c r="J5112" s="54" t="s">
        <v>210</v>
      </c>
      <c r="K5112" s="54" t="s">
        <v>1058</v>
      </c>
      <c r="L5112" s="87">
        <v>41674</v>
      </c>
      <c r="M5112" s="54"/>
      <c r="N5112" s="54" t="s">
        <v>1059</v>
      </c>
      <c r="O5112" s="88">
        <v>3.4464988299999999E-2</v>
      </c>
      <c r="P5112" s="54">
        <v>6</v>
      </c>
    </row>
    <row r="5113" spans="1:16" ht="28">
      <c r="A5113" s="54" t="s">
        <v>228</v>
      </c>
      <c r="B5113" s="54" t="s">
        <v>185</v>
      </c>
      <c r="C5113" s="54" t="s">
        <v>1130</v>
      </c>
      <c r="D5113" s="54" t="s">
        <v>163</v>
      </c>
      <c r="E5113" s="54" t="s">
        <v>370</v>
      </c>
      <c r="F5113" s="54" t="s">
        <v>272</v>
      </c>
      <c r="G5113" s="54" t="s">
        <v>210</v>
      </c>
      <c r="H5113" s="54" t="s">
        <v>210</v>
      </c>
      <c r="I5113" s="54" t="s">
        <v>322</v>
      </c>
      <c r="J5113" s="54" t="s">
        <v>210</v>
      </c>
      <c r="K5113" s="54" t="s">
        <v>1060</v>
      </c>
      <c r="L5113" s="87">
        <v>41674</v>
      </c>
      <c r="M5113" s="54"/>
      <c r="N5113" s="54" t="s">
        <v>1061</v>
      </c>
      <c r="O5113" s="88">
        <v>0.1128733415</v>
      </c>
      <c r="P5113" s="54">
        <v>26</v>
      </c>
    </row>
    <row r="5114" spans="1:16" ht="28">
      <c r="A5114" s="54" t="s">
        <v>228</v>
      </c>
      <c r="B5114" s="54" t="s">
        <v>185</v>
      </c>
      <c r="C5114" s="54" t="s">
        <v>1130</v>
      </c>
      <c r="D5114" s="54" t="s">
        <v>163</v>
      </c>
      <c r="E5114" s="54" t="s">
        <v>370</v>
      </c>
      <c r="F5114" s="54" t="s">
        <v>272</v>
      </c>
      <c r="G5114" s="54" t="s">
        <v>210</v>
      </c>
      <c r="H5114" s="54" t="s">
        <v>210</v>
      </c>
      <c r="I5114" s="54" t="s">
        <v>322</v>
      </c>
      <c r="J5114" s="54" t="s">
        <v>210</v>
      </c>
      <c r="K5114" s="54" t="s">
        <v>327</v>
      </c>
      <c r="L5114" s="87">
        <v>41674</v>
      </c>
      <c r="M5114" s="54"/>
      <c r="N5114" s="54" t="s">
        <v>328</v>
      </c>
      <c r="O5114" s="88">
        <v>0.22568268380000001</v>
      </c>
      <c r="P5114" s="54">
        <v>51</v>
      </c>
    </row>
    <row r="5115" spans="1:16" ht="28">
      <c r="A5115" s="54" t="s">
        <v>228</v>
      </c>
      <c r="B5115" s="54" t="s">
        <v>185</v>
      </c>
      <c r="C5115" s="54" t="s">
        <v>1130</v>
      </c>
      <c r="D5115" s="54" t="s">
        <v>163</v>
      </c>
      <c r="E5115" s="54" t="s">
        <v>370</v>
      </c>
      <c r="F5115" s="54" t="s">
        <v>272</v>
      </c>
      <c r="G5115" s="54" t="s">
        <v>207</v>
      </c>
      <c r="H5115" s="54" t="s">
        <v>208</v>
      </c>
      <c r="I5115" s="54" t="s">
        <v>329</v>
      </c>
      <c r="J5115" s="54" t="s">
        <v>207</v>
      </c>
      <c r="K5115" s="54" t="s">
        <v>330</v>
      </c>
      <c r="L5115" s="87">
        <v>42171</v>
      </c>
      <c r="M5115" s="54"/>
      <c r="N5115" s="54" t="s">
        <v>331</v>
      </c>
      <c r="O5115" s="88">
        <v>0.28097138799999999</v>
      </c>
      <c r="P5115" s="54">
        <v>63</v>
      </c>
    </row>
    <row r="5116" spans="1:16" ht="28">
      <c r="A5116" s="54" t="s">
        <v>228</v>
      </c>
      <c r="B5116" s="54" t="s">
        <v>185</v>
      </c>
      <c r="C5116" s="54" t="s">
        <v>1130</v>
      </c>
      <c r="D5116" s="54" t="s">
        <v>163</v>
      </c>
      <c r="E5116" s="54" t="s">
        <v>370</v>
      </c>
      <c r="F5116" s="54" t="s">
        <v>272</v>
      </c>
      <c r="G5116" s="54" t="s">
        <v>207</v>
      </c>
      <c r="H5116" s="54" t="s">
        <v>208</v>
      </c>
      <c r="I5116" s="54" t="s">
        <v>329</v>
      </c>
      <c r="J5116" s="54" t="s">
        <v>207</v>
      </c>
      <c r="K5116" s="54" t="s">
        <v>1062</v>
      </c>
      <c r="L5116" s="87">
        <v>42171</v>
      </c>
      <c r="M5116" s="54"/>
      <c r="N5116" s="54" t="s">
        <v>1063</v>
      </c>
      <c r="O5116" s="88">
        <v>0.1146560091</v>
      </c>
      <c r="P5116" s="54">
        <v>32</v>
      </c>
    </row>
    <row r="5117" spans="1:16" ht="28">
      <c r="A5117" s="54" t="s">
        <v>228</v>
      </c>
      <c r="B5117" s="54" t="s">
        <v>185</v>
      </c>
      <c r="C5117" s="54" t="s">
        <v>1130</v>
      </c>
      <c r="D5117" s="54" t="s">
        <v>163</v>
      </c>
      <c r="E5117" s="54" t="s">
        <v>370</v>
      </c>
      <c r="F5117" s="54" t="s">
        <v>272</v>
      </c>
      <c r="G5117" s="54" t="s">
        <v>207</v>
      </c>
      <c r="H5117" s="54" t="s">
        <v>208</v>
      </c>
      <c r="I5117" s="54" t="s">
        <v>329</v>
      </c>
      <c r="J5117" s="54" t="s">
        <v>207</v>
      </c>
      <c r="K5117" s="54" t="s">
        <v>1064</v>
      </c>
      <c r="L5117" s="87">
        <v>42171</v>
      </c>
      <c r="M5117" s="54"/>
      <c r="N5117" s="54" t="s">
        <v>1065</v>
      </c>
      <c r="O5117" s="88">
        <v>0.27522722199999999</v>
      </c>
      <c r="P5117" s="54">
        <v>81</v>
      </c>
    </row>
    <row r="5118" spans="1:16" ht="28">
      <c r="A5118" s="54" t="s">
        <v>228</v>
      </c>
      <c r="B5118" s="54" t="s">
        <v>185</v>
      </c>
      <c r="C5118" s="54" t="s">
        <v>1130</v>
      </c>
      <c r="D5118" s="54" t="s">
        <v>163</v>
      </c>
      <c r="E5118" s="54" t="s">
        <v>370</v>
      </c>
      <c r="F5118" s="54" t="s">
        <v>272</v>
      </c>
      <c r="G5118" s="54" t="s">
        <v>207</v>
      </c>
      <c r="H5118" s="54" t="s">
        <v>208</v>
      </c>
      <c r="I5118" s="54" t="s">
        <v>329</v>
      </c>
      <c r="J5118" s="54" t="s">
        <v>207</v>
      </c>
      <c r="K5118" s="54" t="s">
        <v>1066</v>
      </c>
      <c r="L5118" s="87">
        <v>42171</v>
      </c>
      <c r="M5118" s="54"/>
      <c r="N5118" s="54" t="s">
        <v>1067</v>
      </c>
      <c r="O5118" s="88">
        <v>0.1051009565</v>
      </c>
      <c r="P5118" s="54">
        <v>28</v>
      </c>
    </row>
    <row r="5119" spans="1:16" ht="28">
      <c r="A5119" s="54" t="s">
        <v>228</v>
      </c>
      <c r="B5119" s="54" t="s">
        <v>185</v>
      </c>
      <c r="C5119" s="54" t="s">
        <v>1130</v>
      </c>
      <c r="D5119" s="54" t="s">
        <v>163</v>
      </c>
      <c r="E5119" s="54" t="s">
        <v>370</v>
      </c>
      <c r="F5119" s="54" t="s">
        <v>272</v>
      </c>
      <c r="G5119" s="54" t="s">
        <v>207</v>
      </c>
      <c r="H5119" s="54" t="s">
        <v>208</v>
      </c>
      <c r="I5119" s="54" t="s">
        <v>329</v>
      </c>
      <c r="J5119" s="54" t="s">
        <v>207</v>
      </c>
      <c r="K5119" s="54" t="s">
        <v>1068</v>
      </c>
      <c r="L5119" s="87">
        <v>42171</v>
      </c>
      <c r="M5119" s="54"/>
      <c r="N5119" s="54" t="s">
        <v>1069</v>
      </c>
      <c r="O5119" s="88">
        <v>0.1223282249</v>
      </c>
      <c r="P5119" s="54">
        <v>36</v>
      </c>
    </row>
    <row r="5120" spans="1:16" ht="28">
      <c r="A5120" s="54" t="s">
        <v>228</v>
      </c>
      <c r="B5120" s="54" t="s">
        <v>185</v>
      </c>
      <c r="C5120" s="54" t="s">
        <v>1130</v>
      </c>
      <c r="D5120" s="54" t="s">
        <v>163</v>
      </c>
      <c r="E5120" s="54" t="s">
        <v>370</v>
      </c>
      <c r="F5120" s="54" t="s">
        <v>272</v>
      </c>
      <c r="G5120" s="54" t="s">
        <v>207</v>
      </c>
      <c r="H5120" s="54" t="s">
        <v>208</v>
      </c>
      <c r="I5120" s="54" t="s">
        <v>329</v>
      </c>
      <c r="J5120" s="54" t="s">
        <v>207</v>
      </c>
      <c r="K5120" s="54" t="s">
        <v>332</v>
      </c>
      <c r="L5120" s="87">
        <v>42171</v>
      </c>
      <c r="M5120" s="54"/>
      <c r="N5120" s="54" t="s">
        <v>333</v>
      </c>
      <c r="O5120" s="88">
        <v>0.21639749959999999</v>
      </c>
      <c r="P5120" s="54">
        <v>60</v>
      </c>
    </row>
    <row r="5121" spans="1:16" ht="28">
      <c r="A5121" s="54" t="s">
        <v>228</v>
      </c>
      <c r="B5121" s="54" t="s">
        <v>185</v>
      </c>
      <c r="C5121" s="54" t="s">
        <v>1130</v>
      </c>
      <c r="D5121" s="54" t="s">
        <v>163</v>
      </c>
      <c r="E5121" s="54" t="s">
        <v>370</v>
      </c>
      <c r="F5121" s="54" t="s">
        <v>272</v>
      </c>
      <c r="G5121" s="54" t="s">
        <v>207</v>
      </c>
      <c r="H5121" s="54" t="s">
        <v>208</v>
      </c>
      <c r="I5121" s="54" t="s">
        <v>329</v>
      </c>
      <c r="J5121" s="54" t="s">
        <v>207</v>
      </c>
      <c r="K5121" s="54" t="s">
        <v>334</v>
      </c>
      <c r="L5121" s="87">
        <v>42171</v>
      </c>
      <c r="M5121" s="54"/>
      <c r="N5121" s="54" t="s">
        <v>335</v>
      </c>
      <c r="O5121" s="88">
        <v>0.129152919</v>
      </c>
      <c r="P5121" s="54">
        <v>33</v>
      </c>
    </row>
    <row r="5122" spans="1:16" ht="28">
      <c r="A5122" s="54" t="s">
        <v>228</v>
      </c>
      <c r="B5122" s="54" t="s">
        <v>185</v>
      </c>
      <c r="C5122" s="54" t="s">
        <v>1130</v>
      </c>
      <c r="D5122" s="54" t="s">
        <v>163</v>
      </c>
      <c r="E5122" s="54" t="s">
        <v>370</v>
      </c>
      <c r="F5122" s="54" t="s">
        <v>272</v>
      </c>
      <c r="G5122" s="54" t="s">
        <v>207</v>
      </c>
      <c r="H5122" s="54" t="s">
        <v>208</v>
      </c>
      <c r="I5122" s="54" t="s">
        <v>329</v>
      </c>
      <c r="J5122" s="54" t="s">
        <v>207</v>
      </c>
      <c r="K5122" s="54" t="s">
        <v>1070</v>
      </c>
      <c r="L5122" s="87">
        <v>42171</v>
      </c>
      <c r="M5122" s="54"/>
      <c r="N5122" s="54" t="s">
        <v>1071</v>
      </c>
      <c r="O5122" s="88">
        <v>0.1418017476</v>
      </c>
      <c r="P5122" s="54">
        <v>40</v>
      </c>
    </row>
    <row r="5123" spans="1:16" ht="28">
      <c r="A5123" s="54" t="s">
        <v>228</v>
      </c>
      <c r="B5123" s="54" t="s">
        <v>185</v>
      </c>
      <c r="C5123" s="54" t="s">
        <v>1130</v>
      </c>
      <c r="D5123" s="54" t="s">
        <v>163</v>
      </c>
      <c r="E5123" s="54" t="s">
        <v>370</v>
      </c>
      <c r="F5123" s="54" t="s">
        <v>272</v>
      </c>
      <c r="G5123" s="54" t="s">
        <v>207</v>
      </c>
      <c r="H5123" s="54" t="s">
        <v>208</v>
      </c>
      <c r="I5123" s="54" t="s">
        <v>329</v>
      </c>
      <c r="J5123" s="54" t="s">
        <v>207</v>
      </c>
      <c r="K5123" s="54" t="s">
        <v>1072</v>
      </c>
      <c r="L5123" s="87">
        <v>42171</v>
      </c>
      <c r="M5123" s="54"/>
      <c r="N5123" s="54" t="s">
        <v>1073</v>
      </c>
      <c r="O5123" s="88">
        <v>5.7794611599999997E-2</v>
      </c>
      <c r="P5123" s="54">
        <v>20</v>
      </c>
    </row>
    <row r="5124" spans="1:16" ht="28">
      <c r="A5124" s="54" t="s">
        <v>228</v>
      </c>
      <c r="B5124" s="54" t="s">
        <v>185</v>
      </c>
      <c r="C5124" s="54" t="s">
        <v>1130</v>
      </c>
      <c r="D5124" s="54" t="s">
        <v>163</v>
      </c>
      <c r="E5124" s="54" t="s">
        <v>370</v>
      </c>
      <c r="F5124" s="54" t="s">
        <v>272</v>
      </c>
      <c r="G5124" s="54" t="s">
        <v>207</v>
      </c>
      <c r="H5124" s="54" t="s">
        <v>1792</v>
      </c>
      <c r="I5124" s="54" t="s">
        <v>1793</v>
      </c>
      <c r="J5124" s="54" t="s">
        <v>207</v>
      </c>
      <c r="K5124" s="54" t="s">
        <v>1095</v>
      </c>
      <c r="L5124" s="87">
        <v>41688</v>
      </c>
      <c r="M5124" s="54"/>
      <c r="N5124" s="54" t="s">
        <v>1794</v>
      </c>
      <c r="O5124" s="88">
        <v>5.7441647000000002E-3</v>
      </c>
      <c r="P5124" s="54">
        <v>1</v>
      </c>
    </row>
    <row r="5125" spans="1:16" ht="28">
      <c r="A5125" s="54" t="s">
        <v>228</v>
      </c>
      <c r="B5125" s="54" t="s">
        <v>185</v>
      </c>
      <c r="C5125" s="54" t="s">
        <v>1130</v>
      </c>
      <c r="D5125" s="54" t="s">
        <v>163</v>
      </c>
      <c r="E5125" s="54" t="s">
        <v>370</v>
      </c>
      <c r="F5125" s="54" t="s">
        <v>272</v>
      </c>
      <c r="G5125" s="54" t="s">
        <v>207</v>
      </c>
      <c r="H5125" s="54" t="s">
        <v>336</v>
      </c>
      <c r="I5125" s="54" t="s">
        <v>337</v>
      </c>
      <c r="J5125" s="54" t="s">
        <v>207</v>
      </c>
      <c r="K5125" s="54" t="s">
        <v>336</v>
      </c>
      <c r="L5125" s="87">
        <v>42101</v>
      </c>
      <c r="M5125" s="54"/>
      <c r="N5125" s="54" t="s">
        <v>338</v>
      </c>
      <c r="O5125" s="88">
        <v>0.56228627200000003</v>
      </c>
      <c r="P5125" s="54">
        <v>131</v>
      </c>
    </row>
    <row r="5126" spans="1:16" ht="28">
      <c r="A5126" s="54" t="s">
        <v>228</v>
      </c>
      <c r="B5126" s="54" t="s">
        <v>185</v>
      </c>
      <c r="C5126" s="54" t="s">
        <v>1130</v>
      </c>
      <c r="D5126" s="54" t="s">
        <v>163</v>
      </c>
      <c r="E5126" s="54" t="s">
        <v>370</v>
      </c>
      <c r="F5126" s="54" t="s">
        <v>272</v>
      </c>
      <c r="G5126" s="54" t="s">
        <v>207</v>
      </c>
      <c r="H5126" s="54" t="s">
        <v>209</v>
      </c>
      <c r="I5126" s="54" t="s">
        <v>1074</v>
      </c>
      <c r="J5126" s="54" t="s">
        <v>207</v>
      </c>
      <c r="K5126" s="54" t="s">
        <v>1075</v>
      </c>
      <c r="L5126" s="87">
        <v>41688</v>
      </c>
      <c r="M5126" s="54"/>
      <c r="N5126" s="54" t="s">
        <v>1076</v>
      </c>
      <c r="O5126" s="88">
        <v>0.84670992</v>
      </c>
      <c r="P5126" s="54">
        <v>176</v>
      </c>
    </row>
    <row r="5127" spans="1:16" ht="28">
      <c r="A5127" s="54" t="s">
        <v>228</v>
      </c>
      <c r="B5127" s="54" t="s">
        <v>185</v>
      </c>
      <c r="C5127" s="54" t="s">
        <v>1130</v>
      </c>
      <c r="D5127" s="54" t="s">
        <v>163</v>
      </c>
      <c r="E5127" s="54" t="s">
        <v>370</v>
      </c>
      <c r="F5127" s="54" t="s">
        <v>272</v>
      </c>
      <c r="G5127" s="54" t="s">
        <v>207</v>
      </c>
      <c r="H5127" s="54" t="s">
        <v>209</v>
      </c>
      <c r="I5127" s="54" t="s">
        <v>1074</v>
      </c>
      <c r="J5127" s="54" t="s">
        <v>207</v>
      </c>
      <c r="K5127" s="54" t="s">
        <v>1077</v>
      </c>
      <c r="L5127" s="87">
        <v>41688</v>
      </c>
      <c r="M5127" s="54"/>
      <c r="N5127" s="54" t="s">
        <v>1078</v>
      </c>
      <c r="O5127" s="88">
        <v>0.59017693280000016</v>
      </c>
      <c r="P5127" s="54">
        <v>118</v>
      </c>
    </row>
    <row r="5128" spans="1:16" ht="28">
      <c r="A5128" s="54" t="s">
        <v>228</v>
      </c>
      <c r="B5128" s="54" t="s">
        <v>185</v>
      </c>
      <c r="C5128" s="54" t="s">
        <v>1130</v>
      </c>
      <c r="D5128" s="54" t="s">
        <v>163</v>
      </c>
      <c r="E5128" s="54" t="s">
        <v>370</v>
      </c>
      <c r="F5128" s="54" t="s">
        <v>272</v>
      </c>
      <c r="G5128" s="54" t="s">
        <v>207</v>
      </c>
      <c r="H5128" s="54" t="s">
        <v>209</v>
      </c>
      <c r="I5128" s="54" t="s">
        <v>1074</v>
      </c>
      <c r="J5128" s="54" t="s">
        <v>207</v>
      </c>
      <c r="K5128" s="54" t="s">
        <v>1079</v>
      </c>
      <c r="L5128" s="87">
        <v>41688</v>
      </c>
      <c r="M5128" s="54"/>
      <c r="N5128" s="54" t="s">
        <v>1080</v>
      </c>
      <c r="O5128" s="88">
        <v>0.2296130234</v>
      </c>
      <c r="P5128" s="54">
        <v>52</v>
      </c>
    </row>
    <row r="5129" spans="1:16" ht="28">
      <c r="A5129" s="54" t="s">
        <v>228</v>
      </c>
      <c r="B5129" s="54" t="s">
        <v>185</v>
      </c>
      <c r="C5129" s="54" t="s">
        <v>1130</v>
      </c>
      <c r="D5129" s="54" t="s">
        <v>163</v>
      </c>
      <c r="E5129" s="54" t="s">
        <v>370</v>
      </c>
      <c r="F5129" s="54" t="s">
        <v>272</v>
      </c>
      <c r="G5129" s="54" t="s">
        <v>207</v>
      </c>
      <c r="H5129" s="54" t="s">
        <v>209</v>
      </c>
      <c r="I5129" s="54" t="s">
        <v>1074</v>
      </c>
      <c r="J5129" s="54" t="s">
        <v>207</v>
      </c>
      <c r="K5129" s="54" t="s">
        <v>1081</v>
      </c>
      <c r="L5129" s="87">
        <v>41688</v>
      </c>
      <c r="M5129" s="54"/>
      <c r="N5129" s="54" t="s">
        <v>1082</v>
      </c>
      <c r="O5129" s="88">
        <v>0.33783643219999998</v>
      </c>
      <c r="P5129" s="54">
        <v>93</v>
      </c>
    </row>
    <row r="5130" spans="1:16" ht="28">
      <c r="A5130" s="54" t="s">
        <v>228</v>
      </c>
      <c r="B5130" s="54" t="s">
        <v>185</v>
      </c>
      <c r="C5130" s="54" t="s">
        <v>1130</v>
      </c>
      <c r="D5130" s="54" t="s">
        <v>163</v>
      </c>
      <c r="E5130" s="54" t="s">
        <v>370</v>
      </c>
      <c r="F5130" s="54" t="s">
        <v>272</v>
      </c>
      <c r="G5130" s="54" t="s">
        <v>207</v>
      </c>
      <c r="H5130" s="54" t="s">
        <v>209</v>
      </c>
      <c r="I5130" s="54" t="s">
        <v>1074</v>
      </c>
      <c r="J5130" s="54" t="s">
        <v>207</v>
      </c>
      <c r="K5130" s="54" t="s">
        <v>1083</v>
      </c>
      <c r="L5130" s="87">
        <v>41688</v>
      </c>
      <c r="M5130" s="54"/>
      <c r="N5130" s="54" t="s">
        <v>1084</v>
      </c>
      <c r="O5130" s="88">
        <v>1.7728632928000001</v>
      </c>
      <c r="P5130" s="54">
        <v>364</v>
      </c>
    </row>
    <row r="5131" spans="1:16" ht="28">
      <c r="A5131" s="54" t="s">
        <v>228</v>
      </c>
      <c r="B5131" s="54" t="s">
        <v>185</v>
      </c>
      <c r="C5131" s="54" t="s">
        <v>1130</v>
      </c>
      <c r="D5131" s="54" t="s">
        <v>163</v>
      </c>
      <c r="E5131" s="54" t="s">
        <v>370</v>
      </c>
      <c r="F5131" s="54" t="s">
        <v>272</v>
      </c>
      <c r="G5131" s="54" t="s">
        <v>207</v>
      </c>
      <c r="H5131" s="54" t="s">
        <v>209</v>
      </c>
      <c r="I5131" s="54" t="s">
        <v>1074</v>
      </c>
      <c r="J5131" s="54" t="s">
        <v>207</v>
      </c>
      <c r="K5131" s="54" t="s">
        <v>1085</v>
      </c>
      <c r="L5131" s="87">
        <v>41688</v>
      </c>
      <c r="M5131" s="54"/>
      <c r="N5131" s="54" t="s">
        <v>1086</v>
      </c>
      <c r="O5131" s="88">
        <v>0.29407291670000002</v>
      </c>
      <c r="P5131" s="54">
        <v>67</v>
      </c>
    </row>
    <row r="5132" spans="1:16" ht="28">
      <c r="A5132" s="54" t="s">
        <v>228</v>
      </c>
      <c r="B5132" s="54" t="s">
        <v>185</v>
      </c>
      <c r="C5132" s="54" t="s">
        <v>1130</v>
      </c>
      <c r="D5132" s="54" t="s">
        <v>163</v>
      </c>
      <c r="E5132" s="54" t="s">
        <v>370</v>
      </c>
      <c r="F5132" s="54" t="s">
        <v>272</v>
      </c>
      <c r="G5132" s="54" t="s">
        <v>207</v>
      </c>
      <c r="H5132" s="54" t="s">
        <v>209</v>
      </c>
      <c r="I5132" s="54" t="s">
        <v>1074</v>
      </c>
      <c r="J5132" s="54" t="s">
        <v>207</v>
      </c>
      <c r="K5132" s="54" t="s">
        <v>1087</v>
      </c>
      <c r="L5132" s="87">
        <v>41688</v>
      </c>
      <c r="M5132" s="54"/>
      <c r="N5132" s="54" t="s">
        <v>1088</v>
      </c>
      <c r="O5132" s="88">
        <v>0.63969328759999999</v>
      </c>
      <c r="P5132" s="54">
        <v>131</v>
      </c>
    </row>
    <row r="5133" spans="1:16" ht="28">
      <c r="A5133" s="54" t="s">
        <v>228</v>
      </c>
      <c r="B5133" s="54" t="s">
        <v>185</v>
      </c>
      <c r="C5133" s="54" t="s">
        <v>1130</v>
      </c>
      <c r="D5133" s="54" t="s">
        <v>163</v>
      </c>
      <c r="E5133" s="54" t="s">
        <v>370</v>
      </c>
      <c r="F5133" s="54" t="s">
        <v>272</v>
      </c>
      <c r="G5133" s="54" t="s">
        <v>207</v>
      </c>
      <c r="H5133" s="54" t="s">
        <v>209</v>
      </c>
      <c r="I5133" s="54" t="s">
        <v>1074</v>
      </c>
      <c r="J5133" s="54" t="s">
        <v>207</v>
      </c>
      <c r="K5133" s="54" t="s">
        <v>1089</v>
      </c>
      <c r="L5133" s="87">
        <v>41688</v>
      </c>
      <c r="M5133" s="54"/>
      <c r="N5133" s="54" t="s">
        <v>1090</v>
      </c>
      <c r="O5133" s="88">
        <v>6.8929976500000004E-2</v>
      </c>
      <c r="P5133" s="54">
        <v>12</v>
      </c>
    </row>
    <row r="5134" spans="1:16" ht="28">
      <c r="A5134" s="54" t="s">
        <v>228</v>
      </c>
      <c r="B5134" s="54" t="s">
        <v>185</v>
      </c>
      <c r="C5134" s="54" t="s">
        <v>1130</v>
      </c>
      <c r="D5134" s="54" t="s">
        <v>163</v>
      </c>
      <c r="E5134" s="54" t="s">
        <v>370</v>
      </c>
      <c r="F5134" s="54" t="s">
        <v>272</v>
      </c>
      <c r="G5134" s="54" t="s">
        <v>207</v>
      </c>
      <c r="H5134" s="54" t="s">
        <v>209</v>
      </c>
      <c r="I5134" s="54" t="s">
        <v>1074</v>
      </c>
      <c r="J5134" s="54" t="s">
        <v>207</v>
      </c>
      <c r="K5134" s="54" t="s">
        <v>1091</v>
      </c>
      <c r="L5134" s="87">
        <v>41688</v>
      </c>
      <c r="M5134" s="54"/>
      <c r="N5134" s="54" t="s">
        <v>1092</v>
      </c>
      <c r="O5134" s="88">
        <v>0.43781756659999999</v>
      </c>
      <c r="P5134" s="54">
        <v>90</v>
      </c>
    </row>
    <row r="5135" spans="1:16" ht="28">
      <c r="A5135" s="54" t="s">
        <v>228</v>
      </c>
      <c r="B5135" s="54" t="s">
        <v>185</v>
      </c>
      <c r="C5135" s="54" t="s">
        <v>1130</v>
      </c>
      <c r="D5135" s="54" t="s">
        <v>163</v>
      </c>
      <c r="E5135" s="54" t="s">
        <v>370</v>
      </c>
      <c r="F5135" s="54" t="s">
        <v>272</v>
      </c>
      <c r="G5135" s="54" t="s">
        <v>207</v>
      </c>
      <c r="H5135" s="54" t="s">
        <v>209</v>
      </c>
      <c r="I5135" s="54" t="s">
        <v>1074</v>
      </c>
      <c r="J5135" s="54" t="s">
        <v>207</v>
      </c>
      <c r="K5135" s="54" t="s">
        <v>1093</v>
      </c>
      <c r="L5135" s="87">
        <v>41688</v>
      </c>
      <c r="M5135" s="54"/>
      <c r="N5135" s="54" t="s">
        <v>1094</v>
      </c>
      <c r="O5135" s="88">
        <v>0.7011300909</v>
      </c>
      <c r="P5135" s="54">
        <v>153</v>
      </c>
    </row>
    <row r="5136" spans="1:16" ht="28">
      <c r="A5136" s="54" t="s">
        <v>228</v>
      </c>
      <c r="B5136" s="54" t="s">
        <v>185</v>
      </c>
      <c r="C5136" s="54" t="s">
        <v>1130</v>
      </c>
      <c r="D5136" s="54" t="s">
        <v>163</v>
      </c>
      <c r="E5136" s="54" t="s">
        <v>370</v>
      </c>
      <c r="F5136" s="54" t="s">
        <v>272</v>
      </c>
      <c r="G5136" s="54" t="s">
        <v>207</v>
      </c>
      <c r="H5136" s="54" t="s">
        <v>209</v>
      </c>
      <c r="I5136" s="54" t="s">
        <v>1074</v>
      </c>
      <c r="J5136" s="54" t="s">
        <v>207</v>
      </c>
      <c r="K5136" s="54" t="s">
        <v>1095</v>
      </c>
      <c r="L5136" s="87">
        <v>41688</v>
      </c>
      <c r="M5136" s="54"/>
      <c r="N5136" s="54" t="s">
        <v>1096</v>
      </c>
      <c r="O5136" s="88">
        <v>1.5027165766999999</v>
      </c>
      <c r="P5136" s="54">
        <v>318</v>
      </c>
    </row>
    <row r="5137" spans="1:16" ht="28">
      <c r="A5137" s="54" t="s">
        <v>228</v>
      </c>
      <c r="B5137" s="54" t="s">
        <v>185</v>
      </c>
      <c r="C5137" s="54" t="s">
        <v>1130</v>
      </c>
      <c r="D5137" s="54" t="s">
        <v>163</v>
      </c>
      <c r="E5137" s="54" t="s">
        <v>370</v>
      </c>
      <c r="F5137" s="54" t="s">
        <v>272</v>
      </c>
      <c r="G5137" s="54" t="s">
        <v>207</v>
      </c>
      <c r="H5137" s="54" t="s">
        <v>209</v>
      </c>
      <c r="I5137" s="54" t="s">
        <v>1074</v>
      </c>
      <c r="J5137" s="54" t="s">
        <v>207</v>
      </c>
      <c r="K5137" s="54" t="s">
        <v>1097</v>
      </c>
      <c r="L5137" s="87">
        <v>41688</v>
      </c>
      <c r="M5137" s="54"/>
      <c r="N5137" s="54" t="s">
        <v>1098</v>
      </c>
      <c r="O5137" s="88">
        <v>0.34749966929999998</v>
      </c>
      <c r="P5137" s="54">
        <v>79</v>
      </c>
    </row>
    <row r="5138" spans="1:16" ht="28">
      <c r="A5138" s="54" t="s">
        <v>228</v>
      </c>
      <c r="B5138" s="54" t="s">
        <v>185</v>
      </c>
      <c r="C5138" s="54" t="s">
        <v>1130</v>
      </c>
      <c r="D5138" s="54" t="s">
        <v>163</v>
      </c>
      <c r="E5138" s="54" t="s">
        <v>370</v>
      </c>
      <c r="F5138" s="54" t="s">
        <v>272</v>
      </c>
      <c r="G5138" s="54" t="s">
        <v>365</v>
      </c>
      <c r="H5138" s="54" t="s">
        <v>1099</v>
      </c>
      <c r="I5138" s="54" t="s">
        <v>1100</v>
      </c>
      <c r="J5138" s="54" t="s">
        <v>365</v>
      </c>
      <c r="K5138" s="54" t="s">
        <v>1101</v>
      </c>
      <c r="L5138" s="87">
        <v>42671</v>
      </c>
      <c r="M5138" s="54"/>
      <c r="N5138" s="54" t="s">
        <v>1102</v>
      </c>
      <c r="O5138" s="88">
        <v>3.4464988299999999E-2</v>
      </c>
      <c r="P5138" s="54">
        <v>6</v>
      </c>
    </row>
    <row r="5139" spans="1:16" ht="28">
      <c r="A5139" s="54" t="s">
        <v>228</v>
      </c>
      <c r="B5139" s="54" t="s">
        <v>185</v>
      </c>
      <c r="C5139" s="54" t="s">
        <v>1130</v>
      </c>
      <c r="D5139" s="54" t="s">
        <v>163</v>
      </c>
      <c r="E5139" s="54" t="s">
        <v>370</v>
      </c>
      <c r="F5139" s="54" t="s">
        <v>272</v>
      </c>
      <c r="G5139" s="54" t="s">
        <v>365</v>
      </c>
      <c r="H5139" s="54" t="s">
        <v>1099</v>
      </c>
      <c r="I5139" s="54" t="s">
        <v>1100</v>
      </c>
      <c r="J5139" s="54" t="s">
        <v>365</v>
      </c>
      <c r="K5139" s="54" t="s">
        <v>1107</v>
      </c>
      <c r="L5139" s="87">
        <v>42671</v>
      </c>
      <c r="M5139" s="54"/>
      <c r="N5139" s="54" t="s">
        <v>1108</v>
      </c>
      <c r="O5139" s="88">
        <v>5.7441647100000007E-2</v>
      </c>
      <c r="P5139" s="54">
        <v>10</v>
      </c>
    </row>
    <row r="5140" spans="1:16" ht="28">
      <c r="A5140" s="54" t="s">
        <v>228</v>
      </c>
      <c r="B5140" s="54" t="s">
        <v>185</v>
      </c>
      <c r="C5140" s="54" t="s">
        <v>1130</v>
      </c>
      <c r="D5140" s="54" t="s">
        <v>163</v>
      </c>
      <c r="E5140" s="54" t="s">
        <v>370</v>
      </c>
      <c r="F5140" s="54" t="s">
        <v>272</v>
      </c>
      <c r="G5140" s="54" t="s">
        <v>365</v>
      </c>
      <c r="H5140" s="54" t="s">
        <v>1099</v>
      </c>
      <c r="I5140" s="54" t="s">
        <v>1100</v>
      </c>
      <c r="J5140" s="54" t="s">
        <v>365</v>
      </c>
      <c r="K5140" s="54" t="s">
        <v>366</v>
      </c>
      <c r="L5140" s="87">
        <v>42671</v>
      </c>
      <c r="M5140" s="54"/>
      <c r="N5140" s="54" t="s">
        <v>1109</v>
      </c>
      <c r="O5140" s="88">
        <v>3.4464988299999999E-2</v>
      </c>
      <c r="P5140" s="54">
        <v>6</v>
      </c>
    </row>
    <row r="5141" spans="1:16" ht="28">
      <c r="A5141" s="54" t="s">
        <v>228</v>
      </c>
      <c r="B5141" s="54" t="s">
        <v>185</v>
      </c>
      <c r="C5141" s="54" t="s">
        <v>1130</v>
      </c>
      <c r="D5141" s="54" t="s">
        <v>163</v>
      </c>
      <c r="E5141" s="54" t="s">
        <v>370</v>
      </c>
      <c r="F5141" s="54" t="s">
        <v>272</v>
      </c>
      <c r="G5141" s="54" t="s">
        <v>365</v>
      </c>
      <c r="H5141" s="54" t="s">
        <v>1099</v>
      </c>
      <c r="I5141" s="54" t="s">
        <v>1100</v>
      </c>
      <c r="J5141" s="54" t="s">
        <v>365</v>
      </c>
      <c r="K5141" s="54" t="s">
        <v>1110</v>
      </c>
      <c r="L5141" s="87">
        <v>42671</v>
      </c>
      <c r="M5141" s="54"/>
      <c r="N5141" s="54" t="s">
        <v>1111</v>
      </c>
      <c r="O5141" s="88">
        <v>5.7441647100000007E-2</v>
      </c>
      <c r="P5141" s="54">
        <v>10</v>
      </c>
    </row>
    <row r="5142" spans="1:16" ht="28">
      <c r="A5142" s="54" t="s">
        <v>228</v>
      </c>
      <c r="B5142" s="54" t="s">
        <v>185</v>
      </c>
      <c r="C5142" s="54" t="s">
        <v>1130</v>
      </c>
      <c r="D5142" s="54" t="s">
        <v>163</v>
      </c>
      <c r="E5142" s="54" t="s">
        <v>370</v>
      </c>
      <c r="F5142" s="54" t="s">
        <v>272</v>
      </c>
      <c r="G5142" s="54" t="s">
        <v>365</v>
      </c>
      <c r="H5142" s="54" t="s">
        <v>1099</v>
      </c>
      <c r="I5142" s="54" t="s">
        <v>1100</v>
      </c>
      <c r="J5142" s="54" t="s">
        <v>365</v>
      </c>
      <c r="K5142" s="54" t="s">
        <v>1112</v>
      </c>
      <c r="L5142" s="87">
        <v>42671</v>
      </c>
      <c r="M5142" s="54"/>
      <c r="N5142" s="54" t="s">
        <v>1113</v>
      </c>
      <c r="O5142" s="88">
        <v>4.3963646999999988E-3</v>
      </c>
      <c r="P5142" s="54">
        <v>1</v>
      </c>
    </row>
    <row r="5143" spans="1:16" ht="28">
      <c r="A5143" s="54" t="s">
        <v>228</v>
      </c>
      <c r="B5143" s="54" t="s">
        <v>185</v>
      </c>
      <c r="C5143" s="54" t="s">
        <v>1130</v>
      </c>
      <c r="D5143" s="54" t="s">
        <v>163</v>
      </c>
      <c r="E5143" s="54" t="s">
        <v>370</v>
      </c>
      <c r="F5143" s="54" t="s">
        <v>272</v>
      </c>
      <c r="G5143" s="54" t="s">
        <v>365</v>
      </c>
      <c r="H5143" s="54" t="s">
        <v>1099</v>
      </c>
      <c r="I5143" s="54" t="s">
        <v>1100</v>
      </c>
      <c r="J5143" s="54" t="s">
        <v>365</v>
      </c>
      <c r="K5143" s="54" t="s">
        <v>1114</v>
      </c>
      <c r="L5143" s="87">
        <v>42671</v>
      </c>
      <c r="M5143" s="54"/>
      <c r="N5143" s="54" t="s">
        <v>1115</v>
      </c>
      <c r="O5143" s="88">
        <v>5.7441647000000002E-3</v>
      </c>
      <c r="P5143" s="54">
        <v>1</v>
      </c>
    </row>
    <row r="5144" spans="1:16" ht="28">
      <c r="A5144" s="54" t="s">
        <v>228</v>
      </c>
      <c r="B5144" s="54" t="s">
        <v>185</v>
      </c>
      <c r="C5144" s="54" t="s">
        <v>1130</v>
      </c>
      <c r="D5144" s="54" t="s">
        <v>163</v>
      </c>
      <c r="E5144" s="54" t="s">
        <v>370</v>
      </c>
      <c r="F5144" s="54" t="s">
        <v>272</v>
      </c>
      <c r="G5144" s="54" t="s">
        <v>365</v>
      </c>
      <c r="H5144" s="54" t="s">
        <v>1099</v>
      </c>
      <c r="I5144" s="54" t="s">
        <v>1100</v>
      </c>
      <c r="J5144" s="54" t="s">
        <v>365</v>
      </c>
      <c r="K5144" s="54" t="s">
        <v>1116</v>
      </c>
      <c r="L5144" s="87">
        <v>42671</v>
      </c>
      <c r="M5144" s="54"/>
      <c r="N5144" s="54" t="s">
        <v>1117</v>
      </c>
      <c r="O5144" s="88">
        <v>6.3185811800000005E-2</v>
      </c>
      <c r="P5144" s="54">
        <v>12</v>
      </c>
    </row>
    <row r="5145" spans="1:16" ht="28">
      <c r="A5145" s="54" t="s">
        <v>228</v>
      </c>
      <c r="B5145" s="54" t="s">
        <v>185</v>
      </c>
      <c r="C5145" s="54" t="s">
        <v>1132</v>
      </c>
      <c r="D5145" s="54" t="s">
        <v>163</v>
      </c>
      <c r="E5145" s="54" t="s">
        <v>370</v>
      </c>
      <c r="F5145" s="54" t="s">
        <v>272</v>
      </c>
      <c r="G5145" s="54" t="s">
        <v>186</v>
      </c>
      <c r="H5145" s="54" t="s">
        <v>387</v>
      </c>
      <c r="I5145" s="54" t="s">
        <v>388</v>
      </c>
      <c r="J5145" s="54" t="s">
        <v>186</v>
      </c>
      <c r="K5145" s="54" t="s">
        <v>387</v>
      </c>
      <c r="L5145" s="87">
        <v>42230</v>
      </c>
      <c r="M5145" s="54"/>
      <c r="N5145" s="54" t="s">
        <v>389</v>
      </c>
      <c r="O5145" s="88">
        <v>3.80556669E-2</v>
      </c>
      <c r="P5145" s="54">
        <v>11</v>
      </c>
    </row>
    <row r="5146" spans="1:16" ht="28">
      <c r="A5146" s="54" t="s">
        <v>228</v>
      </c>
      <c r="B5146" s="54" t="s">
        <v>185</v>
      </c>
      <c r="C5146" s="54" t="s">
        <v>1132</v>
      </c>
      <c r="D5146" s="54" t="s">
        <v>163</v>
      </c>
      <c r="E5146" s="54" t="s">
        <v>370</v>
      </c>
      <c r="F5146" s="54" t="s">
        <v>272</v>
      </c>
      <c r="G5146" s="54" t="s">
        <v>186</v>
      </c>
      <c r="H5146" s="54" t="s">
        <v>187</v>
      </c>
      <c r="I5146" s="54" t="s">
        <v>392</v>
      </c>
      <c r="J5146" s="54" t="s">
        <v>186</v>
      </c>
      <c r="K5146" s="54" t="s">
        <v>187</v>
      </c>
      <c r="L5146" s="87">
        <v>42475</v>
      </c>
      <c r="M5146" s="54"/>
      <c r="N5146" s="54" t="s">
        <v>393</v>
      </c>
      <c r="O5146" s="88">
        <v>3.2463962E-3</v>
      </c>
      <c r="P5146" s="54">
        <v>1</v>
      </c>
    </row>
    <row r="5147" spans="1:16" ht="28">
      <c r="A5147" s="54" t="s">
        <v>228</v>
      </c>
      <c r="B5147" s="54" t="s">
        <v>185</v>
      </c>
      <c r="C5147" s="54" t="s">
        <v>1132</v>
      </c>
      <c r="D5147" s="54" t="s">
        <v>163</v>
      </c>
      <c r="E5147" s="54" t="s">
        <v>370</v>
      </c>
      <c r="F5147" s="54" t="s">
        <v>272</v>
      </c>
      <c r="G5147" s="54" t="s">
        <v>186</v>
      </c>
      <c r="H5147" s="54" t="s">
        <v>187</v>
      </c>
      <c r="I5147" s="54" t="s">
        <v>273</v>
      </c>
      <c r="J5147" s="54" t="s">
        <v>186</v>
      </c>
      <c r="K5147" s="54" t="s">
        <v>187</v>
      </c>
      <c r="L5147" s="87">
        <v>42094</v>
      </c>
      <c r="M5147" s="54"/>
      <c r="N5147" s="54" t="s">
        <v>274</v>
      </c>
      <c r="O5147" s="88">
        <v>0.65997515669999995</v>
      </c>
      <c r="P5147" s="54">
        <v>203</v>
      </c>
    </row>
    <row r="5148" spans="1:16" ht="28">
      <c r="A5148" s="54" t="s">
        <v>228</v>
      </c>
      <c r="B5148" s="54" t="s">
        <v>185</v>
      </c>
      <c r="C5148" s="54" t="s">
        <v>1132</v>
      </c>
      <c r="D5148" s="54" t="s">
        <v>163</v>
      </c>
      <c r="E5148" s="54" t="s">
        <v>370</v>
      </c>
      <c r="F5148" s="54" t="s">
        <v>272</v>
      </c>
      <c r="G5148" s="54" t="s">
        <v>186</v>
      </c>
      <c r="H5148" s="54" t="s">
        <v>187</v>
      </c>
      <c r="I5148" s="54" t="s">
        <v>275</v>
      </c>
      <c r="J5148" s="54" t="s">
        <v>186</v>
      </c>
      <c r="K5148" s="54" t="s">
        <v>276</v>
      </c>
      <c r="L5148" s="87">
        <v>42251</v>
      </c>
      <c r="M5148" s="54"/>
      <c r="N5148" s="54" t="s">
        <v>277</v>
      </c>
      <c r="O5148" s="88">
        <v>4.0380271199999998E-2</v>
      </c>
      <c r="P5148" s="54">
        <v>12</v>
      </c>
    </row>
    <row r="5149" spans="1:16" ht="28">
      <c r="A5149" s="54" t="s">
        <v>228</v>
      </c>
      <c r="B5149" s="54" t="s">
        <v>185</v>
      </c>
      <c r="C5149" s="54" t="s">
        <v>1132</v>
      </c>
      <c r="D5149" s="54" t="s">
        <v>163</v>
      </c>
      <c r="E5149" s="54" t="s">
        <v>370</v>
      </c>
      <c r="F5149" s="54" t="s">
        <v>272</v>
      </c>
      <c r="G5149" s="54" t="s">
        <v>186</v>
      </c>
      <c r="H5149" s="54" t="s">
        <v>187</v>
      </c>
      <c r="I5149" s="54" t="s">
        <v>275</v>
      </c>
      <c r="J5149" s="54" t="s">
        <v>186</v>
      </c>
      <c r="K5149" s="54" t="s">
        <v>399</v>
      </c>
      <c r="L5149" s="87">
        <v>42251</v>
      </c>
      <c r="M5149" s="54"/>
      <c r="N5149" s="54" t="s">
        <v>400</v>
      </c>
      <c r="O5149" s="88">
        <v>0.1036746441</v>
      </c>
      <c r="P5149" s="54">
        <v>32</v>
      </c>
    </row>
    <row r="5150" spans="1:16" ht="28">
      <c r="A5150" s="54" t="s">
        <v>228</v>
      </c>
      <c r="B5150" s="54" t="s">
        <v>185</v>
      </c>
      <c r="C5150" s="54" t="s">
        <v>1132</v>
      </c>
      <c r="D5150" s="54" t="s">
        <v>163</v>
      </c>
      <c r="E5150" s="54" t="s">
        <v>370</v>
      </c>
      <c r="F5150" s="54" t="s">
        <v>272</v>
      </c>
      <c r="G5150" s="54" t="s">
        <v>186</v>
      </c>
      <c r="H5150" s="54" t="s">
        <v>187</v>
      </c>
      <c r="I5150" s="54" t="s">
        <v>275</v>
      </c>
      <c r="J5150" s="54" t="s">
        <v>186</v>
      </c>
      <c r="K5150" s="54" t="s">
        <v>401</v>
      </c>
      <c r="L5150" s="87">
        <v>42251</v>
      </c>
      <c r="M5150" s="54"/>
      <c r="N5150" s="54" t="s">
        <v>402</v>
      </c>
      <c r="O5150" s="88">
        <v>6.4927923000000004E-3</v>
      </c>
      <c r="P5150" s="54">
        <v>2</v>
      </c>
    </row>
    <row r="5151" spans="1:16" ht="28">
      <c r="A5151" s="54" t="s">
        <v>228</v>
      </c>
      <c r="B5151" s="54" t="s">
        <v>185</v>
      </c>
      <c r="C5151" s="54" t="s">
        <v>1132</v>
      </c>
      <c r="D5151" s="54" t="s">
        <v>163</v>
      </c>
      <c r="E5151" s="54" t="s">
        <v>370</v>
      </c>
      <c r="F5151" s="54" t="s">
        <v>272</v>
      </c>
      <c r="G5151" s="54" t="s">
        <v>186</v>
      </c>
      <c r="H5151" s="54" t="s">
        <v>187</v>
      </c>
      <c r="I5151" s="54" t="s">
        <v>275</v>
      </c>
      <c r="J5151" s="54" t="s">
        <v>186</v>
      </c>
      <c r="K5151" s="54" t="s">
        <v>278</v>
      </c>
      <c r="L5151" s="87">
        <v>42251</v>
      </c>
      <c r="M5151" s="54"/>
      <c r="N5151" s="54" t="s">
        <v>279</v>
      </c>
      <c r="O5151" s="88">
        <v>0.6235188129</v>
      </c>
      <c r="P5151" s="54">
        <v>200</v>
      </c>
    </row>
    <row r="5152" spans="1:16" ht="28">
      <c r="A5152" s="54" t="s">
        <v>228</v>
      </c>
      <c r="B5152" s="54" t="s">
        <v>185</v>
      </c>
      <c r="C5152" s="54" t="s">
        <v>1132</v>
      </c>
      <c r="D5152" s="54" t="s">
        <v>163</v>
      </c>
      <c r="E5152" s="54" t="s">
        <v>370</v>
      </c>
      <c r="F5152" s="54" t="s">
        <v>272</v>
      </c>
      <c r="G5152" s="54" t="s">
        <v>186</v>
      </c>
      <c r="H5152" s="54" t="s">
        <v>187</v>
      </c>
      <c r="I5152" s="54" t="s">
        <v>275</v>
      </c>
      <c r="J5152" s="54" t="s">
        <v>186</v>
      </c>
      <c r="K5152" s="54" t="s">
        <v>403</v>
      </c>
      <c r="L5152" s="87">
        <v>42251</v>
      </c>
      <c r="M5152" s="54"/>
      <c r="N5152" s="54" t="s">
        <v>404</v>
      </c>
      <c r="O5152" s="88">
        <v>2.7855582399999999E-2</v>
      </c>
      <c r="P5152" s="54">
        <v>8</v>
      </c>
    </row>
    <row r="5153" spans="1:16" ht="28">
      <c r="A5153" s="54" t="s">
        <v>228</v>
      </c>
      <c r="B5153" s="54" t="s">
        <v>185</v>
      </c>
      <c r="C5153" s="54" t="s">
        <v>1132</v>
      </c>
      <c r="D5153" s="54" t="s">
        <v>163</v>
      </c>
      <c r="E5153" s="54" t="s">
        <v>370</v>
      </c>
      <c r="F5153" s="54" t="s">
        <v>272</v>
      </c>
      <c r="G5153" s="54" t="s">
        <v>186</v>
      </c>
      <c r="H5153" s="54" t="s">
        <v>187</v>
      </c>
      <c r="I5153" s="54" t="s">
        <v>275</v>
      </c>
      <c r="J5153" s="54" t="s">
        <v>186</v>
      </c>
      <c r="K5153" s="54" t="s">
        <v>405</v>
      </c>
      <c r="L5153" s="87">
        <v>42251</v>
      </c>
      <c r="M5153" s="54"/>
      <c r="N5153" s="54" t="s">
        <v>406</v>
      </c>
      <c r="O5153" s="88">
        <v>0.8464337153</v>
      </c>
      <c r="P5153" s="54">
        <v>261</v>
      </c>
    </row>
    <row r="5154" spans="1:16" ht="28">
      <c r="A5154" s="54" t="s">
        <v>228</v>
      </c>
      <c r="B5154" s="54" t="s">
        <v>185</v>
      </c>
      <c r="C5154" s="54" t="s">
        <v>1132</v>
      </c>
      <c r="D5154" s="54" t="s">
        <v>163</v>
      </c>
      <c r="E5154" s="54" t="s">
        <v>370</v>
      </c>
      <c r="F5154" s="54" t="s">
        <v>272</v>
      </c>
      <c r="G5154" s="54" t="s">
        <v>186</v>
      </c>
      <c r="H5154" s="54" t="s">
        <v>409</v>
      </c>
      <c r="I5154" s="54" t="s">
        <v>410</v>
      </c>
      <c r="J5154" s="54" t="s">
        <v>186</v>
      </c>
      <c r="K5154" s="54" t="s">
        <v>409</v>
      </c>
      <c r="L5154" s="87">
        <v>42059</v>
      </c>
      <c r="M5154" s="54"/>
      <c r="N5154" s="54" t="s">
        <v>411</v>
      </c>
      <c r="O5154" s="88">
        <v>0.1693551553</v>
      </c>
      <c r="P5154" s="54">
        <v>52</v>
      </c>
    </row>
    <row r="5155" spans="1:16" ht="28">
      <c r="A5155" s="54" t="s">
        <v>228</v>
      </c>
      <c r="B5155" s="54" t="s">
        <v>185</v>
      </c>
      <c r="C5155" s="54" t="s">
        <v>1132</v>
      </c>
      <c r="D5155" s="54" t="s">
        <v>163</v>
      </c>
      <c r="E5155" s="54" t="s">
        <v>370</v>
      </c>
      <c r="F5155" s="54" t="s">
        <v>272</v>
      </c>
      <c r="G5155" s="54" t="s">
        <v>416</v>
      </c>
      <c r="H5155" s="54" t="s">
        <v>429</v>
      </c>
      <c r="I5155" s="54" t="s">
        <v>430</v>
      </c>
      <c r="J5155" s="54" t="s">
        <v>416</v>
      </c>
      <c r="K5155" s="54" t="s">
        <v>429</v>
      </c>
      <c r="L5155" s="87">
        <v>41933</v>
      </c>
      <c r="M5155" s="54"/>
      <c r="N5155" s="54" t="s">
        <v>431</v>
      </c>
      <c r="O5155" s="88">
        <v>6.4927923000000004E-3</v>
      </c>
      <c r="P5155" s="54">
        <v>2</v>
      </c>
    </row>
    <row r="5156" spans="1:16" ht="28">
      <c r="A5156" s="54" t="s">
        <v>228</v>
      </c>
      <c r="B5156" s="54" t="s">
        <v>185</v>
      </c>
      <c r="C5156" s="54" t="s">
        <v>1132</v>
      </c>
      <c r="D5156" s="54" t="s">
        <v>163</v>
      </c>
      <c r="E5156" s="54" t="s">
        <v>370</v>
      </c>
      <c r="F5156" s="54" t="s">
        <v>272</v>
      </c>
      <c r="G5156" s="54" t="s">
        <v>416</v>
      </c>
      <c r="H5156" s="54" t="s">
        <v>432</v>
      </c>
      <c r="I5156" s="54" t="s">
        <v>433</v>
      </c>
      <c r="J5156" s="54" t="s">
        <v>416</v>
      </c>
      <c r="K5156" s="54" t="s">
        <v>438</v>
      </c>
      <c r="L5156" s="87">
        <v>42066</v>
      </c>
      <c r="M5156" s="54"/>
      <c r="N5156" s="54" t="s">
        <v>439</v>
      </c>
      <c r="O5156" s="88">
        <v>9.2782925000000002E-3</v>
      </c>
      <c r="P5156" s="54">
        <v>3</v>
      </c>
    </row>
    <row r="5157" spans="1:16" ht="28">
      <c r="A5157" s="54" t="s">
        <v>228</v>
      </c>
      <c r="B5157" s="54" t="s">
        <v>185</v>
      </c>
      <c r="C5157" s="54" t="s">
        <v>1132</v>
      </c>
      <c r="D5157" s="54" t="s">
        <v>163</v>
      </c>
      <c r="E5157" s="54" t="s">
        <v>370</v>
      </c>
      <c r="F5157" s="54" t="s">
        <v>272</v>
      </c>
      <c r="G5157" s="54" t="s">
        <v>416</v>
      </c>
      <c r="H5157" s="54" t="s">
        <v>432</v>
      </c>
      <c r="I5157" s="54" t="s">
        <v>433</v>
      </c>
      <c r="J5157" s="54" t="s">
        <v>416</v>
      </c>
      <c r="K5157" s="54" t="s">
        <v>444</v>
      </c>
      <c r="L5157" s="87">
        <v>42066</v>
      </c>
      <c r="M5157" s="54"/>
      <c r="N5157" s="54" t="s">
        <v>445</v>
      </c>
      <c r="O5157" s="88">
        <v>3.2463962E-3</v>
      </c>
      <c r="P5157" s="54">
        <v>1</v>
      </c>
    </row>
    <row r="5158" spans="1:16" ht="28">
      <c r="A5158" s="54" t="s">
        <v>228</v>
      </c>
      <c r="B5158" s="54" t="s">
        <v>185</v>
      </c>
      <c r="C5158" s="54" t="s">
        <v>1132</v>
      </c>
      <c r="D5158" s="54" t="s">
        <v>163</v>
      </c>
      <c r="E5158" s="54" t="s">
        <v>370</v>
      </c>
      <c r="F5158" s="54" t="s">
        <v>272</v>
      </c>
      <c r="G5158" s="54" t="s">
        <v>416</v>
      </c>
      <c r="H5158" s="54" t="s">
        <v>432</v>
      </c>
      <c r="I5158" s="54" t="s">
        <v>433</v>
      </c>
      <c r="J5158" s="54" t="s">
        <v>416</v>
      </c>
      <c r="K5158" s="54" t="s">
        <v>446</v>
      </c>
      <c r="L5158" s="87">
        <v>42066</v>
      </c>
      <c r="M5158" s="54"/>
      <c r="N5158" s="54" t="s">
        <v>447</v>
      </c>
      <c r="O5158" s="88">
        <v>8.8173967000000023E-3</v>
      </c>
      <c r="P5158" s="54">
        <v>3</v>
      </c>
    </row>
    <row r="5159" spans="1:16" ht="28">
      <c r="A5159" s="54" t="s">
        <v>228</v>
      </c>
      <c r="B5159" s="54" t="s">
        <v>185</v>
      </c>
      <c r="C5159" s="54" t="s">
        <v>1132</v>
      </c>
      <c r="D5159" s="54" t="s">
        <v>163</v>
      </c>
      <c r="E5159" s="54" t="s">
        <v>370</v>
      </c>
      <c r="F5159" s="54" t="s">
        <v>272</v>
      </c>
      <c r="G5159" s="54" t="s">
        <v>416</v>
      </c>
      <c r="H5159" s="54" t="s">
        <v>432</v>
      </c>
      <c r="I5159" s="54" t="s">
        <v>433</v>
      </c>
      <c r="J5159" s="54" t="s">
        <v>416</v>
      </c>
      <c r="K5159" s="54" t="s">
        <v>448</v>
      </c>
      <c r="L5159" s="87">
        <v>42066</v>
      </c>
      <c r="M5159" s="54"/>
      <c r="N5159" s="54" t="s">
        <v>449</v>
      </c>
      <c r="O5159" s="88">
        <v>2.18029813E-2</v>
      </c>
      <c r="P5159" s="54">
        <v>7</v>
      </c>
    </row>
    <row r="5160" spans="1:16" ht="28">
      <c r="A5160" s="54" t="s">
        <v>228</v>
      </c>
      <c r="B5160" s="54" t="s">
        <v>185</v>
      </c>
      <c r="C5160" s="54" t="s">
        <v>1132</v>
      </c>
      <c r="D5160" s="54" t="s">
        <v>163</v>
      </c>
      <c r="E5160" s="54" t="s">
        <v>370</v>
      </c>
      <c r="F5160" s="54" t="s">
        <v>272</v>
      </c>
      <c r="G5160" s="54" t="s">
        <v>192</v>
      </c>
      <c r="H5160" s="54" t="s">
        <v>452</v>
      </c>
      <c r="I5160" s="54" t="s">
        <v>455</v>
      </c>
      <c r="J5160" s="54" t="s">
        <v>192</v>
      </c>
      <c r="K5160" s="54" t="s">
        <v>452</v>
      </c>
      <c r="L5160" s="87">
        <v>41975</v>
      </c>
      <c r="M5160" s="54"/>
      <c r="N5160" s="54" t="s">
        <v>457</v>
      </c>
      <c r="O5160" s="88">
        <v>3.2463962E-3</v>
      </c>
      <c r="P5160" s="54">
        <v>1</v>
      </c>
    </row>
    <row r="5161" spans="1:16" ht="28">
      <c r="A5161" s="54" t="s">
        <v>228</v>
      </c>
      <c r="B5161" s="54" t="s">
        <v>185</v>
      </c>
      <c r="C5161" s="54" t="s">
        <v>1132</v>
      </c>
      <c r="D5161" s="54" t="s">
        <v>163</v>
      </c>
      <c r="E5161" s="54" t="s">
        <v>370</v>
      </c>
      <c r="F5161" s="54" t="s">
        <v>272</v>
      </c>
      <c r="G5161" s="54" t="s">
        <v>192</v>
      </c>
      <c r="H5161" s="54" t="s">
        <v>452</v>
      </c>
      <c r="I5161" s="54" t="s">
        <v>460</v>
      </c>
      <c r="J5161" s="54" t="s">
        <v>192</v>
      </c>
      <c r="K5161" s="54" t="s">
        <v>452</v>
      </c>
      <c r="L5161" s="87">
        <v>41842</v>
      </c>
      <c r="M5161" s="54"/>
      <c r="N5161" s="54" t="s">
        <v>461</v>
      </c>
      <c r="O5161" s="88">
        <v>2.50700822E-2</v>
      </c>
      <c r="P5161" s="54">
        <v>7</v>
      </c>
    </row>
    <row r="5162" spans="1:16" ht="28">
      <c r="A5162" s="54" t="s">
        <v>228</v>
      </c>
      <c r="B5162" s="54" t="s">
        <v>185</v>
      </c>
      <c r="C5162" s="54" t="s">
        <v>1132</v>
      </c>
      <c r="D5162" s="54" t="s">
        <v>163</v>
      </c>
      <c r="E5162" s="54" t="s">
        <v>370</v>
      </c>
      <c r="F5162" s="54" t="s">
        <v>272</v>
      </c>
      <c r="G5162" s="54" t="s">
        <v>192</v>
      </c>
      <c r="H5162" s="54" t="s">
        <v>462</v>
      </c>
      <c r="I5162" s="54" t="s">
        <v>463</v>
      </c>
      <c r="J5162" s="54" t="s">
        <v>192</v>
      </c>
      <c r="K5162" s="54" t="s">
        <v>462</v>
      </c>
      <c r="L5162" s="87">
        <v>41800</v>
      </c>
      <c r="M5162" s="54"/>
      <c r="N5162" s="54" t="s">
        <v>464</v>
      </c>
      <c r="O5162" s="88">
        <v>0.117161954</v>
      </c>
      <c r="P5162" s="54">
        <v>36</v>
      </c>
    </row>
    <row r="5163" spans="1:16" ht="28">
      <c r="A5163" s="54" t="s">
        <v>228</v>
      </c>
      <c r="B5163" s="54" t="s">
        <v>185</v>
      </c>
      <c r="C5163" s="54" t="s">
        <v>1132</v>
      </c>
      <c r="D5163" s="54" t="s">
        <v>163</v>
      </c>
      <c r="E5163" s="54" t="s">
        <v>370</v>
      </c>
      <c r="F5163" s="54" t="s">
        <v>272</v>
      </c>
      <c r="G5163" s="54" t="s">
        <v>192</v>
      </c>
      <c r="H5163" s="54" t="s">
        <v>475</v>
      </c>
      <c r="I5163" s="54" t="s">
        <v>476</v>
      </c>
      <c r="J5163" s="54" t="s">
        <v>192</v>
      </c>
      <c r="K5163" s="54" t="s">
        <v>475</v>
      </c>
      <c r="L5163" s="87">
        <v>41814</v>
      </c>
      <c r="M5163" s="54"/>
      <c r="N5163" s="54" t="s">
        <v>477</v>
      </c>
      <c r="O5163" s="88">
        <v>1.74046354E-2</v>
      </c>
      <c r="P5163" s="54">
        <v>5</v>
      </c>
    </row>
    <row r="5164" spans="1:16" ht="28">
      <c r="A5164" s="54" t="s">
        <v>228</v>
      </c>
      <c r="B5164" s="54" t="s">
        <v>185</v>
      </c>
      <c r="C5164" s="54" t="s">
        <v>1132</v>
      </c>
      <c r="D5164" s="54" t="s">
        <v>163</v>
      </c>
      <c r="E5164" s="54" t="s">
        <v>370</v>
      </c>
      <c r="F5164" s="54" t="s">
        <v>272</v>
      </c>
      <c r="G5164" s="54" t="s">
        <v>500</v>
      </c>
      <c r="H5164" s="54" t="s">
        <v>501</v>
      </c>
      <c r="I5164" s="54" t="s">
        <v>502</v>
      </c>
      <c r="J5164" s="54" t="s">
        <v>500</v>
      </c>
      <c r="K5164" s="54" t="s">
        <v>503</v>
      </c>
      <c r="L5164" s="87">
        <v>41688</v>
      </c>
      <c r="M5164" s="54"/>
      <c r="N5164" s="54" t="s">
        <v>504</v>
      </c>
      <c r="O5164" s="88">
        <v>2.7855001999999998E-3</v>
      </c>
      <c r="P5164" s="54">
        <v>1</v>
      </c>
    </row>
    <row r="5165" spans="1:16" ht="28">
      <c r="A5165" s="54" t="s">
        <v>228</v>
      </c>
      <c r="B5165" s="54" t="s">
        <v>185</v>
      </c>
      <c r="C5165" s="54" t="s">
        <v>1132</v>
      </c>
      <c r="D5165" s="54" t="s">
        <v>163</v>
      </c>
      <c r="E5165" s="54" t="s">
        <v>370</v>
      </c>
      <c r="F5165" s="54" t="s">
        <v>272</v>
      </c>
      <c r="G5165" s="54" t="s">
        <v>500</v>
      </c>
      <c r="H5165" s="54" t="s">
        <v>501</v>
      </c>
      <c r="I5165" s="54" t="s">
        <v>502</v>
      </c>
      <c r="J5165" s="54" t="s">
        <v>500</v>
      </c>
      <c r="K5165" s="54" t="s">
        <v>505</v>
      </c>
      <c r="L5165" s="87">
        <v>41688</v>
      </c>
      <c r="M5165" s="54"/>
      <c r="N5165" s="54" t="s">
        <v>506</v>
      </c>
      <c r="O5165" s="88">
        <v>0.24646512579999999</v>
      </c>
      <c r="P5165" s="54">
        <v>79</v>
      </c>
    </row>
    <row r="5166" spans="1:16" ht="28">
      <c r="A5166" s="54" t="s">
        <v>228</v>
      </c>
      <c r="B5166" s="54" t="s">
        <v>185</v>
      </c>
      <c r="C5166" s="54" t="s">
        <v>1132</v>
      </c>
      <c r="D5166" s="54" t="s">
        <v>163</v>
      </c>
      <c r="E5166" s="54" t="s">
        <v>370</v>
      </c>
      <c r="F5166" s="54" t="s">
        <v>272</v>
      </c>
      <c r="G5166" s="54" t="s">
        <v>500</v>
      </c>
      <c r="H5166" s="54" t="s">
        <v>501</v>
      </c>
      <c r="I5166" s="54" t="s">
        <v>502</v>
      </c>
      <c r="J5166" s="54" t="s">
        <v>500</v>
      </c>
      <c r="K5166" s="54" t="s">
        <v>507</v>
      </c>
      <c r="L5166" s="87">
        <v>41688</v>
      </c>
      <c r="M5166" s="54"/>
      <c r="N5166" s="54" t="s">
        <v>508</v>
      </c>
      <c r="O5166" s="88">
        <v>8.8774401399999994E-2</v>
      </c>
      <c r="P5166" s="54">
        <v>30</v>
      </c>
    </row>
    <row r="5167" spans="1:16" ht="28">
      <c r="A5167" s="54" t="s">
        <v>228</v>
      </c>
      <c r="B5167" s="54" t="s">
        <v>185</v>
      </c>
      <c r="C5167" s="54" t="s">
        <v>1132</v>
      </c>
      <c r="D5167" s="54" t="s">
        <v>163</v>
      </c>
      <c r="E5167" s="54" t="s">
        <v>370</v>
      </c>
      <c r="F5167" s="54" t="s">
        <v>272</v>
      </c>
      <c r="G5167" s="54" t="s">
        <v>500</v>
      </c>
      <c r="H5167" s="54" t="s">
        <v>501</v>
      </c>
      <c r="I5167" s="54" t="s">
        <v>502</v>
      </c>
      <c r="J5167" s="54" t="s">
        <v>500</v>
      </c>
      <c r="K5167" s="54" t="s">
        <v>509</v>
      </c>
      <c r="L5167" s="87">
        <v>41688</v>
      </c>
      <c r="M5167" s="54"/>
      <c r="N5167" s="54" t="s">
        <v>510</v>
      </c>
      <c r="O5167" s="88">
        <v>3.4638655499999997E-2</v>
      </c>
      <c r="P5167" s="54">
        <v>11</v>
      </c>
    </row>
    <row r="5168" spans="1:16" ht="28">
      <c r="A5168" s="54" t="s">
        <v>228</v>
      </c>
      <c r="B5168" s="54" t="s">
        <v>185</v>
      </c>
      <c r="C5168" s="54" t="s">
        <v>1132</v>
      </c>
      <c r="D5168" s="54" t="s">
        <v>163</v>
      </c>
      <c r="E5168" s="54" t="s">
        <v>370</v>
      </c>
      <c r="F5168" s="54" t="s">
        <v>272</v>
      </c>
      <c r="G5168" s="54" t="s">
        <v>500</v>
      </c>
      <c r="H5168" s="54" t="s">
        <v>501</v>
      </c>
      <c r="I5168" s="54" t="s">
        <v>502</v>
      </c>
      <c r="J5168" s="54" t="s">
        <v>500</v>
      </c>
      <c r="K5168" s="54" t="s">
        <v>511</v>
      </c>
      <c r="L5168" s="87">
        <v>41688</v>
      </c>
      <c r="M5168" s="54"/>
      <c r="N5168" s="54" t="s">
        <v>512</v>
      </c>
      <c r="O5168" s="88">
        <v>0.16989488750000001</v>
      </c>
      <c r="P5168" s="54">
        <v>54</v>
      </c>
    </row>
    <row r="5169" spans="1:16" ht="28">
      <c r="A5169" s="54" t="s">
        <v>228</v>
      </c>
      <c r="B5169" s="54" t="s">
        <v>185</v>
      </c>
      <c r="C5169" s="54" t="s">
        <v>1132</v>
      </c>
      <c r="D5169" s="54" t="s">
        <v>163</v>
      </c>
      <c r="E5169" s="54" t="s">
        <v>370</v>
      </c>
      <c r="F5169" s="54" t="s">
        <v>272</v>
      </c>
      <c r="G5169" s="54" t="s">
        <v>500</v>
      </c>
      <c r="H5169" s="54" t="s">
        <v>501</v>
      </c>
      <c r="I5169" s="54" t="s">
        <v>502</v>
      </c>
      <c r="J5169" s="54" t="s">
        <v>500</v>
      </c>
      <c r="K5169" s="54" t="s">
        <v>513</v>
      </c>
      <c r="L5169" s="87">
        <v>41688</v>
      </c>
      <c r="M5169" s="54"/>
      <c r="N5169" s="54" t="s">
        <v>514</v>
      </c>
      <c r="O5169" s="88">
        <v>0.1082754745</v>
      </c>
      <c r="P5169" s="54">
        <v>32</v>
      </c>
    </row>
    <row r="5170" spans="1:16" ht="28">
      <c r="A5170" s="54" t="s">
        <v>228</v>
      </c>
      <c r="B5170" s="54" t="s">
        <v>185</v>
      </c>
      <c r="C5170" s="54" t="s">
        <v>1132</v>
      </c>
      <c r="D5170" s="54" t="s">
        <v>163</v>
      </c>
      <c r="E5170" s="54" t="s">
        <v>370</v>
      </c>
      <c r="F5170" s="54" t="s">
        <v>272</v>
      </c>
      <c r="G5170" s="54" t="s">
        <v>500</v>
      </c>
      <c r="H5170" s="54" t="s">
        <v>501</v>
      </c>
      <c r="I5170" s="54" t="s">
        <v>502</v>
      </c>
      <c r="J5170" s="54" t="s">
        <v>500</v>
      </c>
      <c r="K5170" s="54" t="s">
        <v>515</v>
      </c>
      <c r="L5170" s="87">
        <v>41688</v>
      </c>
      <c r="M5170" s="54"/>
      <c r="N5170" s="54" t="s">
        <v>516</v>
      </c>
      <c r="O5170" s="88">
        <v>0.1093846035</v>
      </c>
      <c r="P5170" s="54">
        <v>36</v>
      </c>
    </row>
    <row r="5171" spans="1:16" ht="28">
      <c r="A5171" s="54" t="s">
        <v>228</v>
      </c>
      <c r="B5171" s="54" t="s">
        <v>185</v>
      </c>
      <c r="C5171" s="54" t="s">
        <v>1132</v>
      </c>
      <c r="D5171" s="54" t="s">
        <v>163</v>
      </c>
      <c r="E5171" s="54" t="s">
        <v>370</v>
      </c>
      <c r="F5171" s="54" t="s">
        <v>272</v>
      </c>
      <c r="G5171" s="54" t="s">
        <v>500</v>
      </c>
      <c r="H5171" s="54" t="s">
        <v>501</v>
      </c>
      <c r="I5171" s="54" t="s">
        <v>502</v>
      </c>
      <c r="J5171" s="54" t="s">
        <v>500</v>
      </c>
      <c r="K5171" s="54" t="s">
        <v>517</v>
      </c>
      <c r="L5171" s="87">
        <v>41688</v>
      </c>
      <c r="M5171" s="54"/>
      <c r="N5171" s="54" t="s">
        <v>518</v>
      </c>
      <c r="O5171" s="88">
        <v>5.5271723500000008E-2</v>
      </c>
      <c r="P5171" s="54">
        <v>18</v>
      </c>
    </row>
    <row r="5172" spans="1:16" ht="28">
      <c r="A5172" s="54" t="s">
        <v>228</v>
      </c>
      <c r="B5172" s="54" t="s">
        <v>185</v>
      </c>
      <c r="C5172" s="54" t="s">
        <v>1132</v>
      </c>
      <c r="D5172" s="54" t="s">
        <v>163</v>
      </c>
      <c r="E5172" s="54" t="s">
        <v>370</v>
      </c>
      <c r="F5172" s="54" t="s">
        <v>272</v>
      </c>
      <c r="G5172" s="54" t="s">
        <v>500</v>
      </c>
      <c r="H5172" s="54" t="s">
        <v>501</v>
      </c>
      <c r="I5172" s="54" t="s">
        <v>502</v>
      </c>
      <c r="J5172" s="54" t="s">
        <v>500</v>
      </c>
      <c r="K5172" s="54" t="s">
        <v>519</v>
      </c>
      <c r="L5172" s="87">
        <v>41688</v>
      </c>
      <c r="M5172" s="54"/>
      <c r="N5172" s="54" t="s">
        <v>520</v>
      </c>
      <c r="O5172" s="88">
        <v>0.22849400459999999</v>
      </c>
      <c r="P5172" s="54">
        <v>77</v>
      </c>
    </row>
    <row r="5173" spans="1:16" ht="28">
      <c r="A5173" s="54" t="s">
        <v>228</v>
      </c>
      <c r="B5173" s="54" t="s">
        <v>185</v>
      </c>
      <c r="C5173" s="54" t="s">
        <v>1132</v>
      </c>
      <c r="D5173" s="54" t="s">
        <v>163</v>
      </c>
      <c r="E5173" s="54" t="s">
        <v>370</v>
      </c>
      <c r="F5173" s="54" t="s">
        <v>272</v>
      </c>
      <c r="G5173" s="54" t="s">
        <v>500</v>
      </c>
      <c r="H5173" s="54" t="s">
        <v>501</v>
      </c>
      <c r="I5173" s="54" t="s">
        <v>502</v>
      </c>
      <c r="J5173" s="54" t="s">
        <v>500</v>
      </c>
      <c r="K5173" s="54" t="s">
        <v>521</v>
      </c>
      <c r="L5173" s="87">
        <v>41688</v>
      </c>
      <c r="M5173" s="54"/>
      <c r="N5173" s="54" t="s">
        <v>522</v>
      </c>
      <c r="O5173" s="88">
        <v>0.17823068359999999</v>
      </c>
      <c r="P5173" s="54">
        <v>58</v>
      </c>
    </row>
    <row r="5174" spans="1:16" ht="28">
      <c r="A5174" s="54" t="s">
        <v>228</v>
      </c>
      <c r="B5174" s="54" t="s">
        <v>185</v>
      </c>
      <c r="C5174" s="54" t="s">
        <v>1132</v>
      </c>
      <c r="D5174" s="54" t="s">
        <v>163</v>
      </c>
      <c r="E5174" s="54" t="s">
        <v>370</v>
      </c>
      <c r="F5174" s="54" t="s">
        <v>272</v>
      </c>
      <c r="G5174" s="54" t="s">
        <v>500</v>
      </c>
      <c r="H5174" s="54" t="s">
        <v>501</v>
      </c>
      <c r="I5174" s="54" t="s">
        <v>502</v>
      </c>
      <c r="J5174" s="54" t="s">
        <v>500</v>
      </c>
      <c r="K5174" s="54" t="s">
        <v>523</v>
      </c>
      <c r="L5174" s="87">
        <v>41688</v>
      </c>
      <c r="M5174" s="54"/>
      <c r="N5174" s="54" t="s">
        <v>524</v>
      </c>
      <c r="O5174" s="88">
        <v>4.9065059500000008E-2</v>
      </c>
      <c r="P5174" s="54">
        <v>18</v>
      </c>
    </row>
    <row r="5175" spans="1:16" ht="28">
      <c r="A5175" s="54" t="s">
        <v>228</v>
      </c>
      <c r="B5175" s="54" t="s">
        <v>185</v>
      </c>
      <c r="C5175" s="54" t="s">
        <v>1132</v>
      </c>
      <c r="D5175" s="54" t="s">
        <v>163</v>
      </c>
      <c r="E5175" s="54" t="s">
        <v>370</v>
      </c>
      <c r="F5175" s="54" t="s">
        <v>272</v>
      </c>
      <c r="G5175" s="54" t="s">
        <v>500</v>
      </c>
      <c r="H5175" s="54" t="s">
        <v>501</v>
      </c>
      <c r="I5175" s="54" t="s">
        <v>502</v>
      </c>
      <c r="J5175" s="54" t="s">
        <v>500</v>
      </c>
      <c r="K5175" s="54" t="s">
        <v>525</v>
      </c>
      <c r="L5175" s="87">
        <v>41688</v>
      </c>
      <c r="M5175" s="54"/>
      <c r="N5175" s="54" t="s">
        <v>526</v>
      </c>
      <c r="O5175" s="88">
        <v>0.1654772481</v>
      </c>
      <c r="P5175" s="54">
        <v>52</v>
      </c>
    </row>
    <row r="5176" spans="1:16" ht="28">
      <c r="A5176" s="54" t="s">
        <v>228</v>
      </c>
      <c r="B5176" s="54" t="s">
        <v>185</v>
      </c>
      <c r="C5176" s="54" t="s">
        <v>1132</v>
      </c>
      <c r="D5176" s="54" t="s">
        <v>163</v>
      </c>
      <c r="E5176" s="54" t="s">
        <v>370</v>
      </c>
      <c r="F5176" s="54" t="s">
        <v>272</v>
      </c>
      <c r="G5176" s="54" t="s">
        <v>288</v>
      </c>
      <c r="H5176" s="54" t="s">
        <v>289</v>
      </c>
      <c r="I5176" s="54" t="s">
        <v>290</v>
      </c>
      <c r="J5176" s="54" t="s">
        <v>288</v>
      </c>
      <c r="K5176" s="54" t="s">
        <v>527</v>
      </c>
      <c r="L5176" s="87">
        <v>41653</v>
      </c>
      <c r="M5176" s="54"/>
      <c r="N5176" s="54" t="s">
        <v>528</v>
      </c>
      <c r="O5176" s="88">
        <v>2.9217565500000001E-2</v>
      </c>
      <c r="P5176" s="54">
        <v>9</v>
      </c>
    </row>
    <row r="5177" spans="1:16" ht="28">
      <c r="A5177" s="54" t="s">
        <v>228</v>
      </c>
      <c r="B5177" s="54" t="s">
        <v>185</v>
      </c>
      <c r="C5177" s="54" t="s">
        <v>1132</v>
      </c>
      <c r="D5177" s="54" t="s">
        <v>163</v>
      </c>
      <c r="E5177" s="54" t="s">
        <v>370</v>
      </c>
      <c r="F5177" s="54" t="s">
        <v>272</v>
      </c>
      <c r="G5177" s="54" t="s">
        <v>288</v>
      </c>
      <c r="H5177" s="54" t="s">
        <v>289</v>
      </c>
      <c r="I5177" s="54" t="s">
        <v>290</v>
      </c>
      <c r="J5177" s="54" t="s">
        <v>288</v>
      </c>
      <c r="K5177" s="54" t="s">
        <v>529</v>
      </c>
      <c r="L5177" s="87">
        <v>41653</v>
      </c>
      <c r="M5177" s="54"/>
      <c r="N5177" s="54" t="s">
        <v>530</v>
      </c>
      <c r="O5177" s="88">
        <v>3.4327669999999998E-2</v>
      </c>
      <c r="P5177" s="54">
        <v>11</v>
      </c>
    </row>
    <row r="5178" spans="1:16" ht="28">
      <c r="A5178" s="54" t="s">
        <v>228</v>
      </c>
      <c r="B5178" s="54" t="s">
        <v>185</v>
      </c>
      <c r="C5178" s="54" t="s">
        <v>1132</v>
      </c>
      <c r="D5178" s="54" t="s">
        <v>163</v>
      </c>
      <c r="E5178" s="54" t="s">
        <v>370</v>
      </c>
      <c r="F5178" s="54" t="s">
        <v>272</v>
      </c>
      <c r="G5178" s="54" t="s">
        <v>288</v>
      </c>
      <c r="H5178" s="54" t="s">
        <v>289</v>
      </c>
      <c r="I5178" s="54" t="s">
        <v>290</v>
      </c>
      <c r="J5178" s="54" t="s">
        <v>288</v>
      </c>
      <c r="K5178" s="54" t="s">
        <v>532</v>
      </c>
      <c r="L5178" s="87">
        <v>41653</v>
      </c>
      <c r="M5178" s="54"/>
      <c r="N5178" s="54" t="s">
        <v>533</v>
      </c>
      <c r="O5178" s="88">
        <v>9.2782925000000002E-3</v>
      </c>
      <c r="P5178" s="54">
        <v>3</v>
      </c>
    </row>
    <row r="5179" spans="1:16" ht="28">
      <c r="A5179" s="54" t="s">
        <v>228</v>
      </c>
      <c r="B5179" s="54" t="s">
        <v>185</v>
      </c>
      <c r="C5179" s="54" t="s">
        <v>1132</v>
      </c>
      <c r="D5179" s="54" t="s">
        <v>163</v>
      </c>
      <c r="E5179" s="54" t="s">
        <v>370</v>
      </c>
      <c r="F5179" s="54" t="s">
        <v>272</v>
      </c>
      <c r="G5179" s="54" t="s">
        <v>288</v>
      </c>
      <c r="H5179" s="54" t="s">
        <v>289</v>
      </c>
      <c r="I5179" s="54" t="s">
        <v>290</v>
      </c>
      <c r="J5179" s="54" t="s">
        <v>288</v>
      </c>
      <c r="K5179" s="54" t="s">
        <v>534</v>
      </c>
      <c r="L5179" s="87">
        <v>41653</v>
      </c>
      <c r="M5179" s="54"/>
      <c r="N5179" s="54" t="s">
        <v>535</v>
      </c>
      <c r="O5179" s="88">
        <v>4.73339594E-2</v>
      </c>
      <c r="P5179" s="54">
        <v>14</v>
      </c>
    </row>
    <row r="5180" spans="1:16" ht="28">
      <c r="A5180" s="54" t="s">
        <v>228</v>
      </c>
      <c r="B5180" s="54" t="s">
        <v>185</v>
      </c>
      <c r="C5180" s="54" t="s">
        <v>1132</v>
      </c>
      <c r="D5180" s="54" t="s">
        <v>163</v>
      </c>
      <c r="E5180" s="54" t="s">
        <v>370</v>
      </c>
      <c r="F5180" s="54" t="s">
        <v>272</v>
      </c>
      <c r="G5180" s="54" t="s">
        <v>288</v>
      </c>
      <c r="H5180" s="54" t="s">
        <v>289</v>
      </c>
      <c r="I5180" s="54" t="s">
        <v>290</v>
      </c>
      <c r="J5180" s="54" t="s">
        <v>288</v>
      </c>
      <c r="K5180" s="54" t="s">
        <v>536</v>
      </c>
      <c r="L5180" s="87">
        <v>41653</v>
      </c>
      <c r="M5180" s="54"/>
      <c r="N5180" s="54" t="s">
        <v>537</v>
      </c>
      <c r="O5180" s="88">
        <v>7.9627305900000001E-2</v>
      </c>
      <c r="P5180" s="54">
        <v>25</v>
      </c>
    </row>
    <row r="5181" spans="1:16" ht="28">
      <c r="A5181" s="54" t="s">
        <v>228</v>
      </c>
      <c r="B5181" s="54" t="s">
        <v>185</v>
      </c>
      <c r="C5181" s="54" t="s">
        <v>1132</v>
      </c>
      <c r="D5181" s="54" t="s">
        <v>163</v>
      </c>
      <c r="E5181" s="54" t="s">
        <v>370</v>
      </c>
      <c r="F5181" s="54" t="s">
        <v>272</v>
      </c>
      <c r="G5181" s="54" t="s">
        <v>288</v>
      </c>
      <c r="H5181" s="54" t="s">
        <v>289</v>
      </c>
      <c r="I5181" s="54" t="s">
        <v>290</v>
      </c>
      <c r="J5181" s="54" t="s">
        <v>288</v>
      </c>
      <c r="K5181" s="54" t="s">
        <v>538</v>
      </c>
      <c r="L5181" s="87">
        <v>41653</v>
      </c>
      <c r="M5181" s="54"/>
      <c r="N5181" s="54" t="s">
        <v>539</v>
      </c>
      <c r="O5181" s="88">
        <v>0.12331152469999999</v>
      </c>
      <c r="P5181" s="54">
        <v>43</v>
      </c>
    </row>
    <row r="5182" spans="1:16" ht="28">
      <c r="A5182" s="54" t="s">
        <v>228</v>
      </c>
      <c r="B5182" s="54" t="s">
        <v>185</v>
      </c>
      <c r="C5182" s="54" t="s">
        <v>1132</v>
      </c>
      <c r="D5182" s="54" t="s">
        <v>163</v>
      </c>
      <c r="E5182" s="54" t="s">
        <v>370</v>
      </c>
      <c r="F5182" s="54" t="s">
        <v>272</v>
      </c>
      <c r="G5182" s="54" t="s">
        <v>288</v>
      </c>
      <c r="H5182" s="54" t="s">
        <v>289</v>
      </c>
      <c r="I5182" s="54" t="s">
        <v>290</v>
      </c>
      <c r="J5182" s="54" t="s">
        <v>288</v>
      </c>
      <c r="K5182" s="54" t="s">
        <v>540</v>
      </c>
      <c r="L5182" s="87">
        <v>41653</v>
      </c>
      <c r="M5182" s="54"/>
      <c r="N5182" s="54" t="s">
        <v>541</v>
      </c>
      <c r="O5182" s="88">
        <v>5.6591547300000003E-2</v>
      </c>
      <c r="P5182" s="54">
        <v>18</v>
      </c>
    </row>
    <row r="5183" spans="1:16" ht="28">
      <c r="A5183" s="54" t="s">
        <v>228</v>
      </c>
      <c r="B5183" s="54" t="s">
        <v>185</v>
      </c>
      <c r="C5183" s="54" t="s">
        <v>1132</v>
      </c>
      <c r="D5183" s="54" t="s">
        <v>163</v>
      </c>
      <c r="E5183" s="54" t="s">
        <v>370</v>
      </c>
      <c r="F5183" s="54" t="s">
        <v>272</v>
      </c>
      <c r="G5183" s="54" t="s">
        <v>288</v>
      </c>
      <c r="H5183" s="54" t="s">
        <v>288</v>
      </c>
      <c r="I5183" s="54" t="s">
        <v>293</v>
      </c>
      <c r="J5183" s="54" t="s">
        <v>288</v>
      </c>
      <c r="K5183" s="54" t="s">
        <v>294</v>
      </c>
      <c r="L5183" s="87">
        <v>41653</v>
      </c>
      <c r="M5183" s="54"/>
      <c r="N5183" s="54" t="s">
        <v>295</v>
      </c>
      <c r="O5183" s="88">
        <v>1.25246887E-2</v>
      </c>
      <c r="P5183" s="54">
        <v>4</v>
      </c>
    </row>
    <row r="5184" spans="1:16" ht="28">
      <c r="A5184" s="54" t="s">
        <v>228</v>
      </c>
      <c r="B5184" s="54" t="s">
        <v>185</v>
      </c>
      <c r="C5184" s="54" t="s">
        <v>1132</v>
      </c>
      <c r="D5184" s="54" t="s">
        <v>163</v>
      </c>
      <c r="E5184" s="54" t="s">
        <v>370</v>
      </c>
      <c r="F5184" s="54" t="s">
        <v>272</v>
      </c>
      <c r="G5184" s="54" t="s">
        <v>288</v>
      </c>
      <c r="H5184" s="54" t="s">
        <v>288</v>
      </c>
      <c r="I5184" s="54" t="s">
        <v>293</v>
      </c>
      <c r="J5184" s="54" t="s">
        <v>288</v>
      </c>
      <c r="K5184" s="54" t="s">
        <v>542</v>
      </c>
      <c r="L5184" s="87">
        <v>41653</v>
      </c>
      <c r="M5184" s="54"/>
      <c r="N5184" s="54" t="s">
        <v>543</v>
      </c>
      <c r="O5184" s="88">
        <v>2.7855001999999998E-3</v>
      </c>
      <c r="P5184" s="54">
        <v>1</v>
      </c>
    </row>
    <row r="5185" spans="1:16" ht="28">
      <c r="A5185" s="54" t="s">
        <v>228</v>
      </c>
      <c r="B5185" s="54" t="s">
        <v>185</v>
      </c>
      <c r="C5185" s="54" t="s">
        <v>1132</v>
      </c>
      <c r="D5185" s="54" t="s">
        <v>163</v>
      </c>
      <c r="E5185" s="54" t="s">
        <v>370</v>
      </c>
      <c r="F5185" s="54" t="s">
        <v>272</v>
      </c>
      <c r="G5185" s="54" t="s">
        <v>288</v>
      </c>
      <c r="H5185" s="54" t="s">
        <v>288</v>
      </c>
      <c r="I5185" s="54" t="s">
        <v>293</v>
      </c>
      <c r="J5185" s="54" t="s">
        <v>288</v>
      </c>
      <c r="K5185" s="54" t="s">
        <v>544</v>
      </c>
      <c r="L5185" s="87">
        <v>41653</v>
      </c>
      <c r="M5185" s="54"/>
      <c r="N5185" s="54" t="s">
        <v>545</v>
      </c>
      <c r="O5185" s="88">
        <v>6.0318964000000011E-3</v>
      </c>
      <c r="P5185" s="54">
        <v>2</v>
      </c>
    </row>
    <row r="5186" spans="1:16" ht="28">
      <c r="A5186" s="54" t="s">
        <v>228</v>
      </c>
      <c r="B5186" s="54" t="s">
        <v>185</v>
      </c>
      <c r="C5186" s="54" t="s">
        <v>1132</v>
      </c>
      <c r="D5186" s="54" t="s">
        <v>163</v>
      </c>
      <c r="E5186" s="54" t="s">
        <v>370</v>
      </c>
      <c r="F5186" s="54" t="s">
        <v>272</v>
      </c>
      <c r="G5186" s="54" t="s">
        <v>288</v>
      </c>
      <c r="H5186" s="54" t="s">
        <v>288</v>
      </c>
      <c r="I5186" s="54" t="s">
        <v>293</v>
      </c>
      <c r="J5186" s="54" t="s">
        <v>288</v>
      </c>
      <c r="K5186" s="54" t="s">
        <v>546</v>
      </c>
      <c r="L5186" s="87">
        <v>41653</v>
      </c>
      <c r="M5186" s="54"/>
      <c r="N5186" s="54" t="s">
        <v>547</v>
      </c>
      <c r="O5186" s="88">
        <v>6.1070720799999999E-2</v>
      </c>
      <c r="P5186" s="54">
        <v>19</v>
      </c>
    </row>
    <row r="5187" spans="1:16" ht="28">
      <c r="A5187" s="54" t="s">
        <v>228</v>
      </c>
      <c r="B5187" s="54" t="s">
        <v>185</v>
      </c>
      <c r="C5187" s="54" t="s">
        <v>1132</v>
      </c>
      <c r="D5187" s="54" t="s">
        <v>163</v>
      </c>
      <c r="E5187" s="54" t="s">
        <v>370</v>
      </c>
      <c r="F5187" s="54" t="s">
        <v>272</v>
      </c>
      <c r="G5187" s="54" t="s">
        <v>288</v>
      </c>
      <c r="H5187" s="54" t="s">
        <v>288</v>
      </c>
      <c r="I5187" s="54" t="s">
        <v>293</v>
      </c>
      <c r="J5187" s="54" t="s">
        <v>288</v>
      </c>
      <c r="K5187" s="54" t="s">
        <v>296</v>
      </c>
      <c r="L5187" s="87">
        <v>41653</v>
      </c>
      <c r="M5187" s="54"/>
      <c r="N5187" s="54" t="s">
        <v>297</v>
      </c>
      <c r="O5187" s="88">
        <v>3.2463962E-3</v>
      </c>
      <c r="P5187" s="54">
        <v>1</v>
      </c>
    </row>
    <row r="5188" spans="1:16" ht="28">
      <c r="A5188" s="54" t="s">
        <v>228</v>
      </c>
      <c r="B5188" s="54" t="s">
        <v>185</v>
      </c>
      <c r="C5188" s="54" t="s">
        <v>1132</v>
      </c>
      <c r="D5188" s="54" t="s">
        <v>163</v>
      </c>
      <c r="E5188" s="54" t="s">
        <v>370</v>
      </c>
      <c r="F5188" s="54" t="s">
        <v>272</v>
      </c>
      <c r="G5188" s="54" t="s">
        <v>288</v>
      </c>
      <c r="H5188" s="54" t="s">
        <v>288</v>
      </c>
      <c r="I5188" s="54" t="s">
        <v>293</v>
      </c>
      <c r="J5188" s="54" t="s">
        <v>288</v>
      </c>
      <c r="K5188" s="54" t="s">
        <v>550</v>
      </c>
      <c r="L5188" s="87">
        <v>41653</v>
      </c>
      <c r="M5188" s="54"/>
      <c r="N5188" s="54" t="s">
        <v>551</v>
      </c>
      <c r="O5188" s="88">
        <v>2.7855001999999998E-3</v>
      </c>
      <c r="P5188" s="54">
        <v>1</v>
      </c>
    </row>
    <row r="5189" spans="1:16" ht="28">
      <c r="A5189" s="54" t="s">
        <v>228</v>
      </c>
      <c r="B5189" s="54" t="s">
        <v>185</v>
      </c>
      <c r="C5189" s="54" t="s">
        <v>1132</v>
      </c>
      <c r="D5189" s="54" t="s">
        <v>163</v>
      </c>
      <c r="E5189" s="54" t="s">
        <v>370</v>
      </c>
      <c r="F5189" s="54" t="s">
        <v>272</v>
      </c>
      <c r="G5189" s="54" t="s">
        <v>288</v>
      </c>
      <c r="H5189" s="54" t="s">
        <v>288</v>
      </c>
      <c r="I5189" s="54" t="s">
        <v>293</v>
      </c>
      <c r="J5189" s="54" t="s">
        <v>288</v>
      </c>
      <c r="K5189" s="54" t="s">
        <v>552</v>
      </c>
      <c r="L5189" s="87">
        <v>41653</v>
      </c>
      <c r="M5189" s="54"/>
      <c r="N5189" s="54" t="s">
        <v>553</v>
      </c>
      <c r="O5189" s="88">
        <v>3.2463962E-3</v>
      </c>
      <c r="P5189" s="54">
        <v>1</v>
      </c>
    </row>
    <row r="5190" spans="1:16" ht="28">
      <c r="A5190" s="54" t="s">
        <v>228</v>
      </c>
      <c r="B5190" s="54" t="s">
        <v>185</v>
      </c>
      <c r="C5190" s="54" t="s">
        <v>1132</v>
      </c>
      <c r="D5190" s="54" t="s">
        <v>163</v>
      </c>
      <c r="E5190" s="54" t="s">
        <v>370</v>
      </c>
      <c r="F5190" s="54" t="s">
        <v>272</v>
      </c>
      <c r="G5190" s="54" t="s">
        <v>288</v>
      </c>
      <c r="H5190" s="54" t="s">
        <v>288</v>
      </c>
      <c r="I5190" s="54" t="s">
        <v>293</v>
      </c>
      <c r="J5190" s="54" t="s">
        <v>288</v>
      </c>
      <c r="K5190" s="54" t="s">
        <v>554</v>
      </c>
      <c r="L5190" s="87">
        <v>41653</v>
      </c>
      <c r="M5190" s="54"/>
      <c r="N5190" s="54" t="s">
        <v>555</v>
      </c>
      <c r="O5190" s="88">
        <v>2.7855001999999998E-3</v>
      </c>
      <c r="P5190" s="54">
        <v>1</v>
      </c>
    </row>
    <row r="5191" spans="1:16" ht="28">
      <c r="A5191" s="54" t="s">
        <v>228</v>
      </c>
      <c r="B5191" s="54" t="s">
        <v>185</v>
      </c>
      <c r="C5191" s="54" t="s">
        <v>1132</v>
      </c>
      <c r="D5191" s="54" t="s">
        <v>163</v>
      </c>
      <c r="E5191" s="54" t="s">
        <v>370</v>
      </c>
      <c r="F5191" s="54" t="s">
        <v>272</v>
      </c>
      <c r="G5191" s="54" t="s">
        <v>288</v>
      </c>
      <c r="H5191" s="54" t="s">
        <v>288</v>
      </c>
      <c r="I5191" s="54" t="s">
        <v>293</v>
      </c>
      <c r="J5191" s="54" t="s">
        <v>288</v>
      </c>
      <c r="K5191" s="54" t="s">
        <v>558</v>
      </c>
      <c r="L5191" s="87">
        <v>41653</v>
      </c>
      <c r="M5191" s="54"/>
      <c r="N5191" s="54" t="s">
        <v>559</v>
      </c>
      <c r="O5191" s="88">
        <v>3.2463962E-3</v>
      </c>
      <c r="P5191" s="54">
        <v>1</v>
      </c>
    </row>
    <row r="5192" spans="1:16" ht="28">
      <c r="A5192" s="54" t="s">
        <v>228</v>
      </c>
      <c r="B5192" s="54" t="s">
        <v>185</v>
      </c>
      <c r="C5192" s="54" t="s">
        <v>1132</v>
      </c>
      <c r="D5192" s="54" t="s">
        <v>163</v>
      </c>
      <c r="E5192" s="54" t="s">
        <v>370</v>
      </c>
      <c r="F5192" s="54" t="s">
        <v>272</v>
      </c>
      <c r="G5192" s="54" t="s">
        <v>288</v>
      </c>
      <c r="H5192" s="54" t="s">
        <v>288</v>
      </c>
      <c r="I5192" s="54" t="s">
        <v>293</v>
      </c>
      <c r="J5192" s="54" t="s">
        <v>288</v>
      </c>
      <c r="K5192" s="54" t="s">
        <v>560</v>
      </c>
      <c r="L5192" s="87">
        <v>41653</v>
      </c>
      <c r="M5192" s="54"/>
      <c r="N5192" s="54" t="s">
        <v>561</v>
      </c>
      <c r="O5192" s="88">
        <v>2.7855001999999998E-3</v>
      </c>
      <c r="P5192" s="54">
        <v>1</v>
      </c>
    </row>
    <row r="5193" spans="1:16" ht="28">
      <c r="A5193" s="54" t="s">
        <v>228</v>
      </c>
      <c r="B5193" s="54" t="s">
        <v>185</v>
      </c>
      <c r="C5193" s="54" t="s">
        <v>1132</v>
      </c>
      <c r="D5193" s="54" t="s">
        <v>163</v>
      </c>
      <c r="E5193" s="54" t="s">
        <v>370</v>
      </c>
      <c r="F5193" s="54" t="s">
        <v>272</v>
      </c>
      <c r="G5193" s="54" t="s">
        <v>288</v>
      </c>
      <c r="H5193" s="54" t="s">
        <v>288</v>
      </c>
      <c r="I5193" s="54" t="s">
        <v>293</v>
      </c>
      <c r="J5193" s="54" t="s">
        <v>288</v>
      </c>
      <c r="K5193" s="54" t="s">
        <v>562</v>
      </c>
      <c r="L5193" s="87">
        <v>41653</v>
      </c>
      <c r="M5193" s="54"/>
      <c r="N5193" s="54" t="s">
        <v>563</v>
      </c>
      <c r="O5193" s="88">
        <v>0.28641334089999998</v>
      </c>
      <c r="P5193" s="54">
        <v>83</v>
      </c>
    </row>
    <row r="5194" spans="1:16" ht="28">
      <c r="A5194" s="54" t="s">
        <v>228</v>
      </c>
      <c r="B5194" s="54" t="s">
        <v>185</v>
      </c>
      <c r="C5194" s="54" t="s">
        <v>1132</v>
      </c>
      <c r="D5194" s="54" t="s">
        <v>163</v>
      </c>
      <c r="E5194" s="54" t="s">
        <v>370</v>
      </c>
      <c r="F5194" s="54" t="s">
        <v>272</v>
      </c>
      <c r="G5194" s="54" t="s">
        <v>288</v>
      </c>
      <c r="H5194" s="54" t="s">
        <v>288</v>
      </c>
      <c r="I5194" s="54" t="s">
        <v>293</v>
      </c>
      <c r="J5194" s="54" t="s">
        <v>288</v>
      </c>
      <c r="K5194" s="54" t="s">
        <v>298</v>
      </c>
      <c r="L5194" s="87">
        <v>41653</v>
      </c>
      <c r="M5194" s="54"/>
      <c r="N5194" s="54" t="s">
        <v>299</v>
      </c>
      <c r="O5194" s="88">
        <v>9.7391885000000008E-3</v>
      </c>
      <c r="P5194" s="54">
        <v>3</v>
      </c>
    </row>
    <row r="5195" spans="1:16" ht="28">
      <c r="A5195" s="54" t="s">
        <v>228</v>
      </c>
      <c r="B5195" s="54" t="s">
        <v>185</v>
      </c>
      <c r="C5195" s="54" t="s">
        <v>1132</v>
      </c>
      <c r="D5195" s="54" t="s">
        <v>163</v>
      </c>
      <c r="E5195" s="54" t="s">
        <v>370</v>
      </c>
      <c r="F5195" s="54" t="s">
        <v>272</v>
      </c>
      <c r="G5195" s="54" t="s">
        <v>288</v>
      </c>
      <c r="H5195" s="54" t="s">
        <v>564</v>
      </c>
      <c r="I5195" s="54" t="s">
        <v>565</v>
      </c>
      <c r="J5195" s="54" t="s">
        <v>288</v>
      </c>
      <c r="K5195" s="54" t="s">
        <v>570</v>
      </c>
      <c r="L5195" s="87">
        <v>41653</v>
      </c>
      <c r="M5195" s="54"/>
      <c r="N5195" s="54" t="s">
        <v>571</v>
      </c>
      <c r="O5195" s="88">
        <v>6.7463962000000001E-3</v>
      </c>
      <c r="P5195" s="54">
        <v>2</v>
      </c>
    </row>
    <row r="5196" spans="1:16" ht="28">
      <c r="A5196" s="54" t="s">
        <v>228</v>
      </c>
      <c r="B5196" s="54" t="s">
        <v>185</v>
      </c>
      <c r="C5196" s="54" t="s">
        <v>1132</v>
      </c>
      <c r="D5196" s="54" t="s">
        <v>163</v>
      </c>
      <c r="E5196" s="54" t="s">
        <v>370</v>
      </c>
      <c r="F5196" s="54" t="s">
        <v>272</v>
      </c>
      <c r="G5196" s="54" t="s">
        <v>288</v>
      </c>
      <c r="H5196" s="54" t="s">
        <v>564</v>
      </c>
      <c r="I5196" s="54" t="s">
        <v>565</v>
      </c>
      <c r="J5196" s="54" t="s">
        <v>288</v>
      </c>
      <c r="K5196" s="54" t="s">
        <v>572</v>
      </c>
      <c r="L5196" s="87">
        <v>41653</v>
      </c>
      <c r="M5196" s="54"/>
      <c r="N5196" s="54" t="s">
        <v>573</v>
      </c>
      <c r="O5196" s="88">
        <v>3.2463962E-3</v>
      </c>
      <c r="P5196" s="54">
        <v>1</v>
      </c>
    </row>
    <row r="5197" spans="1:16" ht="28">
      <c r="A5197" s="54" t="s">
        <v>228</v>
      </c>
      <c r="B5197" s="54" t="s">
        <v>185</v>
      </c>
      <c r="C5197" s="54" t="s">
        <v>1132</v>
      </c>
      <c r="D5197" s="54" t="s">
        <v>163</v>
      </c>
      <c r="E5197" s="54" t="s">
        <v>370</v>
      </c>
      <c r="F5197" s="54" t="s">
        <v>272</v>
      </c>
      <c r="G5197" s="54" t="s">
        <v>288</v>
      </c>
      <c r="H5197" s="54" t="s">
        <v>194</v>
      </c>
      <c r="I5197" s="54" t="s">
        <v>576</v>
      </c>
      <c r="J5197" s="54" t="s">
        <v>288</v>
      </c>
      <c r="K5197" s="54" t="s">
        <v>577</v>
      </c>
      <c r="L5197" s="87">
        <v>42510</v>
      </c>
      <c r="M5197" s="54"/>
      <c r="N5197" s="54" t="s">
        <v>578</v>
      </c>
      <c r="O5197" s="88">
        <v>3.2463962E-3</v>
      </c>
      <c r="P5197" s="54">
        <v>1</v>
      </c>
    </row>
    <row r="5198" spans="1:16" ht="28">
      <c r="A5198" s="54" t="s">
        <v>228</v>
      </c>
      <c r="B5198" s="54" t="s">
        <v>185</v>
      </c>
      <c r="C5198" s="54" t="s">
        <v>1132</v>
      </c>
      <c r="D5198" s="54" t="s">
        <v>163</v>
      </c>
      <c r="E5198" s="54" t="s">
        <v>370</v>
      </c>
      <c r="F5198" s="54" t="s">
        <v>272</v>
      </c>
      <c r="G5198" s="54" t="s">
        <v>288</v>
      </c>
      <c r="H5198" s="54" t="s">
        <v>194</v>
      </c>
      <c r="I5198" s="54" t="s">
        <v>576</v>
      </c>
      <c r="J5198" s="54" t="s">
        <v>288</v>
      </c>
      <c r="K5198" s="54" t="s">
        <v>583</v>
      </c>
      <c r="L5198" s="87">
        <v>42510</v>
      </c>
      <c r="M5198" s="54"/>
      <c r="N5198" s="54" t="s">
        <v>584</v>
      </c>
      <c r="O5198" s="88">
        <v>6.0318964000000011E-3</v>
      </c>
      <c r="P5198" s="54">
        <v>2</v>
      </c>
    </row>
    <row r="5199" spans="1:16" ht="28">
      <c r="A5199" s="54" t="s">
        <v>228</v>
      </c>
      <c r="B5199" s="54" t="s">
        <v>185</v>
      </c>
      <c r="C5199" s="54" t="s">
        <v>1132</v>
      </c>
      <c r="D5199" s="54" t="s">
        <v>163</v>
      </c>
      <c r="E5199" s="54" t="s">
        <v>370</v>
      </c>
      <c r="F5199" s="54" t="s">
        <v>272</v>
      </c>
      <c r="G5199" s="54" t="s">
        <v>288</v>
      </c>
      <c r="H5199" s="54" t="s">
        <v>194</v>
      </c>
      <c r="I5199" s="54" t="s">
        <v>576</v>
      </c>
      <c r="J5199" s="54" t="s">
        <v>288</v>
      </c>
      <c r="K5199" s="54" t="s">
        <v>585</v>
      </c>
      <c r="L5199" s="87">
        <v>42510</v>
      </c>
      <c r="M5199" s="54"/>
      <c r="N5199" s="54" t="s">
        <v>586</v>
      </c>
      <c r="O5199" s="88">
        <v>2.2724773199999999E-2</v>
      </c>
      <c r="P5199" s="54">
        <v>7</v>
      </c>
    </row>
    <row r="5200" spans="1:16" ht="28">
      <c r="A5200" s="54" t="s">
        <v>228</v>
      </c>
      <c r="B5200" s="54" t="s">
        <v>185</v>
      </c>
      <c r="C5200" s="54" t="s">
        <v>1132</v>
      </c>
      <c r="D5200" s="54" t="s">
        <v>163</v>
      </c>
      <c r="E5200" s="54" t="s">
        <v>370</v>
      </c>
      <c r="F5200" s="54" t="s">
        <v>272</v>
      </c>
      <c r="G5200" s="54" t="s">
        <v>288</v>
      </c>
      <c r="H5200" s="54" t="s">
        <v>194</v>
      </c>
      <c r="I5200" s="54" t="s">
        <v>576</v>
      </c>
      <c r="J5200" s="54" t="s">
        <v>288</v>
      </c>
      <c r="K5200" s="54" t="s">
        <v>587</v>
      </c>
      <c r="L5200" s="87">
        <v>42510</v>
      </c>
      <c r="M5200" s="54"/>
      <c r="N5200" s="54" t="s">
        <v>588</v>
      </c>
      <c r="O5200" s="88">
        <v>5.5710004999999993E-3</v>
      </c>
      <c r="P5200" s="54">
        <v>2</v>
      </c>
    </row>
    <row r="5201" spans="1:16" ht="28">
      <c r="A5201" s="54" t="s">
        <v>228</v>
      </c>
      <c r="B5201" s="54" t="s">
        <v>185</v>
      </c>
      <c r="C5201" s="54" t="s">
        <v>1132</v>
      </c>
      <c r="D5201" s="54" t="s">
        <v>163</v>
      </c>
      <c r="E5201" s="54" t="s">
        <v>370</v>
      </c>
      <c r="F5201" s="54" t="s">
        <v>272</v>
      </c>
      <c r="G5201" s="54" t="s">
        <v>288</v>
      </c>
      <c r="H5201" s="54" t="s">
        <v>194</v>
      </c>
      <c r="I5201" s="54" t="s">
        <v>576</v>
      </c>
      <c r="J5201" s="54" t="s">
        <v>288</v>
      </c>
      <c r="K5201" s="54" t="s">
        <v>589</v>
      </c>
      <c r="L5201" s="87">
        <v>42510</v>
      </c>
      <c r="M5201" s="54"/>
      <c r="N5201" s="54" t="s">
        <v>590</v>
      </c>
      <c r="O5201" s="88">
        <v>3.2463962E-3</v>
      </c>
      <c r="P5201" s="54">
        <v>1</v>
      </c>
    </row>
    <row r="5202" spans="1:16" ht="28">
      <c r="A5202" s="54" t="s">
        <v>228</v>
      </c>
      <c r="B5202" s="54" t="s">
        <v>185</v>
      </c>
      <c r="C5202" s="54" t="s">
        <v>1132</v>
      </c>
      <c r="D5202" s="54" t="s">
        <v>163</v>
      </c>
      <c r="E5202" s="54" t="s">
        <v>370</v>
      </c>
      <c r="F5202" s="54" t="s">
        <v>272</v>
      </c>
      <c r="G5202" s="54" t="s">
        <v>288</v>
      </c>
      <c r="H5202" s="54" t="s">
        <v>194</v>
      </c>
      <c r="I5202" s="54" t="s">
        <v>576</v>
      </c>
      <c r="J5202" s="54" t="s">
        <v>288</v>
      </c>
      <c r="K5202" s="54" t="s">
        <v>591</v>
      </c>
      <c r="L5202" s="87">
        <v>42510</v>
      </c>
      <c r="M5202" s="54"/>
      <c r="N5202" s="54" t="s">
        <v>592</v>
      </c>
      <c r="O5202" s="88">
        <v>6.0318964000000011E-3</v>
      </c>
      <c r="P5202" s="54">
        <v>2</v>
      </c>
    </row>
    <row r="5203" spans="1:16" ht="28">
      <c r="A5203" s="54" t="s">
        <v>228</v>
      </c>
      <c r="B5203" s="54" t="s">
        <v>185</v>
      </c>
      <c r="C5203" s="54" t="s">
        <v>1132</v>
      </c>
      <c r="D5203" s="54" t="s">
        <v>163</v>
      </c>
      <c r="E5203" s="54" t="s">
        <v>370</v>
      </c>
      <c r="F5203" s="54" t="s">
        <v>272</v>
      </c>
      <c r="G5203" s="54" t="s">
        <v>288</v>
      </c>
      <c r="H5203" s="54" t="s">
        <v>194</v>
      </c>
      <c r="I5203" s="54" t="s">
        <v>576</v>
      </c>
      <c r="J5203" s="54" t="s">
        <v>288</v>
      </c>
      <c r="K5203" s="54" t="s">
        <v>593</v>
      </c>
      <c r="L5203" s="87">
        <v>42510</v>
      </c>
      <c r="M5203" s="54"/>
      <c r="N5203" s="54" t="s">
        <v>594</v>
      </c>
      <c r="O5203" s="88">
        <v>9.7391885000000008E-3</v>
      </c>
      <c r="P5203" s="54">
        <v>3</v>
      </c>
    </row>
    <row r="5204" spans="1:16" ht="28">
      <c r="A5204" s="54" t="s">
        <v>228</v>
      </c>
      <c r="B5204" s="54" t="s">
        <v>185</v>
      </c>
      <c r="C5204" s="54" t="s">
        <v>1132</v>
      </c>
      <c r="D5204" s="54" t="s">
        <v>163</v>
      </c>
      <c r="E5204" s="54" t="s">
        <v>370</v>
      </c>
      <c r="F5204" s="54" t="s">
        <v>272</v>
      </c>
      <c r="G5204" s="54" t="s">
        <v>288</v>
      </c>
      <c r="H5204" s="54" t="s">
        <v>597</v>
      </c>
      <c r="I5204" s="54" t="s">
        <v>598</v>
      </c>
      <c r="J5204" s="54" t="s">
        <v>288</v>
      </c>
      <c r="K5204" s="54" t="s">
        <v>597</v>
      </c>
      <c r="L5204" s="87">
        <v>42440</v>
      </c>
      <c r="M5204" s="54"/>
      <c r="N5204" s="54" t="s">
        <v>599</v>
      </c>
      <c r="O5204" s="88">
        <v>3.3426582900000001E-2</v>
      </c>
      <c r="P5204" s="54">
        <v>10</v>
      </c>
    </row>
    <row r="5205" spans="1:16" ht="28">
      <c r="A5205" s="54" t="s">
        <v>228</v>
      </c>
      <c r="B5205" s="54" t="s">
        <v>185</v>
      </c>
      <c r="C5205" s="54" t="s">
        <v>1132</v>
      </c>
      <c r="D5205" s="54" t="s">
        <v>163</v>
      </c>
      <c r="E5205" s="54" t="s">
        <v>370</v>
      </c>
      <c r="F5205" s="54" t="s">
        <v>272</v>
      </c>
      <c r="G5205" s="54" t="s">
        <v>288</v>
      </c>
      <c r="H5205" s="54" t="s">
        <v>562</v>
      </c>
      <c r="I5205" s="54" t="s">
        <v>623</v>
      </c>
      <c r="J5205" s="54" t="s">
        <v>288</v>
      </c>
      <c r="K5205" s="54" t="s">
        <v>562</v>
      </c>
      <c r="L5205" s="87">
        <v>42066</v>
      </c>
      <c r="M5205" s="54"/>
      <c r="N5205" s="54" t="s">
        <v>624</v>
      </c>
      <c r="O5205" s="88">
        <v>0.1102137482</v>
      </c>
      <c r="P5205" s="54">
        <v>34</v>
      </c>
    </row>
    <row r="5206" spans="1:16" ht="28">
      <c r="A5206" s="54" t="s">
        <v>228</v>
      </c>
      <c r="B5206" s="54" t="s">
        <v>185</v>
      </c>
      <c r="C5206" s="54" t="s">
        <v>1132</v>
      </c>
      <c r="D5206" s="54" t="s">
        <v>163</v>
      </c>
      <c r="E5206" s="54" t="s">
        <v>370</v>
      </c>
      <c r="F5206" s="54" t="s">
        <v>272</v>
      </c>
      <c r="G5206" s="54" t="s">
        <v>288</v>
      </c>
      <c r="H5206" s="54" t="s">
        <v>300</v>
      </c>
      <c r="I5206" s="54" t="s">
        <v>301</v>
      </c>
      <c r="J5206" s="54" t="s">
        <v>288</v>
      </c>
      <c r="K5206" s="54" t="s">
        <v>300</v>
      </c>
      <c r="L5206" s="87">
        <v>42391</v>
      </c>
      <c r="M5206" s="54"/>
      <c r="N5206" s="54" t="s">
        <v>302</v>
      </c>
      <c r="O5206" s="88">
        <v>6.4927923000000004E-3</v>
      </c>
      <c r="P5206" s="54">
        <v>2</v>
      </c>
    </row>
    <row r="5207" spans="1:16" ht="28">
      <c r="A5207" s="54" t="s">
        <v>228</v>
      </c>
      <c r="B5207" s="54" t="s">
        <v>185</v>
      </c>
      <c r="C5207" s="54" t="s">
        <v>1132</v>
      </c>
      <c r="D5207" s="54" t="s">
        <v>163</v>
      </c>
      <c r="E5207" s="54" t="s">
        <v>370</v>
      </c>
      <c r="F5207" s="54" t="s">
        <v>272</v>
      </c>
      <c r="G5207" s="54" t="s">
        <v>196</v>
      </c>
      <c r="H5207" s="54" t="s">
        <v>199</v>
      </c>
      <c r="I5207" s="54" t="s">
        <v>1527</v>
      </c>
      <c r="J5207" s="54" t="s">
        <v>196</v>
      </c>
      <c r="K5207" s="54" t="s">
        <v>199</v>
      </c>
      <c r="L5207" s="87">
        <v>42888</v>
      </c>
      <c r="M5207" s="54"/>
      <c r="N5207" s="54" t="s">
        <v>707</v>
      </c>
      <c r="O5207" s="88">
        <v>0.10553835239999999</v>
      </c>
      <c r="P5207" s="54">
        <v>33</v>
      </c>
    </row>
    <row r="5208" spans="1:16" ht="28">
      <c r="A5208" s="54" t="s">
        <v>228</v>
      </c>
      <c r="B5208" s="54" t="s">
        <v>185</v>
      </c>
      <c r="C5208" s="54" t="s">
        <v>1132</v>
      </c>
      <c r="D5208" s="54" t="s">
        <v>163</v>
      </c>
      <c r="E5208" s="54" t="s">
        <v>370</v>
      </c>
      <c r="F5208" s="54" t="s">
        <v>272</v>
      </c>
      <c r="G5208" s="54" t="s">
        <v>196</v>
      </c>
      <c r="H5208" s="54" t="s">
        <v>199</v>
      </c>
      <c r="I5208" s="54" t="s">
        <v>700</v>
      </c>
      <c r="J5208" s="54" t="s">
        <v>196</v>
      </c>
      <c r="K5208" s="54" t="s">
        <v>701</v>
      </c>
      <c r="L5208" s="87">
        <v>42888</v>
      </c>
      <c r="M5208" s="54"/>
      <c r="N5208" s="54" t="s">
        <v>702</v>
      </c>
      <c r="O5208" s="88">
        <v>0.19999918620000001</v>
      </c>
      <c r="P5208" s="54">
        <v>70</v>
      </c>
    </row>
    <row r="5209" spans="1:16" ht="28">
      <c r="A5209" s="54" t="s">
        <v>228</v>
      </c>
      <c r="B5209" s="54" t="s">
        <v>185</v>
      </c>
      <c r="C5209" s="54" t="s">
        <v>1132</v>
      </c>
      <c r="D5209" s="54" t="s">
        <v>163</v>
      </c>
      <c r="E5209" s="54" t="s">
        <v>370</v>
      </c>
      <c r="F5209" s="54" t="s">
        <v>272</v>
      </c>
      <c r="G5209" s="54" t="s">
        <v>196</v>
      </c>
      <c r="H5209" s="54" t="s">
        <v>199</v>
      </c>
      <c r="I5209" s="54" t="s">
        <v>700</v>
      </c>
      <c r="J5209" s="54" t="s">
        <v>196</v>
      </c>
      <c r="K5209" s="54" t="s">
        <v>703</v>
      </c>
      <c r="L5209" s="87">
        <v>42888</v>
      </c>
      <c r="M5209" s="54"/>
      <c r="N5209" s="54" t="s">
        <v>704</v>
      </c>
      <c r="O5209" s="88">
        <v>1.62319808E-2</v>
      </c>
      <c r="P5209" s="54">
        <v>5</v>
      </c>
    </row>
    <row r="5210" spans="1:16" ht="28">
      <c r="A5210" s="54" t="s">
        <v>228</v>
      </c>
      <c r="B5210" s="54" t="s">
        <v>185</v>
      </c>
      <c r="C5210" s="54" t="s">
        <v>1132</v>
      </c>
      <c r="D5210" s="54" t="s">
        <v>163</v>
      </c>
      <c r="E5210" s="54" t="s">
        <v>370</v>
      </c>
      <c r="F5210" s="54" t="s">
        <v>272</v>
      </c>
      <c r="G5210" s="54" t="s">
        <v>196</v>
      </c>
      <c r="H5210" s="54" t="s">
        <v>199</v>
      </c>
      <c r="I5210" s="54" t="s">
        <v>700</v>
      </c>
      <c r="J5210" s="54" t="s">
        <v>196</v>
      </c>
      <c r="K5210" s="54" t="s">
        <v>705</v>
      </c>
      <c r="L5210" s="87">
        <v>42888</v>
      </c>
      <c r="M5210" s="54"/>
      <c r="N5210" s="54" t="s">
        <v>706</v>
      </c>
      <c r="O5210" s="88">
        <v>1.62319808E-2</v>
      </c>
      <c r="P5210" s="54">
        <v>5</v>
      </c>
    </row>
    <row r="5211" spans="1:16" ht="28">
      <c r="A5211" s="54" t="s">
        <v>228</v>
      </c>
      <c r="B5211" s="54" t="s">
        <v>185</v>
      </c>
      <c r="C5211" s="54" t="s">
        <v>1132</v>
      </c>
      <c r="D5211" s="54" t="s">
        <v>163</v>
      </c>
      <c r="E5211" s="54" t="s">
        <v>370</v>
      </c>
      <c r="F5211" s="54" t="s">
        <v>272</v>
      </c>
      <c r="G5211" s="54" t="s">
        <v>196</v>
      </c>
      <c r="H5211" s="54" t="s">
        <v>199</v>
      </c>
      <c r="I5211" s="54" t="s">
        <v>700</v>
      </c>
      <c r="J5211" s="54" t="s">
        <v>196</v>
      </c>
      <c r="K5211" s="54" t="s">
        <v>708</v>
      </c>
      <c r="L5211" s="87">
        <v>42888</v>
      </c>
      <c r="M5211" s="54"/>
      <c r="N5211" s="54" t="s">
        <v>709</v>
      </c>
      <c r="O5211" s="88">
        <v>2.7855001999999998E-3</v>
      </c>
      <c r="P5211" s="54">
        <v>1</v>
      </c>
    </row>
    <row r="5212" spans="1:16" ht="28">
      <c r="A5212" s="54" t="s">
        <v>228</v>
      </c>
      <c r="B5212" s="54" t="s">
        <v>185</v>
      </c>
      <c r="C5212" s="54" t="s">
        <v>1132</v>
      </c>
      <c r="D5212" s="54" t="s">
        <v>163</v>
      </c>
      <c r="E5212" s="54" t="s">
        <v>370</v>
      </c>
      <c r="F5212" s="54" t="s">
        <v>272</v>
      </c>
      <c r="G5212" s="54" t="s">
        <v>196</v>
      </c>
      <c r="H5212" s="54" t="s">
        <v>199</v>
      </c>
      <c r="I5212" s="54" t="s">
        <v>700</v>
      </c>
      <c r="J5212" s="54" t="s">
        <v>196</v>
      </c>
      <c r="K5212" s="54" t="s">
        <v>710</v>
      </c>
      <c r="L5212" s="87">
        <v>42888</v>
      </c>
      <c r="M5212" s="54"/>
      <c r="N5212" s="54" t="s">
        <v>711</v>
      </c>
      <c r="O5212" s="88">
        <v>9.2782925000000002E-3</v>
      </c>
      <c r="P5212" s="54">
        <v>3</v>
      </c>
    </row>
    <row r="5213" spans="1:16" ht="28">
      <c r="A5213" s="54" t="s">
        <v>228</v>
      </c>
      <c r="B5213" s="54" t="s">
        <v>185</v>
      </c>
      <c r="C5213" s="54" t="s">
        <v>1132</v>
      </c>
      <c r="D5213" s="54" t="s">
        <v>163</v>
      </c>
      <c r="E5213" s="54" t="s">
        <v>370</v>
      </c>
      <c r="F5213" s="54" t="s">
        <v>272</v>
      </c>
      <c r="G5213" s="54" t="s">
        <v>196</v>
      </c>
      <c r="H5213" s="54" t="s">
        <v>199</v>
      </c>
      <c r="I5213" s="54" t="s">
        <v>700</v>
      </c>
      <c r="J5213" s="54" t="s">
        <v>196</v>
      </c>
      <c r="K5213" s="54" t="s">
        <v>712</v>
      </c>
      <c r="L5213" s="87">
        <v>42888</v>
      </c>
      <c r="M5213" s="54"/>
      <c r="N5213" s="54" t="s">
        <v>713</v>
      </c>
      <c r="O5213" s="88">
        <v>1.29855847E-2</v>
      </c>
      <c r="P5213" s="54">
        <v>4</v>
      </c>
    </row>
    <row r="5214" spans="1:16" ht="28">
      <c r="A5214" s="54" t="s">
        <v>228</v>
      </c>
      <c r="B5214" s="54" t="s">
        <v>185</v>
      </c>
      <c r="C5214" s="54" t="s">
        <v>1132</v>
      </c>
      <c r="D5214" s="54" t="s">
        <v>163</v>
      </c>
      <c r="E5214" s="54" t="s">
        <v>370</v>
      </c>
      <c r="F5214" s="54" t="s">
        <v>272</v>
      </c>
      <c r="G5214" s="54" t="s">
        <v>196</v>
      </c>
      <c r="H5214" s="54" t="s">
        <v>199</v>
      </c>
      <c r="I5214" s="54" t="s">
        <v>700</v>
      </c>
      <c r="J5214" s="54" t="s">
        <v>196</v>
      </c>
      <c r="K5214" s="54" t="s">
        <v>714</v>
      </c>
      <c r="L5214" s="87">
        <v>42888</v>
      </c>
      <c r="M5214" s="54"/>
      <c r="N5214" s="54" t="s">
        <v>715</v>
      </c>
      <c r="O5214" s="88">
        <v>5.055965090000001E-2</v>
      </c>
      <c r="P5214" s="54">
        <v>16</v>
      </c>
    </row>
    <row r="5215" spans="1:16" ht="28">
      <c r="A5215" s="54" t="s">
        <v>228</v>
      </c>
      <c r="B5215" s="54" t="s">
        <v>185</v>
      </c>
      <c r="C5215" s="54" t="s">
        <v>1132</v>
      </c>
      <c r="D5215" s="54" t="s">
        <v>163</v>
      </c>
      <c r="E5215" s="54" t="s">
        <v>370</v>
      </c>
      <c r="F5215" s="54" t="s">
        <v>272</v>
      </c>
      <c r="G5215" s="54" t="s">
        <v>196</v>
      </c>
      <c r="H5215" s="54" t="s">
        <v>199</v>
      </c>
      <c r="I5215" s="54" t="s">
        <v>700</v>
      </c>
      <c r="J5215" s="54" t="s">
        <v>196</v>
      </c>
      <c r="K5215" s="54" t="s">
        <v>716</v>
      </c>
      <c r="L5215" s="87">
        <v>42888</v>
      </c>
      <c r="M5215" s="54"/>
      <c r="N5215" s="54" t="s">
        <v>717</v>
      </c>
      <c r="O5215" s="88">
        <v>6.0318964000000011E-3</v>
      </c>
      <c r="P5215" s="54">
        <v>2</v>
      </c>
    </row>
    <row r="5216" spans="1:16" ht="28">
      <c r="A5216" s="54" t="s">
        <v>228</v>
      </c>
      <c r="B5216" s="54" t="s">
        <v>185</v>
      </c>
      <c r="C5216" s="54" t="s">
        <v>1132</v>
      </c>
      <c r="D5216" s="54" t="s">
        <v>163</v>
      </c>
      <c r="E5216" s="54" t="s">
        <v>370</v>
      </c>
      <c r="F5216" s="54" t="s">
        <v>272</v>
      </c>
      <c r="G5216" s="54" t="s">
        <v>196</v>
      </c>
      <c r="H5216" s="54" t="s">
        <v>199</v>
      </c>
      <c r="I5216" s="54" t="s">
        <v>700</v>
      </c>
      <c r="J5216" s="54" t="s">
        <v>196</v>
      </c>
      <c r="K5216" s="54" t="s">
        <v>718</v>
      </c>
      <c r="L5216" s="87">
        <v>42888</v>
      </c>
      <c r="M5216" s="54"/>
      <c r="N5216" s="54" t="s">
        <v>719</v>
      </c>
      <c r="O5216" s="88">
        <v>5.5710004999999993E-3</v>
      </c>
      <c r="P5216" s="54">
        <v>2</v>
      </c>
    </row>
    <row r="5217" spans="1:16" ht="28">
      <c r="A5217" s="54" t="s">
        <v>228</v>
      </c>
      <c r="B5217" s="54" t="s">
        <v>185</v>
      </c>
      <c r="C5217" s="54" t="s">
        <v>1132</v>
      </c>
      <c r="D5217" s="54" t="s">
        <v>163</v>
      </c>
      <c r="E5217" s="54" t="s">
        <v>370</v>
      </c>
      <c r="F5217" s="54" t="s">
        <v>272</v>
      </c>
      <c r="G5217" s="54" t="s">
        <v>196</v>
      </c>
      <c r="H5217" s="54" t="s">
        <v>720</v>
      </c>
      <c r="I5217" s="54" t="s">
        <v>721</v>
      </c>
      <c r="J5217" s="54" t="s">
        <v>196</v>
      </c>
      <c r="K5217" s="54" t="s">
        <v>720</v>
      </c>
      <c r="L5217" s="87">
        <v>42627</v>
      </c>
      <c r="M5217" s="54"/>
      <c r="N5217" s="54" t="s">
        <v>722</v>
      </c>
      <c r="O5217" s="88">
        <v>0.2433700513</v>
      </c>
      <c r="P5217" s="54">
        <v>77</v>
      </c>
    </row>
    <row r="5218" spans="1:16" ht="28">
      <c r="A5218" s="54" t="s">
        <v>228</v>
      </c>
      <c r="B5218" s="54" t="s">
        <v>185</v>
      </c>
      <c r="C5218" s="54" t="s">
        <v>1132</v>
      </c>
      <c r="D5218" s="54" t="s">
        <v>163</v>
      </c>
      <c r="E5218" s="54" t="s">
        <v>370</v>
      </c>
      <c r="F5218" s="54" t="s">
        <v>272</v>
      </c>
      <c r="G5218" s="54" t="s">
        <v>196</v>
      </c>
      <c r="H5218" s="54" t="s">
        <v>720</v>
      </c>
      <c r="I5218" s="54" t="s">
        <v>723</v>
      </c>
      <c r="J5218" s="54" t="s">
        <v>196</v>
      </c>
      <c r="K5218" s="54" t="s">
        <v>724</v>
      </c>
      <c r="L5218" s="87">
        <v>42678</v>
      </c>
      <c r="M5218" s="54"/>
      <c r="N5218" s="54" t="s">
        <v>725</v>
      </c>
      <c r="O5218" s="88">
        <v>1.16028969E-2</v>
      </c>
      <c r="P5218" s="54">
        <v>4</v>
      </c>
    </row>
    <row r="5219" spans="1:16" ht="28">
      <c r="A5219" s="54" t="s">
        <v>228</v>
      </c>
      <c r="B5219" s="54" t="s">
        <v>185</v>
      </c>
      <c r="C5219" s="54" t="s">
        <v>1132</v>
      </c>
      <c r="D5219" s="54" t="s">
        <v>163</v>
      </c>
      <c r="E5219" s="54" t="s">
        <v>370</v>
      </c>
      <c r="F5219" s="54" t="s">
        <v>272</v>
      </c>
      <c r="G5219" s="54" t="s">
        <v>196</v>
      </c>
      <c r="H5219" s="54" t="s">
        <v>351</v>
      </c>
      <c r="I5219" s="54" t="s">
        <v>728</v>
      </c>
      <c r="J5219" s="54" t="s">
        <v>196</v>
      </c>
      <c r="K5219" s="54" t="s">
        <v>351</v>
      </c>
      <c r="L5219" s="87">
        <v>41744</v>
      </c>
      <c r="M5219" s="54"/>
      <c r="N5219" s="54" t="s">
        <v>729</v>
      </c>
      <c r="O5219" s="88">
        <v>0.24083184760000001</v>
      </c>
      <c r="P5219" s="54">
        <v>68</v>
      </c>
    </row>
    <row r="5220" spans="1:16" ht="28">
      <c r="A5220" s="54" t="s">
        <v>228</v>
      </c>
      <c r="B5220" s="54" t="s">
        <v>185</v>
      </c>
      <c r="C5220" s="54" t="s">
        <v>1132</v>
      </c>
      <c r="D5220" s="54" t="s">
        <v>163</v>
      </c>
      <c r="E5220" s="54" t="s">
        <v>370</v>
      </c>
      <c r="F5220" s="54" t="s">
        <v>272</v>
      </c>
      <c r="G5220" s="54" t="s">
        <v>196</v>
      </c>
      <c r="H5220" s="54" t="s">
        <v>730</v>
      </c>
      <c r="I5220" s="54" t="s">
        <v>731</v>
      </c>
      <c r="J5220" s="54" t="s">
        <v>196</v>
      </c>
      <c r="K5220" s="54" t="s">
        <v>730</v>
      </c>
      <c r="L5220" s="87">
        <v>41660</v>
      </c>
      <c r="M5220" s="54"/>
      <c r="N5220" s="54" t="s">
        <v>732</v>
      </c>
      <c r="O5220" s="88">
        <v>2.4421544785</v>
      </c>
      <c r="P5220" s="54">
        <v>757</v>
      </c>
    </row>
    <row r="5221" spans="1:16" ht="28">
      <c r="A5221" s="54" t="s">
        <v>228</v>
      </c>
      <c r="B5221" s="54" t="s">
        <v>185</v>
      </c>
      <c r="C5221" s="54" t="s">
        <v>1132</v>
      </c>
      <c r="D5221" s="54" t="s">
        <v>163</v>
      </c>
      <c r="E5221" s="54" t="s">
        <v>370</v>
      </c>
      <c r="F5221" s="54" t="s">
        <v>272</v>
      </c>
      <c r="G5221" s="54" t="s">
        <v>200</v>
      </c>
      <c r="H5221" s="54" t="s">
        <v>733</v>
      </c>
      <c r="I5221" s="54" t="s">
        <v>734</v>
      </c>
      <c r="J5221" s="54" t="s">
        <v>200</v>
      </c>
      <c r="K5221" s="54" t="s">
        <v>753</v>
      </c>
      <c r="L5221" s="87">
        <v>42657</v>
      </c>
      <c r="M5221" s="54"/>
      <c r="N5221" s="54" t="s">
        <v>754</v>
      </c>
      <c r="O5221" s="88">
        <v>3.2463962E-3</v>
      </c>
      <c r="P5221" s="54">
        <v>1</v>
      </c>
    </row>
    <row r="5222" spans="1:16" ht="28">
      <c r="A5222" s="54" t="s">
        <v>228</v>
      </c>
      <c r="B5222" s="54" t="s">
        <v>185</v>
      </c>
      <c r="C5222" s="54" t="s">
        <v>1132</v>
      </c>
      <c r="D5222" s="54" t="s">
        <v>163</v>
      </c>
      <c r="E5222" s="54" t="s">
        <v>370</v>
      </c>
      <c r="F5222" s="54" t="s">
        <v>272</v>
      </c>
      <c r="G5222" s="54" t="s">
        <v>200</v>
      </c>
      <c r="H5222" s="54" t="s">
        <v>733</v>
      </c>
      <c r="I5222" s="54" t="s">
        <v>734</v>
      </c>
      <c r="J5222" s="54" t="s">
        <v>200</v>
      </c>
      <c r="K5222" s="54" t="s">
        <v>755</v>
      </c>
      <c r="L5222" s="87">
        <v>42657</v>
      </c>
      <c r="M5222" s="54"/>
      <c r="N5222" s="54" t="s">
        <v>756</v>
      </c>
      <c r="O5222" s="88">
        <v>3.2463962E-3</v>
      </c>
      <c r="P5222" s="54">
        <v>1</v>
      </c>
    </row>
    <row r="5223" spans="1:16" ht="28">
      <c r="A5223" s="54" t="s">
        <v>228</v>
      </c>
      <c r="B5223" s="54" t="s">
        <v>185</v>
      </c>
      <c r="C5223" s="54" t="s">
        <v>1132</v>
      </c>
      <c r="D5223" s="54" t="s">
        <v>163</v>
      </c>
      <c r="E5223" s="54" t="s">
        <v>370</v>
      </c>
      <c r="F5223" s="54" t="s">
        <v>272</v>
      </c>
      <c r="G5223" s="54" t="s">
        <v>200</v>
      </c>
      <c r="H5223" s="54" t="s">
        <v>760</v>
      </c>
      <c r="I5223" s="54" t="s">
        <v>761</v>
      </c>
      <c r="J5223" s="54" t="s">
        <v>200</v>
      </c>
      <c r="K5223" s="54" t="s">
        <v>764</v>
      </c>
      <c r="L5223" s="87">
        <v>42101</v>
      </c>
      <c r="M5223" s="54"/>
      <c r="N5223" s="54" t="s">
        <v>765</v>
      </c>
      <c r="O5223" s="88">
        <v>3.8692948599999999E-2</v>
      </c>
      <c r="P5223" s="54">
        <v>17</v>
      </c>
    </row>
    <row r="5224" spans="1:16" ht="28">
      <c r="A5224" s="54" t="s">
        <v>228</v>
      </c>
      <c r="B5224" s="54" t="s">
        <v>185</v>
      </c>
      <c r="C5224" s="54" t="s">
        <v>1132</v>
      </c>
      <c r="D5224" s="54" t="s">
        <v>163</v>
      </c>
      <c r="E5224" s="54" t="s">
        <v>370</v>
      </c>
      <c r="F5224" s="54" t="s">
        <v>272</v>
      </c>
      <c r="G5224" s="54" t="s">
        <v>200</v>
      </c>
      <c r="H5224" s="54" t="s">
        <v>760</v>
      </c>
      <c r="I5224" s="54" t="s">
        <v>761</v>
      </c>
      <c r="J5224" s="54" t="s">
        <v>200</v>
      </c>
      <c r="K5224" s="54" t="s">
        <v>766</v>
      </c>
      <c r="L5224" s="87">
        <v>42101</v>
      </c>
      <c r="M5224" s="54"/>
      <c r="N5224" s="54" t="s">
        <v>767</v>
      </c>
      <c r="O5224" s="88">
        <v>1.29855847E-2</v>
      </c>
      <c r="P5224" s="54">
        <v>4</v>
      </c>
    </row>
    <row r="5225" spans="1:16" ht="28">
      <c r="A5225" s="54" t="s">
        <v>228</v>
      </c>
      <c r="B5225" s="54" t="s">
        <v>185</v>
      </c>
      <c r="C5225" s="54" t="s">
        <v>1132</v>
      </c>
      <c r="D5225" s="54" t="s">
        <v>163</v>
      </c>
      <c r="E5225" s="54" t="s">
        <v>370</v>
      </c>
      <c r="F5225" s="54" t="s">
        <v>272</v>
      </c>
      <c r="G5225" s="54" t="s">
        <v>200</v>
      </c>
      <c r="H5225" s="54" t="s">
        <v>760</v>
      </c>
      <c r="I5225" s="54" t="s">
        <v>761</v>
      </c>
      <c r="J5225" s="54" t="s">
        <v>200</v>
      </c>
      <c r="K5225" s="54" t="s">
        <v>768</v>
      </c>
      <c r="L5225" s="87">
        <v>42101</v>
      </c>
      <c r="M5225" s="54"/>
      <c r="N5225" s="54" t="s">
        <v>769</v>
      </c>
      <c r="O5225" s="88">
        <v>3.2463962E-3</v>
      </c>
      <c r="P5225" s="54">
        <v>1</v>
      </c>
    </row>
    <row r="5226" spans="1:16" ht="28">
      <c r="A5226" s="54" t="s">
        <v>228</v>
      </c>
      <c r="B5226" s="54" t="s">
        <v>185</v>
      </c>
      <c r="C5226" s="54" t="s">
        <v>1132</v>
      </c>
      <c r="D5226" s="54" t="s">
        <v>163</v>
      </c>
      <c r="E5226" s="54" t="s">
        <v>370</v>
      </c>
      <c r="F5226" s="54" t="s">
        <v>272</v>
      </c>
      <c r="G5226" s="54" t="s">
        <v>200</v>
      </c>
      <c r="H5226" s="54" t="s">
        <v>760</v>
      </c>
      <c r="I5226" s="54" t="s">
        <v>761</v>
      </c>
      <c r="J5226" s="54" t="s">
        <v>200</v>
      </c>
      <c r="K5226" s="54" t="s">
        <v>770</v>
      </c>
      <c r="L5226" s="87">
        <v>42101</v>
      </c>
      <c r="M5226" s="54"/>
      <c r="N5226" s="54" t="s">
        <v>771</v>
      </c>
      <c r="O5226" s="88">
        <v>9.7786065999999998E-3</v>
      </c>
      <c r="P5226" s="54">
        <v>4</v>
      </c>
    </row>
    <row r="5227" spans="1:16" ht="28">
      <c r="A5227" s="54" t="s">
        <v>228</v>
      </c>
      <c r="B5227" s="54" t="s">
        <v>185</v>
      </c>
      <c r="C5227" s="54" t="s">
        <v>1132</v>
      </c>
      <c r="D5227" s="54" t="s">
        <v>163</v>
      </c>
      <c r="E5227" s="54" t="s">
        <v>370</v>
      </c>
      <c r="F5227" s="54" t="s">
        <v>272</v>
      </c>
      <c r="G5227" s="54" t="s">
        <v>200</v>
      </c>
      <c r="H5227" s="54" t="s">
        <v>760</v>
      </c>
      <c r="I5227" s="54" t="s">
        <v>761</v>
      </c>
      <c r="J5227" s="54" t="s">
        <v>200</v>
      </c>
      <c r="K5227" s="54" t="s">
        <v>772</v>
      </c>
      <c r="L5227" s="87">
        <v>42101</v>
      </c>
      <c r="M5227" s="54"/>
      <c r="N5227" s="54" t="s">
        <v>773</v>
      </c>
      <c r="O5227" s="88">
        <v>1.62319808E-2</v>
      </c>
      <c r="P5227" s="54">
        <v>5</v>
      </c>
    </row>
    <row r="5228" spans="1:16" ht="28">
      <c r="A5228" s="54" t="s">
        <v>228</v>
      </c>
      <c r="B5228" s="54" t="s">
        <v>185</v>
      </c>
      <c r="C5228" s="54" t="s">
        <v>1132</v>
      </c>
      <c r="D5228" s="54" t="s">
        <v>163</v>
      </c>
      <c r="E5228" s="54" t="s">
        <v>370</v>
      </c>
      <c r="F5228" s="54" t="s">
        <v>272</v>
      </c>
      <c r="G5228" s="54" t="s">
        <v>200</v>
      </c>
      <c r="H5228" s="54" t="s">
        <v>760</v>
      </c>
      <c r="I5228" s="54" t="s">
        <v>761</v>
      </c>
      <c r="J5228" s="54" t="s">
        <v>200</v>
      </c>
      <c r="K5228" s="54" t="s">
        <v>774</v>
      </c>
      <c r="L5228" s="87">
        <v>42101</v>
      </c>
      <c r="M5228" s="54"/>
      <c r="N5228" s="54" t="s">
        <v>775</v>
      </c>
      <c r="O5228" s="88">
        <v>3.6000638600000003E-2</v>
      </c>
      <c r="P5228" s="54">
        <v>12</v>
      </c>
    </row>
    <row r="5229" spans="1:16" ht="28">
      <c r="A5229" s="54" t="s">
        <v>228</v>
      </c>
      <c r="B5229" s="54" t="s">
        <v>185</v>
      </c>
      <c r="C5229" s="54" t="s">
        <v>1132</v>
      </c>
      <c r="D5229" s="54" t="s">
        <v>163</v>
      </c>
      <c r="E5229" s="54" t="s">
        <v>370</v>
      </c>
      <c r="F5229" s="54" t="s">
        <v>272</v>
      </c>
      <c r="G5229" s="54" t="s">
        <v>200</v>
      </c>
      <c r="H5229" s="54" t="s">
        <v>778</v>
      </c>
      <c r="I5229" s="54" t="s">
        <v>779</v>
      </c>
      <c r="J5229" s="54" t="s">
        <v>200</v>
      </c>
      <c r="K5229" s="54" t="s">
        <v>778</v>
      </c>
      <c r="L5229" s="87">
        <v>42578</v>
      </c>
      <c r="M5229" s="54"/>
      <c r="N5229" s="54" t="s">
        <v>780</v>
      </c>
      <c r="O5229" s="88">
        <v>3.2463962E-3</v>
      </c>
      <c r="P5229" s="54">
        <v>1</v>
      </c>
    </row>
    <row r="5230" spans="1:16" ht="28">
      <c r="A5230" s="54" t="s">
        <v>228</v>
      </c>
      <c r="B5230" s="54" t="s">
        <v>185</v>
      </c>
      <c r="C5230" s="54" t="s">
        <v>1132</v>
      </c>
      <c r="D5230" s="54" t="s">
        <v>163</v>
      </c>
      <c r="E5230" s="54" t="s">
        <v>370</v>
      </c>
      <c r="F5230" s="54" t="s">
        <v>272</v>
      </c>
      <c r="G5230" s="54" t="s">
        <v>200</v>
      </c>
      <c r="H5230" s="54" t="s">
        <v>781</v>
      </c>
      <c r="I5230" s="54" t="s">
        <v>782</v>
      </c>
      <c r="J5230" s="54" t="s">
        <v>200</v>
      </c>
      <c r="K5230" s="54" t="s">
        <v>781</v>
      </c>
      <c r="L5230" s="87">
        <v>41988</v>
      </c>
      <c r="M5230" s="54"/>
      <c r="N5230" s="54" t="s">
        <v>783</v>
      </c>
      <c r="O5230" s="88">
        <v>7.6654469000000001E-3</v>
      </c>
      <c r="P5230" s="54">
        <v>2</v>
      </c>
    </row>
    <row r="5231" spans="1:16" ht="28">
      <c r="A5231" s="54" t="s">
        <v>228</v>
      </c>
      <c r="B5231" s="54" t="s">
        <v>185</v>
      </c>
      <c r="C5231" s="54" t="s">
        <v>1132</v>
      </c>
      <c r="D5231" s="54" t="s">
        <v>163</v>
      </c>
      <c r="E5231" s="54" t="s">
        <v>370</v>
      </c>
      <c r="F5231" s="54" t="s">
        <v>272</v>
      </c>
      <c r="G5231" s="54" t="s">
        <v>261</v>
      </c>
      <c r="H5231" s="54" t="s">
        <v>793</v>
      </c>
      <c r="I5231" s="54" t="s">
        <v>794</v>
      </c>
      <c r="J5231" s="54" t="s">
        <v>261</v>
      </c>
      <c r="K5231" s="54" t="s">
        <v>793</v>
      </c>
      <c r="L5231" s="87">
        <v>1</v>
      </c>
      <c r="M5231" s="54"/>
      <c r="N5231" s="54" t="s">
        <v>795</v>
      </c>
      <c r="O5231" s="88">
        <v>7.6654469000000001E-3</v>
      </c>
      <c r="P5231" s="54">
        <v>2</v>
      </c>
    </row>
    <row r="5232" spans="1:16" ht="28">
      <c r="A5232" s="54" t="s">
        <v>228</v>
      </c>
      <c r="B5232" s="54" t="s">
        <v>185</v>
      </c>
      <c r="C5232" s="54" t="s">
        <v>1132</v>
      </c>
      <c r="D5232" s="54" t="s">
        <v>163</v>
      </c>
      <c r="E5232" s="54" t="s">
        <v>370</v>
      </c>
      <c r="F5232" s="54" t="s">
        <v>272</v>
      </c>
      <c r="G5232" s="54" t="s">
        <v>261</v>
      </c>
      <c r="H5232" s="54" t="s">
        <v>303</v>
      </c>
      <c r="I5232" s="54" t="s">
        <v>304</v>
      </c>
      <c r="J5232" s="54" t="s">
        <v>261</v>
      </c>
      <c r="K5232" s="54" t="s">
        <v>796</v>
      </c>
      <c r="L5232" s="87">
        <v>42601</v>
      </c>
      <c r="M5232" s="54"/>
      <c r="N5232" s="54" t="s">
        <v>797</v>
      </c>
      <c r="O5232" s="88">
        <v>3.2463962E-3</v>
      </c>
      <c r="P5232" s="54">
        <v>1</v>
      </c>
    </row>
    <row r="5233" spans="1:16" ht="28">
      <c r="A5233" s="54" t="s">
        <v>228</v>
      </c>
      <c r="B5233" s="54" t="s">
        <v>185</v>
      </c>
      <c r="C5233" s="54" t="s">
        <v>1132</v>
      </c>
      <c r="D5233" s="54" t="s">
        <v>163</v>
      </c>
      <c r="E5233" s="54" t="s">
        <v>370</v>
      </c>
      <c r="F5233" s="54" t="s">
        <v>272</v>
      </c>
      <c r="G5233" s="54" t="s">
        <v>261</v>
      </c>
      <c r="H5233" s="54" t="s">
        <v>303</v>
      </c>
      <c r="I5233" s="54" t="s">
        <v>304</v>
      </c>
      <c r="J5233" s="54" t="s">
        <v>261</v>
      </c>
      <c r="K5233" s="54" t="s">
        <v>303</v>
      </c>
      <c r="L5233" s="87">
        <v>42601</v>
      </c>
      <c r="M5233" s="54"/>
      <c r="N5233" s="54" t="s">
        <v>798</v>
      </c>
      <c r="O5233" s="88">
        <v>8.2332558700000016E-2</v>
      </c>
      <c r="P5233" s="54">
        <v>25</v>
      </c>
    </row>
    <row r="5234" spans="1:16" ht="28">
      <c r="A5234" s="54" t="s">
        <v>228</v>
      </c>
      <c r="B5234" s="54" t="s">
        <v>185</v>
      </c>
      <c r="C5234" s="54" t="s">
        <v>1132</v>
      </c>
      <c r="D5234" s="54" t="s">
        <v>163</v>
      </c>
      <c r="E5234" s="54" t="s">
        <v>370</v>
      </c>
      <c r="F5234" s="54" t="s">
        <v>272</v>
      </c>
      <c r="G5234" s="54" t="s">
        <v>261</v>
      </c>
      <c r="H5234" s="54" t="s">
        <v>303</v>
      </c>
      <c r="I5234" s="54" t="s">
        <v>304</v>
      </c>
      <c r="J5234" s="54" t="s">
        <v>261</v>
      </c>
      <c r="K5234" s="54" t="s">
        <v>799</v>
      </c>
      <c r="L5234" s="87">
        <v>42601</v>
      </c>
      <c r="M5234" s="54"/>
      <c r="N5234" s="54" t="s">
        <v>800</v>
      </c>
      <c r="O5234" s="88">
        <v>3.2463962E-3</v>
      </c>
      <c r="P5234" s="54">
        <v>1</v>
      </c>
    </row>
    <row r="5235" spans="1:16" ht="28">
      <c r="A5235" s="54" t="s">
        <v>228</v>
      </c>
      <c r="B5235" s="54" t="s">
        <v>185</v>
      </c>
      <c r="C5235" s="54" t="s">
        <v>1132</v>
      </c>
      <c r="D5235" s="54" t="s">
        <v>163</v>
      </c>
      <c r="E5235" s="54" t="s">
        <v>370</v>
      </c>
      <c r="F5235" s="54" t="s">
        <v>272</v>
      </c>
      <c r="G5235" s="54" t="s">
        <v>261</v>
      </c>
      <c r="H5235" s="54" t="s">
        <v>303</v>
      </c>
      <c r="I5235" s="54" t="s">
        <v>304</v>
      </c>
      <c r="J5235" s="54" t="s">
        <v>261</v>
      </c>
      <c r="K5235" s="54" t="s">
        <v>801</v>
      </c>
      <c r="L5235" s="87">
        <v>42601</v>
      </c>
      <c r="M5235" s="54"/>
      <c r="N5235" s="54" t="s">
        <v>802</v>
      </c>
      <c r="O5235" s="88">
        <v>3.2463962E-3</v>
      </c>
      <c r="P5235" s="54">
        <v>1</v>
      </c>
    </row>
    <row r="5236" spans="1:16" ht="28">
      <c r="A5236" s="54" t="s">
        <v>228</v>
      </c>
      <c r="B5236" s="54" t="s">
        <v>185</v>
      </c>
      <c r="C5236" s="54" t="s">
        <v>1132</v>
      </c>
      <c r="D5236" s="54" t="s">
        <v>163</v>
      </c>
      <c r="E5236" s="54" t="s">
        <v>370</v>
      </c>
      <c r="F5236" s="54" t="s">
        <v>272</v>
      </c>
      <c r="G5236" s="54" t="s">
        <v>261</v>
      </c>
      <c r="H5236" s="54" t="s">
        <v>803</v>
      </c>
      <c r="I5236" s="54" t="s">
        <v>804</v>
      </c>
      <c r="J5236" s="54" t="s">
        <v>261</v>
      </c>
      <c r="K5236" s="54" t="s">
        <v>803</v>
      </c>
      <c r="L5236" s="87">
        <v>42944</v>
      </c>
      <c r="M5236" s="54"/>
      <c r="N5236" s="54" t="s">
        <v>805</v>
      </c>
      <c r="O5236" s="88">
        <v>6.2393285700000002E-2</v>
      </c>
      <c r="P5236" s="54">
        <v>19</v>
      </c>
    </row>
    <row r="5237" spans="1:16" ht="28">
      <c r="A5237" s="54" t="s">
        <v>228</v>
      </c>
      <c r="B5237" s="54" t="s">
        <v>185</v>
      </c>
      <c r="C5237" s="54" t="s">
        <v>1132</v>
      </c>
      <c r="D5237" s="54" t="s">
        <v>163</v>
      </c>
      <c r="E5237" s="54" t="s">
        <v>370</v>
      </c>
      <c r="F5237" s="54" t="s">
        <v>272</v>
      </c>
      <c r="G5237" s="54" t="s">
        <v>261</v>
      </c>
      <c r="H5237" s="54" t="s">
        <v>1421</v>
      </c>
      <c r="I5237" s="54" t="s">
        <v>1422</v>
      </c>
      <c r="J5237" s="54" t="s">
        <v>261</v>
      </c>
      <c r="K5237" s="54" t="s">
        <v>1421</v>
      </c>
      <c r="L5237" s="87">
        <v>42998</v>
      </c>
      <c r="M5237" s="54"/>
      <c r="N5237" s="54" t="s">
        <v>1423</v>
      </c>
      <c r="O5237" s="88">
        <v>9.7391885000000008E-3</v>
      </c>
      <c r="P5237" s="54">
        <v>3</v>
      </c>
    </row>
    <row r="5238" spans="1:16" ht="28">
      <c r="A5238" s="54" t="s">
        <v>228</v>
      </c>
      <c r="B5238" s="54" t="s">
        <v>185</v>
      </c>
      <c r="C5238" s="54" t="s">
        <v>1132</v>
      </c>
      <c r="D5238" s="54" t="s">
        <v>163</v>
      </c>
      <c r="E5238" s="54" t="s">
        <v>370</v>
      </c>
      <c r="F5238" s="54" t="s">
        <v>272</v>
      </c>
      <c r="G5238" s="54" t="s">
        <v>307</v>
      </c>
      <c r="H5238" s="54" t="s">
        <v>825</v>
      </c>
      <c r="I5238" s="54" t="s">
        <v>826</v>
      </c>
      <c r="J5238" s="54" t="s">
        <v>307</v>
      </c>
      <c r="K5238" s="54" t="s">
        <v>831</v>
      </c>
      <c r="L5238" s="87">
        <v>42594</v>
      </c>
      <c r="M5238" s="54"/>
      <c r="N5238" s="54" t="s">
        <v>832</v>
      </c>
      <c r="O5238" s="88">
        <v>1.4E-2</v>
      </c>
      <c r="P5238" s="54">
        <v>4</v>
      </c>
    </row>
    <row r="5239" spans="1:16" ht="28">
      <c r="A5239" s="54" t="s">
        <v>228</v>
      </c>
      <c r="B5239" s="54" t="s">
        <v>185</v>
      </c>
      <c r="C5239" s="54" t="s">
        <v>1132</v>
      </c>
      <c r="D5239" s="54" t="s">
        <v>163</v>
      </c>
      <c r="E5239" s="54" t="s">
        <v>370</v>
      </c>
      <c r="F5239" s="54" t="s">
        <v>272</v>
      </c>
      <c r="G5239" s="54" t="s">
        <v>307</v>
      </c>
      <c r="H5239" s="54" t="s">
        <v>835</v>
      </c>
      <c r="I5239" s="54" t="s">
        <v>836</v>
      </c>
      <c r="J5239" s="54" t="s">
        <v>307</v>
      </c>
      <c r="K5239" s="54" t="s">
        <v>837</v>
      </c>
      <c r="L5239" s="87">
        <v>41695</v>
      </c>
      <c r="M5239" s="54"/>
      <c r="N5239" s="54" t="s">
        <v>838</v>
      </c>
      <c r="O5239" s="88">
        <v>5.081051360000001E-2</v>
      </c>
      <c r="P5239" s="54">
        <v>16</v>
      </c>
    </row>
    <row r="5240" spans="1:16" ht="28">
      <c r="A5240" s="54" t="s">
        <v>228</v>
      </c>
      <c r="B5240" s="54" t="s">
        <v>185</v>
      </c>
      <c r="C5240" s="54" t="s">
        <v>1132</v>
      </c>
      <c r="D5240" s="54" t="s">
        <v>163</v>
      </c>
      <c r="E5240" s="54" t="s">
        <v>370</v>
      </c>
      <c r="F5240" s="54" t="s">
        <v>272</v>
      </c>
      <c r="G5240" s="54" t="s">
        <v>307</v>
      </c>
      <c r="H5240" s="54" t="s">
        <v>835</v>
      </c>
      <c r="I5240" s="54" t="s">
        <v>836</v>
      </c>
      <c r="J5240" s="54" t="s">
        <v>307</v>
      </c>
      <c r="K5240" s="54" t="s">
        <v>839</v>
      </c>
      <c r="L5240" s="87">
        <v>41695</v>
      </c>
      <c r="M5240" s="54"/>
      <c r="N5240" s="54" t="s">
        <v>840</v>
      </c>
      <c r="O5240" s="88">
        <v>2.50700822E-2</v>
      </c>
      <c r="P5240" s="54">
        <v>7</v>
      </c>
    </row>
    <row r="5241" spans="1:16" ht="28">
      <c r="A5241" s="54" t="s">
        <v>228</v>
      </c>
      <c r="B5241" s="54" t="s">
        <v>185</v>
      </c>
      <c r="C5241" s="54" t="s">
        <v>1132</v>
      </c>
      <c r="D5241" s="54" t="s">
        <v>163</v>
      </c>
      <c r="E5241" s="54" t="s">
        <v>370</v>
      </c>
      <c r="F5241" s="54" t="s">
        <v>272</v>
      </c>
      <c r="G5241" s="54" t="s">
        <v>307</v>
      </c>
      <c r="H5241" s="54" t="s">
        <v>835</v>
      </c>
      <c r="I5241" s="54" t="s">
        <v>836</v>
      </c>
      <c r="J5241" s="54" t="s">
        <v>307</v>
      </c>
      <c r="K5241" s="54" t="s">
        <v>705</v>
      </c>
      <c r="L5241" s="87">
        <v>41695</v>
      </c>
      <c r="M5241" s="54"/>
      <c r="N5241" s="54" t="s">
        <v>845</v>
      </c>
      <c r="O5241" s="88">
        <v>0.14589791890000001</v>
      </c>
      <c r="P5241" s="54">
        <v>46</v>
      </c>
    </row>
    <row r="5242" spans="1:16" ht="28">
      <c r="A5242" s="54" t="s">
        <v>228</v>
      </c>
      <c r="B5242" s="54" t="s">
        <v>185</v>
      </c>
      <c r="C5242" s="54" t="s">
        <v>1132</v>
      </c>
      <c r="D5242" s="54" t="s">
        <v>163</v>
      </c>
      <c r="E5242" s="54" t="s">
        <v>370</v>
      </c>
      <c r="F5242" s="54" t="s">
        <v>272</v>
      </c>
      <c r="G5242" s="54" t="s">
        <v>307</v>
      </c>
      <c r="H5242" s="54" t="s">
        <v>835</v>
      </c>
      <c r="I5242" s="54" t="s">
        <v>836</v>
      </c>
      <c r="J5242" s="54" t="s">
        <v>307</v>
      </c>
      <c r="K5242" s="54" t="s">
        <v>849</v>
      </c>
      <c r="L5242" s="87">
        <v>41695</v>
      </c>
      <c r="M5242" s="54"/>
      <c r="N5242" s="54" t="s">
        <v>850</v>
      </c>
      <c r="O5242" s="88">
        <v>8.2101820699999994E-2</v>
      </c>
      <c r="P5242" s="54">
        <v>26</v>
      </c>
    </row>
    <row r="5243" spans="1:16" ht="28">
      <c r="A5243" s="54" t="s">
        <v>228</v>
      </c>
      <c r="B5243" s="54" t="s">
        <v>185</v>
      </c>
      <c r="C5243" s="54" t="s">
        <v>1132</v>
      </c>
      <c r="D5243" s="54" t="s">
        <v>163</v>
      </c>
      <c r="E5243" s="54" t="s">
        <v>370</v>
      </c>
      <c r="F5243" s="54" t="s">
        <v>272</v>
      </c>
      <c r="G5243" s="54" t="s">
        <v>307</v>
      </c>
      <c r="H5243" s="54" t="s">
        <v>835</v>
      </c>
      <c r="I5243" s="54" t="s">
        <v>836</v>
      </c>
      <c r="J5243" s="54" t="s">
        <v>307</v>
      </c>
      <c r="K5243" s="54" t="s">
        <v>851</v>
      </c>
      <c r="L5243" s="87">
        <v>41695</v>
      </c>
      <c r="M5243" s="54"/>
      <c r="N5243" s="54" t="s">
        <v>852</v>
      </c>
      <c r="O5243" s="88">
        <v>0.27221095109999999</v>
      </c>
      <c r="P5243" s="54">
        <v>81</v>
      </c>
    </row>
    <row r="5244" spans="1:16" ht="28">
      <c r="A5244" s="54" t="s">
        <v>228</v>
      </c>
      <c r="B5244" s="54" t="s">
        <v>185</v>
      </c>
      <c r="C5244" s="54" t="s">
        <v>1132</v>
      </c>
      <c r="D5244" s="54" t="s">
        <v>163</v>
      </c>
      <c r="E5244" s="54" t="s">
        <v>370</v>
      </c>
      <c r="F5244" s="54" t="s">
        <v>272</v>
      </c>
      <c r="G5244" s="54" t="s">
        <v>307</v>
      </c>
      <c r="H5244" s="54" t="s">
        <v>835</v>
      </c>
      <c r="I5244" s="54" t="s">
        <v>836</v>
      </c>
      <c r="J5244" s="54" t="s">
        <v>307</v>
      </c>
      <c r="K5244" s="54" t="s">
        <v>857</v>
      </c>
      <c r="L5244" s="87">
        <v>41695</v>
      </c>
      <c r="M5244" s="54"/>
      <c r="N5244" s="54" t="s">
        <v>858</v>
      </c>
      <c r="O5244" s="88">
        <v>1.76347933E-2</v>
      </c>
      <c r="P5244" s="54">
        <v>6</v>
      </c>
    </row>
    <row r="5245" spans="1:16" ht="28">
      <c r="A5245" s="54" t="s">
        <v>228</v>
      </c>
      <c r="B5245" s="54" t="s">
        <v>185</v>
      </c>
      <c r="C5245" s="54" t="s">
        <v>1132</v>
      </c>
      <c r="D5245" s="54" t="s">
        <v>163</v>
      </c>
      <c r="E5245" s="54" t="s">
        <v>370</v>
      </c>
      <c r="F5245" s="54" t="s">
        <v>272</v>
      </c>
      <c r="G5245" s="54" t="s">
        <v>859</v>
      </c>
      <c r="H5245" s="54" t="s">
        <v>881</v>
      </c>
      <c r="I5245" s="54" t="s">
        <v>882</v>
      </c>
      <c r="J5245" s="54" t="s">
        <v>859</v>
      </c>
      <c r="K5245" s="54" t="s">
        <v>883</v>
      </c>
      <c r="L5245" s="87">
        <v>41695</v>
      </c>
      <c r="M5245" s="54"/>
      <c r="N5245" s="54" t="s">
        <v>884</v>
      </c>
      <c r="O5245" s="88">
        <v>0.17685197829999999</v>
      </c>
      <c r="P5245" s="54">
        <v>52</v>
      </c>
    </row>
    <row r="5246" spans="1:16" ht="28">
      <c r="A5246" s="54" t="s">
        <v>228</v>
      </c>
      <c r="B5246" s="54" t="s">
        <v>185</v>
      </c>
      <c r="C5246" s="54" t="s">
        <v>1132</v>
      </c>
      <c r="D5246" s="54" t="s">
        <v>163</v>
      </c>
      <c r="E5246" s="54" t="s">
        <v>370</v>
      </c>
      <c r="F5246" s="54" t="s">
        <v>272</v>
      </c>
      <c r="G5246" s="54" t="s">
        <v>859</v>
      </c>
      <c r="H5246" s="54" t="s">
        <v>881</v>
      </c>
      <c r="I5246" s="54" t="s">
        <v>882</v>
      </c>
      <c r="J5246" s="54" t="s">
        <v>859</v>
      </c>
      <c r="K5246" s="54" t="s">
        <v>885</v>
      </c>
      <c r="L5246" s="87">
        <v>41695</v>
      </c>
      <c r="M5246" s="54"/>
      <c r="N5246" s="54" t="s">
        <v>886</v>
      </c>
      <c r="O5246" s="88">
        <v>3.7758983717999999</v>
      </c>
      <c r="P5246" s="54">
        <v>1178</v>
      </c>
    </row>
    <row r="5247" spans="1:16" ht="28">
      <c r="A5247" s="54" t="s">
        <v>228</v>
      </c>
      <c r="B5247" s="54" t="s">
        <v>185</v>
      </c>
      <c r="C5247" s="54" t="s">
        <v>1132</v>
      </c>
      <c r="D5247" s="54" t="s">
        <v>163</v>
      </c>
      <c r="E5247" s="54" t="s">
        <v>370</v>
      </c>
      <c r="F5247" s="54" t="s">
        <v>272</v>
      </c>
      <c r="G5247" s="54" t="s">
        <v>859</v>
      </c>
      <c r="H5247" s="54" t="s">
        <v>881</v>
      </c>
      <c r="I5247" s="54" t="s">
        <v>882</v>
      </c>
      <c r="J5247" s="54" t="s">
        <v>859</v>
      </c>
      <c r="K5247" s="54" t="s">
        <v>877</v>
      </c>
      <c r="L5247" s="87">
        <v>41695</v>
      </c>
      <c r="M5247" s="54"/>
      <c r="N5247" s="54" t="s">
        <v>887</v>
      </c>
      <c r="O5247" s="88">
        <v>0.33562582079999997</v>
      </c>
      <c r="P5247" s="54">
        <v>104</v>
      </c>
    </row>
    <row r="5248" spans="1:16" ht="28">
      <c r="A5248" s="54" t="s">
        <v>228</v>
      </c>
      <c r="B5248" s="54" t="s">
        <v>185</v>
      </c>
      <c r="C5248" s="54" t="s">
        <v>1132</v>
      </c>
      <c r="D5248" s="54" t="s">
        <v>163</v>
      </c>
      <c r="E5248" s="54" t="s">
        <v>370</v>
      </c>
      <c r="F5248" s="54" t="s">
        <v>272</v>
      </c>
      <c r="G5248" s="54" t="s">
        <v>859</v>
      </c>
      <c r="H5248" s="54" t="s">
        <v>881</v>
      </c>
      <c r="I5248" s="54" t="s">
        <v>882</v>
      </c>
      <c r="J5248" s="54" t="s">
        <v>859</v>
      </c>
      <c r="K5248" s="54" t="s">
        <v>881</v>
      </c>
      <c r="L5248" s="87">
        <v>41695</v>
      </c>
      <c r="M5248" s="54"/>
      <c r="N5248" s="54" t="s">
        <v>888</v>
      </c>
      <c r="O5248" s="88">
        <v>0.84510186129999998</v>
      </c>
      <c r="P5248" s="54">
        <v>265</v>
      </c>
    </row>
    <row r="5249" spans="1:16" ht="28">
      <c r="A5249" s="54" t="s">
        <v>228</v>
      </c>
      <c r="B5249" s="54" t="s">
        <v>185</v>
      </c>
      <c r="C5249" s="54" t="s">
        <v>1132</v>
      </c>
      <c r="D5249" s="54" t="s">
        <v>163</v>
      </c>
      <c r="E5249" s="54" t="s">
        <v>370</v>
      </c>
      <c r="F5249" s="54" t="s">
        <v>272</v>
      </c>
      <c r="G5249" s="54" t="s">
        <v>354</v>
      </c>
      <c r="H5249" s="54" t="s">
        <v>889</v>
      </c>
      <c r="I5249" s="54" t="s">
        <v>890</v>
      </c>
      <c r="J5249" s="54" t="s">
        <v>354</v>
      </c>
      <c r="K5249" s="54" t="s">
        <v>891</v>
      </c>
      <c r="L5249" s="87">
        <v>42440</v>
      </c>
      <c r="M5249" s="54"/>
      <c r="N5249" s="54" t="s">
        <v>892</v>
      </c>
      <c r="O5249" s="88">
        <v>3.2463962E-3</v>
      </c>
      <c r="P5249" s="54">
        <v>1</v>
      </c>
    </row>
    <row r="5250" spans="1:16" ht="28">
      <c r="A5250" s="54" t="s">
        <v>228</v>
      </c>
      <c r="B5250" s="54" t="s">
        <v>185</v>
      </c>
      <c r="C5250" s="54" t="s">
        <v>1132</v>
      </c>
      <c r="D5250" s="54" t="s">
        <v>163</v>
      </c>
      <c r="E5250" s="54" t="s">
        <v>370</v>
      </c>
      <c r="F5250" s="54" t="s">
        <v>272</v>
      </c>
      <c r="G5250" s="54" t="s">
        <v>354</v>
      </c>
      <c r="H5250" s="54" t="s">
        <v>889</v>
      </c>
      <c r="I5250" s="54" t="s">
        <v>890</v>
      </c>
      <c r="J5250" s="54" t="s">
        <v>354</v>
      </c>
      <c r="K5250" s="54" t="s">
        <v>901</v>
      </c>
      <c r="L5250" s="87">
        <v>42440</v>
      </c>
      <c r="M5250" s="54"/>
      <c r="N5250" s="54" t="s">
        <v>902</v>
      </c>
      <c r="O5250" s="88">
        <v>0.33249315680000002</v>
      </c>
      <c r="P5250" s="54">
        <v>102</v>
      </c>
    </row>
    <row r="5251" spans="1:16" ht="28">
      <c r="A5251" s="54" t="s">
        <v>228</v>
      </c>
      <c r="B5251" s="54" t="s">
        <v>185</v>
      </c>
      <c r="C5251" s="54" t="s">
        <v>1132</v>
      </c>
      <c r="D5251" s="54" t="s">
        <v>163</v>
      </c>
      <c r="E5251" s="54" t="s">
        <v>370</v>
      </c>
      <c r="F5251" s="54" t="s">
        <v>272</v>
      </c>
      <c r="G5251" s="54" t="s">
        <v>354</v>
      </c>
      <c r="H5251" s="54" t="s">
        <v>889</v>
      </c>
      <c r="I5251" s="54" t="s">
        <v>890</v>
      </c>
      <c r="J5251" s="54" t="s">
        <v>354</v>
      </c>
      <c r="K5251" s="54" t="s">
        <v>905</v>
      </c>
      <c r="L5251" s="87">
        <v>42440</v>
      </c>
      <c r="M5251" s="54"/>
      <c r="N5251" s="54" t="s">
        <v>906</v>
      </c>
      <c r="O5251" s="88">
        <v>2.7855001999999998E-3</v>
      </c>
      <c r="P5251" s="54">
        <v>1</v>
      </c>
    </row>
    <row r="5252" spans="1:16" ht="28">
      <c r="A5252" s="54" t="s">
        <v>228</v>
      </c>
      <c r="B5252" s="54" t="s">
        <v>185</v>
      </c>
      <c r="C5252" s="54" t="s">
        <v>1132</v>
      </c>
      <c r="D5252" s="54" t="s">
        <v>163</v>
      </c>
      <c r="E5252" s="54" t="s">
        <v>370</v>
      </c>
      <c r="F5252" s="54" t="s">
        <v>272</v>
      </c>
      <c r="G5252" s="54" t="s">
        <v>354</v>
      </c>
      <c r="H5252" s="54" t="s">
        <v>889</v>
      </c>
      <c r="I5252" s="54" t="s">
        <v>890</v>
      </c>
      <c r="J5252" s="54" t="s">
        <v>354</v>
      </c>
      <c r="K5252" s="54" t="s">
        <v>907</v>
      </c>
      <c r="L5252" s="87">
        <v>42440</v>
      </c>
      <c r="M5252" s="54"/>
      <c r="N5252" s="54" t="s">
        <v>908</v>
      </c>
      <c r="O5252" s="88">
        <v>0.1229636925</v>
      </c>
      <c r="P5252" s="54">
        <v>37</v>
      </c>
    </row>
    <row r="5253" spans="1:16" ht="28">
      <c r="A5253" s="54" t="s">
        <v>228</v>
      </c>
      <c r="B5253" s="54" t="s">
        <v>185</v>
      </c>
      <c r="C5253" s="54" t="s">
        <v>1132</v>
      </c>
      <c r="D5253" s="54" t="s">
        <v>163</v>
      </c>
      <c r="E5253" s="54" t="s">
        <v>370</v>
      </c>
      <c r="F5253" s="54" t="s">
        <v>272</v>
      </c>
      <c r="G5253" s="54" t="s">
        <v>354</v>
      </c>
      <c r="H5253" s="54" t="s">
        <v>909</v>
      </c>
      <c r="I5253" s="54" t="s">
        <v>913</v>
      </c>
      <c r="J5253" s="54" t="s">
        <v>354</v>
      </c>
      <c r="K5253" s="54" t="s">
        <v>914</v>
      </c>
      <c r="L5253" s="87">
        <v>42209</v>
      </c>
      <c r="M5253" s="54"/>
      <c r="N5253" s="54" t="s">
        <v>915</v>
      </c>
      <c r="O5253" s="88">
        <v>2.8249183000000001E-3</v>
      </c>
      <c r="P5253" s="54">
        <v>2</v>
      </c>
    </row>
    <row r="5254" spans="1:16" ht="28">
      <c r="A5254" s="54" t="s">
        <v>228</v>
      </c>
      <c r="B5254" s="54" t="s">
        <v>185</v>
      </c>
      <c r="C5254" s="54" t="s">
        <v>1132</v>
      </c>
      <c r="D5254" s="54" t="s">
        <v>163</v>
      </c>
      <c r="E5254" s="54" t="s">
        <v>370</v>
      </c>
      <c r="F5254" s="54" t="s">
        <v>272</v>
      </c>
      <c r="G5254" s="54" t="s">
        <v>354</v>
      </c>
      <c r="H5254" s="54" t="s">
        <v>909</v>
      </c>
      <c r="I5254" s="54" t="s">
        <v>913</v>
      </c>
      <c r="J5254" s="54" t="s">
        <v>354</v>
      </c>
      <c r="K5254" s="54" t="s">
        <v>916</v>
      </c>
      <c r="L5254" s="87">
        <v>42209</v>
      </c>
      <c r="M5254" s="54"/>
      <c r="N5254" s="54" t="s">
        <v>917</v>
      </c>
      <c r="O5254" s="88">
        <v>6.4927923000000004E-3</v>
      </c>
      <c r="P5254" s="54">
        <v>2</v>
      </c>
    </row>
    <row r="5255" spans="1:16" ht="28">
      <c r="A5255" s="54" t="s">
        <v>228</v>
      </c>
      <c r="B5255" s="54" t="s">
        <v>185</v>
      </c>
      <c r="C5255" s="54" t="s">
        <v>1132</v>
      </c>
      <c r="D5255" s="54" t="s">
        <v>163</v>
      </c>
      <c r="E5255" s="54" t="s">
        <v>370</v>
      </c>
      <c r="F5255" s="54" t="s">
        <v>272</v>
      </c>
      <c r="G5255" s="54" t="s">
        <v>354</v>
      </c>
      <c r="H5255" s="54" t="s">
        <v>909</v>
      </c>
      <c r="I5255" s="54" t="s">
        <v>913</v>
      </c>
      <c r="J5255" s="54" t="s">
        <v>354</v>
      </c>
      <c r="K5255" s="54" t="s">
        <v>918</v>
      </c>
      <c r="L5255" s="87">
        <v>42209</v>
      </c>
      <c r="M5255" s="54"/>
      <c r="N5255" s="54" t="s">
        <v>919</v>
      </c>
      <c r="O5255" s="88">
        <v>0.1043656979</v>
      </c>
      <c r="P5255" s="54">
        <v>33</v>
      </c>
    </row>
    <row r="5256" spans="1:16" ht="28">
      <c r="A5256" s="54" t="s">
        <v>228</v>
      </c>
      <c r="B5256" s="54" t="s">
        <v>185</v>
      </c>
      <c r="C5256" s="54" t="s">
        <v>1132</v>
      </c>
      <c r="D5256" s="54" t="s">
        <v>163</v>
      </c>
      <c r="E5256" s="54" t="s">
        <v>370</v>
      </c>
      <c r="F5256" s="54" t="s">
        <v>272</v>
      </c>
      <c r="G5256" s="54" t="s">
        <v>354</v>
      </c>
      <c r="H5256" s="54" t="s">
        <v>920</v>
      </c>
      <c r="I5256" s="54" t="s">
        <v>921</v>
      </c>
      <c r="J5256" s="54" t="s">
        <v>354</v>
      </c>
      <c r="K5256" s="54" t="s">
        <v>924</v>
      </c>
      <c r="L5256" s="87">
        <v>42307</v>
      </c>
      <c r="M5256" s="54"/>
      <c r="N5256" s="54" t="s">
        <v>925</v>
      </c>
      <c r="O5256" s="88">
        <v>0.21317057119999999</v>
      </c>
      <c r="P5256" s="54">
        <v>68</v>
      </c>
    </row>
    <row r="5257" spans="1:16" ht="28">
      <c r="A5257" s="54" t="s">
        <v>228</v>
      </c>
      <c r="B5257" s="54" t="s">
        <v>185</v>
      </c>
      <c r="C5257" s="54" t="s">
        <v>1132</v>
      </c>
      <c r="D5257" s="54" t="s">
        <v>163</v>
      </c>
      <c r="E5257" s="54" t="s">
        <v>370</v>
      </c>
      <c r="F5257" s="54" t="s">
        <v>272</v>
      </c>
      <c r="G5257" s="54" t="s">
        <v>354</v>
      </c>
      <c r="H5257" s="54" t="s">
        <v>355</v>
      </c>
      <c r="I5257" s="54" t="s">
        <v>926</v>
      </c>
      <c r="J5257" s="54" t="s">
        <v>354</v>
      </c>
      <c r="K5257" s="54" t="s">
        <v>355</v>
      </c>
      <c r="L5257" s="87">
        <v>42384</v>
      </c>
      <c r="M5257" s="54"/>
      <c r="N5257" s="54" t="s">
        <v>927</v>
      </c>
      <c r="O5257" s="88">
        <v>3.2463962E-3</v>
      </c>
      <c r="P5257" s="54">
        <v>1</v>
      </c>
    </row>
    <row r="5258" spans="1:16" ht="28">
      <c r="A5258" s="54" t="s">
        <v>228</v>
      </c>
      <c r="B5258" s="54" t="s">
        <v>185</v>
      </c>
      <c r="C5258" s="54" t="s">
        <v>1132</v>
      </c>
      <c r="D5258" s="54" t="s">
        <v>163</v>
      </c>
      <c r="E5258" s="54" t="s">
        <v>370</v>
      </c>
      <c r="F5258" s="54" t="s">
        <v>272</v>
      </c>
      <c r="G5258" s="54" t="s">
        <v>358</v>
      </c>
      <c r="H5258" s="54" t="s">
        <v>928</v>
      </c>
      <c r="I5258" s="54" t="s">
        <v>929</v>
      </c>
      <c r="J5258" s="54" t="s">
        <v>358</v>
      </c>
      <c r="K5258" s="54" t="s">
        <v>930</v>
      </c>
      <c r="L5258" s="87">
        <v>42622</v>
      </c>
      <c r="M5258" s="54"/>
      <c r="N5258" s="54" t="s">
        <v>931</v>
      </c>
      <c r="O5258" s="88">
        <v>0.2403750979</v>
      </c>
      <c r="P5258" s="54">
        <v>74</v>
      </c>
    </row>
    <row r="5259" spans="1:16" ht="28">
      <c r="A5259" s="54" t="s">
        <v>228</v>
      </c>
      <c r="B5259" s="54" t="s">
        <v>185</v>
      </c>
      <c r="C5259" s="54" t="s">
        <v>1132</v>
      </c>
      <c r="D5259" s="54" t="s">
        <v>163</v>
      </c>
      <c r="E5259" s="54" t="s">
        <v>370</v>
      </c>
      <c r="F5259" s="54" t="s">
        <v>272</v>
      </c>
      <c r="G5259" s="54" t="s">
        <v>358</v>
      </c>
      <c r="H5259" s="54" t="s">
        <v>928</v>
      </c>
      <c r="I5259" s="54" t="s">
        <v>929</v>
      </c>
      <c r="J5259" s="54" t="s">
        <v>358</v>
      </c>
      <c r="K5259" s="54" t="s">
        <v>359</v>
      </c>
      <c r="L5259" s="87">
        <v>42622</v>
      </c>
      <c r="M5259" s="54"/>
      <c r="N5259" s="54" t="s">
        <v>932</v>
      </c>
      <c r="O5259" s="88">
        <v>0.1965342511</v>
      </c>
      <c r="P5259" s="54">
        <v>55</v>
      </c>
    </row>
    <row r="5260" spans="1:16" ht="28">
      <c r="A5260" s="54" t="s">
        <v>228</v>
      </c>
      <c r="B5260" s="54" t="s">
        <v>185</v>
      </c>
      <c r="C5260" s="54" t="s">
        <v>1132</v>
      </c>
      <c r="D5260" s="54" t="s">
        <v>163</v>
      </c>
      <c r="E5260" s="54" t="s">
        <v>370</v>
      </c>
      <c r="F5260" s="54" t="s">
        <v>272</v>
      </c>
      <c r="G5260" s="54" t="s">
        <v>358</v>
      </c>
      <c r="H5260" s="54" t="s">
        <v>928</v>
      </c>
      <c r="I5260" s="54" t="s">
        <v>929</v>
      </c>
      <c r="J5260" s="54" t="s">
        <v>358</v>
      </c>
      <c r="K5260" s="54" t="s">
        <v>933</v>
      </c>
      <c r="L5260" s="87">
        <v>42622</v>
      </c>
      <c r="M5260" s="54"/>
      <c r="N5260" s="54" t="s">
        <v>934</v>
      </c>
      <c r="O5260" s="88">
        <v>1.2084497600000001E-2</v>
      </c>
      <c r="P5260" s="54">
        <v>3</v>
      </c>
    </row>
    <row r="5261" spans="1:16" ht="28">
      <c r="A5261" s="54" t="s">
        <v>228</v>
      </c>
      <c r="B5261" s="54" t="s">
        <v>185</v>
      </c>
      <c r="C5261" s="54" t="s">
        <v>1132</v>
      </c>
      <c r="D5261" s="54" t="s">
        <v>163</v>
      </c>
      <c r="E5261" s="54" t="s">
        <v>370</v>
      </c>
      <c r="F5261" s="54" t="s">
        <v>272</v>
      </c>
      <c r="G5261" s="54" t="s">
        <v>358</v>
      </c>
      <c r="H5261" s="54" t="s">
        <v>928</v>
      </c>
      <c r="I5261" s="54" t="s">
        <v>929</v>
      </c>
      <c r="J5261" s="54" t="s">
        <v>358</v>
      </c>
      <c r="K5261" s="54" t="s">
        <v>937</v>
      </c>
      <c r="L5261" s="87">
        <v>42622</v>
      </c>
      <c r="M5261" s="54"/>
      <c r="N5261" s="54" t="s">
        <v>938</v>
      </c>
      <c r="O5261" s="88">
        <v>9.2782925000000002E-3</v>
      </c>
      <c r="P5261" s="54">
        <v>3</v>
      </c>
    </row>
    <row r="5262" spans="1:16" ht="28">
      <c r="A5262" s="54" t="s">
        <v>228</v>
      </c>
      <c r="B5262" s="54" t="s">
        <v>185</v>
      </c>
      <c r="C5262" s="54" t="s">
        <v>1132</v>
      </c>
      <c r="D5262" s="54" t="s">
        <v>163</v>
      </c>
      <c r="E5262" s="54" t="s">
        <v>370</v>
      </c>
      <c r="F5262" s="54" t="s">
        <v>272</v>
      </c>
      <c r="G5262" s="54" t="s">
        <v>358</v>
      </c>
      <c r="H5262" s="54" t="s">
        <v>928</v>
      </c>
      <c r="I5262" s="54" t="s">
        <v>929</v>
      </c>
      <c r="J5262" s="54" t="s">
        <v>358</v>
      </c>
      <c r="K5262" s="54" t="s">
        <v>362</v>
      </c>
      <c r="L5262" s="87">
        <v>42622</v>
      </c>
      <c r="M5262" s="54"/>
      <c r="N5262" s="54" t="s">
        <v>939</v>
      </c>
      <c r="O5262" s="88">
        <v>8.49080257E-2</v>
      </c>
      <c r="P5262" s="54">
        <v>26</v>
      </c>
    </row>
    <row r="5263" spans="1:16" ht="28">
      <c r="A5263" s="54" t="s">
        <v>228</v>
      </c>
      <c r="B5263" s="54" t="s">
        <v>185</v>
      </c>
      <c r="C5263" s="54" t="s">
        <v>1132</v>
      </c>
      <c r="D5263" s="54" t="s">
        <v>163</v>
      </c>
      <c r="E5263" s="54" t="s">
        <v>370</v>
      </c>
      <c r="F5263" s="54" t="s">
        <v>272</v>
      </c>
      <c r="G5263" s="54" t="s">
        <v>201</v>
      </c>
      <c r="H5263" s="54" t="s">
        <v>202</v>
      </c>
      <c r="I5263" s="54" t="s">
        <v>941</v>
      </c>
      <c r="J5263" s="54" t="s">
        <v>201</v>
      </c>
      <c r="K5263" s="54" t="s">
        <v>942</v>
      </c>
      <c r="L5263" s="87">
        <v>42979</v>
      </c>
      <c r="M5263" s="54"/>
      <c r="N5263" s="54" t="s">
        <v>943</v>
      </c>
      <c r="O5263" s="88">
        <v>6.4927923000000004E-3</v>
      </c>
      <c r="P5263" s="54">
        <v>2</v>
      </c>
    </row>
    <row r="5264" spans="1:16" ht="28">
      <c r="A5264" s="54" t="s">
        <v>228</v>
      </c>
      <c r="B5264" s="54" t="s">
        <v>185</v>
      </c>
      <c r="C5264" s="54" t="s">
        <v>1132</v>
      </c>
      <c r="D5264" s="54" t="s">
        <v>163</v>
      </c>
      <c r="E5264" s="54" t="s">
        <v>370</v>
      </c>
      <c r="F5264" s="54" t="s">
        <v>272</v>
      </c>
      <c r="G5264" s="54" t="s">
        <v>201</v>
      </c>
      <c r="H5264" s="54" t="s">
        <v>202</v>
      </c>
      <c r="I5264" s="54" t="s">
        <v>941</v>
      </c>
      <c r="J5264" s="54" t="s">
        <v>201</v>
      </c>
      <c r="K5264" s="54" t="s">
        <v>946</v>
      </c>
      <c r="L5264" s="87">
        <v>42979</v>
      </c>
      <c r="M5264" s="54"/>
      <c r="N5264" s="54" t="s">
        <v>947</v>
      </c>
      <c r="O5264" s="88">
        <v>2.2072570471000001</v>
      </c>
      <c r="P5264" s="54">
        <v>714</v>
      </c>
    </row>
    <row r="5265" spans="1:16" ht="28">
      <c r="A5265" s="54" t="s">
        <v>228</v>
      </c>
      <c r="B5265" s="54" t="s">
        <v>185</v>
      </c>
      <c r="C5265" s="54" t="s">
        <v>1132</v>
      </c>
      <c r="D5265" s="54" t="s">
        <v>163</v>
      </c>
      <c r="E5265" s="54" t="s">
        <v>370</v>
      </c>
      <c r="F5265" s="54" t="s">
        <v>272</v>
      </c>
      <c r="G5265" s="54" t="s">
        <v>201</v>
      </c>
      <c r="H5265" s="54" t="s">
        <v>202</v>
      </c>
      <c r="I5265" s="54" t="s">
        <v>941</v>
      </c>
      <c r="J5265" s="54" t="s">
        <v>201</v>
      </c>
      <c r="K5265" s="54" t="s">
        <v>948</v>
      </c>
      <c r="L5265" s="87">
        <v>42979</v>
      </c>
      <c r="M5265" s="54"/>
      <c r="N5265" s="54" t="s">
        <v>949</v>
      </c>
      <c r="O5265" s="88">
        <v>2.2263877200000001E-2</v>
      </c>
      <c r="P5265" s="54">
        <v>7</v>
      </c>
    </row>
    <row r="5266" spans="1:16" ht="28">
      <c r="A5266" s="54" t="s">
        <v>228</v>
      </c>
      <c r="B5266" s="54" t="s">
        <v>185</v>
      </c>
      <c r="C5266" s="54" t="s">
        <v>1132</v>
      </c>
      <c r="D5266" s="54" t="s">
        <v>163</v>
      </c>
      <c r="E5266" s="54" t="s">
        <v>370</v>
      </c>
      <c r="F5266" s="54" t="s">
        <v>272</v>
      </c>
      <c r="G5266" s="54" t="s">
        <v>201</v>
      </c>
      <c r="H5266" s="54" t="s">
        <v>202</v>
      </c>
      <c r="I5266" s="54" t="s">
        <v>941</v>
      </c>
      <c r="J5266" s="54" t="s">
        <v>201</v>
      </c>
      <c r="K5266" s="54" t="s">
        <v>950</v>
      </c>
      <c r="L5266" s="87">
        <v>42979</v>
      </c>
      <c r="M5266" s="54"/>
      <c r="N5266" s="54" t="s">
        <v>951</v>
      </c>
      <c r="O5266" s="88">
        <v>3.2463962E-3</v>
      </c>
      <c r="P5266" s="54">
        <v>1</v>
      </c>
    </row>
    <row r="5267" spans="1:16" ht="28">
      <c r="A5267" s="54" t="s">
        <v>228</v>
      </c>
      <c r="B5267" s="54" t="s">
        <v>185</v>
      </c>
      <c r="C5267" s="54" t="s">
        <v>1132</v>
      </c>
      <c r="D5267" s="54" t="s">
        <v>163</v>
      </c>
      <c r="E5267" s="54" t="s">
        <v>370</v>
      </c>
      <c r="F5267" s="54" t="s">
        <v>272</v>
      </c>
      <c r="G5267" s="54" t="s">
        <v>201</v>
      </c>
      <c r="H5267" s="54" t="s">
        <v>958</v>
      </c>
      <c r="I5267" s="54" t="s">
        <v>959</v>
      </c>
      <c r="J5267" s="54" t="s">
        <v>201</v>
      </c>
      <c r="K5267" s="54" t="s">
        <v>958</v>
      </c>
      <c r="L5267" s="87">
        <v>42867</v>
      </c>
      <c r="M5267" s="54"/>
      <c r="N5267" s="54" t="s">
        <v>960</v>
      </c>
      <c r="O5267" s="88">
        <v>2.2724773199999999E-2</v>
      </c>
      <c r="P5267" s="54">
        <v>7</v>
      </c>
    </row>
    <row r="5268" spans="1:16" ht="28">
      <c r="A5268" s="54" t="s">
        <v>228</v>
      </c>
      <c r="B5268" s="54" t="s">
        <v>185</v>
      </c>
      <c r="C5268" s="54" t="s">
        <v>1132</v>
      </c>
      <c r="D5268" s="54" t="s">
        <v>163</v>
      </c>
      <c r="E5268" s="54" t="s">
        <v>370</v>
      </c>
      <c r="F5268" s="54" t="s">
        <v>272</v>
      </c>
      <c r="G5268" s="54" t="s">
        <v>201</v>
      </c>
      <c r="H5268" s="54" t="s">
        <v>946</v>
      </c>
      <c r="I5268" s="54" t="s">
        <v>1493</v>
      </c>
      <c r="J5268" s="54" t="s">
        <v>201</v>
      </c>
      <c r="K5268" s="54" t="s">
        <v>946</v>
      </c>
      <c r="L5268" s="87">
        <v>43210</v>
      </c>
      <c r="M5268" s="54"/>
      <c r="N5268" s="54" t="s">
        <v>1494</v>
      </c>
      <c r="O5268" s="88">
        <v>2.27641913E-2</v>
      </c>
      <c r="P5268" s="54">
        <v>8</v>
      </c>
    </row>
    <row r="5269" spans="1:16" ht="28">
      <c r="A5269" s="54" t="s">
        <v>228</v>
      </c>
      <c r="B5269" s="54" t="s">
        <v>185</v>
      </c>
      <c r="C5269" s="54" t="s">
        <v>1132</v>
      </c>
      <c r="D5269" s="54" t="s">
        <v>163</v>
      </c>
      <c r="E5269" s="54" t="s">
        <v>370</v>
      </c>
      <c r="F5269" s="54" t="s">
        <v>272</v>
      </c>
      <c r="G5269" s="54" t="s">
        <v>201</v>
      </c>
      <c r="H5269" s="54" t="s">
        <v>204</v>
      </c>
      <c r="I5269" s="54" t="s">
        <v>315</v>
      </c>
      <c r="J5269" s="54" t="s">
        <v>201</v>
      </c>
      <c r="K5269" s="54" t="s">
        <v>961</v>
      </c>
      <c r="L5269" s="87">
        <v>41688</v>
      </c>
      <c r="M5269" s="54"/>
      <c r="N5269" s="54" t="s">
        <v>962</v>
      </c>
      <c r="O5269" s="88">
        <v>3.2463962E-3</v>
      </c>
      <c r="P5269" s="54">
        <v>1</v>
      </c>
    </row>
    <row r="5270" spans="1:16" ht="28">
      <c r="A5270" s="54" t="s">
        <v>228</v>
      </c>
      <c r="B5270" s="54" t="s">
        <v>185</v>
      </c>
      <c r="C5270" s="54" t="s">
        <v>1132</v>
      </c>
      <c r="D5270" s="54" t="s">
        <v>163</v>
      </c>
      <c r="E5270" s="54" t="s">
        <v>370</v>
      </c>
      <c r="F5270" s="54" t="s">
        <v>272</v>
      </c>
      <c r="G5270" s="54" t="s">
        <v>201</v>
      </c>
      <c r="H5270" s="54" t="s">
        <v>204</v>
      </c>
      <c r="I5270" s="54" t="s">
        <v>315</v>
      </c>
      <c r="J5270" s="54" t="s">
        <v>201</v>
      </c>
      <c r="K5270" s="54" t="s">
        <v>963</v>
      </c>
      <c r="L5270" s="87">
        <v>41688</v>
      </c>
      <c r="M5270" s="54"/>
      <c r="N5270" s="54" t="s">
        <v>964</v>
      </c>
      <c r="O5270" s="88">
        <v>0.20095521550000001</v>
      </c>
      <c r="P5270" s="54">
        <v>80</v>
      </c>
    </row>
    <row r="5271" spans="1:16" ht="28">
      <c r="A5271" s="54" t="s">
        <v>228</v>
      </c>
      <c r="B5271" s="54" t="s">
        <v>185</v>
      </c>
      <c r="C5271" s="54" t="s">
        <v>1132</v>
      </c>
      <c r="D5271" s="54" t="s">
        <v>163</v>
      </c>
      <c r="E5271" s="54" t="s">
        <v>370</v>
      </c>
      <c r="F5271" s="54" t="s">
        <v>272</v>
      </c>
      <c r="G5271" s="54" t="s">
        <v>201</v>
      </c>
      <c r="H5271" s="54" t="s">
        <v>204</v>
      </c>
      <c r="I5271" s="54" t="s">
        <v>315</v>
      </c>
      <c r="J5271" s="54" t="s">
        <v>201</v>
      </c>
      <c r="K5271" s="54" t="s">
        <v>965</v>
      </c>
      <c r="L5271" s="87">
        <v>41688</v>
      </c>
      <c r="M5271" s="54"/>
      <c r="N5271" s="54" t="s">
        <v>966</v>
      </c>
      <c r="O5271" s="88">
        <v>1.62319808E-2</v>
      </c>
      <c r="P5271" s="54">
        <v>5</v>
      </c>
    </row>
    <row r="5272" spans="1:16" ht="28">
      <c r="A5272" s="54" t="s">
        <v>228</v>
      </c>
      <c r="B5272" s="54" t="s">
        <v>185</v>
      </c>
      <c r="C5272" s="54" t="s">
        <v>1132</v>
      </c>
      <c r="D5272" s="54" t="s">
        <v>163</v>
      </c>
      <c r="E5272" s="54" t="s">
        <v>370</v>
      </c>
      <c r="F5272" s="54" t="s">
        <v>272</v>
      </c>
      <c r="G5272" s="54" t="s">
        <v>201</v>
      </c>
      <c r="H5272" s="54" t="s">
        <v>204</v>
      </c>
      <c r="I5272" s="54" t="s">
        <v>315</v>
      </c>
      <c r="J5272" s="54" t="s">
        <v>201</v>
      </c>
      <c r="K5272" s="54" t="s">
        <v>316</v>
      </c>
      <c r="L5272" s="87">
        <v>41688</v>
      </c>
      <c r="M5272" s="54"/>
      <c r="N5272" s="54" t="s">
        <v>317</v>
      </c>
      <c r="O5272" s="88">
        <v>0.1517432279</v>
      </c>
      <c r="P5272" s="54">
        <v>47</v>
      </c>
    </row>
    <row r="5273" spans="1:16" ht="28">
      <c r="A5273" s="54" t="s">
        <v>228</v>
      </c>
      <c r="B5273" s="54" t="s">
        <v>185</v>
      </c>
      <c r="C5273" s="54" t="s">
        <v>1132</v>
      </c>
      <c r="D5273" s="54" t="s">
        <v>163</v>
      </c>
      <c r="E5273" s="54" t="s">
        <v>370</v>
      </c>
      <c r="F5273" s="54" t="s">
        <v>272</v>
      </c>
      <c r="G5273" s="54" t="s">
        <v>201</v>
      </c>
      <c r="H5273" s="54" t="s">
        <v>204</v>
      </c>
      <c r="I5273" s="54" t="s">
        <v>315</v>
      </c>
      <c r="J5273" s="54" t="s">
        <v>201</v>
      </c>
      <c r="K5273" s="54" t="s">
        <v>967</v>
      </c>
      <c r="L5273" s="87">
        <v>41688</v>
      </c>
      <c r="M5273" s="54"/>
      <c r="N5273" s="54" t="s">
        <v>968</v>
      </c>
      <c r="O5273" s="88">
        <v>0.17346180929999999</v>
      </c>
      <c r="P5273" s="54">
        <v>54</v>
      </c>
    </row>
    <row r="5274" spans="1:16" ht="28">
      <c r="A5274" s="54" t="s">
        <v>228</v>
      </c>
      <c r="B5274" s="54" t="s">
        <v>185</v>
      </c>
      <c r="C5274" s="54" t="s">
        <v>1132</v>
      </c>
      <c r="D5274" s="54" t="s">
        <v>163</v>
      </c>
      <c r="E5274" s="54" t="s">
        <v>370</v>
      </c>
      <c r="F5274" s="54" t="s">
        <v>272</v>
      </c>
      <c r="G5274" s="54" t="s">
        <v>201</v>
      </c>
      <c r="H5274" s="54" t="s">
        <v>204</v>
      </c>
      <c r="I5274" s="54" t="s">
        <v>315</v>
      </c>
      <c r="J5274" s="54" t="s">
        <v>201</v>
      </c>
      <c r="K5274" s="54" t="s">
        <v>969</v>
      </c>
      <c r="L5274" s="87">
        <v>41688</v>
      </c>
      <c r="M5274" s="54"/>
      <c r="N5274" s="54" t="s">
        <v>970</v>
      </c>
      <c r="O5274" s="88">
        <v>2.9217565500000001E-2</v>
      </c>
      <c r="P5274" s="54">
        <v>9</v>
      </c>
    </row>
    <row r="5275" spans="1:16" ht="28">
      <c r="A5275" s="54" t="s">
        <v>228</v>
      </c>
      <c r="B5275" s="54" t="s">
        <v>185</v>
      </c>
      <c r="C5275" s="54" t="s">
        <v>1132</v>
      </c>
      <c r="D5275" s="54" t="s">
        <v>163</v>
      </c>
      <c r="E5275" s="54" t="s">
        <v>370</v>
      </c>
      <c r="F5275" s="54" t="s">
        <v>272</v>
      </c>
      <c r="G5275" s="54" t="s">
        <v>201</v>
      </c>
      <c r="H5275" s="54" t="s">
        <v>204</v>
      </c>
      <c r="I5275" s="54" t="s">
        <v>315</v>
      </c>
      <c r="J5275" s="54" t="s">
        <v>201</v>
      </c>
      <c r="K5275" s="54" t="s">
        <v>971</v>
      </c>
      <c r="L5275" s="87">
        <v>41688</v>
      </c>
      <c r="M5275" s="54"/>
      <c r="N5275" s="54" t="s">
        <v>972</v>
      </c>
      <c r="O5275" s="88">
        <v>0.22823047760000001</v>
      </c>
      <c r="P5275" s="54">
        <v>71</v>
      </c>
    </row>
    <row r="5276" spans="1:16" ht="28">
      <c r="A5276" s="54" t="s">
        <v>228</v>
      </c>
      <c r="B5276" s="54" t="s">
        <v>185</v>
      </c>
      <c r="C5276" s="54" t="s">
        <v>1132</v>
      </c>
      <c r="D5276" s="54" t="s">
        <v>163</v>
      </c>
      <c r="E5276" s="54" t="s">
        <v>370</v>
      </c>
      <c r="F5276" s="54" t="s">
        <v>272</v>
      </c>
      <c r="G5276" s="54" t="s">
        <v>201</v>
      </c>
      <c r="H5276" s="54" t="s">
        <v>204</v>
      </c>
      <c r="I5276" s="54" t="s">
        <v>315</v>
      </c>
      <c r="J5276" s="54" t="s">
        <v>201</v>
      </c>
      <c r="K5276" s="54" t="s">
        <v>318</v>
      </c>
      <c r="L5276" s="87">
        <v>41688</v>
      </c>
      <c r="M5276" s="54"/>
      <c r="N5276" s="54" t="s">
        <v>319</v>
      </c>
      <c r="O5276" s="88">
        <v>0.22468625179999999</v>
      </c>
      <c r="P5276" s="54">
        <v>67</v>
      </c>
    </row>
    <row r="5277" spans="1:16" ht="28">
      <c r="A5277" s="54" t="s">
        <v>228</v>
      </c>
      <c r="B5277" s="54" t="s">
        <v>185</v>
      </c>
      <c r="C5277" s="54" t="s">
        <v>1132</v>
      </c>
      <c r="D5277" s="54" t="s">
        <v>163</v>
      </c>
      <c r="E5277" s="54" t="s">
        <v>370</v>
      </c>
      <c r="F5277" s="54" t="s">
        <v>272</v>
      </c>
      <c r="G5277" s="54" t="s">
        <v>201</v>
      </c>
      <c r="H5277" s="54" t="s">
        <v>204</v>
      </c>
      <c r="I5277" s="54" t="s">
        <v>315</v>
      </c>
      <c r="J5277" s="54" t="s">
        <v>201</v>
      </c>
      <c r="K5277" s="54" t="s">
        <v>973</v>
      </c>
      <c r="L5277" s="87">
        <v>41688</v>
      </c>
      <c r="M5277" s="54"/>
      <c r="N5277" s="54" t="s">
        <v>974</v>
      </c>
      <c r="O5277" s="88">
        <v>8.5848530899999984E-2</v>
      </c>
      <c r="P5277" s="54">
        <v>28</v>
      </c>
    </row>
    <row r="5278" spans="1:16" ht="28">
      <c r="A5278" s="54" t="s">
        <v>228</v>
      </c>
      <c r="B5278" s="54" t="s">
        <v>185</v>
      </c>
      <c r="C5278" s="54" t="s">
        <v>1132</v>
      </c>
      <c r="D5278" s="54" t="s">
        <v>163</v>
      </c>
      <c r="E5278" s="54" t="s">
        <v>370</v>
      </c>
      <c r="F5278" s="54" t="s">
        <v>272</v>
      </c>
      <c r="G5278" s="54" t="s">
        <v>201</v>
      </c>
      <c r="H5278" s="54" t="s">
        <v>204</v>
      </c>
      <c r="I5278" s="54" t="s">
        <v>315</v>
      </c>
      <c r="J5278" s="54" t="s">
        <v>201</v>
      </c>
      <c r="K5278" s="54" t="s">
        <v>204</v>
      </c>
      <c r="L5278" s="87">
        <v>41688</v>
      </c>
      <c r="M5278" s="54"/>
      <c r="N5278" s="54" t="s">
        <v>975</v>
      </c>
      <c r="O5278" s="88">
        <v>3.4348374799999998E-2</v>
      </c>
      <c r="P5278" s="54">
        <v>10</v>
      </c>
    </row>
    <row r="5279" spans="1:16" ht="28">
      <c r="A5279" s="54" t="s">
        <v>228</v>
      </c>
      <c r="B5279" s="54" t="s">
        <v>185</v>
      </c>
      <c r="C5279" s="54" t="s">
        <v>1132</v>
      </c>
      <c r="D5279" s="54" t="s">
        <v>163</v>
      </c>
      <c r="E5279" s="54" t="s">
        <v>370</v>
      </c>
      <c r="F5279" s="54" t="s">
        <v>272</v>
      </c>
      <c r="G5279" s="54" t="s">
        <v>201</v>
      </c>
      <c r="H5279" s="54" t="s">
        <v>204</v>
      </c>
      <c r="I5279" s="54" t="s">
        <v>315</v>
      </c>
      <c r="J5279" s="54" t="s">
        <v>201</v>
      </c>
      <c r="K5279" s="54" t="s">
        <v>320</v>
      </c>
      <c r="L5279" s="87">
        <v>41688</v>
      </c>
      <c r="M5279" s="54"/>
      <c r="N5279" s="54" t="s">
        <v>321</v>
      </c>
      <c r="O5279" s="88">
        <v>0.15525703900000001</v>
      </c>
      <c r="P5279" s="54">
        <v>48</v>
      </c>
    </row>
    <row r="5280" spans="1:16" ht="28">
      <c r="A5280" s="54" t="s">
        <v>228</v>
      </c>
      <c r="B5280" s="54" t="s">
        <v>185</v>
      </c>
      <c r="C5280" s="54" t="s">
        <v>1132</v>
      </c>
      <c r="D5280" s="54" t="s">
        <v>163</v>
      </c>
      <c r="E5280" s="54" t="s">
        <v>370</v>
      </c>
      <c r="F5280" s="54" t="s">
        <v>272</v>
      </c>
      <c r="G5280" s="54" t="s">
        <v>1541</v>
      </c>
      <c r="H5280" s="54" t="s">
        <v>1542</v>
      </c>
      <c r="I5280" s="54" t="s">
        <v>1543</v>
      </c>
      <c r="J5280" s="54" t="s">
        <v>1541</v>
      </c>
      <c r="K5280" s="54" t="s">
        <v>1544</v>
      </c>
      <c r="L5280" s="87">
        <v>43308</v>
      </c>
      <c r="M5280" s="54"/>
      <c r="N5280" s="54" t="s">
        <v>1545</v>
      </c>
      <c r="O5280" s="88">
        <v>9.9927922999999974E-3</v>
      </c>
      <c r="P5280" s="54">
        <v>3</v>
      </c>
    </row>
    <row r="5281" spans="1:16" ht="28">
      <c r="A5281" s="54" t="s">
        <v>228</v>
      </c>
      <c r="B5281" s="54" t="s">
        <v>185</v>
      </c>
      <c r="C5281" s="54" t="s">
        <v>1132</v>
      </c>
      <c r="D5281" s="54" t="s">
        <v>163</v>
      </c>
      <c r="E5281" s="54" t="s">
        <v>370</v>
      </c>
      <c r="F5281" s="54" t="s">
        <v>272</v>
      </c>
      <c r="G5281" s="54" t="s">
        <v>1541</v>
      </c>
      <c r="H5281" s="54" t="s">
        <v>1542</v>
      </c>
      <c r="I5281" s="54" t="s">
        <v>1543</v>
      </c>
      <c r="J5281" s="54" t="s">
        <v>1541</v>
      </c>
      <c r="K5281" s="54" t="s">
        <v>1546</v>
      </c>
      <c r="L5281" s="87">
        <v>43308</v>
      </c>
      <c r="M5281" s="54"/>
      <c r="N5281" s="54" t="s">
        <v>1547</v>
      </c>
      <c r="O5281" s="88">
        <v>3.5000000000000001E-3</v>
      </c>
      <c r="P5281" s="54">
        <v>1</v>
      </c>
    </row>
    <row r="5282" spans="1:16" ht="28">
      <c r="A5282" s="54" t="s">
        <v>228</v>
      </c>
      <c r="B5282" s="54" t="s">
        <v>185</v>
      </c>
      <c r="C5282" s="54" t="s">
        <v>1132</v>
      </c>
      <c r="D5282" s="54" t="s">
        <v>163</v>
      </c>
      <c r="E5282" s="54" t="s">
        <v>370</v>
      </c>
      <c r="F5282" s="54" t="s">
        <v>272</v>
      </c>
      <c r="G5282" s="54" t="s">
        <v>1541</v>
      </c>
      <c r="H5282" s="54" t="s">
        <v>1542</v>
      </c>
      <c r="I5282" s="54" t="s">
        <v>1543</v>
      </c>
      <c r="J5282" s="54" t="s">
        <v>1541</v>
      </c>
      <c r="K5282" s="54" t="s">
        <v>1548</v>
      </c>
      <c r="L5282" s="87">
        <v>43308</v>
      </c>
      <c r="M5282" s="54"/>
      <c r="N5282" s="54" t="s">
        <v>1549</v>
      </c>
      <c r="O5282" s="88">
        <v>0.74200092579999999</v>
      </c>
      <c r="P5282" s="54">
        <v>224</v>
      </c>
    </row>
    <row r="5283" spans="1:16" ht="28">
      <c r="A5283" s="54" t="s">
        <v>228</v>
      </c>
      <c r="B5283" s="54" t="s">
        <v>185</v>
      </c>
      <c r="C5283" s="54" t="s">
        <v>1132</v>
      </c>
      <c r="D5283" s="54" t="s">
        <v>163</v>
      </c>
      <c r="E5283" s="54" t="s">
        <v>370</v>
      </c>
      <c r="F5283" s="54" t="s">
        <v>272</v>
      </c>
      <c r="G5283" s="54" t="s">
        <v>1541</v>
      </c>
      <c r="H5283" s="54" t="s">
        <v>1542</v>
      </c>
      <c r="I5283" s="54" t="s">
        <v>1543</v>
      </c>
      <c r="J5283" s="54" t="s">
        <v>1541</v>
      </c>
      <c r="K5283" s="54" t="s">
        <v>1550</v>
      </c>
      <c r="L5283" s="87">
        <v>43308</v>
      </c>
      <c r="M5283" s="54"/>
      <c r="N5283" s="54" t="s">
        <v>1551</v>
      </c>
      <c r="O5283" s="88">
        <v>3.5000000000000001E-3</v>
      </c>
      <c r="P5283" s="54">
        <v>1</v>
      </c>
    </row>
    <row r="5284" spans="1:16" ht="28">
      <c r="A5284" s="54" t="s">
        <v>228</v>
      </c>
      <c r="B5284" s="54" t="s">
        <v>185</v>
      </c>
      <c r="C5284" s="54" t="s">
        <v>1132</v>
      </c>
      <c r="D5284" s="54" t="s">
        <v>163</v>
      </c>
      <c r="E5284" s="54" t="s">
        <v>370</v>
      </c>
      <c r="F5284" s="54" t="s">
        <v>272</v>
      </c>
      <c r="G5284" s="54" t="s">
        <v>1541</v>
      </c>
      <c r="H5284" s="54" t="s">
        <v>1542</v>
      </c>
      <c r="I5284" s="54" t="s">
        <v>1543</v>
      </c>
      <c r="J5284" s="54" t="s">
        <v>1541</v>
      </c>
      <c r="K5284" s="54" t="s">
        <v>1554</v>
      </c>
      <c r="L5284" s="87">
        <v>43308</v>
      </c>
      <c r="M5284" s="54"/>
      <c r="N5284" s="54" t="s">
        <v>1555</v>
      </c>
      <c r="O5284" s="88">
        <v>1.62319808E-2</v>
      </c>
      <c r="P5284" s="54">
        <v>5</v>
      </c>
    </row>
    <row r="5285" spans="1:16" ht="28">
      <c r="A5285" s="54" t="s">
        <v>228</v>
      </c>
      <c r="B5285" s="54" t="s">
        <v>185</v>
      </c>
      <c r="C5285" s="54" t="s">
        <v>1132</v>
      </c>
      <c r="D5285" s="54" t="s">
        <v>163</v>
      </c>
      <c r="E5285" s="54" t="s">
        <v>370</v>
      </c>
      <c r="F5285" s="54" t="s">
        <v>272</v>
      </c>
      <c r="G5285" s="54" t="s">
        <v>1541</v>
      </c>
      <c r="H5285" s="54" t="s">
        <v>1542</v>
      </c>
      <c r="I5285" s="54" t="s">
        <v>1543</v>
      </c>
      <c r="J5285" s="54" t="s">
        <v>1541</v>
      </c>
      <c r="K5285" s="54" t="s">
        <v>1556</v>
      </c>
      <c r="L5285" s="87">
        <v>43308</v>
      </c>
      <c r="M5285" s="54"/>
      <c r="N5285" s="54" t="s">
        <v>1557</v>
      </c>
      <c r="O5285" s="88">
        <v>0.71898388059999996</v>
      </c>
      <c r="P5285" s="54">
        <v>219</v>
      </c>
    </row>
    <row r="5286" spans="1:16" ht="28">
      <c r="A5286" s="54" t="s">
        <v>228</v>
      </c>
      <c r="B5286" s="54" t="s">
        <v>185</v>
      </c>
      <c r="C5286" s="54" t="s">
        <v>1132</v>
      </c>
      <c r="D5286" s="54" t="s">
        <v>163</v>
      </c>
      <c r="E5286" s="54" t="s">
        <v>370</v>
      </c>
      <c r="F5286" s="54" t="s">
        <v>272</v>
      </c>
      <c r="G5286" s="54" t="s">
        <v>205</v>
      </c>
      <c r="H5286" s="54" t="s">
        <v>998</v>
      </c>
      <c r="I5286" s="54" t="s">
        <v>999</v>
      </c>
      <c r="J5286" s="54" t="s">
        <v>205</v>
      </c>
      <c r="K5286" s="54" t="s">
        <v>998</v>
      </c>
      <c r="L5286" s="87">
        <v>42052</v>
      </c>
      <c r="M5286" s="54"/>
      <c r="N5286" s="54" t="s">
        <v>1000</v>
      </c>
      <c r="O5286" s="88">
        <v>2.5971169299999989E-2</v>
      </c>
      <c r="P5286" s="54">
        <v>8</v>
      </c>
    </row>
    <row r="5287" spans="1:16" ht="28">
      <c r="A5287" s="54" t="s">
        <v>228</v>
      </c>
      <c r="B5287" s="54" t="s">
        <v>185</v>
      </c>
      <c r="C5287" s="54" t="s">
        <v>1132</v>
      </c>
      <c r="D5287" s="54" t="s">
        <v>163</v>
      </c>
      <c r="E5287" s="54" t="s">
        <v>370</v>
      </c>
      <c r="F5287" s="54" t="s">
        <v>272</v>
      </c>
      <c r="G5287" s="54" t="s">
        <v>205</v>
      </c>
      <c r="H5287" s="54" t="s">
        <v>206</v>
      </c>
      <c r="I5287" s="54" t="s">
        <v>1001</v>
      </c>
      <c r="J5287" s="54" t="s">
        <v>205</v>
      </c>
      <c r="K5287" s="54" t="s">
        <v>1008</v>
      </c>
      <c r="L5287" s="87">
        <v>42136</v>
      </c>
      <c r="M5287" s="54"/>
      <c r="N5287" s="54" t="s">
        <v>1009</v>
      </c>
      <c r="O5287" s="88">
        <v>3.8746720700000001E-2</v>
      </c>
      <c r="P5287" s="54">
        <v>12</v>
      </c>
    </row>
    <row r="5288" spans="1:16" ht="28">
      <c r="A5288" s="54" t="s">
        <v>228</v>
      </c>
      <c r="B5288" s="54" t="s">
        <v>185</v>
      </c>
      <c r="C5288" s="54" t="s">
        <v>1132</v>
      </c>
      <c r="D5288" s="54" t="s">
        <v>163</v>
      </c>
      <c r="E5288" s="54" t="s">
        <v>370</v>
      </c>
      <c r="F5288" s="54" t="s">
        <v>272</v>
      </c>
      <c r="G5288" s="54" t="s">
        <v>205</v>
      </c>
      <c r="H5288" s="54" t="s">
        <v>206</v>
      </c>
      <c r="I5288" s="54" t="s">
        <v>1001</v>
      </c>
      <c r="J5288" s="54" t="s">
        <v>205</v>
      </c>
      <c r="K5288" s="54" t="s">
        <v>1010</v>
      </c>
      <c r="L5288" s="87">
        <v>42136</v>
      </c>
      <c r="M5288" s="54"/>
      <c r="N5288" s="54" t="s">
        <v>1011</v>
      </c>
      <c r="O5288" s="88">
        <v>0.1890959364</v>
      </c>
      <c r="P5288" s="54">
        <v>72</v>
      </c>
    </row>
    <row r="5289" spans="1:16" ht="28">
      <c r="A5289" s="54" t="s">
        <v>228</v>
      </c>
      <c r="B5289" s="54" t="s">
        <v>185</v>
      </c>
      <c r="C5289" s="54" t="s">
        <v>1132</v>
      </c>
      <c r="D5289" s="54" t="s">
        <v>163</v>
      </c>
      <c r="E5289" s="54" t="s">
        <v>370</v>
      </c>
      <c r="F5289" s="54" t="s">
        <v>272</v>
      </c>
      <c r="G5289" s="54" t="s">
        <v>205</v>
      </c>
      <c r="H5289" s="54" t="s">
        <v>206</v>
      </c>
      <c r="I5289" s="54" t="s">
        <v>1001</v>
      </c>
      <c r="J5289" s="54" t="s">
        <v>205</v>
      </c>
      <c r="K5289" s="54" t="s">
        <v>1012</v>
      </c>
      <c r="L5289" s="87">
        <v>42136</v>
      </c>
      <c r="M5289" s="54"/>
      <c r="N5289" s="54" t="s">
        <v>1013</v>
      </c>
      <c r="O5289" s="88">
        <v>0.19994445720000001</v>
      </c>
      <c r="P5289" s="54">
        <v>63</v>
      </c>
    </row>
    <row r="5290" spans="1:16" ht="28">
      <c r="A5290" s="54" t="s">
        <v>228</v>
      </c>
      <c r="B5290" s="54" t="s">
        <v>185</v>
      </c>
      <c r="C5290" s="54" t="s">
        <v>1132</v>
      </c>
      <c r="D5290" s="54" t="s">
        <v>163</v>
      </c>
      <c r="E5290" s="54" t="s">
        <v>370</v>
      </c>
      <c r="F5290" s="54" t="s">
        <v>272</v>
      </c>
      <c r="G5290" s="54" t="s">
        <v>205</v>
      </c>
      <c r="H5290" s="54" t="s">
        <v>1435</v>
      </c>
      <c r="I5290" s="54" t="s">
        <v>1436</v>
      </c>
      <c r="J5290" s="54" t="s">
        <v>205</v>
      </c>
      <c r="K5290" s="54" t="s">
        <v>1457</v>
      </c>
      <c r="L5290" s="87">
        <v>43154</v>
      </c>
      <c r="M5290" s="54"/>
      <c r="N5290" s="54" t="s">
        <v>1458</v>
      </c>
      <c r="O5290" s="88">
        <v>5.8916151600000001E-2</v>
      </c>
      <c r="P5290" s="54">
        <v>19</v>
      </c>
    </row>
    <row r="5291" spans="1:16" ht="28">
      <c r="A5291" s="54" t="s">
        <v>228</v>
      </c>
      <c r="B5291" s="54" t="s">
        <v>185</v>
      </c>
      <c r="C5291" s="54" t="s">
        <v>1132</v>
      </c>
      <c r="D5291" s="54" t="s">
        <v>163</v>
      </c>
      <c r="E5291" s="54" t="s">
        <v>370</v>
      </c>
      <c r="F5291" s="54" t="s">
        <v>272</v>
      </c>
      <c r="G5291" s="54" t="s">
        <v>205</v>
      </c>
      <c r="H5291" s="54" t="s">
        <v>1435</v>
      </c>
      <c r="I5291" s="54" t="s">
        <v>1436</v>
      </c>
      <c r="J5291" s="54" t="s">
        <v>205</v>
      </c>
      <c r="K5291" s="54" t="s">
        <v>1459</v>
      </c>
      <c r="L5291" s="87">
        <v>43154</v>
      </c>
      <c r="M5291" s="54"/>
      <c r="N5291" s="54" t="s">
        <v>1460</v>
      </c>
      <c r="O5291" s="88">
        <v>6.4927923000000004E-3</v>
      </c>
      <c r="P5291" s="54">
        <v>2</v>
      </c>
    </row>
    <row r="5292" spans="1:16" ht="28">
      <c r="A5292" s="54" t="s">
        <v>228</v>
      </c>
      <c r="B5292" s="54" t="s">
        <v>185</v>
      </c>
      <c r="C5292" s="54" t="s">
        <v>1132</v>
      </c>
      <c r="D5292" s="54" t="s">
        <v>163</v>
      </c>
      <c r="E5292" s="54" t="s">
        <v>370</v>
      </c>
      <c r="F5292" s="54" t="s">
        <v>272</v>
      </c>
      <c r="G5292" s="54" t="s">
        <v>205</v>
      </c>
      <c r="H5292" s="54" t="s">
        <v>1435</v>
      </c>
      <c r="I5292" s="54" t="s">
        <v>1436</v>
      </c>
      <c r="J5292" s="54" t="s">
        <v>205</v>
      </c>
      <c r="K5292" s="54" t="s">
        <v>1461</v>
      </c>
      <c r="L5292" s="87">
        <v>43154</v>
      </c>
      <c r="M5292" s="54"/>
      <c r="N5292" s="54" t="s">
        <v>1462</v>
      </c>
      <c r="O5292" s="88">
        <v>6.4927923000000004E-3</v>
      </c>
      <c r="P5292" s="54">
        <v>2</v>
      </c>
    </row>
    <row r="5293" spans="1:16" ht="28">
      <c r="A5293" s="54" t="s">
        <v>228</v>
      </c>
      <c r="B5293" s="54" t="s">
        <v>185</v>
      </c>
      <c r="C5293" s="54" t="s">
        <v>1132</v>
      </c>
      <c r="D5293" s="54" t="s">
        <v>163</v>
      </c>
      <c r="E5293" s="54" t="s">
        <v>370</v>
      </c>
      <c r="F5293" s="54" t="s">
        <v>272</v>
      </c>
      <c r="G5293" s="54" t="s">
        <v>205</v>
      </c>
      <c r="H5293" s="54" t="s">
        <v>1435</v>
      </c>
      <c r="I5293" s="54" t="s">
        <v>1436</v>
      </c>
      <c r="J5293" s="54" t="s">
        <v>205</v>
      </c>
      <c r="K5293" s="54" t="s">
        <v>1463</v>
      </c>
      <c r="L5293" s="87">
        <v>43154</v>
      </c>
      <c r="M5293" s="54"/>
      <c r="N5293" s="54" t="s">
        <v>1464</v>
      </c>
      <c r="O5293" s="88">
        <v>3.5961220500000002E-2</v>
      </c>
      <c r="P5293" s="54">
        <v>11</v>
      </c>
    </row>
    <row r="5294" spans="1:16" ht="28">
      <c r="A5294" s="54" t="s">
        <v>228</v>
      </c>
      <c r="B5294" s="54" t="s">
        <v>185</v>
      </c>
      <c r="C5294" s="54" t="s">
        <v>1132</v>
      </c>
      <c r="D5294" s="54" t="s">
        <v>163</v>
      </c>
      <c r="E5294" s="54" t="s">
        <v>370</v>
      </c>
      <c r="F5294" s="54" t="s">
        <v>272</v>
      </c>
      <c r="G5294" s="54" t="s">
        <v>205</v>
      </c>
      <c r="H5294" s="54" t="s">
        <v>1435</v>
      </c>
      <c r="I5294" s="54" t="s">
        <v>1436</v>
      </c>
      <c r="J5294" s="54" t="s">
        <v>205</v>
      </c>
      <c r="K5294" s="54" t="s">
        <v>1465</v>
      </c>
      <c r="L5294" s="87">
        <v>43154</v>
      </c>
      <c r="M5294" s="54"/>
      <c r="N5294" s="54" t="s">
        <v>1466</v>
      </c>
      <c r="O5294" s="88">
        <v>2.5510273399999998E-2</v>
      </c>
      <c r="P5294" s="54">
        <v>8</v>
      </c>
    </row>
    <row r="5295" spans="1:16" ht="28">
      <c r="A5295" s="54" t="s">
        <v>228</v>
      </c>
      <c r="B5295" s="54" t="s">
        <v>185</v>
      </c>
      <c r="C5295" s="54" t="s">
        <v>1132</v>
      </c>
      <c r="D5295" s="54" t="s">
        <v>163</v>
      </c>
      <c r="E5295" s="54" t="s">
        <v>370</v>
      </c>
      <c r="F5295" s="54" t="s">
        <v>272</v>
      </c>
      <c r="G5295" s="54" t="s">
        <v>205</v>
      </c>
      <c r="H5295" s="54" t="s">
        <v>1435</v>
      </c>
      <c r="I5295" s="54" t="s">
        <v>1436</v>
      </c>
      <c r="J5295" s="54" t="s">
        <v>205</v>
      </c>
      <c r="K5295" s="54" t="s">
        <v>1467</v>
      </c>
      <c r="L5295" s="87">
        <v>43154</v>
      </c>
      <c r="M5295" s="54"/>
      <c r="N5295" s="54" t="s">
        <v>1468</v>
      </c>
      <c r="O5295" s="88">
        <v>3.1542169799999999E-2</v>
      </c>
      <c r="P5295" s="54">
        <v>10</v>
      </c>
    </row>
    <row r="5296" spans="1:16" ht="28">
      <c r="A5296" s="54" t="s">
        <v>228</v>
      </c>
      <c r="B5296" s="54" t="s">
        <v>185</v>
      </c>
      <c r="C5296" s="54" t="s">
        <v>1132</v>
      </c>
      <c r="D5296" s="54" t="s">
        <v>163</v>
      </c>
      <c r="E5296" s="54" t="s">
        <v>370</v>
      </c>
      <c r="F5296" s="54" t="s">
        <v>272</v>
      </c>
      <c r="G5296" s="54" t="s">
        <v>205</v>
      </c>
      <c r="H5296" s="54" t="s">
        <v>1435</v>
      </c>
      <c r="I5296" s="54" t="s">
        <v>1436</v>
      </c>
      <c r="J5296" s="54" t="s">
        <v>205</v>
      </c>
      <c r="K5296" s="54" t="s">
        <v>1449</v>
      </c>
      <c r="L5296" s="87">
        <v>43154</v>
      </c>
      <c r="M5296" s="54"/>
      <c r="N5296" s="54" t="s">
        <v>1450</v>
      </c>
      <c r="O5296" s="88">
        <v>6.5322104000000002E-3</v>
      </c>
      <c r="P5296" s="54">
        <v>3</v>
      </c>
    </row>
    <row r="5297" spans="1:16" ht="28">
      <c r="A5297" s="54" t="s">
        <v>228</v>
      </c>
      <c r="B5297" s="54" t="s">
        <v>185</v>
      </c>
      <c r="C5297" s="54" t="s">
        <v>1132</v>
      </c>
      <c r="D5297" s="54" t="s">
        <v>163</v>
      </c>
      <c r="E5297" s="54" t="s">
        <v>370</v>
      </c>
      <c r="F5297" s="54" t="s">
        <v>272</v>
      </c>
      <c r="G5297" s="54" t="s">
        <v>205</v>
      </c>
      <c r="H5297" s="54" t="s">
        <v>1435</v>
      </c>
      <c r="I5297" s="54" t="s">
        <v>1436</v>
      </c>
      <c r="J5297" s="54" t="s">
        <v>205</v>
      </c>
      <c r="K5297" s="54" t="s">
        <v>1469</v>
      </c>
      <c r="L5297" s="87">
        <v>43154</v>
      </c>
      <c r="M5297" s="54"/>
      <c r="N5297" s="54" t="s">
        <v>1470</v>
      </c>
      <c r="O5297" s="88">
        <v>3.6000638600000003E-2</v>
      </c>
      <c r="P5297" s="54">
        <v>12</v>
      </c>
    </row>
    <row r="5298" spans="1:16" ht="28">
      <c r="A5298" s="54" t="s">
        <v>228</v>
      </c>
      <c r="B5298" s="54" t="s">
        <v>185</v>
      </c>
      <c r="C5298" s="54" t="s">
        <v>1132</v>
      </c>
      <c r="D5298" s="54" t="s">
        <v>163</v>
      </c>
      <c r="E5298" s="54" t="s">
        <v>370</v>
      </c>
      <c r="F5298" s="54" t="s">
        <v>272</v>
      </c>
      <c r="G5298" s="54" t="s">
        <v>205</v>
      </c>
      <c r="H5298" s="54" t="s">
        <v>1016</v>
      </c>
      <c r="I5298" s="54" t="s">
        <v>1017</v>
      </c>
      <c r="J5298" s="54" t="s">
        <v>205</v>
      </c>
      <c r="K5298" s="54" t="s">
        <v>1018</v>
      </c>
      <c r="L5298" s="87">
        <v>41982</v>
      </c>
      <c r="M5298" s="54"/>
      <c r="N5298" s="54" t="s">
        <v>1019</v>
      </c>
      <c r="O5298" s="88">
        <v>9.2782925000000002E-3</v>
      </c>
      <c r="P5298" s="54">
        <v>3</v>
      </c>
    </row>
    <row r="5299" spans="1:16" ht="28">
      <c r="A5299" s="54" t="s">
        <v>228</v>
      </c>
      <c r="B5299" s="54" t="s">
        <v>185</v>
      </c>
      <c r="C5299" s="54" t="s">
        <v>1132</v>
      </c>
      <c r="D5299" s="54" t="s">
        <v>163</v>
      </c>
      <c r="E5299" s="54" t="s">
        <v>370</v>
      </c>
      <c r="F5299" s="54" t="s">
        <v>272</v>
      </c>
      <c r="G5299" s="54" t="s">
        <v>205</v>
      </c>
      <c r="H5299" s="54" t="s">
        <v>1016</v>
      </c>
      <c r="I5299" s="54" t="s">
        <v>1017</v>
      </c>
      <c r="J5299" s="54" t="s">
        <v>205</v>
      </c>
      <c r="K5299" s="54" t="s">
        <v>1020</v>
      </c>
      <c r="L5299" s="87">
        <v>41982</v>
      </c>
      <c r="M5299" s="54"/>
      <c r="N5299" s="54" t="s">
        <v>1021</v>
      </c>
      <c r="O5299" s="88">
        <v>0.40836486760000001</v>
      </c>
      <c r="P5299" s="54">
        <v>129</v>
      </c>
    </row>
    <row r="5300" spans="1:16" ht="28">
      <c r="A5300" s="54" t="s">
        <v>228</v>
      </c>
      <c r="B5300" s="54" t="s">
        <v>185</v>
      </c>
      <c r="C5300" s="54" t="s">
        <v>1132</v>
      </c>
      <c r="D5300" s="54" t="s">
        <v>163</v>
      </c>
      <c r="E5300" s="54" t="s">
        <v>370</v>
      </c>
      <c r="F5300" s="54" t="s">
        <v>272</v>
      </c>
      <c r="G5300" s="54" t="s">
        <v>205</v>
      </c>
      <c r="H5300" s="54" t="s">
        <v>1016</v>
      </c>
      <c r="I5300" s="54" t="s">
        <v>1017</v>
      </c>
      <c r="J5300" s="54" t="s">
        <v>205</v>
      </c>
      <c r="K5300" s="54" t="s">
        <v>1016</v>
      </c>
      <c r="L5300" s="87">
        <v>41982</v>
      </c>
      <c r="M5300" s="54"/>
      <c r="N5300" s="54" t="s">
        <v>1022</v>
      </c>
      <c r="O5300" s="88">
        <v>0.13297245699999999</v>
      </c>
      <c r="P5300" s="54">
        <v>42</v>
      </c>
    </row>
    <row r="5301" spans="1:16" ht="28">
      <c r="A5301" s="54" t="s">
        <v>228</v>
      </c>
      <c r="B5301" s="54" t="s">
        <v>185</v>
      </c>
      <c r="C5301" s="54" t="s">
        <v>1132</v>
      </c>
      <c r="D5301" s="54" t="s">
        <v>163</v>
      </c>
      <c r="E5301" s="54" t="s">
        <v>370</v>
      </c>
      <c r="F5301" s="54" t="s">
        <v>272</v>
      </c>
      <c r="G5301" s="54" t="s">
        <v>1023</v>
      </c>
      <c r="H5301" s="54" t="s">
        <v>1024</v>
      </c>
      <c r="I5301" s="54" t="s">
        <v>1025</v>
      </c>
      <c r="J5301" s="54" t="s">
        <v>1023</v>
      </c>
      <c r="K5301" s="54" t="s">
        <v>1028</v>
      </c>
      <c r="L5301" s="87">
        <v>41688</v>
      </c>
      <c r="M5301" s="54"/>
      <c r="N5301" s="54" t="s">
        <v>1029</v>
      </c>
      <c r="O5301" s="88">
        <v>2.3897427700000001E-2</v>
      </c>
      <c r="P5301" s="54">
        <v>7</v>
      </c>
    </row>
    <row r="5302" spans="1:16" ht="28">
      <c r="A5302" s="54" t="s">
        <v>228</v>
      </c>
      <c r="B5302" s="54" t="s">
        <v>185</v>
      </c>
      <c r="C5302" s="54" t="s">
        <v>1132</v>
      </c>
      <c r="D5302" s="54" t="s">
        <v>163</v>
      </c>
      <c r="E5302" s="54" t="s">
        <v>370</v>
      </c>
      <c r="F5302" s="54" t="s">
        <v>272</v>
      </c>
      <c r="G5302" s="54" t="s">
        <v>1023</v>
      </c>
      <c r="H5302" s="54" t="s">
        <v>1024</v>
      </c>
      <c r="I5302" s="54" t="s">
        <v>1025</v>
      </c>
      <c r="J5302" s="54" t="s">
        <v>1023</v>
      </c>
      <c r="K5302" s="54" t="s">
        <v>1030</v>
      </c>
      <c r="L5302" s="87">
        <v>41688</v>
      </c>
      <c r="M5302" s="54"/>
      <c r="N5302" s="54" t="s">
        <v>1031</v>
      </c>
      <c r="O5302" s="88">
        <v>2.9929324100000002E-2</v>
      </c>
      <c r="P5302" s="54">
        <v>9</v>
      </c>
    </row>
    <row r="5303" spans="1:16" ht="28">
      <c r="A5303" s="54" t="s">
        <v>228</v>
      </c>
      <c r="B5303" s="54" t="s">
        <v>185</v>
      </c>
      <c r="C5303" s="54" t="s">
        <v>1132</v>
      </c>
      <c r="D5303" s="54" t="s">
        <v>163</v>
      </c>
      <c r="E5303" s="54" t="s">
        <v>370</v>
      </c>
      <c r="F5303" s="54" t="s">
        <v>272</v>
      </c>
      <c r="G5303" s="54" t="s">
        <v>1023</v>
      </c>
      <c r="H5303" s="54" t="s">
        <v>1024</v>
      </c>
      <c r="I5303" s="54" t="s">
        <v>1025</v>
      </c>
      <c r="J5303" s="54" t="s">
        <v>1023</v>
      </c>
      <c r="K5303" s="54" t="s">
        <v>1032</v>
      </c>
      <c r="L5303" s="87">
        <v>41688</v>
      </c>
      <c r="M5303" s="54"/>
      <c r="N5303" s="54" t="s">
        <v>1033</v>
      </c>
      <c r="O5303" s="88">
        <v>2.1362790100000001E-2</v>
      </c>
      <c r="P5303" s="54">
        <v>6</v>
      </c>
    </row>
    <row r="5304" spans="1:16" ht="28">
      <c r="A5304" s="54" t="s">
        <v>228</v>
      </c>
      <c r="B5304" s="54" t="s">
        <v>185</v>
      </c>
      <c r="C5304" s="54" t="s">
        <v>1132</v>
      </c>
      <c r="D5304" s="54" t="s">
        <v>163</v>
      </c>
      <c r="E5304" s="54" t="s">
        <v>370</v>
      </c>
      <c r="F5304" s="54" t="s">
        <v>272</v>
      </c>
      <c r="G5304" s="54" t="s">
        <v>1023</v>
      </c>
      <c r="H5304" s="54" t="s">
        <v>1024</v>
      </c>
      <c r="I5304" s="54" t="s">
        <v>1025</v>
      </c>
      <c r="J5304" s="54" t="s">
        <v>1023</v>
      </c>
      <c r="K5304" s="54" t="s">
        <v>1034</v>
      </c>
      <c r="L5304" s="87">
        <v>41688</v>
      </c>
      <c r="M5304" s="54"/>
      <c r="N5304" s="54" t="s">
        <v>1035</v>
      </c>
      <c r="O5304" s="88">
        <v>8.8886885099999993E-2</v>
      </c>
      <c r="P5304" s="54">
        <v>26</v>
      </c>
    </row>
    <row r="5305" spans="1:16" ht="28">
      <c r="A5305" s="54" t="s">
        <v>228</v>
      </c>
      <c r="B5305" s="54" t="s">
        <v>185</v>
      </c>
      <c r="C5305" s="54" t="s">
        <v>1132</v>
      </c>
      <c r="D5305" s="54" t="s">
        <v>163</v>
      </c>
      <c r="E5305" s="54" t="s">
        <v>370</v>
      </c>
      <c r="F5305" s="54" t="s">
        <v>272</v>
      </c>
      <c r="G5305" s="54" t="s">
        <v>1023</v>
      </c>
      <c r="H5305" s="54" t="s">
        <v>1024</v>
      </c>
      <c r="I5305" s="54" t="s">
        <v>1025</v>
      </c>
      <c r="J5305" s="54" t="s">
        <v>1023</v>
      </c>
      <c r="K5305" s="54" t="s">
        <v>1036</v>
      </c>
      <c r="L5305" s="87">
        <v>41688</v>
      </c>
      <c r="M5305" s="54"/>
      <c r="N5305" s="54" t="s">
        <v>1037</v>
      </c>
      <c r="O5305" s="88">
        <v>9.8375210899999996E-2</v>
      </c>
      <c r="P5305" s="54">
        <v>29</v>
      </c>
    </row>
    <row r="5306" spans="1:16" ht="28">
      <c r="A5306" s="54" t="s">
        <v>228</v>
      </c>
      <c r="B5306" s="54" t="s">
        <v>185</v>
      </c>
      <c r="C5306" s="54" t="s">
        <v>1132</v>
      </c>
      <c r="D5306" s="54" t="s">
        <v>163</v>
      </c>
      <c r="E5306" s="54" t="s">
        <v>370</v>
      </c>
      <c r="F5306" s="54" t="s">
        <v>272</v>
      </c>
      <c r="G5306" s="54" t="s">
        <v>1023</v>
      </c>
      <c r="H5306" s="54" t="s">
        <v>1024</v>
      </c>
      <c r="I5306" s="54" t="s">
        <v>1025</v>
      </c>
      <c r="J5306" s="54" t="s">
        <v>1023</v>
      </c>
      <c r="K5306" s="54" t="s">
        <v>1038</v>
      </c>
      <c r="L5306" s="87">
        <v>41688</v>
      </c>
      <c r="M5306" s="54"/>
      <c r="N5306" s="54" t="s">
        <v>1039</v>
      </c>
      <c r="O5306" s="88">
        <v>2.2053844E-2</v>
      </c>
      <c r="P5306" s="54">
        <v>7</v>
      </c>
    </row>
    <row r="5307" spans="1:16" ht="28">
      <c r="A5307" s="54" t="s">
        <v>228</v>
      </c>
      <c r="B5307" s="54" t="s">
        <v>185</v>
      </c>
      <c r="C5307" s="54" t="s">
        <v>1132</v>
      </c>
      <c r="D5307" s="54" t="s">
        <v>163</v>
      </c>
      <c r="E5307" s="54" t="s">
        <v>370</v>
      </c>
      <c r="F5307" s="54" t="s">
        <v>272</v>
      </c>
      <c r="G5307" s="54" t="s">
        <v>1023</v>
      </c>
      <c r="H5307" s="54" t="s">
        <v>1024</v>
      </c>
      <c r="I5307" s="54" t="s">
        <v>1025</v>
      </c>
      <c r="J5307" s="54" t="s">
        <v>1023</v>
      </c>
      <c r="K5307" s="54" t="s">
        <v>1040</v>
      </c>
      <c r="L5307" s="87">
        <v>41688</v>
      </c>
      <c r="M5307" s="54"/>
      <c r="N5307" s="54" t="s">
        <v>1041</v>
      </c>
      <c r="O5307" s="88">
        <v>6.0318964000000011E-3</v>
      </c>
      <c r="P5307" s="54">
        <v>2</v>
      </c>
    </row>
    <row r="5308" spans="1:16" ht="28">
      <c r="A5308" s="54" t="s">
        <v>228</v>
      </c>
      <c r="B5308" s="54" t="s">
        <v>185</v>
      </c>
      <c r="C5308" s="54" t="s">
        <v>1132</v>
      </c>
      <c r="D5308" s="54" t="s">
        <v>163</v>
      </c>
      <c r="E5308" s="54" t="s">
        <v>370</v>
      </c>
      <c r="F5308" s="54" t="s">
        <v>272</v>
      </c>
      <c r="G5308" s="54" t="s">
        <v>1023</v>
      </c>
      <c r="H5308" s="54" t="s">
        <v>1024</v>
      </c>
      <c r="I5308" s="54" t="s">
        <v>1025</v>
      </c>
      <c r="J5308" s="54" t="s">
        <v>1023</v>
      </c>
      <c r="K5308" s="54" t="s">
        <v>1044</v>
      </c>
      <c r="L5308" s="87">
        <v>41688</v>
      </c>
      <c r="M5308" s="54"/>
      <c r="N5308" s="54" t="s">
        <v>1045</v>
      </c>
      <c r="O5308" s="88">
        <v>0.40738494419999999</v>
      </c>
      <c r="P5308" s="54">
        <v>126</v>
      </c>
    </row>
    <row r="5309" spans="1:16" ht="28">
      <c r="A5309" s="54" t="s">
        <v>228</v>
      </c>
      <c r="B5309" s="54" t="s">
        <v>185</v>
      </c>
      <c r="C5309" s="54" t="s">
        <v>1132</v>
      </c>
      <c r="D5309" s="54" t="s">
        <v>163</v>
      </c>
      <c r="E5309" s="54" t="s">
        <v>370</v>
      </c>
      <c r="F5309" s="54" t="s">
        <v>272</v>
      </c>
      <c r="G5309" s="54" t="s">
        <v>210</v>
      </c>
      <c r="H5309" s="54" t="s">
        <v>210</v>
      </c>
      <c r="I5309" s="54" t="s">
        <v>322</v>
      </c>
      <c r="J5309" s="54" t="s">
        <v>210</v>
      </c>
      <c r="K5309" s="54" t="s">
        <v>342</v>
      </c>
      <c r="L5309" s="87">
        <v>41674</v>
      </c>
      <c r="M5309" s="54"/>
      <c r="N5309" s="54" t="s">
        <v>1046</v>
      </c>
      <c r="O5309" s="88">
        <v>0.1214892258</v>
      </c>
      <c r="P5309" s="54">
        <v>40</v>
      </c>
    </row>
    <row r="5310" spans="1:16" ht="28">
      <c r="A5310" s="54" t="s">
        <v>228</v>
      </c>
      <c r="B5310" s="54" t="s">
        <v>185</v>
      </c>
      <c r="C5310" s="54" t="s">
        <v>1132</v>
      </c>
      <c r="D5310" s="54" t="s">
        <v>163</v>
      </c>
      <c r="E5310" s="54" t="s">
        <v>370</v>
      </c>
      <c r="F5310" s="54" t="s">
        <v>272</v>
      </c>
      <c r="G5310" s="54" t="s">
        <v>210</v>
      </c>
      <c r="H5310" s="54" t="s">
        <v>210</v>
      </c>
      <c r="I5310" s="54" t="s">
        <v>322</v>
      </c>
      <c r="J5310" s="54" t="s">
        <v>210</v>
      </c>
      <c r="K5310" s="54" t="s">
        <v>1047</v>
      </c>
      <c r="L5310" s="87">
        <v>41674</v>
      </c>
      <c r="M5310" s="54"/>
      <c r="N5310" s="54" t="s">
        <v>1048</v>
      </c>
      <c r="O5310" s="88">
        <v>0.1102898432</v>
      </c>
      <c r="P5310" s="54">
        <v>36</v>
      </c>
    </row>
    <row r="5311" spans="1:16" ht="28">
      <c r="A5311" s="54" t="s">
        <v>228</v>
      </c>
      <c r="B5311" s="54" t="s">
        <v>185</v>
      </c>
      <c r="C5311" s="54" t="s">
        <v>1132</v>
      </c>
      <c r="D5311" s="54" t="s">
        <v>163</v>
      </c>
      <c r="E5311" s="54" t="s">
        <v>370</v>
      </c>
      <c r="F5311" s="54" t="s">
        <v>272</v>
      </c>
      <c r="G5311" s="54" t="s">
        <v>210</v>
      </c>
      <c r="H5311" s="54" t="s">
        <v>210</v>
      </c>
      <c r="I5311" s="54" t="s">
        <v>322</v>
      </c>
      <c r="J5311" s="54" t="s">
        <v>210</v>
      </c>
      <c r="K5311" s="54" t="s">
        <v>1049</v>
      </c>
      <c r="L5311" s="87">
        <v>41674</v>
      </c>
      <c r="M5311" s="54"/>
      <c r="N5311" s="54" t="s">
        <v>1050</v>
      </c>
      <c r="O5311" s="88">
        <v>7.8494069599999994E-2</v>
      </c>
      <c r="P5311" s="54">
        <v>26</v>
      </c>
    </row>
    <row r="5312" spans="1:16" ht="28">
      <c r="A5312" s="54" t="s">
        <v>228</v>
      </c>
      <c r="B5312" s="54" t="s">
        <v>185</v>
      </c>
      <c r="C5312" s="54" t="s">
        <v>1132</v>
      </c>
      <c r="D5312" s="54" t="s">
        <v>163</v>
      </c>
      <c r="E5312" s="54" t="s">
        <v>370</v>
      </c>
      <c r="F5312" s="54" t="s">
        <v>272</v>
      </c>
      <c r="G5312" s="54" t="s">
        <v>210</v>
      </c>
      <c r="H5312" s="54" t="s">
        <v>210</v>
      </c>
      <c r="I5312" s="54" t="s">
        <v>322</v>
      </c>
      <c r="J5312" s="54" t="s">
        <v>210</v>
      </c>
      <c r="K5312" s="54" t="s">
        <v>323</v>
      </c>
      <c r="L5312" s="87">
        <v>41674</v>
      </c>
      <c r="M5312" s="54"/>
      <c r="N5312" s="54" t="s">
        <v>324</v>
      </c>
      <c r="O5312" s="88">
        <v>6.2762402699999997E-2</v>
      </c>
      <c r="P5312" s="54">
        <v>22</v>
      </c>
    </row>
    <row r="5313" spans="1:16" ht="28">
      <c r="A5313" s="54" t="s">
        <v>228</v>
      </c>
      <c r="B5313" s="54" t="s">
        <v>185</v>
      </c>
      <c r="C5313" s="54" t="s">
        <v>1132</v>
      </c>
      <c r="D5313" s="54" t="s">
        <v>163</v>
      </c>
      <c r="E5313" s="54" t="s">
        <v>370</v>
      </c>
      <c r="F5313" s="54" t="s">
        <v>272</v>
      </c>
      <c r="G5313" s="54" t="s">
        <v>210</v>
      </c>
      <c r="H5313" s="54" t="s">
        <v>210</v>
      </c>
      <c r="I5313" s="54" t="s">
        <v>322</v>
      </c>
      <c r="J5313" s="54" t="s">
        <v>210</v>
      </c>
      <c r="K5313" s="54" t="s">
        <v>345</v>
      </c>
      <c r="L5313" s="87">
        <v>41674</v>
      </c>
      <c r="M5313" s="54"/>
      <c r="N5313" s="54" t="s">
        <v>1051</v>
      </c>
      <c r="O5313" s="88">
        <v>0.1763275571</v>
      </c>
      <c r="P5313" s="54">
        <v>56</v>
      </c>
    </row>
    <row r="5314" spans="1:16" ht="28">
      <c r="A5314" s="54" t="s">
        <v>228</v>
      </c>
      <c r="B5314" s="54" t="s">
        <v>185</v>
      </c>
      <c r="C5314" s="54" t="s">
        <v>1132</v>
      </c>
      <c r="D5314" s="54" t="s">
        <v>163</v>
      </c>
      <c r="E5314" s="54" t="s">
        <v>370</v>
      </c>
      <c r="F5314" s="54" t="s">
        <v>272</v>
      </c>
      <c r="G5314" s="54" t="s">
        <v>210</v>
      </c>
      <c r="H5314" s="54" t="s">
        <v>210</v>
      </c>
      <c r="I5314" s="54" t="s">
        <v>322</v>
      </c>
      <c r="J5314" s="54" t="s">
        <v>210</v>
      </c>
      <c r="K5314" s="54" t="s">
        <v>325</v>
      </c>
      <c r="L5314" s="87">
        <v>41674</v>
      </c>
      <c r="M5314" s="54"/>
      <c r="N5314" s="54" t="s">
        <v>326</v>
      </c>
      <c r="O5314" s="88">
        <v>0.102081923</v>
      </c>
      <c r="P5314" s="54">
        <v>32</v>
      </c>
    </row>
    <row r="5315" spans="1:16" ht="28">
      <c r="A5315" s="54" t="s">
        <v>228</v>
      </c>
      <c r="B5315" s="54" t="s">
        <v>185</v>
      </c>
      <c r="C5315" s="54" t="s">
        <v>1132</v>
      </c>
      <c r="D5315" s="54" t="s">
        <v>163</v>
      </c>
      <c r="E5315" s="54" t="s">
        <v>370</v>
      </c>
      <c r="F5315" s="54" t="s">
        <v>272</v>
      </c>
      <c r="G5315" s="54" t="s">
        <v>210</v>
      </c>
      <c r="H5315" s="54" t="s">
        <v>210</v>
      </c>
      <c r="I5315" s="54" t="s">
        <v>322</v>
      </c>
      <c r="J5315" s="54" t="s">
        <v>210</v>
      </c>
      <c r="K5315" s="54" t="s">
        <v>1052</v>
      </c>
      <c r="L5315" s="87">
        <v>41674</v>
      </c>
      <c r="M5315" s="54"/>
      <c r="N5315" s="54" t="s">
        <v>1053</v>
      </c>
      <c r="O5315" s="88">
        <v>0.17550804719999999</v>
      </c>
      <c r="P5315" s="54">
        <v>57</v>
      </c>
    </row>
    <row r="5316" spans="1:16" ht="28">
      <c r="A5316" s="54" t="s">
        <v>228</v>
      </c>
      <c r="B5316" s="54" t="s">
        <v>185</v>
      </c>
      <c r="C5316" s="54" t="s">
        <v>1132</v>
      </c>
      <c r="D5316" s="54" t="s">
        <v>163</v>
      </c>
      <c r="E5316" s="54" t="s">
        <v>370</v>
      </c>
      <c r="F5316" s="54" t="s">
        <v>272</v>
      </c>
      <c r="G5316" s="54" t="s">
        <v>210</v>
      </c>
      <c r="H5316" s="54" t="s">
        <v>210</v>
      </c>
      <c r="I5316" s="54" t="s">
        <v>322</v>
      </c>
      <c r="J5316" s="54" t="s">
        <v>210</v>
      </c>
      <c r="K5316" s="54" t="s">
        <v>1056</v>
      </c>
      <c r="L5316" s="87">
        <v>41674</v>
      </c>
      <c r="M5316" s="54"/>
      <c r="N5316" s="54" t="s">
        <v>1057</v>
      </c>
      <c r="O5316" s="88">
        <v>7.8533487700000001E-2</v>
      </c>
      <c r="P5316" s="54">
        <v>27</v>
      </c>
    </row>
    <row r="5317" spans="1:16" ht="28">
      <c r="A5317" s="54" t="s">
        <v>228</v>
      </c>
      <c r="B5317" s="54" t="s">
        <v>185</v>
      </c>
      <c r="C5317" s="54" t="s">
        <v>1132</v>
      </c>
      <c r="D5317" s="54" t="s">
        <v>163</v>
      </c>
      <c r="E5317" s="54" t="s">
        <v>370</v>
      </c>
      <c r="F5317" s="54" t="s">
        <v>272</v>
      </c>
      <c r="G5317" s="54" t="s">
        <v>210</v>
      </c>
      <c r="H5317" s="54" t="s">
        <v>210</v>
      </c>
      <c r="I5317" s="54" t="s">
        <v>322</v>
      </c>
      <c r="J5317" s="54" t="s">
        <v>210</v>
      </c>
      <c r="K5317" s="54" t="s">
        <v>1060</v>
      </c>
      <c r="L5317" s="87">
        <v>41674</v>
      </c>
      <c r="M5317" s="54"/>
      <c r="N5317" s="54" t="s">
        <v>1061</v>
      </c>
      <c r="O5317" s="88">
        <v>0.1179712623</v>
      </c>
      <c r="P5317" s="54">
        <v>40</v>
      </c>
    </row>
    <row r="5318" spans="1:16" ht="28">
      <c r="A5318" s="54" t="s">
        <v>228</v>
      </c>
      <c r="B5318" s="54" t="s">
        <v>185</v>
      </c>
      <c r="C5318" s="54" t="s">
        <v>1132</v>
      </c>
      <c r="D5318" s="54" t="s">
        <v>163</v>
      </c>
      <c r="E5318" s="54" t="s">
        <v>370</v>
      </c>
      <c r="F5318" s="54" t="s">
        <v>272</v>
      </c>
      <c r="G5318" s="54" t="s">
        <v>210</v>
      </c>
      <c r="H5318" s="54" t="s">
        <v>210</v>
      </c>
      <c r="I5318" s="54" t="s">
        <v>322</v>
      </c>
      <c r="J5318" s="54" t="s">
        <v>210</v>
      </c>
      <c r="K5318" s="54" t="s">
        <v>327</v>
      </c>
      <c r="L5318" s="87">
        <v>41674</v>
      </c>
      <c r="M5318" s="54"/>
      <c r="N5318" s="54" t="s">
        <v>328</v>
      </c>
      <c r="O5318" s="88">
        <v>0.1318786388</v>
      </c>
      <c r="P5318" s="54">
        <v>44</v>
      </c>
    </row>
    <row r="5319" spans="1:16" ht="28">
      <c r="A5319" s="54" t="s">
        <v>228</v>
      </c>
      <c r="B5319" s="54" t="s">
        <v>185</v>
      </c>
      <c r="C5319" s="54" t="s">
        <v>1132</v>
      </c>
      <c r="D5319" s="54" t="s">
        <v>163</v>
      </c>
      <c r="E5319" s="54" t="s">
        <v>370</v>
      </c>
      <c r="F5319" s="54" t="s">
        <v>272</v>
      </c>
      <c r="G5319" s="54" t="s">
        <v>207</v>
      </c>
      <c r="H5319" s="54" t="s">
        <v>208</v>
      </c>
      <c r="I5319" s="54" t="s">
        <v>329</v>
      </c>
      <c r="J5319" s="54" t="s">
        <v>207</v>
      </c>
      <c r="K5319" s="54" t="s">
        <v>330</v>
      </c>
      <c r="L5319" s="87">
        <v>42171</v>
      </c>
      <c r="M5319" s="54"/>
      <c r="N5319" s="54" t="s">
        <v>331</v>
      </c>
      <c r="O5319" s="88">
        <v>0.36870033769999999</v>
      </c>
      <c r="P5319" s="54">
        <v>111</v>
      </c>
    </row>
    <row r="5320" spans="1:16" ht="28">
      <c r="A5320" s="54" t="s">
        <v>228</v>
      </c>
      <c r="B5320" s="54" t="s">
        <v>185</v>
      </c>
      <c r="C5320" s="54" t="s">
        <v>1132</v>
      </c>
      <c r="D5320" s="54" t="s">
        <v>163</v>
      </c>
      <c r="E5320" s="54" t="s">
        <v>370</v>
      </c>
      <c r="F5320" s="54" t="s">
        <v>272</v>
      </c>
      <c r="G5320" s="54" t="s">
        <v>207</v>
      </c>
      <c r="H5320" s="54" t="s">
        <v>208</v>
      </c>
      <c r="I5320" s="54" t="s">
        <v>329</v>
      </c>
      <c r="J5320" s="54" t="s">
        <v>207</v>
      </c>
      <c r="K5320" s="54" t="s">
        <v>1062</v>
      </c>
      <c r="L5320" s="87">
        <v>42171</v>
      </c>
      <c r="M5320" s="54"/>
      <c r="N5320" s="54" t="s">
        <v>1063</v>
      </c>
      <c r="O5320" s="88">
        <v>0.2526282192</v>
      </c>
      <c r="P5320" s="54">
        <v>79</v>
      </c>
    </row>
    <row r="5321" spans="1:16" ht="28">
      <c r="A5321" s="54" t="s">
        <v>228</v>
      </c>
      <c r="B5321" s="54" t="s">
        <v>185</v>
      </c>
      <c r="C5321" s="54" t="s">
        <v>1132</v>
      </c>
      <c r="D5321" s="54" t="s">
        <v>163</v>
      </c>
      <c r="E5321" s="54" t="s">
        <v>370</v>
      </c>
      <c r="F5321" s="54" t="s">
        <v>272</v>
      </c>
      <c r="G5321" s="54" t="s">
        <v>207</v>
      </c>
      <c r="H5321" s="54" t="s">
        <v>208</v>
      </c>
      <c r="I5321" s="54" t="s">
        <v>329</v>
      </c>
      <c r="J5321" s="54" t="s">
        <v>207</v>
      </c>
      <c r="K5321" s="54" t="s">
        <v>1064</v>
      </c>
      <c r="L5321" s="87">
        <v>42171</v>
      </c>
      <c r="M5321" s="54"/>
      <c r="N5321" s="54" t="s">
        <v>1065</v>
      </c>
      <c r="O5321" s="88">
        <v>0.27998348769999998</v>
      </c>
      <c r="P5321" s="54">
        <v>86</v>
      </c>
    </row>
    <row r="5322" spans="1:16" ht="28">
      <c r="A5322" s="54" t="s">
        <v>228</v>
      </c>
      <c r="B5322" s="54" t="s">
        <v>185</v>
      </c>
      <c r="C5322" s="54" t="s">
        <v>1132</v>
      </c>
      <c r="D5322" s="54" t="s">
        <v>163</v>
      </c>
      <c r="E5322" s="54" t="s">
        <v>370</v>
      </c>
      <c r="F5322" s="54" t="s">
        <v>272</v>
      </c>
      <c r="G5322" s="54" t="s">
        <v>207</v>
      </c>
      <c r="H5322" s="54" t="s">
        <v>208</v>
      </c>
      <c r="I5322" s="54" t="s">
        <v>329</v>
      </c>
      <c r="J5322" s="54" t="s">
        <v>207</v>
      </c>
      <c r="K5322" s="54" t="s">
        <v>1066</v>
      </c>
      <c r="L5322" s="87">
        <v>42171</v>
      </c>
      <c r="M5322" s="54"/>
      <c r="N5322" s="54" t="s">
        <v>1067</v>
      </c>
      <c r="O5322" s="88">
        <v>0.23777892619999999</v>
      </c>
      <c r="P5322" s="54">
        <v>74</v>
      </c>
    </row>
    <row r="5323" spans="1:16" ht="28">
      <c r="A5323" s="54" t="s">
        <v>228</v>
      </c>
      <c r="B5323" s="54" t="s">
        <v>185</v>
      </c>
      <c r="C5323" s="54" t="s">
        <v>1132</v>
      </c>
      <c r="D5323" s="54" t="s">
        <v>163</v>
      </c>
      <c r="E5323" s="54" t="s">
        <v>370</v>
      </c>
      <c r="F5323" s="54" t="s">
        <v>272</v>
      </c>
      <c r="G5323" s="54" t="s">
        <v>207</v>
      </c>
      <c r="H5323" s="54" t="s">
        <v>208</v>
      </c>
      <c r="I5323" s="54" t="s">
        <v>329</v>
      </c>
      <c r="J5323" s="54" t="s">
        <v>207</v>
      </c>
      <c r="K5323" s="54" t="s">
        <v>1068</v>
      </c>
      <c r="L5323" s="87">
        <v>42171</v>
      </c>
      <c r="M5323" s="54"/>
      <c r="N5323" s="54" t="s">
        <v>1069</v>
      </c>
      <c r="O5323" s="88">
        <v>0.2477689773</v>
      </c>
      <c r="P5323" s="54">
        <v>77</v>
      </c>
    </row>
    <row r="5324" spans="1:16" ht="28">
      <c r="A5324" s="54" t="s">
        <v>228</v>
      </c>
      <c r="B5324" s="54" t="s">
        <v>185</v>
      </c>
      <c r="C5324" s="54" t="s">
        <v>1132</v>
      </c>
      <c r="D5324" s="54" t="s">
        <v>163</v>
      </c>
      <c r="E5324" s="54" t="s">
        <v>370</v>
      </c>
      <c r="F5324" s="54" t="s">
        <v>272</v>
      </c>
      <c r="G5324" s="54" t="s">
        <v>207</v>
      </c>
      <c r="H5324" s="54" t="s">
        <v>208</v>
      </c>
      <c r="I5324" s="54" t="s">
        <v>329</v>
      </c>
      <c r="J5324" s="54" t="s">
        <v>207</v>
      </c>
      <c r="K5324" s="54" t="s">
        <v>332</v>
      </c>
      <c r="L5324" s="87">
        <v>42171</v>
      </c>
      <c r="M5324" s="54"/>
      <c r="N5324" s="54" t="s">
        <v>333</v>
      </c>
      <c r="O5324" s="88">
        <v>0.35102413500000001</v>
      </c>
      <c r="P5324" s="54">
        <v>107</v>
      </c>
    </row>
    <row r="5325" spans="1:16" ht="28">
      <c r="A5325" s="54" t="s">
        <v>228</v>
      </c>
      <c r="B5325" s="54" t="s">
        <v>185</v>
      </c>
      <c r="C5325" s="54" t="s">
        <v>1132</v>
      </c>
      <c r="D5325" s="54" t="s">
        <v>163</v>
      </c>
      <c r="E5325" s="54" t="s">
        <v>370</v>
      </c>
      <c r="F5325" s="54" t="s">
        <v>272</v>
      </c>
      <c r="G5325" s="54" t="s">
        <v>207</v>
      </c>
      <c r="H5325" s="54" t="s">
        <v>208</v>
      </c>
      <c r="I5325" s="54" t="s">
        <v>329</v>
      </c>
      <c r="J5325" s="54" t="s">
        <v>207</v>
      </c>
      <c r="K5325" s="54" t="s">
        <v>334</v>
      </c>
      <c r="L5325" s="87">
        <v>42171</v>
      </c>
      <c r="M5325" s="54"/>
      <c r="N5325" s="54" t="s">
        <v>335</v>
      </c>
      <c r="O5325" s="88">
        <v>0.20504538850000001</v>
      </c>
      <c r="P5325" s="54">
        <v>62</v>
      </c>
    </row>
    <row r="5326" spans="1:16" ht="28">
      <c r="A5326" s="54" t="s">
        <v>228</v>
      </c>
      <c r="B5326" s="54" t="s">
        <v>185</v>
      </c>
      <c r="C5326" s="54" t="s">
        <v>1132</v>
      </c>
      <c r="D5326" s="54" t="s">
        <v>163</v>
      </c>
      <c r="E5326" s="54" t="s">
        <v>370</v>
      </c>
      <c r="F5326" s="54" t="s">
        <v>272</v>
      </c>
      <c r="G5326" s="54" t="s">
        <v>207</v>
      </c>
      <c r="H5326" s="54" t="s">
        <v>208</v>
      </c>
      <c r="I5326" s="54" t="s">
        <v>329</v>
      </c>
      <c r="J5326" s="54" t="s">
        <v>207</v>
      </c>
      <c r="K5326" s="54" t="s">
        <v>1070</v>
      </c>
      <c r="L5326" s="87">
        <v>42171</v>
      </c>
      <c r="M5326" s="54"/>
      <c r="N5326" s="54" t="s">
        <v>1071</v>
      </c>
      <c r="O5326" s="88">
        <v>0.27627478439999997</v>
      </c>
      <c r="P5326" s="54">
        <v>86</v>
      </c>
    </row>
    <row r="5327" spans="1:16" ht="28">
      <c r="A5327" s="54" t="s">
        <v>228</v>
      </c>
      <c r="B5327" s="54" t="s">
        <v>185</v>
      </c>
      <c r="C5327" s="54" t="s">
        <v>1132</v>
      </c>
      <c r="D5327" s="54" t="s">
        <v>163</v>
      </c>
      <c r="E5327" s="54" t="s">
        <v>370</v>
      </c>
      <c r="F5327" s="54" t="s">
        <v>272</v>
      </c>
      <c r="G5327" s="54" t="s">
        <v>207</v>
      </c>
      <c r="H5327" s="54" t="s">
        <v>336</v>
      </c>
      <c r="I5327" s="54" t="s">
        <v>337</v>
      </c>
      <c r="J5327" s="54" t="s">
        <v>207</v>
      </c>
      <c r="K5327" s="54" t="s">
        <v>336</v>
      </c>
      <c r="L5327" s="87">
        <v>42101</v>
      </c>
      <c r="M5327" s="54"/>
      <c r="N5327" s="54" t="s">
        <v>338</v>
      </c>
      <c r="O5327" s="88">
        <v>0.4162257868</v>
      </c>
      <c r="P5327" s="54">
        <v>128</v>
      </c>
    </row>
    <row r="5328" spans="1:16" ht="28">
      <c r="A5328" s="54" t="s">
        <v>228</v>
      </c>
      <c r="B5328" s="54" t="s">
        <v>185</v>
      </c>
      <c r="C5328" s="54" t="s">
        <v>1132</v>
      </c>
      <c r="D5328" s="54" t="s">
        <v>163</v>
      </c>
      <c r="E5328" s="54" t="s">
        <v>370</v>
      </c>
      <c r="F5328" s="54" t="s">
        <v>272</v>
      </c>
      <c r="G5328" s="54" t="s">
        <v>207</v>
      </c>
      <c r="H5328" s="54" t="s">
        <v>209</v>
      </c>
      <c r="I5328" s="54" t="s">
        <v>1074</v>
      </c>
      <c r="J5328" s="54" t="s">
        <v>207</v>
      </c>
      <c r="K5328" s="54" t="s">
        <v>1075</v>
      </c>
      <c r="L5328" s="87">
        <v>41688</v>
      </c>
      <c r="M5328" s="54"/>
      <c r="N5328" s="54" t="s">
        <v>1076</v>
      </c>
      <c r="O5328" s="88">
        <v>0.73560289850000005</v>
      </c>
      <c r="P5328" s="54">
        <v>229</v>
      </c>
    </row>
    <row r="5329" spans="1:16" ht="28">
      <c r="A5329" s="54" t="s">
        <v>228</v>
      </c>
      <c r="B5329" s="54" t="s">
        <v>185</v>
      </c>
      <c r="C5329" s="54" t="s">
        <v>1132</v>
      </c>
      <c r="D5329" s="54" t="s">
        <v>163</v>
      </c>
      <c r="E5329" s="54" t="s">
        <v>370</v>
      </c>
      <c r="F5329" s="54" t="s">
        <v>272</v>
      </c>
      <c r="G5329" s="54" t="s">
        <v>207</v>
      </c>
      <c r="H5329" s="54" t="s">
        <v>209</v>
      </c>
      <c r="I5329" s="54" t="s">
        <v>1074</v>
      </c>
      <c r="J5329" s="54" t="s">
        <v>207</v>
      </c>
      <c r="K5329" s="54" t="s">
        <v>1077</v>
      </c>
      <c r="L5329" s="87">
        <v>41688</v>
      </c>
      <c r="M5329" s="54"/>
      <c r="N5329" s="54" t="s">
        <v>1078</v>
      </c>
      <c r="O5329" s="88">
        <v>1.1073017178</v>
      </c>
      <c r="P5329" s="54">
        <v>350</v>
      </c>
    </row>
    <row r="5330" spans="1:16" ht="28">
      <c r="A5330" s="54" t="s">
        <v>228</v>
      </c>
      <c r="B5330" s="54" t="s">
        <v>185</v>
      </c>
      <c r="C5330" s="54" t="s">
        <v>1132</v>
      </c>
      <c r="D5330" s="54" t="s">
        <v>163</v>
      </c>
      <c r="E5330" s="54" t="s">
        <v>370</v>
      </c>
      <c r="F5330" s="54" t="s">
        <v>272</v>
      </c>
      <c r="G5330" s="54" t="s">
        <v>207</v>
      </c>
      <c r="H5330" s="54" t="s">
        <v>209</v>
      </c>
      <c r="I5330" s="54" t="s">
        <v>1074</v>
      </c>
      <c r="J5330" s="54" t="s">
        <v>207</v>
      </c>
      <c r="K5330" s="54" t="s">
        <v>1079</v>
      </c>
      <c r="L5330" s="87">
        <v>41688</v>
      </c>
      <c r="M5330" s="54"/>
      <c r="N5330" s="54" t="s">
        <v>1080</v>
      </c>
      <c r="O5330" s="88">
        <v>0.35106297289999999</v>
      </c>
      <c r="P5330" s="54">
        <v>110</v>
      </c>
    </row>
    <row r="5331" spans="1:16" ht="28">
      <c r="A5331" s="54" t="s">
        <v>228</v>
      </c>
      <c r="B5331" s="54" t="s">
        <v>185</v>
      </c>
      <c r="C5331" s="54" t="s">
        <v>1132</v>
      </c>
      <c r="D5331" s="54" t="s">
        <v>163</v>
      </c>
      <c r="E5331" s="54" t="s">
        <v>370</v>
      </c>
      <c r="F5331" s="54" t="s">
        <v>272</v>
      </c>
      <c r="G5331" s="54" t="s">
        <v>207</v>
      </c>
      <c r="H5331" s="54" t="s">
        <v>209</v>
      </c>
      <c r="I5331" s="54" t="s">
        <v>1074</v>
      </c>
      <c r="J5331" s="54" t="s">
        <v>207</v>
      </c>
      <c r="K5331" s="54" t="s">
        <v>1081</v>
      </c>
      <c r="L5331" s="87">
        <v>41688</v>
      </c>
      <c r="M5331" s="54"/>
      <c r="N5331" s="54" t="s">
        <v>1082</v>
      </c>
      <c r="O5331" s="88">
        <v>0.28168073329999999</v>
      </c>
      <c r="P5331" s="54">
        <v>87</v>
      </c>
    </row>
    <row r="5332" spans="1:16" ht="28">
      <c r="A5332" s="54" t="s">
        <v>228</v>
      </c>
      <c r="B5332" s="54" t="s">
        <v>185</v>
      </c>
      <c r="C5332" s="54" t="s">
        <v>1132</v>
      </c>
      <c r="D5332" s="54" t="s">
        <v>163</v>
      </c>
      <c r="E5332" s="54" t="s">
        <v>370</v>
      </c>
      <c r="F5332" s="54" t="s">
        <v>272</v>
      </c>
      <c r="G5332" s="54" t="s">
        <v>207</v>
      </c>
      <c r="H5332" s="54" t="s">
        <v>209</v>
      </c>
      <c r="I5332" s="54" t="s">
        <v>1074</v>
      </c>
      <c r="J5332" s="54" t="s">
        <v>207</v>
      </c>
      <c r="K5332" s="54" t="s">
        <v>1083</v>
      </c>
      <c r="L5332" s="87">
        <v>41688</v>
      </c>
      <c r="M5332" s="54"/>
      <c r="N5332" s="54" t="s">
        <v>1084</v>
      </c>
      <c r="O5332" s="88">
        <v>1.9976176993000001</v>
      </c>
      <c r="P5332" s="54">
        <v>627</v>
      </c>
    </row>
    <row r="5333" spans="1:16" ht="28">
      <c r="A5333" s="54" t="s">
        <v>228</v>
      </c>
      <c r="B5333" s="54" t="s">
        <v>185</v>
      </c>
      <c r="C5333" s="54" t="s">
        <v>1132</v>
      </c>
      <c r="D5333" s="54" t="s">
        <v>163</v>
      </c>
      <c r="E5333" s="54" t="s">
        <v>370</v>
      </c>
      <c r="F5333" s="54" t="s">
        <v>272</v>
      </c>
      <c r="G5333" s="54" t="s">
        <v>207</v>
      </c>
      <c r="H5333" s="54" t="s">
        <v>209</v>
      </c>
      <c r="I5333" s="54" t="s">
        <v>1074</v>
      </c>
      <c r="J5333" s="54" t="s">
        <v>207</v>
      </c>
      <c r="K5333" s="54" t="s">
        <v>1085</v>
      </c>
      <c r="L5333" s="87">
        <v>41688</v>
      </c>
      <c r="M5333" s="54"/>
      <c r="N5333" s="54" t="s">
        <v>1086</v>
      </c>
      <c r="O5333" s="88">
        <v>0.51442481900000003</v>
      </c>
      <c r="P5333" s="54">
        <v>160</v>
      </c>
    </row>
    <row r="5334" spans="1:16" ht="28">
      <c r="A5334" s="54" t="s">
        <v>228</v>
      </c>
      <c r="B5334" s="54" t="s">
        <v>185</v>
      </c>
      <c r="C5334" s="54" t="s">
        <v>1132</v>
      </c>
      <c r="D5334" s="54" t="s">
        <v>163</v>
      </c>
      <c r="E5334" s="54" t="s">
        <v>370</v>
      </c>
      <c r="F5334" s="54" t="s">
        <v>272</v>
      </c>
      <c r="G5334" s="54" t="s">
        <v>207</v>
      </c>
      <c r="H5334" s="54" t="s">
        <v>209</v>
      </c>
      <c r="I5334" s="54" t="s">
        <v>1074</v>
      </c>
      <c r="J5334" s="54" t="s">
        <v>207</v>
      </c>
      <c r="K5334" s="54" t="s">
        <v>1087</v>
      </c>
      <c r="L5334" s="87">
        <v>41688</v>
      </c>
      <c r="M5334" s="54"/>
      <c r="N5334" s="54" t="s">
        <v>1088</v>
      </c>
      <c r="O5334" s="88">
        <v>0.78278769729999997</v>
      </c>
      <c r="P5334" s="54">
        <v>246</v>
      </c>
    </row>
    <row r="5335" spans="1:16" ht="28">
      <c r="A5335" s="54" t="s">
        <v>228</v>
      </c>
      <c r="B5335" s="54" t="s">
        <v>185</v>
      </c>
      <c r="C5335" s="54" t="s">
        <v>1132</v>
      </c>
      <c r="D5335" s="54" t="s">
        <v>163</v>
      </c>
      <c r="E5335" s="54" t="s">
        <v>370</v>
      </c>
      <c r="F5335" s="54" t="s">
        <v>272</v>
      </c>
      <c r="G5335" s="54" t="s">
        <v>207</v>
      </c>
      <c r="H5335" s="54" t="s">
        <v>209</v>
      </c>
      <c r="I5335" s="54" t="s">
        <v>1074</v>
      </c>
      <c r="J5335" s="54" t="s">
        <v>207</v>
      </c>
      <c r="K5335" s="54" t="s">
        <v>1091</v>
      </c>
      <c r="L5335" s="87">
        <v>41688</v>
      </c>
      <c r="M5335" s="54"/>
      <c r="N5335" s="54" t="s">
        <v>1092</v>
      </c>
      <c r="O5335" s="88">
        <v>0.70592443709999997</v>
      </c>
      <c r="P5335" s="54">
        <v>220</v>
      </c>
    </row>
    <row r="5336" spans="1:16" ht="28">
      <c r="A5336" s="54" t="s">
        <v>228</v>
      </c>
      <c r="B5336" s="54" t="s">
        <v>185</v>
      </c>
      <c r="C5336" s="54" t="s">
        <v>1132</v>
      </c>
      <c r="D5336" s="54" t="s">
        <v>163</v>
      </c>
      <c r="E5336" s="54" t="s">
        <v>370</v>
      </c>
      <c r="F5336" s="54" t="s">
        <v>272</v>
      </c>
      <c r="G5336" s="54" t="s">
        <v>207</v>
      </c>
      <c r="H5336" s="54" t="s">
        <v>209</v>
      </c>
      <c r="I5336" s="54" t="s">
        <v>1074</v>
      </c>
      <c r="J5336" s="54" t="s">
        <v>207</v>
      </c>
      <c r="K5336" s="54" t="s">
        <v>1093</v>
      </c>
      <c r="L5336" s="87">
        <v>41688</v>
      </c>
      <c r="M5336" s="54"/>
      <c r="N5336" s="54" t="s">
        <v>1094</v>
      </c>
      <c r="O5336" s="88">
        <v>0.73247931929999999</v>
      </c>
      <c r="P5336" s="54">
        <v>223</v>
      </c>
    </row>
    <row r="5337" spans="1:16" ht="28">
      <c r="A5337" s="54" t="s">
        <v>228</v>
      </c>
      <c r="B5337" s="54" t="s">
        <v>185</v>
      </c>
      <c r="C5337" s="54" t="s">
        <v>1132</v>
      </c>
      <c r="D5337" s="54" t="s">
        <v>163</v>
      </c>
      <c r="E5337" s="54" t="s">
        <v>370</v>
      </c>
      <c r="F5337" s="54" t="s">
        <v>272</v>
      </c>
      <c r="G5337" s="54" t="s">
        <v>207</v>
      </c>
      <c r="H5337" s="54" t="s">
        <v>209</v>
      </c>
      <c r="I5337" s="54" t="s">
        <v>1074</v>
      </c>
      <c r="J5337" s="54" t="s">
        <v>207</v>
      </c>
      <c r="K5337" s="54" t="s">
        <v>1095</v>
      </c>
      <c r="L5337" s="87">
        <v>41688</v>
      </c>
      <c r="M5337" s="54"/>
      <c r="N5337" s="54" t="s">
        <v>1096</v>
      </c>
      <c r="O5337" s="88">
        <v>3.2668731387999999</v>
      </c>
      <c r="P5337" s="54">
        <v>1028</v>
      </c>
    </row>
    <row r="5338" spans="1:16" ht="28">
      <c r="A5338" s="54" t="s">
        <v>228</v>
      </c>
      <c r="B5338" s="54" t="s">
        <v>185</v>
      </c>
      <c r="C5338" s="54" t="s">
        <v>1132</v>
      </c>
      <c r="D5338" s="54" t="s">
        <v>163</v>
      </c>
      <c r="E5338" s="54" t="s">
        <v>370</v>
      </c>
      <c r="F5338" s="54" t="s">
        <v>272</v>
      </c>
      <c r="G5338" s="54" t="s">
        <v>207</v>
      </c>
      <c r="H5338" s="54" t="s">
        <v>209</v>
      </c>
      <c r="I5338" s="54" t="s">
        <v>1074</v>
      </c>
      <c r="J5338" s="54" t="s">
        <v>207</v>
      </c>
      <c r="K5338" s="54" t="s">
        <v>1097</v>
      </c>
      <c r="L5338" s="87">
        <v>41688</v>
      </c>
      <c r="M5338" s="54"/>
      <c r="N5338" s="54" t="s">
        <v>1098</v>
      </c>
      <c r="O5338" s="88">
        <v>0.52008643830000001</v>
      </c>
      <c r="P5338" s="54">
        <v>163</v>
      </c>
    </row>
    <row r="5339" spans="1:16" ht="28">
      <c r="A5339" s="54" t="s">
        <v>228</v>
      </c>
      <c r="B5339" s="54" t="s">
        <v>185</v>
      </c>
      <c r="C5339" s="54" t="s">
        <v>1132</v>
      </c>
      <c r="D5339" s="54" t="s">
        <v>163</v>
      </c>
      <c r="E5339" s="54" t="s">
        <v>370</v>
      </c>
      <c r="F5339" s="54" t="s">
        <v>272</v>
      </c>
      <c r="G5339" s="54" t="s">
        <v>365</v>
      </c>
      <c r="H5339" s="54" t="s">
        <v>1099</v>
      </c>
      <c r="I5339" s="54" t="s">
        <v>1100</v>
      </c>
      <c r="J5339" s="54" t="s">
        <v>365</v>
      </c>
      <c r="K5339" s="54" t="s">
        <v>1112</v>
      </c>
      <c r="L5339" s="87">
        <v>42671</v>
      </c>
      <c r="M5339" s="54"/>
      <c r="N5339" s="54" t="s">
        <v>1113</v>
      </c>
      <c r="O5339" s="88">
        <v>3.2463962E-3</v>
      </c>
      <c r="P5339" s="54">
        <v>1</v>
      </c>
    </row>
    <row r="5340" spans="1:16" ht="28">
      <c r="A5340" s="54" t="s">
        <v>228</v>
      </c>
      <c r="B5340" s="54" t="s">
        <v>185</v>
      </c>
      <c r="C5340" s="54" t="s">
        <v>1132</v>
      </c>
      <c r="D5340" s="54" t="s">
        <v>163</v>
      </c>
      <c r="E5340" s="54" t="s">
        <v>370</v>
      </c>
      <c r="F5340" s="54" t="s">
        <v>272</v>
      </c>
      <c r="G5340" s="54" t="s">
        <v>365</v>
      </c>
      <c r="H5340" s="54" t="s">
        <v>1099</v>
      </c>
      <c r="I5340" s="54" t="s">
        <v>1100</v>
      </c>
      <c r="J5340" s="54" t="s">
        <v>365</v>
      </c>
      <c r="K5340" s="54" t="s">
        <v>1116</v>
      </c>
      <c r="L5340" s="87">
        <v>42671</v>
      </c>
      <c r="M5340" s="54"/>
      <c r="N5340" s="54" t="s">
        <v>1117</v>
      </c>
      <c r="O5340" s="88">
        <v>3.2463962E-3</v>
      </c>
      <c r="P5340" s="54">
        <v>1</v>
      </c>
    </row>
    <row r="5341" spans="1:16" ht="28">
      <c r="A5341" s="54" t="s">
        <v>228</v>
      </c>
      <c r="B5341" s="54" t="s">
        <v>185</v>
      </c>
      <c r="C5341" s="54" t="s">
        <v>1167</v>
      </c>
      <c r="D5341" s="54" t="s">
        <v>163</v>
      </c>
      <c r="E5341" s="54" t="s">
        <v>1168</v>
      </c>
      <c r="F5341" s="54" t="s">
        <v>272</v>
      </c>
      <c r="G5341" s="54" t="s">
        <v>186</v>
      </c>
      <c r="H5341" s="54" t="s">
        <v>371</v>
      </c>
      <c r="I5341" s="54" t="s">
        <v>372</v>
      </c>
      <c r="J5341" s="54" t="s">
        <v>186</v>
      </c>
      <c r="K5341" s="54" t="s">
        <v>373</v>
      </c>
      <c r="L5341" s="87">
        <v>41695</v>
      </c>
      <c r="M5341" s="54"/>
      <c r="N5341" s="54" t="s">
        <v>375</v>
      </c>
      <c r="O5341" s="88">
        <v>0.58140000000000003</v>
      </c>
      <c r="P5341" s="54">
        <v>323</v>
      </c>
    </row>
    <row r="5342" spans="1:16" ht="28">
      <c r="A5342" s="54" t="s">
        <v>228</v>
      </c>
      <c r="B5342" s="54" t="s">
        <v>185</v>
      </c>
      <c r="C5342" s="54" t="s">
        <v>1167</v>
      </c>
      <c r="D5342" s="54" t="s">
        <v>163</v>
      </c>
      <c r="E5342" s="54" t="s">
        <v>1168</v>
      </c>
      <c r="F5342" s="54" t="s">
        <v>272</v>
      </c>
      <c r="G5342" s="54" t="s">
        <v>186</v>
      </c>
      <c r="H5342" s="54" t="s">
        <v>371</v>
      </c>
      <c r="I5342" s="54" t="s">
        <v>372</v>
      </c>
      <c r="J5342" s="54" t="s">
        <v>186</v>
      </c>
      <c r="K5342" s="54" t="s">
        <v>376</v>
      </c>
      <c r="L5342" s="87">
        <v>41695</v>
      </c>
      <c r="M5342" s="54"/>
      <c r="N5342" s="54" t="s">
        <v>377</v>
      </c>
      <c r="O5342" s="88">
        <v>8.9999999999999993E-3</v>
      </c>
      <c r="P5342" s="54">
        <v>5</v>
      </c>
    </row>
    <row r="5343" spans="1:16" ht="28">
      <c r="A5343" s="54" t="s">
        <v>228</v>
      </c>
      <c r="B5343" s="54" t="s">
        <v>185</v>
      </c>
      <c r="C5343" s="54" t="s">
        <v>1167</v>
      </c>
      <c r="D5343" s="54" t="s">
        <v>163</v>
      </c>
      <c r="E5343" s="54" t="s">
        <v>1168</v>
      </c>
      <c r="F5343" s="54" t="s">
        <v>272</v>
      </c>
      <c r="G5343" s="54" t="s">
        <v>186</v>
      </c>
      <c r="H5343" s="54" t="s">
        <v>371</v>
      </c>
      <c r="I5343" s="54" t="s">
        <v>372</v>
      </c>
      <c r="J5343" s="54" t="s">
        <v>186</v>
      </c>
      <c r="K5343" s="54" t="s">
        <v>376</v>
      </c>
      <c r="L5343" s="87">
        <v>41695</v>
      </c>
      <c r="M5343" s="54"/>
      <c r="N5343" s="54" t="s">
        <v>378</v>
      </c>
      <c r="O5343" s="88">
        <v>3.0599999999999999E-2</v>
      </c>
      <c r="P5343" s="54">
        <v>17</v>
      </c>
    </row>
    <row r="5344" spans="1:16" ht="28">
      <c r="A5344" s="54" t="s">
        <v>228</v>
      </c>
      <c r="B5344" s="54" t="s">
        <v>185</v>
      </c>
      <c r="C5344" s="54" t="s">
        <v>1167</v>
      </c>
      <c r="D5344" s="54" t="s">
        <v>163</v>
      </c>
      <c r="E5344" s="54" t="s">
        <v>1168</v>
      </c>
      <c r="F5344" s="54" t="s">
        <v>272</v>
      </c>
      <c r="G5344" s="54" t="s">
        <v>186</v>
      </c>
      <c r="H5344" s="54" t="s">
        <v>371</v>
      </c>
      <c r="I5344" s="54" t="s">
        <v>372</v>
      </c>
      <c r="J5344" s="54" t="s">
        <v>186</v>
      </c>
      <c r="K5344" s="54" t="s">
        <v>379</v>
      </c>
      <c r="L5344" s="87">
        <v>41695</v>
      </c>
      <c r="M5344" s="54"/>
      <c r="N5344" s="54" t="s">
        <v>380</v>
      </c>
      <c r="O5344" s="88">
        <v>0.25740000000000002</v>
      </c>
      <c r="P5344" s="54">
        <v>143</v>
      </c>
    </row>
    <row r="5345" spans="1:16" ht="28">
      <c r="A5345" s="54" t="s">
        <v>228</v>
      </c>
      <c r="B5345" s="54" t="s">
        <v>185</v>
      </c>
      <c r="C5345" s="54" t="s">
        <v>1167</v>
      </c>
      <c r="D5345" s="54" t="s">
        <v>163</v>
      </c>
      <c r="E5345" s="54" t="s">
        <v>1168</v>
      </c>
      <c r="F5345" s="54" t="s">
        <v>272</v>
      </c>
      <c r="G5345" s="54" t="s">
        <v>186</v>
      </c>
      <c r="H5345" s="54" t="s">
        <v>371</v>
      </c>
      <c r="I5345" s="54" t="s">
        <v>372</v>
      </c>
      <c r="J5345" s="54" t="s">
        <v>186</v>
      </c>
      <c r="K5345" s="54" t="s">
        <v>381</v>
      </c>
      <c r="L5345" s="87">
        <v>41695</v>
      </c>
      <c r="M5345" s="54"/>
      <c r="N5345" s="54" t="s">
        <v>382</v>
      </c>
      <c r="O5345" s="88">
        <v>0.29880000000000001</v>
      </c>
      <c r="P5345" s="54">
        <v>166</v>
      </c>
    </row>
    <row r="5346" spans="1:16" ht="28">
      <c r="A5346" s="54" t="s">
        <v>228</v>
      </c>
      <c r="B5346" s="54" t="s">
        <v>185</v>
      </c>
      <c r="C5346" s="54" t="s">
        <v>1167</v>
      </c>
      <c r="D5346" s="54" t="s">
        <v>163</v>
      </c>
      <c r="E5346" s="54" t="s">
        <v>1168</v>
      </c>
      <c r="F5346" s="54" t="s">
        <v>272</v>
      </c>
      <c r="G5346" s="54" t="s">
        <v>186</v>
      </c>
      <c r="H5346" s="54" t="s">
        <v>371</v>
      </c>
      <c r="I5346" s="54" t="s">
        <v>372</v>
      </c>
      <c r="J5346" s="54" t="s">
        <v>186</v>
      </c>
      <c r="K5346" s="54" t="s">
        <v>383</v>
      </c>
      <c r="L5346" s="87">
        <v>41695</v>
      </c>
      <c r="M5346" s="54"/>
      <c r="N5346" s="54" t="s">
        <v>384</v>
      </c>
      <c r="O5346" s="88">
        <v>3.9600000000000003E-2</v>
      </c>
      <c r="P5346" s="54">
        <v>22</v>
      </c>
    </row>
    <row r="5347" spans="1:16" ht="28">
      <c r="A5347" s="54" t="s">
        <v>228</v>
      </c>
      <c r="B5347" s="54" t="s">
        <v>185</v>
      </c>
      <c r="C5347" s="54" t="s">
        <v>1167</v>
      </c>
      <c r="D5347" s="54" t="s">
        <v>163</v>
      </c>
      <c r="E5347" s="54" t="s">
        <v>1168</v>
      </c>
      <c r="F5347" s="54" t="s">
        <v>272</v>
      </c>
      <c r="G5347" s="54" t="s">
        <v>186</v>
      </c>
      <c r="H5347" s="54" t="s">
        <v>371</v>
      </c>
      <c r="I5347" s="54" t="s">
        <v>372</v>
      </c>
      <c r="J5347" s="54" t="s">
        <v>186</v>
      </c>
      <c r="K5347" s="54" t="s">
        <v>385</v>
      </c>
      <c r="L5347" s="87">
        <v>41695</v>
      </c>
      <c r="M5347" s="54"/>
      <c r="N5347" s="54" t="s">
        <v>386</v>
      </c>
      <c r="O5347" s="88">
        <v>7.7399999999999997E-2</v>
      </c>
      <c r="P5347" s="54">
        <v>43</v>
      </c>
    </row>
    <row r="5348" spans="1:16" ht="28">
      <c r="A5348" s="54" t="s">
        <v>228</v>
      </c>
      <c r="B5348" s="54" t="s">
        <v>185</v>
      </c>
      <c r="C5348" s="54" t="s">
        <v>1167</v>
      </c>
      <c r="D5348" s="54" t="s">
        <v>163</v>
      </c>
      <c r="E5348" s="54" t="s">
        <v>1168</v>
      </c>
      <c r="F5348" s="54" t="s">
        <v>272</v>
      </c>
      <c r="G5348" s="54" t="s">
        <v>192</v>
      </c>
      <c r="H5348" s="54" t="s">
        <v>280</v>
      </c>
      <c r="I5348" s="54" t="s">
        <v>281</v>
      </c>
      <c r="J5348" s="54" t="s">
        <v>192</v>
      </c>
      <c r="K5348" s="54" t="s">
        <v>465</v>
      </c>
      <c r="L5348" s="87">
        <v>41898</v>
      </c>
      <c r="M5348" s="54"/>
      <c r="N5348" s="54" t="s">
        <v>466</v>
      </c>
      <c r="O5348" s="88">
        <v>8.2799999999999985E-2</v>
      </c>
      <c r="P5348" s="54">
        <v>46</v>
      </c>
    </row>
    <row r="5349" spans="1:16" ht="28">
      <c r="A5349" s="54" t="s">
        <v>228</v>
      </c>
      <c r="B5349" s="54" t="s">
        <v>185</v>
      </c>
      <c r="C5349" s="54" t="s">
        <v>1167</v>
      </c>
      <c r="D5349" s="54" t="s">
        <v>163</v>
      </c>
      <c r="E5349" s="54" t="s">
        <v>1168</v>
      </c>
      <c r="F5349" s="54" t="s">
        <v>272</v>
      </c>
      <c r="G5349" s="54" t="s">
        <v>192</v>
      </c>
      <c r="H5349" s="54" t="s">
        <v>280</v>
      </c>
      <c r="I5349" s="54" t="s">
        <v>281</v>
      </c>
      <c r="J5349" s="54" t="s">
        <v>192</v>
      </c>
      <c r="K5349" s="54" t="s">
        <v>282</v>
      </c>
      <c r="L5349" s="87">
        <v>41898</v>
      </c>
      <c r="M5349" s="54"/>
      <c r="N5349" s="54" t="s">
        <v>283</v>
      </c>
      <c r="O5349" s="88">
        <v>8.2799999999999985E-2</v>
      </c>
      <c r="P5349" s="54">
        <v>46</v>
      </c>
    </row>
    <row r="5350" spans="1:16" ht="28">
      <c r="A5350" s="54" t="s">
        <v>228</v>
      </c>
      <c r="B5350" s="54" t="s">
        <v>185</v>
      </c>
      <c r="C5350" s="54" t="s">
        <v>1167</v>
      </c>
      <c r="D5350" s="54" t="s">
        <v>163</v>
      </c>
      <c r="E5350" s="54" t="s">
        <v>1168</v>
      </c>
      <c r="F5350" s="54" t="s">
        <v>272</v>
      </c>
      <c r="G5350" s="54" t="s">
        <v>192</v>
      </c>
      <c r="H5350" s="54" t="s">
        <v>280</v>
      </c>
      <c r="I5350" s="54" t="s">
        <v>281</v>
      </c>
      <c r="J5350" s="54" t="s">
        <v>192</v>
      </c>
      <c r="K5350" s="54" t="s">
        <v>284</v>
      </c>
      <c r="L5350" s="87">
        <v>41898</v>
      </c>
      <c r="M5350" s="54"/>
      <c r="N5350" s="54" t="s">
        <v>285</v>
      </c>
      <c r="O5350" s="88">
        <v>2.52E-2</v>
      </c>
      <c r="P5350" s="54">
        <v>14</v>
      </c>
    </row>
    <row r="5351" spans="1:16" ht="28">
      <c r="A5351" s="54" t="s">
        <v>228</v>
      </c>
      <c r="B5351" s="54" t="s">
        <v>185</v>
      </c>
      <c r="C5351" s="54" t="s">
        <v>1167</v>
      </c>
      <c r="D5351" s="54" t="s">
        <v>163</v>
      </c>
      <c r="E5351" s="54" t="s">
        <v>1168</v>
      </c>
      <c r="F5351" s="54" t="s">
        <v>272</v>
      </c>
      <c r="G5351" s="54" t="s">
        <v>192</v>
      </c>
      <c r="H5351" s="54" t="s">
        <v>280</v>
      </c>
      <c r="I5351" s="54" t="s">
        <v>281</v>
      </c>
      <c r="J5351" s="54" t="s">
        <v>192</v>
      </c>
      <c r="K5351" s="54" t="s">
        <v>286</v>
      </c>
      <c r="L5351" s="87">
        <v>41898</v>
      </c>
      <c r="M5351" s="54"/>
      <c r="N5351" s="54" t="s">
        <v>287</v>
      </c>
      <c r="O5351" s="88">
        <v>0.1116</v>
      </c>
      <c r="P5351" s="54">
        <v>62</v>
      </c>
    </row>
    <row r="5352" spans="1:16" ht="28">
      <c r="A5352" s="54" t="s">
        <v>228</v>
      </c>
      <c r="B5352" s="54" t="s">
        <v>185</v>
      </c>
      <c r="C5352" s="54" t="s">
        <v>1167</v>
      </c>
      <c r="D5352" s="54" t="s">
        <v>163</v>
      </c>
      <c r="E5352" s="54" t="s">
        <v>1168</v>
      </c>
      <c r="F5352" s="54" t="s">
        <v>272</v>
      </c>
      <c r="G5352" s="54" t="s">
        <v>192</v>
      </c>
      <c r="H5352" s="54" t="s">
        <v>280</v>
      </c>
      <c r="I5352" s="54" t="s">
        <v>281</v>
      </c>
      <c r="J5352" s="54" t="s">
        <v>192</v>
      </c>
      <c r="K5352" s="54" t="s">
        <v>467</v>
      </c>
      <c r="L5352" s="87">
        <v>41898</v>
      </c>
      <c r="M5352" s="54"/>
      <c r="N5352" s="54" t="s">
        <v>468</v>
      </c>
      <c r="O5352" s="88">
        <v>1.8E-3</v>
      </c>
      <c r="P5352" s="54">
        <v>1</v>
      </c>
    </row>
    <row r="5353" spans="1:16" ht="28">
      <c r="A5353" s="54" t="s">
        <v>228</v>
      </c>
      <c r="B5353" s="54" t="s">
        <v>185</v>
      </c>
      <c r="C5353" s="54" t="s">
        <v>1167</v>
      </c>
      <c r="D5353" s="54" t="s">
        <v>163</v>
      </c>
      <c r="E5353" s="54" t="s">
        <v>1168</v>
      </c>
      <c r="F5353" s="54" t="s">
        <v>272</v>
      </c>
      <c r="G5353" s="54" t="s">
        <v>192</v>
      </c>
      <c r="H5353" s="54" t="s">
        <v>280</v>
      </c>
      <c r="I5353" s="54" t="s">
        <v>281</v>
      </c>
      <c r="J5353" s="54" t="s">
        <v>192</v>
      </c>
      <c r="K5353" s="54" t="s">
        <v>471</v>
      </c>
      <c r="L5353" s="87">
        <v>41898</v>
      </c>
      <c r="M5353" s="54"/>
      <c r="N5353" s="54" t="s">
        <v>472</v>
      </c>
      <c r="O5353" s="88">
        <v>1.8E-3</v>
      </c>
      <c r="P5353" s="54">
        <v>1</v>
      </c>
    </row>
    <row r="5354" spans="1:16" ht="28">
      <c r="A5354" s="54" t="s">
        <v>228</v>
      </c>
      <c r="B5354" s="54" t="s">
        <v>185</v>
      </c>
      <c r="C5354" s="54" t="s">
        <v>1167</v>
      </c>
      <c r="D5354" s="54" t="s">
        <v>163</v>
      </c>
      <c r="E5354" s="54" t="s">
        <v>1168</v>
      </c>
      <c r="F5354" s="54" t="s">
        <v>272</v>
      </c>
      <c r="G5354" s="54" t="s">
        <v>192</v>
      </c>
      <c r="H5354" s="54" t="s">
        <v>280</v>
      </c>
      <c r="I5354" s="54" t="s">
        <v>281</v>
      </c>
      <c r="J5354" s="54" t="s">
        <v>192</v>
      </c>
      <c r="K5354" s="54" t="s">
        <v>473</v>
      </c>
      <c r="L5354" s="87">
        <v>41898</v>
      </c>
      <c r="M5354" s="54"/>
      <c r="N5354" s="54" t="s">
        <v>474</v>
      </c>
      <c r="O5354" s="88">
        <v>0.12959999999999999</v>
      </c>
      <c r="P5354" s="54">
        <v>72</v>
      </c>
    </row>
    <row r="5355" spans="1:16" ht="28">
      <c r="A5355" s="54" t="s">
        <v>228</v>
      </c>
      <c r="B5355" s="54" t="s">
        <v>185</v>
      </c>
      <c r="C5355" s="54" t="s">
        <v>1167</v>
      </c>
      <c r="D5355" s="54" t="s">
        <v>163</v>
      </c>
      <c r="E5355" s="54" t="s">
        <v>1168</v>
      </c>
      <c r="F5355" s="54" t="s">
        <v>272</v>
      </c>
      <c r="G5355" s="54" t="s">
        <v>192</v>
      </c>
      <c r="H5355" s="54" t="s">
        <v>478</v>
      </c>
      <c r="I5355" s="54" t="s">
        <v>479</v>
      </c>
      <c r="J5355" s="54" t="s">
        <v>192</v>
      </c>
      <c r="K5355" s="54" t="s">
        <v>480</v>
      </c>
      <c r="L5355" s="87">
        <v>41695</v>
      </c>
      <c r="M5355" s="54"/>
      <c r="N5355" s="54" t="s">
        <v>481</v>
      </c>
      <c r="O5355" s="88">
        <v>0.13139999999999999</v>
      </c>
      <c r="P5355" s="54">
        <v>73</v>
      </c>
    </row>
    <row r="5356" spans="1:16" ht="28">
      <c r="A5356" s="54" t="s">
        <v>228</v>
      </c>
      <c r="B5356" s="54" t="s">
        <v>185</v>
      </c>
      <c r="C5356" s="54" t="s">
        <v>1167</v>
      </c>
      <c r="D5356" s="54" t="s">
        <v>163</v>
      </c>
      <c r="E5356" s="54" t="s">
        <v>1168</v>
      </c>
      <c r="F5356" s="54" t="s">
        <v>272</v>
      </c>
      <c r="G5356" s="54" t="s">
        <v>192</v>
      </c>
      <c r="H5356" s="54" t="s">
        <v>478</v>
      </c>
      <c r="I5356" s="54" t="s">
        <v>479</v>
      </c>
      <c r="J5356" s="54" t="s">
        <v>192</v>
      </c>
      <c r="K5356" s="54" t="s">
        <v>482</v>
      </c>
      <c r="L5356" s="87">
        <v>41695</v>
      </c>
      <c r="M5356" s="54"/>
      <c r="N5356" s="54" t="s">
        <v>483</v>
      </c>
      <c r="O5356" s="88">
        <v>0.28079999999999999</v>
      </c>
      <c r="P5356" s="54">
        <v>156</v>
      </c>
    </row>
    <row r="5357" spans="1:16" ht="28">
      <c r="A5357" s="54" t="s">
        <v>228</v>
      </c>
      <c r="B5357" s="54" t="s">
        <v>185</v>
      </c>
      <c r="C5357" s="54" t="s">
        <v>1167</v>
      </c>
      <c r="D5357" s="54" t="s">
        <v>163</v>
      </c>
      <c r="E5357" s="54" t="s">
        <v>1168</v>
      </c>
      <c r="F5357" s="54" t="s">
        <v>272</v>
      </c>
      <c r="G5357" s="54" t="s">
        <v>192</v>
      </c>
      <c r="H5357" s="54" t="s">
        <v>478</v>
      </c>
      <c r="I5357" s="54" t="s">
        <v>479</v>
      </c>
      <c r="J5357" s="54" t="s">
        <v>192</v>
      </c>
      <c r="K5357" s="54" t="s">
        <v>484</v>
      </c>
      <c r="L5357" s="87">
        <v>41695</v>
      </c>
      <c r="M5357" s="54"/>
      <c r="N5357" s="54" t="s">
        <v>485</v>
      </c>
      <c r="O5357" s="88">
        <v>0.1152</v>
      </c>
      <c r="P5357" s="54">
        <v>64</v>
      </c>
    </row>
    <row r="5358" spans="1:16" ht="28">
      <c r="A5358" s="54" t="s">
        <v>228</v>
      </c>
      <c r="B5358" s="54" t="s">
        <v>185</v>
      </c>
      <c r="C5358" s="54" t="s">
        <v>1167</v>
      </c>
      <c r="D5358" s="54" t="s">
        <v>163</v>
      </c>
      <c r="E5358" s="54" t="s">
        <v>1168</v>
      </c>
      <c r="F5358" s="54" t="s">
        <v>272</v>
      </c>
      <c r="G5358" s="54" t="s">
        <v>192</v>
      </c>
      <c r="H5358" s="54" t="s">
        <v>478</v>
      </c>
      <c r="I5358" s="54" t="s">
        <v>479</v>
      </c>
      <c r="J5358" s="54" t="s">
        <v>192</v>
      </c>
      <c r="K5358" s="54" t="s">
        <v>486</v>
      </c>
      <c r="L5358" s="87">
        <v>41695</v>
      </c>
      <c r="M5358" s="54"/>
      <c r="N5358" s="54" t="s">
        <v>487</v>
      </c>
      <c r="O5358" s="88">
        <v>6.1199999999999997E-2</v>
      </c>
      <c r="P5358" s="54">
        <v>34</v>
      </c>
    </row>
    <row r="5359" spans="1:16" ht="28">
      <c r="A5359" s="54" t="s">
        <v>228</v>
      </c>
      <c r="B5359" s="54" t="s">
        <v>185</v>
      </c>
      <c r="C5359" s="54" t="s">
        <v>1167</v>
      </c>
      <c r="D5359" s="54" t="s">
        <v>163</v>
      </c>
      <c r="E5359" s="54" t="s">
        <v>1168</v>
      </c>
      <c r="F5359" s="54" t="s">
        <v>272</v>
      </c>
      <c r="G5359" s="54" t="s">
        <v>192</v>
      </c>
      <c r="H5359" s="54" t="s">
        <v>478</v>
      </c>
      <c r="I5359" s="54" t="s">
        <v>479</v>
      </c>
      <c r="J5359" s="54" t="s">
        <v>192</v>
      </c>
      <c r="K5359" s="54" t="s">
        <v>488</v>
      </c>
      <c r="L5359" s="87">
        <v>41695</v>
      </c>
      <c r="M5359" s="54"/>
      <c r="N5359" s="54" t="s">
        <v>489</v>
      </c>
      <c r="O5359" s="88">
        <v>0.1278</v>
      </c>
      <c r="P5359" s="54">
        <v>71</v>
      </c>
    </row>
    <row r="5360" spans="1:16" ht="28">
      <c r="A5360" s="54" t="s">
        <v>228</v>
      </c>
      <c r="B5360" s="54" t="s">
        <v>185</v>
      </c>
      <c r="C5360" s="54" t="s">
        <v>1167</v>
      </c>
      <c r="D5360" s="54" t="s">
        <v>163</v>
      </c>
      <c r="E5360" s="54" t="s">
        <v>1168</v>
      </c>
      <c r="F5360" s="54" t="s">
        <v>272</v>
      </c>
      <c r="G5360" s="54" t="s">
        <v>192</v>
      </c>
      <c r="H5360" s="54" t="s">
        <v>478</v>
      </c>
      <c r="I5360" s="54" t="s">
        <v>479</v>
      </c>
      <c r="J5360" s="54" t="s">
        <v>192</v>
      </c>
      <c r="K5360" s="54" t="s">
        <v>490</v>
      </c>
      <c r="L5360" s="87">
        <v>41695</v>
      </c>
      <c r="M5360" s="54"/>
      <c r="N5360" s="54" t="s">
        <v>491</v>
      </c>
      <c r="O5360" s="88">
        <v>7.9200000000000007E-2</v>
      </c>
      <c r="P5360" s="54">
        <v>44</v>
      </c>
    </row>
    <row r="5361" spans="1:16" ht="28">
      <c r="A5361" s="54" t="s">
        <v>228</v>
      </c>
      <c r="B5361" s="54" t="s">
        <v>185</v>
      </c>
      <c r="C5361" s="54" t="s">
        <v>1167</v>
      </c>
      <c r="D5361" s="54" t="s">
        <v>163</v>
      </c>
      <c r="E5361" s="54" t="s">
        <v>1168</v>
      </c>
      <c r="F5361" s="54" t="s">
        <v>272</v>
      </c>
      <c r="G5361" s="54" t="s">
        <v>192</v>
      </c>
      <c r="H5361" s="54" t="s">
        <v>478</v>
      </c>
      <c r="I5361" s="54" t="s">
        <v>479</v>
      </c>
      <c r="J5361" s="54" t="s">
        <v>192</v>
      </c>
      <c r="K5361" s="54" t="s">
        <v>492</v>
      </c>
      <c r="L5361" s="87">
        <v>41695</v>
      </c>
      <c r="M5361" s="54"/>
      <c r="N5361" s="54" t="s">
        <v>493</v>
      </c>
      <c r="O5361" s="88">
        <v>4.3200000000000002E-2</v>
      </c>
      <c r="P5361" s="54">
        <v>24</v>
      </c>
    </row>
    <row r="5362" spans="1:16" ht="28">
      <c r="A5362" s="54" t="s">
        <v>228</v>
      </c>
      <c r="B5362" s="54" t="s">
        <v>185</v>
      </c>
      <c r="C5362" s="54" t="s">
        <v>1167</v>
      </c>
      <c r="D5362" s="54" t="s">
        <v>163</v>
      </c>
      <c r="E5362" s="54" t="s">
        <v>1168</v>
      </c>
      <c r="F5362" s="54" t="s">
        <v>272</v>
      </c>
      <c r="G5362" s="54" t="s">
        <v>192</v>
      </c>
      <c r="H5362" s="54" t="s">
        <v>478</v>
      </c>
      <c r="I5362" s="54" t="s">
        <v>479</v>
      </c>
      <c r="J5362" s="54" t="s">
        <v>192</v>
      </c>
      <c r="K5362" s="54" t="s">
        <v>494</v>
      </c>
      <c r="L5362" s="87">
        <v>41695</v>
      </c>
      <c r="M5362" s="54"/>
      <c r="N5362" s="54" t="s">
        <v>495</v>
      </c>
      <c r="O5362" s="88">
        <v>3.5568</v>
      </c>
      <c r="P5362" s="54">
        <v>1976</v>
      </c>
    </row>
    <row r="5363" spans="1:16" ht="28">
      <c r="A5363" s="54" t="s">
        <v>228</v>
      </c>
      <c r="B5363" s="54" t="s">
        <v>185</v>
      </c>
      <c r="C5363" s="54" t="s">
        <v>1167</v>
      </c>
      <c r="D5363" s="54" t="s">
        <v>163</v>
      </c>
      <c r="E5363" s="54" t="s">
        <v>1168</v>
      </c>
      <c r="F5363" s="54" t="s">
        <v>272</v>
      </c>
      <c r="G5363" s="54" t="s">
        <v>192</v>
      </c>
      <c r="H5363" s="54" t="s">
        <v>478</v>
      </c>
      <c r="I5363" s="54" t="s">
        <v>479</v>
      </c>
      <c r="J5363" s="54" t="s">
        <v>192</v>
      </c>
      <c r="K5363" s="54" t="s">
        <v>496</v>
      </c>
      <c r="L5363" s="87">
        <v>41695</v>
      </c>
      <c r="M5363" s="54"/>
      <c r="N5363" s="54" t="s">
        <v>497</v>
      </c>
      <c r="O5363" s="88">
        <v>1.17</v>
      </c>
      <c r="P5363" s="54">
        <v>650</v>
      </c>
    </row>
    <row r="5364" spans="1:16" s="76" customFormat="1" ht="28">
      <c r="A5364" s="54" t="s">
        <v>228</v>
      </c>
      <c r="B5364" s="54" t="s">
        <v>185</v>
      </c>
      <c r="C5364" s="54" t="s">
        <v>1167</v>
      </c>
      <c r="D5364" s="54" t="s">
        <v>163</v>
      </c>
      <c r="E5364" s="54" t="s">
        <v>1168</v>
      </c>
      <c r="F5364" s="54" t="s">
        <v>272</v>
      </c>
      <c r="G5364" s="54" t="s">
        <v>192</v>
      </c>
      <c r="H5364" s="54" t="s">
        <v>478</v>
      </c>
      <c r="I5364" s="54" t="s">
        <v>479</v>
      </c>
      <c r="J5364" s="54" t="s">
        <v>192</v>
      </c>
      <c r="K5364" s="54" t="s">
        <v>498</v>
      </c>
      <c r="L5364" s="87">
        <v>41695</v>
      </c>
      <c r="M5364" s="54"/>
      <c r="N5364" s="54" t="s">
        <v>499</v>
      </c>
      <c r="O5364" s="88">
        <v>0.32219999999999999</v>
      </c>
      <c r="P5364" s="54">
        <v>179</v>
      </c>
    </row>
    <row r="5365" spans="1:16" ht="28">
      <c r="A5365" s="54" t="s">
        <v>228</v>
      </c>
      <c r="B5365" s="54" t="s">
        <v>185</v>
      </c>
      <c r="C5365" s="54" t="s">
        <v>1167</v>
      </c>
      <c r="D5365" s="54" t="s">
        <v>163</v>
      </c>
      <c r="E5365" s="54" t="s">
        <v>1168</v>
      </c>
      <c r="F5365" s="54" t="s">
        <v>272</v>
      </c>
      <c r="G5365" s="54" t="s">
        <v>288</v>
      </c>
      <c r="H5365" s="54" t="s">
        <v>600</v>
      </c>
      <c r="I5365" s="54" t="s">
        <v>601</v>
      </c>
      <c r="J5365" s="54" t="s">
        <v>288</v>
      </c>
      <c r="K5365" s="54" t="s">
        <v>602</v>
      </c>
      <c r="L5365" s="87">
        <v>41695</v>
      </c>
      <c r="M5365" s="54"/>
      <c r="N5365" s="54" t="s">
        <v>603</v>
      </c>
      <c r="O5365" s="88">
        <v>1.7999999999999999E-2</v>
      </c>
      <c r="P5365" s="54">
        <v>10</v>
      </c>
    </row>
    <row r="5366" spans="1:16" ht="28">
      <c r="A5366" s="54" t="s">
        <v>228</v>
      </c>
      <c r="B5366" s="54" t="s">
        <v>185</v>
      </c>
      <c r="C5366" s="54" t="s">
        <v>1167</v>
      </c>
      <c r="D5366" s="54" t="s">
        <v>163</v>
      </c>
      <c r="E5366" s="54" t="s">
        <v>1168</v>
      </c>
      <c r="F5366" s="54" t="s">
        <v>272</v>
      </c>
      <c r="G5366" s="54" t="s">
        <v>288</v>
      </c>
      <c r="H5366" s="54" t="s">
        <v>600</v>
      </c>
      <c r="I5366" s="54" t="s">
        <v>601</v>
      </c>
      <c r="J5366" s="54" t="s">
        <v>288</v>
      </c>
      <c r="K5366" s="54" t="s">
        <v>604</v>
      </c>
      <c r="L5366" s="87">
        <v>41695</v>
      </c>
      <c r="M5366" s="54"/>
      <c r="N5366" s="54" t="s">
        <v>605</v>
      </c>
      <c r="O5366" s="88">
        <v>4.3200000000000002E-2</v>
      </c>
      <c r="P5366" s="54">
        <v>24</v>
      </c>
    </row>
    <row r="5367" spans="1:16" ht="28">
      <c r="A5367" s="54" t="s">
        <v>228</v>
      </c>
      <c r="B5367" s="54" t="s">
        <v>185</v>
      </c>
      <c r="C5367" s="54" t="s">
        <v>1167</v>
      </c>
      <c r="D5367" s="54" t="s">
        <v>163</v>
      </c>
      <c r="E5367" s="54" t="s">
        <v>1168</v>
      </c>
      <c r="F5367" s="54" t="s">
        <v>272</v>
      </c>
      <c r="G5367" s="54" t="s">
        <v>288</v>
      </c>
      <c r="H5367" s="54" t="s">
        <v>600</v>
      </c>
      <c r="I5367" s="54" t="s">
        <v>601</v>
      </c>
      <c r="J5367" s="54" t="s">
        <v>288</v>
      </c>
      <c r="K5367" s="54" t="s">
        <v>606</v>
      </c>
      <c r="L5367" s="87">
        <v>41695</v>
      </c>
      <c r="M5367" s="54"/>
      <c r="N5367" s="54" t="s">
        <v>607</v>
      </c>
      <c r="O5367" s="88">
        <v>0.22320000000000001</v>
      </c>
      <c r="P5367" s="54">
        <v>124</v>
      </c>
    </row>
    <row r="5368" spans="1:16" ht="28">
      <c r="A5368" s="54" t="s">
        <v>228</v>
      </c>
      <c r="B5368" s="54" t="s">
        <v>185</v>
      </c>
      <c r="C5368" s="54" t="s">
        <v>1167</v>
      </c>
      <c r="D5368" s="54" t="s">
        <v>163</v>
      </c>
      <c r="E5368" s="54" t="s">
        <v>1168</v>
      </c>
      <c r="F5368" s="54" t="s">
        <v>272</v>
      </c>
      <c r="G5368" s="54" t="s">
        <v>288</v>
      </c>
      <c r="H5368" s="54" t="s">
        <v>600</v>
      </c>
      <c r="I5368" s="54" t="s">
        <v>601</v>
      </c>
      <c r="J5368" s="54" t="s">
        <v>288</v>
      </c>
      <c r="K5368" s="54" t="s">
        <v>608</v>
      </c>
      <c r="L5368" s="87">
        <v>41695</v>
      </c>
      <c r="M5368" s="54"/>
      <c r="N5368" s="54" t="s">
        <v>609</v>
      </c>
      <c r="O5368" s="88">
        <v>0.3654</v>
      </c>
      <c r="P5368" s="54">
        <v>203</v>
      </c>
    </row>
    <row r="5369" spans="1:16" ht="28">
      <c r="A5369" s="54" t="s">
        <v>228</v>
      </c>
      <c r="B5369" s="54" t="s">
        <v>185</v>
      </c>
      <c r="C5369" s="54" t="s">
        <v>1167</v>
      </c>
      <c r="D5369" s="54" t="s">
        <v>163</v>
      </c>
      <c r="E5369" s="54" t="s">
        <v>1168</v>
      </c>
      <c r="F5369" s="54" t="s">
        <v>272</v>
      </c>
      <c r="G5369" s="54" t="s">
        <v>288</v>
      </c>
      <c r="H5369" s="54" t="s">
        <v>600</v>
      </c>
      <c r="I5369" s="54" t="s">
        <v>601</v>
      </c>
      <c r="J5369" s="54" t="s">
        <v>288</v>
      </c>
      <c r="K5369" s="54" t="s">
        <v>610</v>
      </c>
      <c r="L5369" s="87">
        <v>41695</v>
      </c>
      <c r="M5369" s="54"/>
      <c r="N5369" s="54" t="s">
        <v>611</v>
      </c>
      <c r="O5369" s="88">
        <v>3.0599999999999999E-2</v>
      </c>
      <c r="P5369" s="54">
        <v>17</v>
      </c>
    </row>
    <row r="5370" spans="1:16" ht="28">
      <c r="A5370" s="54" t="s">
        <v>228</v>
      </c>
      <c r="B5370" s="54" t="s">
        <v>185</v>
      </c>
      <c r="C5370" s="54" t="s">
        <v>1167</v>
      </c>
      <c r="D5370" s="54" t="s">
        <v>163</v>
      </c>
      <c r="E5370" s="54" t="s">
        <v>1168</v>
      </c>
      <c r="F5370" s="54" t="s">
        <v>272</v>
      </c>
      <c r="G5370" s="54" t="s">
        <v>288</v>
      </c>
      <c r="H5370" s="54" t="s">
        <v>600</v>
      </c>
      <c r="I5370" s="54" t="s">
        <v>601</v>
      </c>
      <c r="J5370" s="54" t="s">
        <v>288</v>
      </c>
      <c r="K5370" s="54" t="s">
        <v>612</v>
      </c>
      <c r="L5370" s="87">
        <v>41695</v>
      </c>
      <c r="M5370" s="54"/>
      <c r="N5370" s="54" t="s">
        <v>613</v>
      </c>
      <c r="O5370" s="88">
        <v>2.7E-2</v>
      </c>
      <c r="P5370" s="54">
        <v>15</v>
      </c>
    </row>
    <row r="5371" spans="1:16" ht="28">
      <c r="A5371" s="54" t="s">
        <v>228</v>
      </c>
      <c r="B5371" s="54" t="s">
        <v>185</v>
      </c>
      <c r="C5371" s="54" t="s">
        <v>1167</v>
      </c>
      <c r="D5371" s="54" t="s">
        <v>163</v>
      </c>
      <c r="E5371" s="54" t="s">
        <v>1168</v>
      </c>
      <c r="F5371" s="54" t="s">
        <v>272</v>
      </c>
      <c r="G5371" s="54" t="s">
        <v>288</v>
      </c>
      <c r="H5371" s="54" t="s">
        <v>600</v>
      </c>
      <c r="I5371" s="54" t="s">
        <v>601</v>
      </c>
      <c r="J5371" s="54" t="s">
        <v>288</v>
      </c>
      <c r="K5371" s="54" t="s">
        <v>614</v>
      </c>
      <c r="L5371" s="87">
        <v>41695</v>
      </c>
      <c r="M5371" s="54"/>
      <c r="N5371" s="54" t="s">
        <v>615</v>
      </c>
      <c r="O5371" s="88">
        <v>1.7999999999999999E-2</v>
      </c>
      <c r="P5371" s="54">
        <v>10</v>
      </c>
    </row>
    <row r="5372" spans="1:16" ht="28">
      <c r="A5372" s="54" t="s">
        <v>228</v>
      </c>
      <c r="B5372" s="54" t="s">
        <v>185</v>
      </c>
      <c r="C5372" s="54" t="s">
        <v>1167</v>
      </c>
      <c r="D5372" s="54" t="s">
        <v>163</v>
      </c>
      <c r="E5372" s="54" t="s">
        <v>1168</v>
      </c>
      <c r="F5372" s="54" t="s">
        <v>272</v>
      </c>
      <c r="G5372" s="54" t="s">
        <v>288</v>
      </c>
      <c r="H5372" s="54" t="s">
        <v>600</v>
      </c>
      <c r="I5372" s="54" t="s">
        <v>601</v>
      </c>
      <c r="J5372" s="54" t="s">
        <v>288</v>
      </c>
      <c r="K5372" s="54" t="s">
        <v>616</v>
      </c>
      <c r="L5372" s="87">
        <v>41695</v>
      </c>
      <c r="M5372" s="54"/>
      <c r="N5372" s="54" t="s">
        <v>617</v>
      </c>
      <c r="O5372" s="88">
        <v>8.9999999999999993E-3</v>
      </c>
      <c r="P5372" s="54">
        <v>5</v>
      </c>
    </row>
    <row r="5373" spans="1:16" ht="28">
      <c r="A5373" s="54" t="s">
        <v>228</v>
      </c>
      <c r="B5373" s="54" t="s">
        <v>185</v>
      </c>
      <c r="C5373" s="54" t="s">
        <v>1167</v>
      </c>
      <c r="D5373" s="54" t="s">
        <v>163</v>
      </c>
      <c r="E5373" s="54" t="s">
        <v>1168</v>
      </c>
      <c r="F5373" s="54" t="s">
        <v>272</v>
      </c>
      <c r="G5373" s="54" t="s">
        <v>288</v>
      </c>
      <c r="H5373" s="54" t="s">
        <v>600</v>
      </c>
      <c r="I5373" s="54" t="s">
        <v>601</v>
      </c>
      <c r="J5373" s="54" t="s">
        <v>288</v>
      </c>
      <c r="K5373" s="54" t="s">
        <v>618</v>
      </c>
      <c r="L5373" s="87">
        <v>41695</v>
      </c>
      <c r="M5373" s="54"/>
      <c r="N5373" s="54" t="s">
        <v>619</v>
      </c>
      <c r="O5373" s="88">
        <v>7.7399999999999997E-2</v>
      </c>
      <c r="P5373" s="54">
        <v>43</v>
      </c>
    </row>
    <row r="5374" spans="1:16" ht="28">
      <c r="A5374" s="54" t="s">
        <v>228</v>
      </c>
      <c r="B5374" s="54" t="s">
        <v>185</v>
      </c>
      <c r="C5374" s="54" t="s">
        <v>1167</v>
      </c>
      <c r="D5374" s="54" t="s">
        <v>163</v>
      </c>
      <c r="E5374" s="54" t="s">
        <v>1168</v>
      </c>
      <c r="F5374" s="54" t="s">
        <v>272</v>
      </c>
      <c r="G5374" s="54" t="s">
        <v>288</v>
      </c>
      <c r="H5374" s="54" t="s">
        <v>600</v>
      </c>
      <c r="I5374" s="54" t="s">
        <v>601</v>
      </c>
      <c r="J5374" s="54" t="s">
        <v>288</v>
      </c>
      <c r="K5374" s="54" t="s">
        <v>600</v>
      </c>
      <c r="L5374" s="87">
        <v>41695</v>
      </c>
      <c r="M5374" s="54"/>
      <c r="N5374" s="54" t="s">
        <v>620</v>
      </c>
      <c r="O5374" s="88">
        <v>2.52E-2</v>
      </c>
      <c r="P5374" s="54">
        <v>14</v>
      </c>
    </row>
    <row r="5375" spans="1:16" ht="28">
      <c r="A5375" s="54" t="s">
        <v>228</v>
      </c>
      <c r="B5375" s="54" t="s">
        <v>185</v>
      </c>
      <c r="C5375" s="54" t="s">
        <v>1167</v>
      </c>
      <c r="D5375" s="54" t="s">
        <v>163</v>
      </c>
      <c r="E5375" s="54" t="s">
        <v>1168</v>
      </c>
      <c r="F5375" s="54" t="s">
        <v>272</v>
      </c>
      <c r="G5375" s="54" t="s">
        <v>288</v>
      </c>
      <c r="H5375" s="54" t="s">
        <v>600</v>
      </c>
      <c r="I5375" s="54" t="s">
        <v>601</v>
      </c>
      <c r="J5375" s="54" t="s">
        <v>288</v>
      </c>
      <c r="K5375" s="54" t="s">
        <v>621</v>
      </c>
      <c r="L5375" s="87">
        <v>41695</v>
      </c>
      <c r="M5375" s="54"/>
      <c r="N5375" s="54" t="s">
        <v>622</v>
      </c>
      <c r="O5375" s="88">
        <v>1.26E-2</v>
      </c>
      <c r="P5375" s="54">
        <v>7</v>
      </c>
    </row>
    <row r="5376" spans="1:16" ht="28">
      <c r="A5376" s="54" t="s">
        <v>228</v>
      </c>
      <c r="B5376" s="54" t="s">
        <v>185</v>
      </c>
      <c r="C5376" s="54" t="s">
        <v>1167</v>
      </c>
      <c r="D5376" s="54" t="s">
        <v>163</v>
      </c>
      <c r="E5376" s="54" t="s">
        <v>1168</v>
      </c>
      <c r="F5376" s="54" t="s">
        <v>272</v>
      </c>
      <c r="G5376" s="54" t="s">
        <v>196</v>
      </c>
      <c r="H5376" s="54" t="s">
        <v>197</v>
      </c>
      <c r="I5376" s="54" t="s">
        <v>678</v>
      </c>
      <c r="J5376" s="54" t="s">
        <v>196</v>
      </c>
      <c r="K5376" s="54" t="s">
        <v>679</v>
      </c>
      <c r="L5376" s="87">
        <v>41814</v>
      </c>
      <c r="M5376" s="54"/>
      <c r="N5376" s="54" t="s">
        <v>680</v>
      </c>
      <c r="O5376" s="88">
        <v>3.4200000000000001E-2</v>
      </c>
      <c r="P5376" s="54">
        <v>19</v>
      </c>
    </row>
    <row r="5377" spans="1:16" ht="28">
      <c r="A5377" s="54" t="s">
        <v>228</v>
      </c>
      <c r="B5377" s="54" t="s">
        <v>185</v>
      </c>
      <c r="C5377" s="54" t="s">
        <v>1167</v>
      </c>
      <c r="D5377" s="54" t="s">
        <v>163</v>
      </c>
      <c r="E5377" s="54" t="s">
        <v>1168</v>
      </c>
      <c r="F5377" s="54" t="s">
        <v>272</v>
      </c>
      <c r="G5377" s="54" t="s">
        <v>196</v>
      </c>
      <c r="H5377" s="54" t="s">
        <v>197</v>
      </c>
      <c r="I5377" s="54" t="s">
        <v>678</v>
      </c>
      <c r="J5377" s="54" t="s">
        <v>196</v>
      </c>
      <c r="K5377" s="54" t="s">
        <v>197</v>
      </c>
      <c r="L5377" s="87">
        <v>41814</v>
      </c>
      <c r="M5377" s="54"/>
      <c r="N5377" s="54" t="s">
        <v>681</v>
      </c>
      <c r="O5377" s="88">
        <v>8.2799999999999985E-2</v>
      </c>
      <c r="P5377" s="54">
        <v>46</v>
      </c>
    </row>
    <row r="5378" spans="1:16" ht="28">
      <c r="A5378" s="54" t="s">
        <v>228</v>
      </c>
      <c r="B5378" s="54" t="s">
        <v>185</v>
      </c>
      <c r="C5378" s="54" t="s">
        <v>1167</v>
      </c>
      <c r="D5378" s="54" t="s">
        <v>163</v>
      </c>
      <c r="E5378" s="54" t="s">
        <v>1168</v>
      </c>
      <c r="F5378" s="54" t="s">
        <v>272</v>
      </c>
      <c r="G5378" s="54" t="s">
        <v>196</v>
      </c>
      <c r="H5378" s="54" t="s">
        <v>197</v>
      </c>
      <c r="I5378" s="54" t="s">
        <v>678</v>
      </c>
      <c r="J5378" s="54" t="s">
        <v>196</v>
      </c>
      <c r="K5378" s="54" t="s">
        <v>682</v>
      </c>
      <c r="L5378" s="87">
        <v>41814</v>
      </c>
      <c r="M5378" s="54"/>
      <c r="N5378" s="54" t="s">
        <v>683</v>
      </c>
      <c r="O5378" s="88">
        <v>8.2799999999999985E-2</v>
      </c>
      <c r="P5378" s="54">
        <v>46</v>
      </c>
    </row>
    <row r="5379" spans="1:16" ht="28">
      <c r="A5379" s="54" t="s">
        <v>228</v>
      </c>
      <c r="B5379" s="54" t="s">
        <v>185</v>
      </c>
      <c r="C5379" s="54" t="s">
        <v>1167</v>
      </c>
      <c r="D5379" s="54" t="s">
        <v>163</v>
      </c>
      <c r="E5379" s="54" t="s">
        <v>1168</v>
      </c>
      <c r="F5379" s="54" t="s">
        <v>272</v>
      </c>
      <c r="G5379" s="54" t="s">
        <v>196</v>
      </c>
      <c r="H5379" s="54" t="s">
        <v>197</v>
      </c>
      <c r="I5379" s="54" t="s">
        <v>678</v>
      </c>
      <c r="J5379" s="54" t="s">
        <v>196</v>
      </c>
      <c r="K5379" s="54" t="s">
        <v>684</v>
      </c>
      <c r="L5379" s="87">
        <v>41814</v>
      </c>
      <c r="M5379" s="54"/>
      <c r="N5379" s="54" t="s">
        <v>685</v>
      </c>
      <c r="O5379" s="88">
        <v>9.9000000000000005E-2</v>
      </c>
      <c r="P5379" s="54">
        <v>55</v>
      </c>
    </row>
    <row r="5380" spans="1:16" ht="28">
      <c r="A5380" s="54" t="s">
        <v>228</v>
      </c>
      <c r="B5380" s="54" t="s">
        <v>185</v>
      </c>
      <c r="C5380" s="54" t="s">
        <v>1167</v>
      </c>
      <c r="D5380" s="54" t="s">
        <v>163</v>
      </c>
      <c r="E5380" s="54" t="s">
        <v>1168</v>
      </c>
      <c r="F5380" s="54" t="s">
        <v>272</v>
      </c>
      <c r="G5380" s="54" t="s">
        <v>196</v>
      </c>
      <c r="H5380" s="54" t="s">
        <v>197</v>
      </c>
      <c r="I5380" s="54" t="s">
        <v>678</v>
      </c>
      <c r="J5380" s="54" t="s">
        <v>196</v>
      </c>
      <c r="K5380" s="54" t="s">
        <v>686</v>
      </c>
      <c r="L5380" s="87">
        <v>41814</v>
      </c>
      <c r="M5380" s="54"/>
      <c r="N5380" s="54" t="s">
        <v>687</v>
      </c>
      <c r="O5380" s="88">
        <v>1.0800000000000001E-2</v>
      </c>
      <c r="P5380" s="54">
        <v>6</v>
      </c>
    </row>
    <row r="5381" spans="1:16" ht="28">
      <c r="A5381" s="54" t="s">
        <v>228</v>
      </c>
      <c r="B5381" s="54" t="s">
        <v>185</v>
      </c>
      <c r="C5381" s="54" t="s">
        <v>1167</v>
      </c>
      <c r="D5381" s="54" t="s">
        <v>163</v>
      </c>
      <c r="E5381" s="54" t="s">
        <v>1168</v>
      </c>
      <c r="F5381" s="54" t="s">
        <v>272</v>
      </c>
      <c r="G5381" s="54" t="s">
        <v>196</v>
      </c>
      <c r="H5381" s="54" t="s">
        <v>197</v>
      </c>
      <c r="I5381" s="54" t="s">
        <v>678</v>
      </c>
      <c r="J5381" s="54" t="s">
        <v>196</v>
      </c>
      <c r="K5381" s="54" t="s">
        <v>688</v>
      </c>
      <c r="L5381" s="87">
        <v>41814</v>
      </c>
      <c r="M5381" s="54"/>
      <c r="N5381" s="54" t="s">
        <v>689</v>
      </c>
      <c r="O5381" s="88">
        <v>3.9600000000000003E-2</v>
      </c>
      <c r="P5381" s="54">
        <v>22</v>
      </c>
    </row>
    <row r="5382" spans="1:16" ht="28">
      <c r="A5382" s="54" t="s">
        <v>228</v>
      </c>
      <c r="B5382" s="54" t="s">
        <v>185</v>
      </c>
      <c r="C5382" s="54" t="s">
        <v>1167</v>
      </c>
      <c r="D5382" s="54" t="s">
        <v>163</v>
      </c>
      <c r="E5382" s="54" t="s">
        <v>1168</v>
      </c>
      <c r="F5382" s="54" t="s">
        <v>272</v>
      </c>
      <c r="G5382" s="54" t="s">
        <v>196</v>
      </c>
      <c r="H5382" s="54" t="s">
        <v>197</v>
      </c>
      <c r="I5382" s="54" t="s">
        <v>678</v>
      </c>
      <c r="J5382" s="54" t="s">
        <v>196</v>
      </c>
      <c r="K5382" s="54" t="s">
        <v>690</v>
      </c>
      <c r="L5382" s="87">
        <v>41814</v>
      </c>
      <c r="M5382" s="54"/>
      <c r="N5382" s="54" t="s">
        <v>691</v>
      </c>
      <c r="O5382" s="88">
        <v>5.9400000000000001E-2</v>
      </c>
      <c r="P5382" s="54">
        <v>33</v>
      </c>
    </row>
    <row r="5383" spans="1:16" ht="28">
      <c r="A5383" s="54" t="s">
        <v>228</v>
      </c>
      <c r="B5383" s="54" t="s">
        <v>185</v>
      </c>
      <c r="C5383" s="54" t="s">
        <v>1167</v>
      </c>
      <c r="D5383" s="54" t="s">
        <v>163</v>
      </c>
      <c r="E5383" s="54" t="s">
        <v>1168</v>
      </c>
      <c r="F5383" s="54" t="s">
        <v>272</v>
      </c>
      <c r="G5383" s="54" t="s">
        <v>196</v>
      </c>
      <c r="H5383" s="54" t="s">
        <v>197</v>
      </c>
      <c r="I5383" s="54" t="s">
        <v>678</v>
      </c>
      <c r="J5383" s="54" t="s">
        <v>196</v>
      </c>
      <c r="K5383" s="54" t="s">
        <v>692</v>
      </c>
      <c r="L5383" s="87">
        <v>41814</v>
      </c>
      <c r="M5383" s="54"/>
      <c r="N5383" s="54" t="s">
        <v>693</v>
      </c>
      <c r="O5383" s="88">
        <v>0.19259999999999999</v>
      </c>
      <c r="P5383" s="54">
        <v>107</v>
      </c>
    </row>
    <row r="5384" spans="1:16" ht="28">
      <c r="A5384" s="54" t="s">
        <v>228</v>
      </c>
      <c r="B5384" s="54" t="s">
        <v>185</v>
      </c>
      <c r="C5384" s="54" t="s">
        <v>1167</v>
      </c>
      <c r="D5384" s="54" t="s">
        <v>163</v>
      </c>
      <c r="E5384" s="54" t="s">
        <v>1168</v>
      </c>
      <c r="F5384" s="54" t="s">
        <v>272</v>
      </c>
      <c r="G5384" s="54" t="s">
        <v>196</v>
      </c>
      <c r="H5384" s="54" t="s">
        <v>197</v>
      </c>
      <c r="I5384" s="54" t="s">
        <v>678</v>
      </c>
      <c r="J5384" s="54" t="s">
        <v>196</v>
      </c>
      <c r="K5384" s="54" t="s">
        <v>694</v>
      </c>
      <c r="L5384" s="87">
        <v>41814</v>
      </c>
      <c r="M5384" s="54"/>
      <c r="N5384" s="54" t="s">
        <v>695</v>
      </c>
      <c r="O5384" s="88">
        <v>0.1026</v>
      </c>
      <c r="P5384" s="54">
        <v>57</v>
      </c>
    </row>
    <row r="5385" spans="1:16" ht="28">
      <c r="A5385" s="54" t="s">
        <v>228</v>
      </c>
      <c r="B5385" s="54" t="s">
        <v>185</v>
      </c>
      <c r="C5385" s="54" t="s">
        <v>1167</v>
      </c>
      <c r="D5385" s="54" t="s">
        <v>163</v>
      </c>
      <c r="E5385" s="54" t="s">
        <v>1168</v>
      </c>
      <c r="F5385" s="54" t="s">
        <v>272</v>
      </c>
      <c r="G5385" s="54" t="s">
        <v>196</v>
      </c>
      <c r="H5385" s="54" t="s">
        <v>197</v>
      </c>
      <c r="I5385" s="54" t="s">
        <v>678</v>
      </c>
      <c r="J5385" s="54" t="s">
        <v>196</v>
      </c>
      <c r="K5385" s="54" t="s">
        <v>696</v>
      </c>
      <c r="L5385" s="87">
        <v>41814</v>
      </c>
      <c r="M5385" s="54"/>
      <c r="N5385" s="54" t="s">
        <v>697</v>
      </c>
      <c r="O5385" s="88">
        <v>1.9800000000000002E-2</v>
      </c>
      <c r="P5385" s="54">
        <v>11</v>
      </c>
    </row>
    <row r="5386" spans="1:16" ht="28">
      <c r="A5386" s="54" t="s">
        <v>228</v>
      </c>
      <c r="B5386" s="54" t="s">
        <v>185</v>
      </c>
      <c r="C5386" s="54" t="s">
        <v>1167</v>
      </c>
      <c r="D5386" s="54" t="s">
        <v>163</v>
      </c>
      <c r="E5386" s="54" t="s">
        <v>1168</v>
      </c>
      <c r="F5386" s="54" t="s">
        <v>272</v>
      </c>
      <c r="G5386" s="54" t="s">
        <v>196</v>
      </c>
      <c r="H5386" s="54" t="s">
        <v>197</v>
      </c>
      <c r="I5386" s="54" t="s">
        <v>678</v>
      </c>
      <c r="J5386" s="54" t="s">
        <v>196</v>
      </c>
      <c r="K5386" s="54" t="s">
        <v>698</v>
      </c>
      <c r="L5386" s="87">
        <v>41814</v>
      </c>
      <c r="M5386" s="54"/>
      <c r="N5386" s="54" t="s">
        <v>699</v>
      </c>
      <c r="O5386" s="88">
        <v>6.1199999999999997E-2</v>
      </c>
      <c r="P5386" s="54">
        <v>34</v>
      </c>
    </row>
    <row r="5387" spans="1:16" ht="28">
      <c r="A5387" s="54" t="s">
        <v>228</v>
      </c>
      <c r="B5387" s="54" t="s">
        <v>185</v>
      </c>
      <c r="C5387" s="54" t="s">
        <v>1167</v>
      </c>
      <c r="D5387" s="54" t="s">
        <v>163</v>
      </c>
      <c r="E5387" s="54" t="s">
        <v>1168</v>
      </c>
      <c r="F5387" s="54" t="s">
        <v>272</v>
      </c>
      <c r="G5387" s="54" t="s">
        <v>307</v>
      </c>
      <c r="H5387" s="54" t="s">
        <v>308</v>
      </c>
      <c r="I5387" s="54" t="s">
        <v>309</v>
      </c>
      <c r="J5387" s="54" t="s">
        <v>307</v>
      </c>
      <c r="K5387" s="54" t="s">
        <v>806</v>
      </c>
      <c r="L5387" s="87">
        <v>41695</v>
      </c>
      <c r="M5387" s="54"/>
      <c r="N5387" s="54" t="s">
        <v>807</v>
      </c>
      <c r="O5387" s="88">
        <v>2.3058000000000001</v>
      </c>
      <c r="P5387" s="54">
        <v>1281</v>
      </c>
    </row>
    <row r="5388" spans="1:16" ht="28">
      <c r="A5388" s="54" t="s">
        <v>228</v>
      </c>
      <c r="B5388" s="54" t="s">
        <v>185</v>
      </c>
      <c r="C5388" s="54" t="s">
        <v>1167</v>
      </c>
      <c r="D5388" s="54" t="s">
        <v>163</v>
      </c>
      <c r="E5388" s="54" t="s">
        <v>1168</v>
      </c>
      <c r="F5388" s="54" t="s">
        <v>272</v>
      </c>
      <c r="G5388" s="54" t="s">
        <v>307</v>
      </c>
      <c r="H5388" s="54" t="s">
        <v>308</v>
      </c>
      <c r="I5388" s="54" t="s">
        <v>309</v>
      </c>
      <c r="J5388" s="54" t="s">
        <v>307</v>
      </c>
      <c r="K5388" s="54" t="s">
        <v>808</v>
      </c>
      <c r="L5388" s="87">
        <v>41695</v>
      </c>
      <c r="M5388" s="54"/>
      <c r="N5388" s="54" t="s">
        <v>809</v>
      </c>
      <c r="O5388" s="88">
        <v>3.5999999999999997E-2</v>
      </c>
      <c r="P5388" s="54">
        <v>20</v>
      </c>
    </row>
    <row r="5389" spans="1:16" ht="28">
      <c r="A5389" s="54" t="s">
        <v>228</v>
      </c>
      <c r="B5389" s="54" t="s">
        <v>185</v>
      </c>
      <c r="C5389" s="54" t="s">
        <v>1167</v>
      </c>
      <c r="D5389" s="54" t="s">
        <v>163</v>
      </c>
      <c r="E5389" s="54" t="s">
        <v>1168</v>
      </c>
      <c r="F5389" s="54" t="s">
        <v>272</v>
      </c>
      <c r="G5389" s="54" t="s">
        <v>307</v>
      </c>
      <c r="H5389" s="54" t="s">
        <v>308</v>
      </c>
      <c r="I5389" s="54" t="s">
        <v>309</v>
      </c>
      <c r="J5389" s="54" t="s">
        <v>307</v>
      </c>
      <c r="K5389" s="54" t="s">
        <v>308</v>
      </c>
      <c r="L5389" s="87">
        <v>41695</v>
      </c>
      <c r="M5389" s="54"/>
      <c r="N5389" s="54" t="s">
        <v>810</v>
      </c>
      <c r="O5389" s="88">
        <v>2.1600000000000001E-2</v>
      </c>
      <c r="P5389" s="54">
        <v>12</v>
      </c>
    </row>
    <row r="5390" spans="1:16" ht="28">
      <c r="A5390" s="54" t="s">
        <v>228</v>
      </c>
      <c r="B5390" s="54" t="s">
        <v>185</v>
      </c>
      <c r="C5390" s="54" t="s">
        <v>1167</v>
      </c>
      <c r="D5390" s="54" t="s">
        <v>163</v>
      </c>
      <c r="E5390" s="54" t="s">
        <v>1168</v>
      </c>
      <c r="F5390" s="54" t="s">
        <v>272</v>
      </c>
      <c r="G5390" s="54" t="s">
        <v>307</v>
      </c>
      <c r="H5390" s="54" t="s">
        <v>308</v>
      </c>
      <c r="I5390" s="54" t="s">
        <v>309</v>
      </c>
      <c r="J5390" s="54" t="s">
        <v>307</v>
      </c>
      <c r="K5390" s="54" t="s">
        <v>308</v>
      </c>
      <c r="L5390" s="87">
        <v>41695</v>
      </c>
      <c r="M5390" s="54"/>
      <c r="N5390" s="54" t="s">
        <v>310</v>
      </c>
      <c r="O5390" s="88">
        <v>4.859999999999999E-2</v>
      </c>
      <c r="P5390" s="54">
        <v>27</v>
      </c>
    </row>
    <row r="5391" spans="1:16" ht="28">
      <c r="A5391" s="54" t="s">
        <v>228</v>
      </c>
      <c r="B5391" s="54" t="s">
        <v>185</v>
      </c>
      <c r="C5391" s="54" t="s">
        <v>1167</v>
      </c>
      <c r="D5391" s="54" t="s">
        <v>163</v>
      </c>
      <c r="E5391" s="54" t="s">
        <v>1168</v>
      </c>
      <c r="F5391" s="54" t="s">
        <v>272</v>
      </c>
      <c r="G5391" s="54" t="s">
        <v>307</v>
      </c>
      <c r="H5391" s="54" t="s">
        <v>308</v>
      </c>
      <c r="I5391" s="54" t="s">
        <v>309</v>
      </c>
      <c r="J5391" s="54" t="s">
        <v>307</v>
      </c>
      <c r="K5391" s="54" t="s">
        <v>311</v>
      </c>
      <c r="L5391" s="87">
        <v>41695</v>
      </c>
      <c r="M5391" s="54"/>
      <c r="N5391" s="54" t="s">
        <v>312</v>
      </c>
      <c r="O5391" s="88">
        <v>1.5246</v>
      </c>
      <c r="P5391" s="54">
        <v>847</v>
      </c>
    </row>
    <row r="5392" spans="1:16" ht="28">
      <c r="A5392" s="54" t="s">
        <v>228</v>
      </c>
      <c r="B5392" s="54" t="s">
        <v>185</v>
      </c>
      <c r="C5392" s="54" t="s">
        <v>1167</v>
      </c>
      <c r="D5392" s="54" t="s">
        <v>163</v>
      </c>
      <c r="E5392" s="54" t="s">
        <v>1168</v>
      </c>
      <c r="F5392" s="54" t="s">
        <v>272</v>
      </c>
      <c r="G5392" s="54" t="s">
        <v>307</v>
      </c>
      <c r="H5392" s="54" t="s">
        <v>308</v>
      </c>
      <c r="I5392" s="54" t="s">
        <v>309</v>
      </c>
      <c r="J5392" s="54" t="s">
        <v>307</v>
      </c>
      <c r="K5392" s="54" t="s">
        <v>313</v>
      </c>
      <c r="L5392" s="87">
        <v>41695</v>
      </c>
      <c r="M5392" s="54"/>
      <c r="N5392" s="54" t="s">
        <v>314</v>
      </c>
      <c r="O5392" s="88">
        <v>6.7140000000000004</v>
      </c>
      <c r="P5392" s="54">
        <v>3730</v>
      </c>
    </row>
    <row r="5393" spans="1:16" ht="28">
      <c r="A5393" s="54" t="s">
        <v>228</v>
      </c>
      <c r="B5393" s="54" t="s">
        <v>185</v>
      </c>
      <c r="C5393" s="54" t="s">
        <v>1167</v>
      </c>
      <c r="D5393" s="54" t="s">
        <v>163</v>
      </c>
      <c r="E5393" s="54" t="s">
        <v>1168</v>
      </c>
      <c r="F5393" s="54" t="s">
        <v>272</v>
      </c>
      <c r="G5393" s="54" t="s">
        <v>307</v>
      </c>
      <c r="H5393" s="54" t="s">
        <v>308</v>
      </c>
      <c r="I5393" s="54" t="s">
        <v>309</v>
      </c>
      <c r="J5393" s="54" t="s">
        <v>307</v>
      </c>
      <c r="K5393" s="54" t="s">
        <v>811</v>
      </c>
      <c r="L5393" s="87">
        <v>41695</v>
      </c>
      <c r="M5393" s="54"/>
      <c r="N5393" s="54" t="s">
        <v>812</v>
      </c>
      <c r="O5393" s="88">
        <v>2.3400000000000001E-2</v>
      </c>
      <c r="P5393" s="54">
        <v>13</v>
      </c>
    </row>
    <row r="5394" spans="1:16" ht="28">
      <c r="A5394" s="54" t="s">
        <v>228</v>
      </c>
      <c r="B5394" s="54" t="s">
        <v>185</v>
      </c>
      <c r="C5394" s="54" t="s">
        <v>1167</v>
      </c>
      <c r="D5394" s="54" t="s">
        <v>163</v>
      </c>
      <c r="E5394" s="54" t="s">
        <v>1168</v>
      </c>
      <c r="F5394" s="54" t="s">
        <v>272</v>
      </c>
      <c r="G5394" s="54" t="s">
        <v>307</v>
      </c>
      <c r="H5394" s="54" t="s">
        <v>308</v>
      </c>
      <c r="I5394" s="54" t="s">
        <v>309</v>
      </c>
      <c r="J5394" s="54" t="s">
        <v>307</v>
      </c>
      <c r="K5394" s="54" t="s">
        <v>813</v>
      </c>
      <c r="L5394" s="87">
        <v>41695</v>
      </c>
      <c r="M5394" s="54"/>
      <c r="N5394" s="54" t="s">
        <v>814</v>
      </c>
      <c r="O5394" s="88">
        <v>5.4000000000000003E-3</v>
      </c>
      <c r="P5394" s="54">
        <v>3</v>
      </c>
    </row>
    <row r="5395" spans="1:16" ht="28">
      <c r="A5395" s="54" t="s">
        <v>228</v>
      </c>
      <c r="B5395" s="54" t="s">
        <v>185</v>
      </c>
      <c r="C5395" s="54" t="s">
        <v>1167</v>
      </c>
      <c r="D5395" s="54" t="s">
        <v>163</v>
      </c>
      <c r="E5395" s="54" t="s">
        <v>1168</v>
      </c>
      <c r="F5395" s="54" t="s">
        <v>272</v>
      </c>
      <c r="G5395" s="54" t="s">
        <v>307</v>
      </c>
      <c r="H5395" s="54" t="s">
        <v>308</v>
      </c>
      <c r="I5395" s="54" t="s">
        <v>309</v>
      </c>
      <c r="J5395" s="54" t="s">
        <v>307</v>
      </c>
      <c r="K5395" s="54" t="s">
        <v>815</v>
      </c>
      <c r="L5395" s="87">
        <v>41695</v>
      </c>
      <c r="M5395" s="54"/>
      <c r="N5395" s="54" t="s">
        <v>816</v>
      </c>
      <c r="O5395" s="88">
        <v>1.6199999999999999E-2</v>
      </c>
      <c r="P5395" s="54">
        <v>9</v>
      </c>
    </row>
    <row r="5396" spans="1:16" ht="28">
      <c r="A5396" s="54" t="s">
        <v>228</v>
      </c>
      <c r="B5396" s="54" t="s">
        <v>185</v>
      </c>
      <c r="C5396" s="54" t="s">
        <v>1167</v>
      </c>
      <c r="D5396" s="54" t="s">
        <v>163</v>
      </c>
      <c r="E5396" s="54" t="s">
        <v>1168</v>
      </c>
      <c r="F5396" s="54" t="s">
        <v>272</v>
      </c>
      <c r="G5396" s="54" t="s">
        <v>307</v>
      </c>
      <c r="H5396" s="54" t="s">
        <v>308</v>
      </c>
      <c r="I5396" s="54" t="s">
        <v>309</v>
      </c>
      <c r="J5396" s="54" t="s">
        <v>307</v>
      </c>
      <c r="K5396" s="54" t="s">
        <v>817</v>
      </c>
      <c r="L5396" s="87">
        <v>41695</v>
      </c>
      <c r="M5396" s="54"/>
      <c r="N5396" s="54" t="s">
        <v>818</v>
      </c>
      <c r="O5396" s="88">
        <v>0.22320000000000001</v>
      </c>
      <c r="P5396" s="54">
        <v>124</v>
      </c>
    </row>
    <row r="5397" spans="1:16" ht="28">
      <c r="A5397" s="54" t="s">
        <v>228</v>
      </c>
      <c r="B5397" s="54" t="s">
        <v>185</v>
      </c>
      <c r="C5397" s="54" t="s">
        <v>1167</v>
      </c>
      <c r="D5397" s="54" t="s">
        <v>163</v>
      </c>
      <c r="E5397" s="54" t="s">
        <v>1168</v>
      </c>
      <c r="F5397" s="54" t="s">
        <v>272</v>
      </c>
      <c r="G5397" s="54" t="s">
        <v>307</v>
      </c>
      <c r="H5397" s="54" t="s">
        <v>308</v>
      </c>
      <c r="I5397" s="54" t="s">
        <v>309</v>
      </c>
      <c r="J5397" s="54" t="s">
        <v>307</v>
      </c>
      <c r="K5397" s="54" t="s">
        <v>819</v>
      </c>
      <c r="L5397" s="87">
        <v>41695</v>
      </c>
      <c r="M5397" s="54"/>
      <c r="N5397" s="54" t="s">
        <v>820</v>
      </c>
      <c r="O5397" s="88">
        <v>3.5999999999999997E-2</v>
      </c>
      <c r="P5397" s="54">
        <v>20</v>
      </c>
    </row>
    <row r="5398" spans="1:16" ht="28">
      <c r="A5398" s="54" t="s">
        <v>228</v>
      </c>
      <c r="B5398" s="54" t="s">
        <v>185</v>
      </c>
      <c r="C5398" s="54" t="s">
        <v>1167</v>
      </c>
      <c r="D5398" s="54" t="s">
        <v>163</v>
      </c>
      <c r="E5398" s="54" t="s">
        <v>1168</v>
      </c>
      <c r="F5398" s="54" t="s">
        <v>272</v>
      </c>
      <c r="G5398" s="54" t="s">
        <v>307</v>
      </c>
      <c r="H5398" s="54" t="s">
        <v>308</v>
      </c>
      <c r="I5398" s="54" t="s">
        <v>309</v>
      </c>
      <c r="J5398" s="54" t="s">
        <v>307</v>
      </c>
      <c r="K5398" s="54" t="s">
        <v>821</v>
      </c>
      <c r="L5398" s="87">
        <v>41695</v>
      </c>
      <c r="M5398" s="54"/>
      <c r="N5398" s="54" t="s">
        <v>822</v>
      </c>
      <c r="O5398" s="88">
        <v>7.7399999999999997E-2</v>
      </c>
      <c r="P5398" s="54">
        <v>43</v>
      </c>
    </row>
    <row r="5399" spans="1:16" ht="28">
      <c r="A5399" s="54" t="s">
        <v>228</v>
      </c>
      <c r="B5399" s="54" t="s">
        <v>185</v>
      </c>
      <c r="C5399" s="54" t="s">
        <v>1167</v>
      </c>
      <c r="D5399" s="54" t="s">
        <v>163</v>
      </c>
      <c r="E5399" s="54" t="s">
        <v>1168</v>
      </c>
      <c r="F5399" s="54" t="s">
        <v>272</v>
      </c>
      <c r="G5399" s="54" t="s">
        <v>307</v>
      </c>
      <c r="H5399" s="54" t="s">
        <v>308</v>
      </c>
      <c r="I5399" s="54" t="s">
        <v>309</v>
      </c>
      <c r="J5399" s="54" t="s">
        <v>307</v>
      </c>
      <c r="K5399" s="54" t="s">
        <v>823</v>
      </c>
      <c r="L5399" s="87">
        <v>41695</v>
      </c>
      <c r="M5399" s="54"/>
      <c r="N5399" s="54" t="s">
        <v>824</v>
      </c>
      <c r="O5399" s="88">
        <v>7.3800000000000004E-2</v>
      </c>
      <c r="P5399" s="54">
        <v>41</v>
      </c>
    </row>
    <row r="5400" spans="1:16" ht="28">
      <c r="A5400" s="54" t="s">
        <v>228</v>
      </c>
      <c r="B5400" s="54" t="s">
        <v>185</v>
      </c>
      <c r="C5400" s="54" t="s">
        <v>1167</v>
      </c>
      <c r="D5400" s="54" t="s">
        <v>163</v>
      </c>
      <c r="E5400" s="54" t="s">
        <v>1168</v>
      </c>
      <c r="F5400" s="54" t="s">
        <v>272</v>
      </c>
      <c r="G5400" s="54" t="s">
        <v>201</v>
      </c>
      <c r="H5400" s="54" t="s">
        <v>976</v>
      </c>
      <c r="I5400" s="54" t="s">
        <v>977</v>
      </c>
      <c r="J5400" s="54" t="s">
        <v>201</v>
      </c>
      <c r="K5400" s="54" t="s">
        <v>978</v>
      </c>
      <c r="L5400" s="87">
        <v>41695</v>
      </c>
      <c r="M5400" s="54"/>
      <c r="N5400" s="54" t="s">
        <v>979</v>
      </c>
      <c r="O5400" s="88">
        <v>0.1188</v>
      </c>
      <c r="P5400" s="54">
        <v>66</v>
      </c>
    </row>
    <row r="5401" spans="1:16" ht="28">
      <c r="A5401" s="54" t="s">
        <v>228</v>
      </c>
      <c r="B5401" s="54" t="s">
        <v>185</v>
      </c>
      <c r="C5401" s="54" t="s">
        <v>1167</v>
      </c>
      <c r="D5401" s="54" t="s">
        <v>163</v>
      </c>
      <c r="E5401" s="54" t="s">
        <v>1168</v>
      </c>
      <c r="F5401" s="54" t="s">
        <v>272</v>
      </c>
      <c r="G5401" s="54" t="s">
        <v>201</v>
      </c>
      <c r="H5401" s="54" t="s">
        <v>976</v>
      </c>
      <c r="I5401" s="54" t="s">
        <v>977</v>
      </c>
      <c r="J5401" s="54" t="s">
        <v>201</v>
      </c>
      <c r="K5401" s="54" t="s">
        <v>980</v>
      </c>
      <c r="L5401" s="87">
        <v>41695</v>
      </c>
      <c r="M5401" s="54"/>
      <c r="N5401" s="54" t="s">
        <v>981</v>
      </c>
      <c r="O5401" s="88">
        <v>0.14940000000000001</v>
      </c>
      <c r="P5401" s="54">
        <v>83</v>
      </c>
    </row>
    <row r="5402" spans="1:16" ht="28">
      <c r="A5402" s="54" t="s">
        <v>228</v>
      </c>
      <c r="B5402" s="54" t="s">
        <v>185</v>
      </c>
      <c r="C5402" s="54" t="s">
        <v>1167</v>
      </c>
      <c r="D5402" s="54" t="s">
        <v>163</v>
      </c>
      <c r="E5402" s="54" t="s">
        <v>1168</v>
      </c>
      <c r="F5402" s="54" t="s">
        <v>272</v>
      </c>
      <c r="G5402" s="54" t="s">
        <v>201</v>
      </c>
      <c r="H5402" s="54" t="s">
        <v>976</v>
      </c>
      <c r="I5402" s="54" t="s">
        <v>977</v>
      </c>
      <c r="J5402" s="54" t="s">
        <v>201</v>
      </c>
      <c r="K5402" s="54" t="s">
        <v>982</v>
      </c>
      <c r="L5402" s="87">
        <v>41695</v>
      </c>
      <c r="M5402" s="54"/>
      <c r="N5402" s="54" t="s">
        <v>983</v>
      </c>
      <c r="O5402" s="88">
        <v>0.42659999999999998</v>
      </c>
      <c r="P5402" s="54">
        <v>237</v>
      </c>
    </row>
    <row r="5403" spans="1:16" ht="28">
      <c r="A5403" s="54" t="s">
        <v>228</v>
      </c>
      <c r="B5403" s="54" t="s">
        <v>185</v>
      </c>
      <c r="C5403" s="54" t="s">
        <v>1167</v>
      </c>
      <c r="D5403" s="54" t="s">
        <v>163</v>
      </c>
      <c r="E5403" s="54" t="s">
        <v>1168</v>
      </c>
      <c r="F5403" s="54" t="s">
        <v>272</v>
      </c>
      <c r="G5403" s="54" t="s">
        <v>201</v>
      </c>
      <c r="H5403" s="54" t="s">
        <v>976</v>
      </c>
      <c r="I5403" s="54" t="s">
        <v>977</v>
      </c>
      <c r="J5403" s="54" t="s">
        <v>201</v>
      </c>
      <c r="K5403" s="54" t="s">
        <v>984</v>
      </c>
      <c r="L5403" s="87">
        <v>41695</v>
      </c>
      <c r="M5403" s="54"/>
      <c r="N5403" s="54" t="s">
        <v>985</v>
      </c>
      <c r="O5403" s="88">
        <v>2.0087999999999999</v>
      </c>
      <c r="P5403" s="54">
        <v>1116</v>
      </c>
    </row>
    <row r="5404" spans="1:16" ht="28">
      <c r="A5404" s="54" t="s">
        <v>228</v>
      </c>
      <c r="B5404" s="54" t="s">
        <v>185</v>
      </c>
      <c r="C5404" s="54" t="s">
        <v>1167</v>
      </c>
      <c r="D5404" s="54" t="s">
        <v>163</v>
      </c>
      <c r="E5404" s="54" t="s">
        <v>1168</v>
      </c>
      <c r="F5404" s="54" t="s">
        <v>272</v>
      </c>
      <c r="G5404" s="54" t="s">
        <v>201</v>
      </c>
      <c r="H5404" s="54" t="s">
        <v>976</v>
      </c>
      <c r="I5404" s="54" t="s">
        <v>977</v>
      </c>
      <c r="J5404" s="54" t="s">
        <v>201</v>
      </c>
      <c r="K5404" s="54" t="s">
        <v>986</v>
      </c>
      <c r="L5404" s="87">
        <v>41695</v>
      </c>
      <c r="M5404" s="54"/>
      <c r="N5404" s="54" t="s">
        <v>987</v>
      </c>
      <c r="O5404" s="88">
        <v>7.9200000000000007E-2</v>
      </c>
      <c r="P5404" s="54">
        <v>44</v>
      </c>
    </row>
    <row r="5405" spans="1:16" ht="28">
      <c r="A5405" s="54" t="s">
        <v>228</v>
      </c>
      <c r="B5405" s="54" t="s">
        <v>185</v>
      </c>
      <c r="C5405" s="54" t="s">
        <v>1167</v>
      </c>
      <c r="D5405" s="54" t="s">
        <v>163</v>
      </c>
      <c r="E5405" s="54" t="s">
        <v>1168</v>
      </c>
      <c r="F5405" s="54" t="s">
        <v>272</v>
      </c>
      <c r="G5405" s="54" t="s">
        <v>201</v>
      </c>
      <c r="H5405" s="54" t="s">
        <v>976</v>
      </c>
      <c r="I5405" s="54" t="s">
        <v>977</v>
      </c>
      <c r="J5405" s="54" t="s">
        <v>201</v>
      </c>
      <c r="K5405" s="54" t="s">
        <v>988</v>
      </c>
      <c r="L5405" s="87">
        <v>41695</v>
      </c>
      <c r="M5405" s="54"/>
      <c r="N5405" s="54" t="s">
        <v>989</v>
      </c>
      <c r="O5405" s="88">
        <v>0.49680000000000002</v>
      </c>
      <c r="P5405" s="54">
        <v>276</v>
      </c>
    </row>
    <row r="5406" spans="1:16" ht="28">
      <c r="A5406" s="54" t="s">
        <v>228</v>
      </c>
      <c r="B5406" s="54" t="s">
        <v>185</v>
      </c>
      <c r="C5406" s="54" t="s">
        <v>1167</v>
      </c>
      <c r="D5406" s="54" t="s">
        <v>163</v>
      </c>
      <c r="E5406" s="54" t="s">
        <v>1168</v>
      </c>
      <c r="F5406" s="54" t="s">
        <v>272</v>
      </c>
      <c r="G5406" s="54" t="s">
        <v>201</v>
      </c>
      <c r="H5406" s="54" t="s">
        <v>976</v>
      </c>
      <c r="I5406" s="54" t="s">
        <v>977</v>
      </c>
      <c r="J5406" s="54" t="s">
        <v>201</v>
      </c>
      <c r="K5406" s="54" t="s">
        <v>990</v>
      </c>
      <c r="L5406" s="87">
        <v>41695</v>
      </c>
      <c r="M5406" s="54"/>
      <c r="N5406" s="54" t="s">
        <v>991</v>
      </c>
      <c r="O5406" s="88">
        <v>0.23760000000000001</v>
      </c>
      <c r="P5406" s="54">
        <v>132</v>
      </c>
    </row>
    <row r="5407" spans="1:16" ht="28">
      <c r="A5407" s="54" t="s">
        <v>228</v>
      </c>
      <c r="B5407" s="54" t="s">
        <v>185</v>
      </c>
      <c r="C5407" s="54" t="s">
        <v>1167</v>
      </c>
      <c r="D5407" s="54" t="s">
        <v>163</v>
      </c>
      <c r="E5407" s="54" t="s">
        <v>1168</v>
      </c>
      <c r="F5407" s="54" t="s">
        <v>272</v>
      </c>
      <c r="G5407" s="54" t="s">
        <v>201</v>
      </c>
      <c r="H5407" s="54" t="s">
        <v>976</v>
      </c>
      <c r="I5407" s="54" t="s">
        <v>977</v>
      </c>
      <c r="J5407" s="54" t="s">
        <v>201</v>
      </c>
      <c r="K5407" s="54" t="s">
        <v>992</v>
      </c>
      <c r="L5407" s="87">
        <v>41695</v>
      </c>
      <c r="M5407" s="54"/>
      <c r="N5407" s="54" t="s">
        <v>993</v>
      </c>
      <c r="O5407" s="88">
        <v>0.14219999999999999</v>
      </c>
      <c r="P5407" s="54">
        <v>79</v>
      </c>
    </row>
    <row r="5408" spans="1:16" ht="28">
      <c r="A5408" s="54" t="s">
        <v>228</v>
      </c>
      <c r="B5408" s="54" t="s">
        <v>185</v>
      </c>
      <c r="C5408" s="54" t="s">
        <v>1167</v>
      </c>
      <c r="D5408" s="54" t="s">
        <v>163</v>
      </c>
      <c r="E5408" s="54" t="s">
        <v>1168</v>
      </c>
      <c r="F5408" s="54" t="s">
        <v>272</v>
      </c>
      <c r="G5408" s="54" t="s">
        <v>201</v>
      </c>
      <c r="H5408" s="54" t="s">
        <v>976</v>
      </c>
      <c r="I5408" s="54" t="s">
        <v>977</v>
      </c>
      <c r="J5408" s="54" t="s">
        <v>201</v>
      </c>
      <c r="K5408" s="54" t="s">
        <v>994</v>
      </c>
      <c r="L5408" s="87">
        <v>41695</v>
      </c>
      <c r="M5408" s="54"/>
      <c r="N5408" s="54" t="s">
        <v>995</v>
      </c>
      <c r="O5408" s="88">
        <v>0.48060000000000003</v>
      </c>
      <c r="P5408" s="54">
        <v>267</v>
      </c>
    </row>
    <row r="5409" spans="1:16" ht="28">
      <c r="A5409" s="54" t="s">
        <v>228</v>
      </c>
      <c r="B5409" s="54" t="s">
        <v>185</v>
      </c>
      <c r="C5409" s="54" t="s">
        <v>1167</v>
      </c>
      <c r="D5409" s="54" t="s">
        <v>163</v>
      </c>
      <c r="E5409" s="54" t="s">
        <v>1168</v>
      </c>
      <c r="F5409" s="54" t="s">
        <v>272</v>
      </c>
      <c r="G5409" s="54" t="s">
        <v>201</v>
      </c>
      <c r="H5409" s="54" t="s">
        <v>976</v>
      </c>
      <c r="I5409" s="54" t="s">
        <v>977</v>
      </c>
      <c r="J5409" s="54" t="s">
        <v>201</v>
      </c>
      <c r="K5409" s="54" t="s">
        <v>996</v>
      </c>
      <c r="L5409" s="87">
        <v>41695</v>
      </c>
      <c r="M5409" s="54"/>
      <c r="N5409" s="54" t="s">
        <v>997</v>
      </c>
      <c r="O5409" s="88">
        <v>0.17460000000000001</v>
      </c>
      <c r="P5409" s="54">
        <v>97</v>
      </c>
    </row>
    <row r="5410" spans="1:16" ht="28">
      <c r="A5410" s="54" t="s">
        <v>228</v>
      </c>
      <c r="B5410" s="54" t="s">
        <v>185</v>
      </c>
      <c r="C5410" s="54" t="s">
        <v>270</v>
      </c>
      <c r="D5410" s="54" t="s">
        <v>163</v>
      </c>
      <c r="E5410" s="54" t="s">
        <v>271</v>
      </c>
      <c r="F5410" s="54" t="s">
        <v>272</v>
      </c>
      <c r="G5410" s="54" t="s">
        <v>186</v>
      </c>
      <c r="H5410" s="54" t="s">
        <v>371</v>
      </c>
      <c r="I5410" s="54" t="s">
        <v>372</v>
      </c>
      <c r="J5410" s="54" t="s">
        <v>186</v>
      </c>
      <c r="K5410" s="54" t="s">
        <v>373</v>
      </c>
      <c r="L5410" s="87">
        <v>41695</v>
      </c>
      <c r="M5410" s="54"/>
      <c r="N5410" s="54" t="s">
        <v>374</v>
      </c>
      <c r="O5410" s="88">
        <v>3.5000000000000001E-3</v>
      </c>
      <c r="P5410" s="54">
        <v>1</v>
      </c>
    </row>
    <row r="5411" spans="1:16" ht="28">
      <c r="A5411" s="54" t="s">
        <v>228</v>
      </c>
      <c r="B5411" s="54" t="s">
        <v>185</v>
      </c>
      <c r="C5411" s="54" t="s">
        <v>270</v>
      </c>
      <c r="D5411" s="54" t="s">
        <v>163</v>
      </c>
      <c r="E5411" s="54" t="s">
        <v>271</v>
      </c>
      <c r="F5411" s="54" t="s">
        <v>272</v>
      </c>
      <c r="G5411" s="54" t="s">
        <v>186</v>
      </c>
      <c r="H5411" s="54" t="s">
        <v>371</v>
      </c>
      <c r="I5411" s="54" t="s">
        <v>372</v>
      </c>
      <c r="J5411" s="54" t="s">
        <v>186</v>
      </c>
      <c r="K5411" s="54" t="s">
        <v>373</v>
      </c>
      <c r="L5411" s="87">
        <v>41695</v>
      </c>
      <c r="M5411" s="54"/>
      <c r="N5411" s="54" t="s">
        <v>375</v>
      </c>
      <c r="O5411" s="88">
        <v>0.10187182810000001</v>
      </c>
      <c r="P5411" s="54">
        <v>324</v>
      </c>
    </row>
    <row r="5412" spans="1:16" ht="28">
      <c r="A5412" s="54" t="s">
        <v>228</v>
      </c>
      <c r="B5412" s="54" t="s">
        <v>185</v>
      </c>
      <c r="C5412" s="54" t="s">
        <v>270</v>
      </c>
      <c r="D5412" s="54" t="s">
        <v>163</v>
      </c>
      <c r="E5412" s="54" t="s">
        <v>271</v>
      </c>
      <c r="F5412" s="54" t="s">
        <v>272</v>
      </c>
      <c r="G5412" s="54" t="s">
        <v>186</v>
      </c>
      <c r="H5412" s="54" t="s">
        <v>371</v>
      </c>
      <c r="I5412" s="54" t="s">
        <v>372</v>
      </c>
      <c r="J5412" s="54" t="s">
        <v>186</v>
      </c>
      <c r="K5412" s="54" t="s">
        <v>376</v>
      </c>
      <c r="L5412" s="87">
        <v>41695</v>
      </c>
      <c r="M5412" s="54"/>
      <c r="N5412" s="54" t="s">
        <v>377</v>
      </c>
      <c r="O5412" s="88">
        <v>1.5227837E-3</v>
      </c>
      <c r="P5412" s="54">
        <v>5</v>
      </c>
    </row>
    <row r="5413" spans="1:16" ht="28">
      <c r="A5413" s="54" t="s">
        <v>228</v>
      </c>
      <c r="B5413" s="54" t="s">
        <v>185</v>
      </c>
      <c r="C5413" s="54" t="s">
        <v>270</v>
      </c>
      <c r="D5413" s="54" t="s">
        <v>163</v>
      </c>
      <c r="E5413" s="54" t="s">
        <v>271</v>
      </c>
      <c r="F5413" s="54" t="s">
        <v>272</v>
      </c>
      <c r="G5413" s="54" t="s">
        <v>186</v>
      </c>
      <c r="H5413" s="54" t="s">
        <v>371</v>
      </c>
      <c r="I5413" s="54" t="s">
        <v>372</v>
      </c>
      <c r="J5413" s="54" t="s">
        <v>186</v>
      </c>
      <c r="K5413" s="54" t="s">
        <v>376</v>
      </c>
      <c r="L5413" s="87">
        <v>41695</v>
      </c>
      <c r="M5413" s="54"/>
      <c r="N5413" s="54" t="s">
        <v>378</v>
      </c>
      <c r="O5413" s="88">
        <v>5.1774645999999999E-3</v>
      </c>
      <c r="P5413" s="54">
        <v>17</v>
      </c>
    </row>
    <row r="5414" spans="1:16" ht="28">
      <c r="A5414" s="54" t="s">
        <v>228</v>
      </c>
      <c r="B5414" s="54" t="s">
        <v>185</v>
      </c>
      <c r="C5414" s="54" t="s">
        <v>270</v>
      </c>
      <c r="D5414" s="54" t="s">
        <v>163</v>
      </c>
      <c r="E5414" s="54" t="s">
        <v>271</v>
      </c>
      <c r="F5414" s="54" t="s">
        <v>272</v>
      </c>
      <c r="G5414" s="54" t="s">
        <v>186</v>
      </c>
      <c r="H5414" s="54" t="s">
        <v>371</v>
      </c>
      <c r="I5414" s="54" t="s">
        <v>372</v>
      </c>
      <c r="J5414" s="54" t="s">
        <v>186</v>
      </c>
      <c r="K5414" s="54" t="s">
        <v>379</v>
      </c>
      <c r="L5414" s="87">
        <v>41695</v>
      </c>
      <c r="M5414" s="54"/>
      <c r="N5414" s="54" t="s">
        <v>380</v>
      </c>
      <c r="O5414" s="88">
        <v>6.1051614300000001E-2</v>
      </c>
      <c r="P5414" s="54">
        <v>148</v>
      </c>
    </row>
    <row r="5415" spans="1:16" ht="28">
      <c r="A5415" s="54" t="s">
        <v>228</v>
      </c>
      <c r="B5415" s="54" t="s">
        <v>185</v>
      </c>
      <c r="C5415" s="54" t="s">
        <v>270</v>
      </c>
      <c r="D5415" s="54" t="s">
        <v>163</v>
      </c>
      <c r="E5415" s="54" t="s">
        <v>271</v>
      </c>
      <c r="F5415" s="54" t="s">
        <v>272</v>
      </c>
      <c r="G5415" s="54" t="s">
        <v>186</v>
      </c>
      <c r="H5415" s="54" t="s">
        <v>371</v>
      </c>
      <c r="I5415" s="54" t="s">
        <v>372</v>
      </c>
      <c r="J5415" s="54" t="s">
        <v>186</v>
      </c>
      <c r="K5415" s="54" t="s">
        <v>381</v>
      </c>
      <c r="L5415" s="87">
        <v>41695</v>
      </c>
      <c r="M5415" s="54"/>
      <c r="N5415" s="54" t="s">
        <v>382</v>
      </c>
      <c r="O5415" s="88">
        <v>5.055641939999999E-2</v>
      </c>
      <c r="P5415" s="54">
        <v>166</v>
      </c>
    </row>
    <row r="5416" spans="1:16" ht="28">
      <c r="A5416" s="54" t="s">
        <v>228</v>
      </c>
      <c r="B5416" s="54" t="s">
        <v>185</v>
      </c>
      <c r="C5416" s="54" t="s">
        <v>270</v>
      </c>
      <c r="D5416" s="54" t="s">
        <v>163</v>
      </c>
      <c r="E5416" s="54" t="s">
        <v>271</v>
      </c>
      <c r="F5416" s="54" t="s">
        <v>272</v>
      </c>
      <c r="G5416" s="54" t="s">
        <v>186</v>
      </c>
      <c r="H5416" s="54" t="s">
        <v>371</v>
      </c>
      <c r="I5416" s="54" t="s">
        <v>372</v>
      </c>
      <c r="J5416" s="54" t="s">
        <v>186</v>
      </c>
      <c r="K5416" s="54" t="s">
        <v>383</v>
      </c>
      <c r="L5416" s="87">
        <v>41695</v>
      </c>
      <c r="M5416" s="54"/>
      <c r="N5416" s="54" t="s">
        <v>384</v>
      </c>
      <c r="O5416" s="88">
        <v>6.7002483999999999E-3</v>
      </c>
      <c r="P5416" s="54">
        <v>22</v>
      </c>
    </row>
    <row r="5417" spans="1:16" ht="28">
      <c r="A5417" s="54" t="s">
        <v>228</v>
      </c>
      <c r="B5417" s="54" t="s">
        <v>185</v>
      </c>
      <c r="C5417" s="54" t="s">
        <v>270</v>
      </c>
      <c r="D5417" s="54" t="s">
        <v>163</v>
      </c>
      <c r="E5417" s="54" t="s">
        <v>271</v>
      </c>
      <c r="F5417" s="54" t="s">
        <v>272</v>
      </c>
      <c r="G5417" s="54" t="s">
        <v>186</v>
      </c>
      <c r="H5417" s="54" t="s">
        <v>371</v>
      </c>
      <c r="I5417" s="54" t="s">
        <v>372</v>
      </c>
      <c r="J5417" s="54" t="s">
        <v>186</v>
      </c>
      <c r="K5417" s="54" t="s">
        <v>385</v>
      </c>
      <c r="L5417" s="87">
        <v>41695</v>
      </c>
      <c r="M5417" s="54"/>
      <c r="N5417" s="54" t="s">
        <v>386</v>
      </c>
      <c r="O5417" s="88">
        <v>1.309594E-2</v>
      </c>
      <c r="P5417" s="54">
        <v>43</v>
      </c>
    </row>
    <row r="5418" spans="1:16" ht="28">
      <c r="A5418" s="54" t="s">
        <v>228</v>
      </c>
      <c r="B5418" s="54" t="s">
        <v>185</v>
      </c>
      <c r="C5418" s="54" t="s">
        <v>270</v>
      </c>
      <c r="D5418" s="54" t="s">
        <v>163</v>
      </c>
      <c r="E5418" s="54" t="s">
        <v>271</v>
      </c>
      <c r="F5418" s="54" t="s">
        <v>272</v>
      </c>
      <c r="G5418" s="54" t="s">
        <v>192</v>
      </c>
      <c r="H5418" s="54" t="s">
        <v>280</v>
      </c>
      <c r="I5418" s="54" t="s">
        <v>281</v>
      </c>
      <c r="J5418" s="54" t="s">
        <v>192</v>
      </c>
      <c r="K5418" s="54" t="s">
        <v>465</v>
      </c>
      <c r="L5418" s="87">
        <v>41898</v>
      </c>
      <c r="M5418" s="54"/>
      <c r="N5418" s="54" t="s">
        <v>466</v>
      </c>
      <c r="O5418" s="88">
        <v>1.40096102E-2</v>
      </c>
      <c r="P5418" s="54">
        <v>46</v>
      </c>
    </row>
    <row r="5419" spans="1:16" ht="28">
      <c r="A5419" s="54" t="s">
        <v>228</v>
      </c>
      <c r="B5419" s="54" t="s">
        <v>185</v>
      </c>
      <c r="C5419" s="54" t="s">
        <v>270</v>
      </c>
      <c r="D5419" s="54" t="s">
        <v>163</v>
      </c>
      <c r="E5419" s="54" t="s">
        <v>271</v>
      </c>
      <c r="F5419" s="54" t="s">
        <v>272</v>
      </c>
      <c r="G5419" s="54" t="s">
        <v>192</v>
      </c>
      <c r="H5419" s="54" t="s">
        <v>280</v>
      </c>
      <c r="I5419" s="54" t="s">
        <v>281</v>
      </c>
      <c r="J5419" s="54" t="s">
        <v>192</v>
      </c>
      <c r="K5419" s="54" t="s">
        <v>282</v>
      </c>
      <c r="L5419" s="87">
        <v>41898</v>
      </c>
      <c r="M5419" s="54"/>
      <c r="N5419" s="54" t="s">
        <v>283</v>
      </c>
      <c r="O5419" s="88">
        <v>2.1718723700000001E-2</v>
      </c>
      <c r="P5419" s="54">
        <v>49</v>
      </c>
    </row>
    <row r="5420" spans="1:16" ht="28">
      <c r="A5420" s="54" t="s">
        <v>228</v>
      </c>
      <c r="B5420" s="54" t="s">
        <v>185</v>
      </c>
      <c r="C5420" s="54" t="s">
        <v>270</v>
      </c>
      <c r="D5420" s="54" t="s">
        <v>163</v>
      </c>
      <c r="E5420" s="54" t="s">
        <v>271</v>
      </c>
      <c r="F5420" s="54" t="s">
        <v>272</v>
      </c>
      <c r="G5420" s="54" t="s">
        <v>192</v>
      </c>
      <c r="H5420" s="54" t="s">
        <v>280</v>
      </c>
      <c r="I5420" s="54" t="s">
        <v>281</v>
      </c>
      <c r="J5420" s="54" t="s">
        <v>192</v>
      </c>
      <c r="K5420" s="54" t="s">
        <v>284</v>
      </c>
      <c r="L5420" s="87">
        <v>41898</v>
      </c>
      <c r="M5420" s="54"/>
      <c r="N5420" s="54" t="s">
        <v>285</v>
      </c>
      <c r="O5420" s="88">
        <v>4.2637943999999988E-3</v>
      </c>
      <c r="P5420" s="54">
        <v>14</v>
      </c>
    </row>
    <row r="5421" spans="1:16" ht="28">
      <c r="A5421" s="54" t="s">
        <v>228</v>
      </c>
      <c r="B5421" s="54" t="s">
        <v>185</v>
      </c>
      <c r="C5421" s="54" t="s">
        <v>270</v>
      </c>
      <c r="D5421" s="54" t="s">
        <v>163</v>
      </c>
      <c r="E5421" s="54" t="s">
        <v>271</v>
      </c>
      <c r="F5421" s="54" t="s">
        <v>272</v>
      </c>
      <c r="G5421" s="54" t="s">
        <v>192</v>
      </c>
      <c r="H5421" s="54" t="s">
        <v>280</v>
      </c>
      <c r="I5421" s="54" t="s">
        <v>281</v>
      </c>
      <c r="J5421" s="54" t="s">
        <v>192</v>
      </c>
      <c r="K5421" s="54" t="s">
        <v>286</v>
      </c>
      <c r="L5421" s="87">
        <v>41898</v>
      </c>
      <c r="M5421" s="54"/>
      <c r="N5421" s="54" t="s">
        <v>287</v>
      </c>
      <c r="O5421" s="88">
        <v>1.8882518099999999E-2</v>
      </c>
      <c r="P5421" s="54">
        <v>62</v>
      </c>
    </row>
    <row r="5422" spans="1:16" ht="28">
      <c r="A5422" s="54" t="s">
        <v>228</v>
      </c>
      <c r="B5422" s="54" t="s">
        <v>185</v>
      </c>
      <c r="C5422" s="54" t="s">
        <v>270</v>
      </c>
      <c r="D5422" s="54" t="s">
        <v>163</v>
      </c>
      <c r="E5422" s="54" t="s">
        <v>271</v>
      </c>
      <c r="F5422" s="54" t="s">
        <v>272</v>
      </c>
      <c r="G5422" s="54" t="s">
        <v>192</v>
      </c>
      <c r="H5422" s="54" t="s">
        <v>280</v>
      </c>
      <c r="I5422" s="54" t="s">
        <v>281</v>
      </c>
      <c r="J5422" s="54" t="s">
        <v>192</v>
      </c>
      <c r="K5422" s="54" t="s">
        <v>467</v>
      </c>
      <c r="L5422" s="87">
        <v>41898</v>
      </c>
      <c r="M5422" s="54"/>
      <c r="N5422" s="54" t="s">
        <v>468</v>
      </c>
      <c r="O5422" s="88">
        <v>3.0455670000000001E-4</v>
      </c>
      <c r="P5422" s="54">
        <v>1</v>
      </c>
    </row>
    <row r="5423" spans="1:16" ht="28">
      <c r="A5423" s="54" t="s">
        <v>228</v>
      </c>
      <c r="B5423" s="54" t="s">
        <v>185</v>
      </c>
      <c r="C5423" s="54" t="s">
        <v>270</v>
      </c>
      <c r="D5423" s="54" t="s">
        <v>163</v>
      </c>
      <c r="E5423" s="54" t="s">
        <v>271</v>
      </c>
      <c r="F5423" s="54" t="s">
        <v>272</v>
      </c>
      <c r="G5423" s="54" t="s">
        <v>192</v>
      </c>
      <c r="H5423" s="54" t="s">
        <v>280</v>
      </c>
      <c r="I5423" s="54" t="s">
        <v>281</v>
      </c>
      <c r="J5423" s="54" t="s">
        <v>192</v>
      </c>
      <c r="K5423" s="54" t="s">
        <v>471</v>
      </c>
      <c r="L5423" s="87">
        <v>41898</v>
      </c>
      <c r="M5423" s="54"/>
      <c r="N5423" s="54" t="s">
        <v>472</v>
      </c>
      <c r="O5423" s="88">
        <v>3.0455670000000001E-4</v>
      </c>
      <c r="P5423" s="54">
        <v>1</v>
      </c>
    </row>
    <row r="5424" spans="1:16" ht="28">
      <c r="A5424" s="54" t="s">
        <v>228</v>
      </c>
      <c r="B5424" s="54" t="s">
        <v>185</v>
      </c>
      <c r="C5424" s="54" t="s">
        <v>270</v>
      </c>
      <c r="D5424" s="54" t="s">
        <v>163</v>
      </c>
      <c r="E5424" s="54" t="s">
        <v>271</v>
      </c>
      <c r="F5424" s="54" t="s">
        <v>272</v>
      </c>
      <c r="G5424" s="54" t="s">
        <v>192</v>
      </c>
      <c r="H5424" s="54" t="s">
        <v>280</v>
      </c>
      <c r="I5424" s="54" t="s">
        <v>281</v>
      </c>
      <c r="J5424" s="54" t="s">
        <v>192</v>
      </c>
      <c r="K5424" s="54" t="s">
        <v>473</v>
      </c>
      <c r="L5424" s="87">
        <v>41898</v>
      </c>
      <c r="M5424" s="54"/>
      <c r="N5424" s="54" t="s">
        <v>474</v>
      </c>
      <c r="O5424" s="88">
        <v>2.4032642199999999E-2</v>
      </c>
      <c r="P5424" s="54">
        <v>73</v>
      </c>
    </row>
    <row r="5425" spans="1:16" ht="28">
      <c r="A5425" s="54" t="s">
        <v>228</v>
      </c>
      <c r="B5425" s="54" t="s">
        <v>185</v>
      </c>
      <c r="C5425" s="54" t="s">
        <v>270</v>
      </c>
      <c r="D5425" s="54" t="s">
        <v>163</v>
      </c>
      <c r="E5425" s="54" t="s">
        <v>271</v>
      </c>
      <c r="F5425" s="54" t="s">
        <v>272</v>
      </c>
      <c r="G5425" s="54" t="s">
        <v>192</v>
      </c>
      <c r="H5425" s="54" t="s">
        <v>478</v>
      </c>
      <c r="I5425" s="54" t="s">
        <v>479</v>
      </c>
      <c r="J5425" s="54" t="s">
        <v>192</v>
      </c>
      <c r="K5425" s="54" t="s">
        <v>480</v>
      </c>
      <c r="L5425" s="87">
        <v>41695</v>
      </c>
      <c r="M5425" s="54"/>
      <c r="N5425" s="54" t="s">
        <v>481</v>
      </c>
      <c r="O5425" s="88">
        <v>2.2232642300000001E-2</v>
      </c>
      <c r="P5425" s="54">
        <v>73</v>
      </c>
    </row>
    <row r="5426" spans="1:16" ht="28">
      <c r="A5426" s="54" t="s">
        <v>228</v>
      </c>
      <c r="B5426" s="54" t="s">
        <v>185</v>
      </c>
      <c r="C5426" s="54" t="s">
        <v>270</v>
      </c>
      <c r="D5426" s="54" t="s">
        <v>163</v>
      </c>
      <c r="E5426" s="54" t="s">
        <v>271</v>
      </c>
      <c r="F5426" s="54" t="s">
        <v>272</v>
      </c>
      <c r="G5426" s="54" t="s">
        <v>192</v>
      </c>
      <c r="H5426" s="54" t="s">
        <v>478</v>
      </c>
      <c r="I5426" s="54" t="s">
        <v>479</v>
      </c>
      <c r="J5426" s="54" t="s">
        <v>192</v>
      </c>
      <c r="K5426" s="54" t="s">
        <v>482</v>
      </c>
      <c r="L5426" s="87">
        <v>41695</v>
      </c>
      <c r="M5426" s="54"/>
      <c r="N5426" s="54" t="s">
        <v>483</v>
      </c>
      <c r="O5426" s="88">
        <v>5.1010852000000009E-2</v>
      </c>
      <c r="P5426" s="54">
        <v>157</v>
      </c>
    </row>
    <row r="5427" spans="1:16" ht="28">
      <c r="A5427" s="54" t="s">
        <v>228</v>
      </c>
      <c r="B5427" s="54" t="s">
        <v>185</v>
      </c>
      <c r="C5427" s="54" t="s">
        <v>270</v>
      </c>
      <c r="D5427" s="54" t="s">
        <v>163</v>
      </c>
      <c r="E5427" s="54" t="s">
        <v>271</v>
      </c>
      <c r="F5427" s="54" t="s">
        <v>272</v>
      </c>
      <c r="G5427" s="54" t="s">
        <v>192</v>
      </c>
      <c r="H5427" s="54" t="s">
        <v>478</v>
      </c>
      <c r="I5427" s="54" t="s">
        <v>479</v>
      </c>
      <c r="J5427" s="54" t="s">
        <v>192</v>
      </c>
      <c r="K5427" s="54" t="s">
        <v>484</v>
      </c>
      <c r="L5427" s="87">
        <v>41695</v>
      </c>
      <c r="M5427" s="54"/>
      <c r="N5427" s="54" t="s">
        <v>485</v>
      </c>
      <c r="O5427" s="88">
        <v>1.94916316E-2</v>
      </c>
      <c r="P5427" s="54">
        <v>64</v>
      </c>
    </row>
    <row r="5428" spans="1:16" ht="28">
      <c r="A5428" s="54" t="s">
        <v>228</v>
      </c>
      <c r="B5428" s="54" t="s">
        <v>185</v>
      </c>
      <c r="C5428" s="54" t="s">
        <v>270</v>
      </c>
      <c r="D5428" s="54" t="s">
        <v>163</v>
      </c>
      <c r="E5428" s="54" t="s">
        <v>271</v>
      </c>
      <c r="F5428" s="54" t="s">
        <v>272</v>
      </c>
      <c r="G5428" s="54" t="s">
        <v>192</v>
      </c>
      <c r="H5428" s="54" t="s">
        <v>478</v>
      </c>
      <c r="I5428" s="54" t="s">
        <v>479</v>
      </c>
      <c r="J5428" s="54" t="s">
        <v>192</v>
      </c>
      <c r="K5428" s="54" t="s">
        <v>486</v>
      </c>
      <c r="L5428" s="87">
        <v>41695</v>
      </c>
      <c r="M5428" s="54"/>
      <c r="N5428" s="54" t="s">
        <v>487</v>
      </c>
      <c r="O5428" s="88">
        <v>1.0354929299999999E-2</v>
      </c>
      <c r="P5428" s="54">
        <v>34</v>
      </c>
    </row>
    <row r="5429" spans="1:16" ht="28">
      <c r="A5429" s="54" t="s">
        <v>228</v>
      </c>
      <c r="B5429" s="54" t="s">
        <v>185</v>
      </c>
      <c r="C5429" s="54" t="s">
        <v>270</v>
      </c>
      <c r="D5429" s="54" t="s">
        <v>163</v>
      </c>
      <c r="E5429" s="54" t="s">
        <v>271</v>
      </c>
      <c r="F5429" s="54" t="s">
        <v>272</v>
      </c>
      <c r="G5429" s="54" t="s">
        <v>192</v>
      </c>
      <c r="H5429" s="54" t="s">
        <v>478</v>
      </c>
      <c r="I5429" s="54" t="s">
        <v>479</v>
      </c>
      <c r="J5429" s="54" t="s">
        <v>192</v>
      </c>
      <c r="K5429" s="54" t="s">
        <v>488</v>
      </c>
      <c r="L5429" s="87">
        <v>41695</v>
      </c>
      <c r="M5429" s="54"/>
      <c r="N5429" s="54" t="s">
        <v>489</v>
      </c>
      <c r="O5429" s="88">
        <v>2.16235288E-2</v>
      </c>
      <c r="P5429" s="54">
        <v>71</v>
      </c>
    </row>
    <row r="5430" spans="1:16" ht="28">
      <c r="A5430" s="54" t="s">
        <v>228</v>
      </c>
      <c r="B5430" s="54" t="s">
        <v>185</v>
      </c>
      <c r="C5430" s="54" t="s">
        <v>270</v>
      </c>
      <c r="D5430" s="54" t="s">
        <v>163</v>
      </c>
      <c r="E5430" s="54" t="s">
        <v>271</v>
      </c>
      <c r="F5430" s="54" t="s">
        <v>272</v>
      </c>
      <c r="G5430" s="54" t="s">
        <v>192</v>
      </c>
      <c r="H5430" s="54" t="s">
        <v>478</v>
      </c>
      <c r="I5430" s="54" t="s">
        <v>479</v>
      </c>
      <c r="J5430" s="54" t="s">
        <v>192</v>
      </c>
      <c r="K5430" s="54" t="s">
        <v>490</v>
      </c>
      <c r="L5430" s="87">
        <v>41695</v>
      </c>
      <c r="M5430" s="54"/>
      <c r="N5430" s="54" t="s">
        <v>491</v>
      </c>
      <c r="O5430" s="88">
        <v>1.34004967E-2</v>
      </c>
      <c r="P5430" s="54">
        <v>44</v>
      </c>
    </row>
    <row r="5431" spans="1:16" ht="28">
      <c r="A5431" s="54" t="s">
        <v>228</v>
      </c>
      <c r="B5431" s="54" t="s">
        <v>185</v>
      </c>
      <c r="C5431" s="54" t="s">
        <v>270</v>
      </c>
      <c r="D5431" s="54" t="s">
        <v>163</v>
      </c>
      <c r="E5431" s="54" t="s">
        <v>271</v>
      </c>
      <c r="F5431" s="54" t="s">
        <v>272</v>
      </c>
      <c r="G5431" s="54" t="s">
        <v>192</v>
      </c>
      <c r="H5431" s="54" t="s">
        <v>478</v>
      </c>
      <c r="I5431" s="54" t="s">
        <v>479</v>
      </c>
      <c r="J5431" s="54" t="s">
        <v>192</v>
      </c>
      <c r="K5431" s="54" t="s">
        <v>492</v>
      </c>
      <c r="L5431" s="87">
        <v>41695</v>
      </c>
      <c r="M5431" s="54"/>
      <c r="N5431" s="54" t="s">
        <v>493</v>
      </c>
      <c r="O5431" s="88">
        <v>7.3093617999999997E-3</v>
      </c>
      <c r="P5431" s="54">
        <v>24</v>
      </c>
    </row>
    <row r="5432" spans="1:16" ht="28">
      <c r="A5432" s="54" t="s">
        <v>228</v>
      </c>
      <c r="B5432" s="54" t="s">
        <v>185</v>
      </c>
      <c r="C5432" s="54" t="s">
        <v>270</v>
      </c>
      <c r="D5432" s="54" t="s">
        <v>163</v>
      </c>
      <c r="E5432" s="54" t="s">
        <v>271</v>
      </c>
      <c r="F5432" s="54" t="s">
        <v>272</v>
      </c>
      <c r="G5432" s="54" t="s">
        <v>192</v>
      </c>
      <c r="H5432" s="54" t="s">
        <v>478</v>
      </c>
      <c r="I5432" s="54" t="s">
        <v>479</v>
      </c>
      <c r="J5432" s="54" t="s">
        <v>192</v>
      </c>
      <c r="K5432" s="54" t="s">
        <v>494</v>
      </c>
      <c r="L5432" s="87">
        <v>41695</v>
      </c>
      <c r="M5432" s="54"/>
      <c r="N5432" s="54" t="s">
        <v>495</v>
      </c>
      <c r="O5432" s="88">
        <v>0.61930412509999999</v>
      </c>
      <c r="P5432" s="54">
        <v>1981</v>
      </c>
    </row>
    <row r="5433" spans="1:16" ht="28">
      <c r="A5433" s="54" t="s">
        <v>228</v>
      </c>
      <c r="B5433" s="54" t="s">
        <v>185</v>
      </c>
      <c r="C5433" s="54" t="s">
        <v>270</v>
      </c>
      <c r="D5433" s="54" t="s">
        <v>163</v>
      </c>
      <c r="E5433" s="54" t="s">
        <v>271</v>
      </c>
      <c r="F5433" s="54" t="s">
        <v>272</v>
      </c>
      <c r="G5433" s="54" t="s">
        <v>192</v>
      </c>
      <c r="H5433" s="54" t="s">
        <v>478</v>
      </c>
      <c r="I5433" s="54" t="s">
        <v>479</v>
      </c>
      <c r="J5433" s="54" t="s">
        <v>192</v>
      </c>
      <c r="K5433" s="54" t="s">
        <v>496</v>
      </c>
      <c r="L5433" s="87">
        <v>41695</v>
      </c>
      <c r="M5433" s="54"/>
      <c r="N5433" s="54" t="s">
        <v>497</v>
      </c>
      <c r="O5433" s="88">
        <v>0.19796188319999999</v>
      </c>
      <c r="P5433" s="54">
        <v>650</v>
      </c>
    </row>
    <row r="5434" spans="1:16" ht="28">
      <c r="A5434" s="54" t="s">
        <v>228</v>
      </c>
      <c r="B5434" s="54" t="s">
        <v>185</v>
      </c>
      <c r="C5434" s="54" t="s">
        <v>270</v>
      </c>
      <c r="D5434" s="54" t="s">
        <v>163</v>
      </c>
      <c r="E5434" s="54" t="s">
        <v>271</v>
      </c>
      <c r="F5434" s="54" t="s">
        <v>272</v>
      </c>
      <c r="G5434" s="54" t="s">
        <v>192</v>
      </c>
      <c r="H5434" s="54" t="s">
        <v>478</v>
      </c>
      <c r="I5434" s="54" t="s">
        <v>479</v>
      </c>
      <c r="J5434" s="54" t="s">
        <v>192</v>
      </c>
      <c r="K5434" s="54" t="s">
        <v>498</v>
      </c>
      <c r="L5434" s="87">
        <v>41695</v>
      </c>
      <c r="M5434" s="54"/>
      <c r="N5434" s="54" t="s">
        <v>499</v>
      </c>
      <c r="O5434" s="88">
        <v>9.3015657099999982E-2</v>
      </c>
      <c r="P5434" s="54">
        <v>190</v>
      </c>
    </row>
    <row r="5435" spans="1:16" ht="28">
      <c r="A5435" s="54" t="s">
        <v>228</v>
      </c>
      <c r="B5435" s="54" t="s">
        <v>185</v>
      </c>
      <c r="C5435" s="54" t="s">
        <v>270</v>
      </c>
      <c r="D5435" s="54" t="s">
        <v>163</v>
      </c>
      <c r="E5435" s="54" t="s">
        <v>271</v>
      </c>
      <c r="F5435" s="54" t="s">
        <v>272</v>
      </c>
      <c r="G5435" s="54" t="s">
        <v>288</v>
      </c>
      <c r="H5435" s="54" t="s">
        <v>600</v>
      </c>
      <c r="I5435" s="54" t="s">
        <v>601</v>
      </c>
      <c r="J5435" s="54" t="s">
        <v>288</v>
      </c>
      <c r="K5435" s="54" t="s">
        <v>602</v>
      </c>
      <c r="L5435" s="87">
        <v>41695</v>
      </c>
      <c r="M5435" s="54"/>
      <c r="N5435" s="54" t="s">
        <v>603</v>
      </c>
      <c r="O5435" s="88">
        <v>3.0455674E-3</v>
      </c>
      <c r="P5435" s="54">
        <v>10</v>
      </c>
    </row>
    <row r="5436" spans="1:16" ht="28">
      <c r="A5436" s="54" t="s">
        <v>228</v>
      </c>
      <c r="B5436" s="54" t="s">
        <v>185</v>
      </c>
      <c r="C5436" s="54" t="s">
        <v>270</v>
      </c>
      <c r="D5436" s="54" t="s">
        <v>163</v>
      </c>
      <c r="E5436" s="54" t="s">
        <v>271</v>
      </c>
      <c r="F5436" s="54" t="s">
        <v>272</v>
      </c>
      <c r="G5436" s="54" t="s">
        <v>288</v>
      </c>
      <c r="H5436" s="54" t="s">
        <v>600</v>
      </c>
      <c r="I5436" s="54" t="s">
        <v>601</v>
      </c>
      <c r="J5436" s="54" t="s">
        <v>288</v>
      </c>
      <c r="K5436" s="54" t="s">
        <v>604</v>
      </c>
      <c r="L5436" s="87">
        <v>41695</v>
      </c>
      <c r="M5436" s="54"/>
      <c r="N5436" s="54" t="s">
        <v>605</v>
      </c>
      <c r="O5436" s="88">
        <v>7.3093617999999997E-3</v>
      </c>
      <c r="P5436" s="54">
        <v>24</v>
      </c>
    </row>
    <row r="5437" spans="1:16" ht="28">
      <c r="A5437" s="54" t="s">
        <v>228</v>
      </c>
      <c r="B5437" s="54" t="s">
        <v>185</v>
      </c>
      <c r="C5437" s="54" t="s">
        <v>270</v>
      </c>
      <c r="D5437" s="54" t="s">
        <v>163</v>
      </c>
      <c r="E5437" s="54" t="s">
        <v>271</v>
      </c>
      <c r="F5437" s="54" t="s">
        <v>272</v>
      </c>
      <c r="G5437" s="54" t="s">
        <v>288</v>
      </c>
      <c r="H5437" s="54" t="s">
        <v>600</v>
      </c>
      <c r="I5437" s="54" t="s">
        <v>601</v>
      </c>
      <c r="J5437" s="54" t="s">
        <v>288</v>
      </c>
      <c r="K5437" s="54" t="s">
        <v>606</v>
      </c>
      <c r="L5437" s="87">
        <v>41695</v>
      </c>
      <c r="M5437" s="54"/>
      <c r="N5437" s="54" t="s">
        <v>607</v>
      </c>
      <c r="O5437" s="88">
        <v>3.7765036199999998E-2</v>
      </c>
      <c r="P5437" s="54">
        <v>124</v>
      </c>
    </row>
    <row r="5438" spans="1:16" ht="28">
      <c r="A5438" s="54" t="s">
        <v>228</v>
      </c>
      <c r="B5438" s="54" t="s">
        <v>185</v>
      </c>
      <c r="C5438" s="54" t="s">
        <v>270</v>
      </c>
      <c r="D5438" s="54" t="s">
        <v>163</v>
      </c>
      <c r="E5438" s="54" t="s">
        <v>271</v>
      </c>
      <c r="F5438" s="54" t="s">
        <v>272</v>
      </c>
      <c r="G5438" s="54" t="s">
        <v>288</v>
      </c>
      <c r="H5438" s="54" t="s">
        <v>600</v>
      </c>
      <c r="I5438" s="54" t="s">
        <v>601</v>
      </c>
      <c r="J5438" s="54" t="s">
        <v>288</v>
      </c>
      <c r="K5438" s="54" t="s">
        <v>608</v>
      </c>
      <c r="L5438" s="87">
        <v>41695</v>
      </c>
      <c r="M5438" s="54"/>
      <c r="N5438" s="54" t="s">
        <v>609</v>
      </c>
      <c r="O5438" s="88">
        <v>6.1825018900000007E-2</v>
      </c>
      <c r="P5438" s="54">
        <v>203</v>
      </c>
    </row>
    <row r="5439" spans="1:16" ht="28">
      <c r="A5439" s="54" t="s">
        <v>228</v>
      </c>
      <c r="B5439" s="54" t="s">
        <v>185</v>
      </c>
      <c r="C5439" s="54" t="s">
        <v>270</v>
      </c>
      <c r="D5439" s="54" t="s">
        <v>163</v>
      </c>
      <c r="E5439" s="54" t="s">
        <v>271</v>
      </c>
      <c r="F5439" s="54" t="s">
        <v>272</v>
      </c>
      <c r="G5439" s="54" t="s">
        <v>288</v>
      </c>
      <c r="H5439" s="54" t="s">
        <v>600</v>
      </c>
      <c r="I5439" s="54" t="s">
        <v>601</v>
      </c>
      <c r="J5439" s="54" t="s">
        <v>288</v>
      </c>
      <c r="K5439" s="54" t="s">
        <v>610</v>
      </c>
      <c r="L5439" s="87">
        <v>41695</v>
      </c>
      <c r="M5439" s="54"/>
      <c r="N5439" s="54" t="s">
        <v>611</v>
      </c>
      <c r="O5439" s="88">
        <v>5.1774645999999999E-3</v>
      </c>
      <c r="P5439" s="54">
        <v>17</v>
      </c>
    </row>
    <row r="5440" spans="1:16" ht="28">
      <c r="A5440" s="54" t="s">
        <v>228</v>
      </c>
      <c r="B5440" s="54" t="s">
        <v>185</v>
      </c>
      <c r="C5440" s="54" t="s">
        <v>270</v>
      </c>
      <c r="D5440" s="54" t="s">
        <v>163</v>
      </c>
      <c r="E5440" s="54" t="s">
        <v>271</v>
      </c>
      <c r="F5440" s="54" t="s">
        <v>272</v>
      </c>
      <c r="G5440" s="54" t="s">
        <v>288</v>
      </c>
      <c r="H5440" s="54" t="s">
        <v>600</v>
      </c>
      <c r="I5440" s="54" t="s">
        <v>601</v>
      </c>
      <c r="J5440" s="54" t="s">
        <v>288</v>
      </c>
      <c r="K5440" s="54" t="s">
        <v>612</v>
      </c>
      <c r="L5440" s="87">
        <v>41695</v>
      </c>
      <c r="M5440" s="54"/>
      <c r="N5440" s="54" t="s">
        <v>613</v>
      </c>
      <c r="O5440" s="88">
        <v>4.5683512000000001E-3</v>
      </c>
      <c r="P5440" s="54">
        <v>15</v>
      </c>
    </row>
    <row r="5441" spans="1:16" ht="28">
      <c r="A5441" s="54" t="s">
        <v>228</v>
      </c>
      <c r="B5441" s="54" t="s">
        <v>185</v>
      </c>
      <c r="C5441" s="54" t="s">
        <v>270</v>
      </c>
      <c r="D5441" s="54" t="s">
        <v>163</v>
      </c>
      <c r="E5441" s="54" t="s">
        <v>271</v>
      </c>
      <c r="F5441" s="54" t="s">
        <v>272</v>
      </c>
      <c r="G5441" s="54" t="s">
        <v>288</v>
      </c>
      <c r="H5441" s="54" t="s">
        <v>600</v>
      </c>
      <c r="I5441" s="54" t="s">
        <v>601</v>
      </c>
      <c r="J5441" s="54" t="s">
        <v>288</v>
      </c>
      <c r="K5441" s="54" t="s">
        <v>614</v>
      </c>
      <c r="L5441" s="87">
        <v>41695</v>
      </c>
      <c r="M5441" s="54"/>
      <c r="N5441" s="54" t="s">
        <v>615</v>
      </c>
      <c r="O5441" s="88">
        <v>3.0455674E-3</v>
      </c>
      <c r="P5441" s="54">
        <v>10</v>
      </c>
    </row>
    <row r="5442" spans="1:16" ht="28">
      <c r="A5442" s="54" t="s">
        <v>228</v>
      </c>
      <c r="B5442" s="54" t="s">
        <v>185</v>
      </c>
      <c r="C5442" s="54" t="s">
        <v>270</v>
      </c>
      <c r="D5442" s="54" t="s">
        <v>163</v>
      </c>
      <c r="E5442" s="54" t="s">
        <v>271</v>
      </c>
      <c r="F5442" s="54" t="s">
        <v>272</v>
      </c>
      <c r="G5442" s="54" t="s">
        <v>288</v>
      </c>
      <c r="H5442" s="54" t="s">
        <v>600</v>
      </c>
      <c r="I5442" s="54" t="s">
        <v>601</v>
      </c>
      <c r="J5442" s="54" t="s">
        <v>288</v>
      </c>
      <c r="K5442" s="54" t="s">
        <v>616</v>
      </c>
      <c r="L5442" s="87">
        <v>41695</v>
      </c>
      <c r="M5442" s="54"/>
      <c r="N5442" s="54" t="s">
        <v>617</v>
      </c>
      <c r="O5442" s="88">
        <v>1.5227837E-3</v>
      </c>
      <c r="P5442" s="54">
        <v>5</v>
      </c>
    </row>
    <row r="5443" spans="1:16" ht="28">
      <c r="A5443" s="54" t="s">
        <v>228</v>
      </c>
      <c r="B5443" s="54" t="s">
        <v>185</v>
      </c>
      <c r="C5443" s="54" t="s">
        <v>270</v>
      </c>
      <c r="D5443" s="54" t="s">
        <v>163</v>
      </c>
      <c r="E5443" s="54" t="s">
        <v>271</v>
      </c>
      <c r="F5443" s="54" t="s">
        <v>272</v>
      </c>
      <c r="G5443" s="54" t="s">
        <v>288</v>
      </c>
      <c r="H5443" s="54" t="s">
        <v>600</v>
      </c>
      <c r="I5443" s="54" t="s">
        <v>601</v>
      </c>
      <c r="J5443" s="54" t="s">
        <v>288</v>
      </c>
      <c r="K5443" s="54" t="s">
        <v>618</v>
      </c>
      <c r="L5443" s="87">
        <v>41695</v>
      </c>
      <c r="M5443" s="54"/>
      <c r="N5443" s="54" t="s">
        <v>619</v>
      </c>
      <c r="O5443" s="88">
        <v>1.309594E-2</v>
      </c>
      <c r="P5443" s="54">
        <v>43</v>
      </c>
    </row>
    <row r="5444" spans="1:16" ht="28">
      <c r="A5444" s="54" t="s">
        <v>228</v>
      </c>
      <c r="B5444" s="54" t="s">
        <v>185</v>
      </c>
      <c r="C5444" s="54" t="s">
        <v>270</v>
      </c>
      <c r="D5444" s="54" t="s">
        <v>163</v>
      </c>
      <c r="E5444" s="54" t="s">
        <v>271</v>
      </c>
      <c r="F5444" s="54" t="s">
        <v>272</v>
      </c>
      <c r="G5444" s="54" t="s">
        <v>288</v>
      </c>
      <c r="H5444" s="54" t="s">
        <v>600</v>
      </c>
      <c r="I5444" s="54" t="s">
        <v>601</v>
      </c>
      <c r="J5444" s="54" t="s">
        <v>288</v>
      </c>
      <c r="K5444" s="54" t="s">
        <v>600</v>
      </c>
      <c r="L5444" s="87">
        <v>41695</v>
      </c>
      <c r="M5444" s="54"/>
      <c r="N5444" s="54" t="s">
        <v>620</v>
      </c>
      <c r="O5444" s="88">
        <v>4.2637943999999988E-3</v>
      </c>
      <c r="P5444" s="54">
        <v>14</v>
      </c>
    </row>
    <row r="5445" spans="1:16" ht="28">
      <c r="A5445" s="54" t="s">
        <v>228</v>
      </c>
      <c r="B5445" s="54" t="s">
        <v>185</v>
      </c>
      <c r="C5445" s="54" t="s">
        <v>270</v>
      </c>
      <c r="D5445" s="54" t="s">
        <v>163</v>
      </c>
      <c r="E5445" s="54" t="s">
        <v>271</v>
      </c>
      <c r="F5445" s="54" t="s">
        <v>272</v>
      </c>
      <c r="G5445" s="54" t="s">
        <v>288</v>
      </c>
      <c r="H5445" s="54" t="s">
        <v>600</v>
      </c>
      <c r="I5445" s="54" t="s">
        <v>601</v>
      </c>
      <c r="J5445" s="54" t="s">
        <v>288</v>
      </c>
      <c r="K5445" s="54" t="s">
        <v>621</v>
      </c>
      <c r="L5445" s="87">
        <v>41695</v>
      </c>
      <c r="M5445" s="54"/>
      <c r="N5445" s="54" t="s">
        <v>622</v>
      </c>
      <c r="O5445" s="88">
        <v>2.1318971999999999E-3</v>
      </c>
      <c r="P5445" s="54">
        <v>7</v>
      </c>
    </row>
    <row r="5446" spans="1:16" ht="28">
      <c r="A5446" s="54" t="s">
        <v>228</v>
      </c>
      <c r="B5446" s="54" t="s">
        <v>185</v>
      </c>
      <c r="C5446" s="54" t="s">
        <v>270</v>
      </c>
      <c r="D5446" s="54" t="s">
        <v>163</v>
      </c>
      <c r="E5446" s="54" t="s">
        <v>271</v>
      </c>
      <c r="F5446" s="54" t="s">
        <v>272</v>
      </c>
      <c r="G5446" s="54" t="s">
        <v>196</v>
      </c>
      <c r="H5446" s="54" t="s">
        <v>197</v>
      </c>
      <c r="I5446" s="54" t="s">
        <v>678</v>
      </c>
      <c r="J5446" s="54" t="s">
        <v>196</v>
      </c>
      <c r="K5446" s="54" t="s">
        <v>679</v>
      </c>
      <c r="L5446" s="87">
        <v>41814</v>
      </c>
      <c r="M5446" s="54"/>
      <c r="N5446" s="54" t="s">
        <v>680</v>
      </c>
      <c r="O5446" s="88">
        <v>9.2865780999999998E-3</v>
      </c>
      <c r="P5446" s="54">
        <v>20</v>
      </c>
    </row>
    <row r="5447" spans="1:16" ht="28">
      <c r="A5447" s="54" t="s">
        <v>228</v>
      </c>
      <c r="B5447" s="54" t="s">
        <v>185</v>
      </c>
      <c r="C5447" s="54" t="s">
        <v>270</v>
      </c>
      <c r="D5447" s="54" t="s">
        <v>163</v>
      </c>
      <c r="E5447" s="54" t="s">
        <v>271</v>
      </c>
      <c r="F5447" s="54" t="s">
        <v>272</v>
      </c>
      <c r="G5447" s="54" t="s">
        <v>196</v>
      </c>
      <c r="H5447" s="54" t="s">
        <v>197</v>
      </c>
      <c r="I5447" s="54" t="s">
        <v>678</v>
      </c>
      <c r="J5447" s="54" t="s">
        <v>196</v>
      </c>
      <c r="K5447" s="54" t="s">
        <v>197</v>
      </c>
      <c r="L5447" s="87">
        <v>41814</v>
      </c>
      <c r="M5447" s="54"/>
      <c r="N5447" s="54" t="s">
        <v>681</v>
      </c>
      <c r="O5447" s="88">
        <v>1.40096102E-2</v>
      </c>
      <c r="P5447" s="54">
        <v>46</v>
      </c>
    </row>
    <row r="5448" spans="1:16" ht="28">
      <c r="A5448" s="54" t="s">
        <v>228</v>
      </c>
      <c r="B5448" s="54" t="s">
        <v>185</v>
      </c>
      <c r="C5448" s="54" t="s">
        <v>270</v>
      </c>
      <c r="D5448" s="54" t="s">
        <v>163</v>
      </c>
      <c r="E5448" s="54" t="s">
        <v>271</v>
      </c>
      <c r="F5448" s="54" t="s">
        <v>272</v>
      </c>
      <c r="G5448" s="54" t="s">
        <v>196</v>
      </c>
      <c r="H5448" s="54" t="s">
        <v>197</v>
      </c>
      <c r="I5448" s="54" t="s">
        <v>678</v>
      </c>
      <c r="J5448" s="54" t="s">
        <v>196</v>
      </c>
      <c r="K5448" s="54" t="s">
        <v>682</v>
      </c>
      <c r="L5448" s="87">
        <v>41814</v>
      </c>
      <c r="M5448" s="54"/>
      <c r="N5448" s="54" t="s">
        <v>683</v>
      </c>
      <c r="O5448" s="88">
        <v>1.40096102E-2</v>
      </c>
      <c r="P5448" s="54">
        <v>46</v>
      </c>
    </row>
    <row r="5449" spans="1:16" ht="28">
      <c r="A5449" s="54" t="s">
        <v>228</v>
      </c>
      <c r="B5449" s="54" t="s">
        <v>185</v>
      </c>
      <c r="C5449" s="54" t="s">
        <v>270</v>
      </c>
      <c r="D5449" s="54" t="s">
        <v>163</v>
      </c>
      <c r="E5449" s="54" t="s">
        <v>271</v>
      </c>
      <c r="F5449" s="54" t="s">
        <v>272</v>
      </c>
      <c r="G5449" s="54" t="s">
        <v>196</v>
      </c>
      <c r="H5449" s="54" t="s">
        <v>197</v>
      </c>
      <c r="I5449" s="54" t="s">
        <v>678</v>
      </c>
      <c r="J5449" s="54" t="s">
        <v>196</v>
      </c>
      <c r="K5449" s="54" t="s">
        <v>684</v>
      </c>
      <c r="L5449" s="87">
        <v>41814</v>
      </c>
      <c r="M5449" s="54"/>
      <c r="N5449" s="54" t="s">
        <v>685</v>
      </c>
      <c r="O5449" s="88">
        <v>1.6750620899999999E-2</v>
      </c>
      <c r="P5449" s="54">
        <v>55</v>
      </c>
    </row>
    <row r="5450" spans="1:16" ht="28">
      <c r="A5450" s="54" t="s">
        <v>228</v>
      </c>
      <c r="B5450" s="54" t="s">
        <v>185</v>
      </c>
      <c r="C5450" s="54" t="s">
        <v>270</v>
      </c>
      <c r="D5450" s="54" t="s">
        <v>163</v>
      </c>
      <c r="E5450" s="54" t="s">
        <v>271</v>
      </c>
      <c r="F5450" s="54" t="s">
        <v>272</v>
      </c>
      <c r="G5450" s="54" t="s">
        <v>196</v>
      </c>
      <c r="H5450" s="54" t="s">
        <v>197</v>
      </c>
      <c r="I5450" s="54" t="s">
        <v>678</v>
      </c>
      <c r="J5450" s="54" t="s">
        <v>196</v>
      </c>
      <c r="K5450" s="54" t="s">
        <v>686</v>
      </c>
      <c r="L5450" s="87">
        <v>41814</v>
      </c>
      <c r="M5450" s="54"/>
      <c r="N5450" s="54" t="s">
        <v>687</v>
      </c>
      <c r="O5450" s="88">
        <v>1.8273405E-3</v>
      </c>
      <c r="P5450" s="54">
        <v>6</v>
      </c>
    </row>
    <row r="5451" spans="1:16" ht="28">
      <c r="A5451" s="54" t="s">
        <v>228</v>
      </c>
      <c r="B5451" s="54" t="s">
        <v>185</v>
      </c>
      <c r="C5451" s="54" t="s">
        <v>270</v>
      </c>
      <c r="D5451" s="54" t="s">
        <v>163</v>
      </c>
      <c r="E5451" s="54" t="s">
        <v>271</v>
      </c>
      <c r="F5451" s="54" t="s">
        <v>272</v>
      </c>
      <c r="G5451" s="54" t="s">
        <v>196</v>
      </c>
      <c r="H5451" s="54" t="s">
        <v>197</v>
      </c>
      <c r="I5451" s="54" t="s">
        <v>678</v>
      </c>
      <c r="J5451" s="54" t="s">
        <v>196</v>
      </c>
      <c r="K5451" s="54" t="s">
        <v>688</v>
      </c>
      <c r="L5451" s="87">
        <v>41814</v>
      </c>
      <c r="M5451" s="54"/>
      <c r="N5451" s="54" t="s">
        <v>689</v>
      </c>
      <c r="O5451" s="88">
        <v>6.7002483999999999E-3</v>
      </c>
      <c r="P5451" s="54">
        <v>22</v>
      </c>
    </row>
    <row r="5452" spans="1:16" ht="28">
      <c r="A5452" s="54" t="s">
        <v>228</v>
      </c>
      <c r="B5452" s="54" t="s">
        <v>185</v>
      </c>
      <c r="C5452" s="54" t="s">
        <v>270</v>
      </c>
      <c r="D5452" s="54" t="s">
        <v>163</v>
      </c>
      <c r="E5452" s="54" t="s">
        <v>271</v>
      </c>
      <c r="F5452" s="54" t="s">
        <v>272</v>
      </c>
      <c r="G5452" s="54" t="s">
        <v>196</v>
      </c>
      <c r="H5452" s="54" t="s">
        <v>197</v>
      </c>
      <c r="I5452" s="54" t="s">
        <v>678</v>
      </c>
      <c r="J5452" s="54" t="s">
        <v>196</v>
      </c>
      <c r="K5452" s="54" t="s">
        <v>690</v>
      </c>
      <c r="L5452" s="87">
        <v>41814</v>
      </c>
      <c r="M5452" s="54"/>
      <c r="N5452" s="54" t="s">
        <v>691</v>
      </c>
      <c r="O5452" s="88">
        <v>1.00503725E-2</v>
      </c>
      <c r="P5452" s="54">
        <v>33</v>
      </c>
    </row>
    <row r="5453" spans="1:16" ht="28">
      <c r="A5453" s="54" t="s">
        <v>228</v>
      </c>
      <c r="B5453" s="54" t="s">
        <v>185</v>
      </c>
      <c r="C5453" s="54" t="s">
        <v>270</v>
      </c>
      <c r="D5453" s="54" t="s">
        <v>163</v>
      </c>
      <c r="E5453" s="54" t="s">
        <v>271</v>
      </c>
      <c r="F5453" s="54" t="s">
        <v>272</v>
      </c>
      <c r="G5453" s="54" t="s">
        <v>196</v>
      </c>
      <c r="H5453" s="54" t="s">
        <v>197</v>
      </c>
      <c r="I5453" s="54" t="s">
        <v>678</v>
      </c>
      <c r="J5453" s="54" t="s">
        <v>196</v>
      </c>
      <c r="K5453" s="54" t="s">
        <v>692</v>
      </c>
      <c r="L5453" s="87">
        <v>41814</v>
      </c>
      <c r="M5453" s="54"/>
      <c r="N5453" s="54" t="s">
        <v>693</v>
      </c>
      <c r="O5453" s="88">
        <v>3.2587571599999997E-2</v>
      </c>
      <c r="P5453" s="54">
        <v>107</v>
      </c>
    </row>
    <row r="5454" spans="1:16" ht="28">
      <c r="A5454" s="54" t="s">
        <v>228</v>
      </c>
      <c r="B5454" s="54" t="s">
        <v>185</v>
      </c>
      <c r="C5454" s="54" t="s">
        <v>270</v>
      </c>
      <c r="D5454" s="54" t="s">
        <v>163</v>
      </c>
      <c r="E5454" s="54" t="s">
        <v>271</v>
      </c>
      <c r="F5454" s="54" t="s">
        <v>272</v>
      </c>
      <c r="G5454" s="54" t="s">
        <v>196</v>
      </c>
      <c r="H5454" s="54" t="s">
        <v>197</v>
      </c>
      <c r="I5454" s="54" t="s">
        <v>678</v>
      </c>
      <c r="J5454" s="54" t="s">
        <v>196</v>
      </c>
      <c r="K5454" s="54" t="s">
        <v>694</v>
      </c>
      <c r="L5454" s="87">
        <v>41814</v>
      </c>
      <c r="M5454" s="54"/>
      <c r="N5454" s="54" t="s">
        <v>695</v>
      </c>
      <c r="O5454" s="88">
        <v>2.08597344E-2</v>
      </c>
      <c r="P5454" s="54">
        <v>58</v>
      </c>
    </row>
    <row r="5455" spans="1:16" ht="28">
      <c r="A5455" s="54" t="s">
        <v>228</v>
      </c>
      <c r="B5455" s="54" t="s">
        <v>185</v>
      </c>
      <c r="C5455" s="54" t="s">
        <v>270</v>
      </c>
      <c r="D5455" s="54" t="s">
        <v>163</v>
      </c>
      <c r="E5455" s="54" t="s">
        <v>271</v>
      </c>
      <c r="F5455" s="54" t="s">
        <v>272</v>
      </c>
      <c r="G5455" s="54" t="s">
        <v>196</v>
      </c>
      <c r="H5455" s="54" t="s">
        <v>197</v>
      </c>
      <c r="I5455" s="54" t="s">
        <v>678</v>
      </c>
      <c r="J5455" s="54" t="s">
        <v>196</v>
      </c>
      <c r="K5455" s="54" t="s">
        <v>696</v>
      </c>
      <c r="L5455" s="87">
        <v>41814</v>
      </c>
      <c r="M5455" s="54"/>
      <c r="N5455" s="54" t="s">
        <v>697</v>
      </c>
      <c r="O5455" s="88">
        <v>6.8501242000000009E-3</v>
      </c>
      <c r="P5455" s="54">
        <v>12</v>
      </c>
    </row>
    <row r="5456" spans="1:16" ht="28">
      <c r="A5456" s="54" t="s">
        <v>228</v>
      </c>
      <c r="B5456" s="54" t="s">
        <v>185</v>
      </c>
      <c r="C5456" s="54" t="s">
        <v>270</v>
      </c>
      <c r="D5456" s="54" t="s">
        <v>163</v>
      </c>
      <c r="E5456" s="54" t="s">
        <v>271</v>
      </c>
      <c r="F5456" s="54" t="s">
        <v>272</v>
      </c>
      <c r="G5456" s="54" t="s">
        <v>196</v>
      </c>
      <c r="H5456" s="54" t="s">
        <v>197</v>
      </c>
      <c r="I5456" s="54" t="s">
        <v>678</v>
      </c>
      <c r="J5456" s="54" t="s">
        <v>196</v>
      </c>
      <c r="K5456" s="54" t="s">
        <v>698</v>
      </c>
      <c r="L5456" s="87">
        <v>41814</v>
      </c>
      <c r="M5456" s="54"/>
      <c r="N5456" s="54" t="s">
        <v>699</v>
      </c>
      <c r="O5456" s="88">
        <v>1.0354929299999999E-2</v>
      </c>
      <c r="P5456" s="54">
        <v>34</v>
      </c>
    </row>
    <row r="5457" spans="1:16" ht="28">
      <c r="A5457" s="54" t="s">
        <v>228</v>
      </c>
      <c r="B5457" s="54" t="s">
        <v>185</v>
      </c>
      <c r="C5457" s="54" t="s">
        <v>270</v>
      </c>
      <c r="D5457" s="54" t="s">
        <v>163</v>
      </c>
      <c r="E5457" s="54" t="s">
        <v>271</v>
      </c>
      <c r="F5457" s="54" t="s">
        <v>272</v>
      </c>
      <c r="G5457" s="54" t="s">
        <v>307</v>
      </c>
      <c r="H5457" s="54" t="s">
        <v>308</v>
      </c>
      <c r="I5457" s="54" t="s">
        <v>309</v>
      </c>
      <c r="J5457" s="54" t="s">
        <v>307</v>
      </c>
      <c r="K5457" s="54" t="s">
        <v>806</v>
      </c>
      <c r="L5457" s="87">
        <v>41695</v>
      </c>
      <c r="M5457" s="54"/>
      <c r="N5457" s="54" t="s">
        <v>807</v>
      </c>
      <c r="O5457" s="88">
        <v>0.40134630189999998</v>
      </c>
      <c r="P5457" s="54">
        <v>1285</v>
      </c>
    </row>
    <row r="5458" spans="1:16" ht="28">
      <c r="A5458" s="54" t="s">
        <v>228</v>
      </c>
      <c r="B5458" s="54" t="s">
        <v>185</v>
      </c>
      <c r="C5458" s="54" t="s">
        <v>270</v>
      </c>
      <c r="D5458" s="54" t="s">
        <v>163</v>
      </c>
      <c r="E5458" s="54" t="s">
        <v>271</v>
      </c>
      <c r="F5458" s="54" t="s">
        <v>272</v>
      </c>
      <c r="G5458" s="54" t="s">
        <v>307</v>
      </c>
      <c r="H5458" s="54" t="s">
        <v>308</v>
      </c>
      <c r="I5458" s="54" t="s">
        <v>309</v>
      </c>
      <c r="J5458" s="54" t="s">
        <v>307</v>
      </c>
      <c r="K5458" s="54" t="s">
        <v>808</v>
      </c>
      <c r="L5458" s="87">
        <v>41695</v>
      </c>
      <c r="M5458" s="54"/>
      <c r="N5458" s="54" t="s">
        <v>809</v>
      </c>
      <c r="O5458" s="88">
        <v>6.0911348999999988E-3</v>
      </c>
      <c r="P5458" s="54">
        <v>20</v>
      </c>
    </row>
    <row r="5459" spans="1:16" ht="28">
      <c r="A5459" s="54" t="s">
        <v>228</v>
      </c>
      <c r="B5459" s="54" t="s">
        <v>185</v>
      </c>
      <c r="C5459" s="54" t="s">
        <v>270</v>
      </c>
      <c r="D5459" s="54" t="s">
        <v>163</v>
      </c>
      <c r="E5459" s="54" t="s">
        <v>271</v>
      </c>
      <c r="F5459" s="54" t="s">
        <v>272</v>
      </c>
      <c r="G5459" s="54" t="s">
        <v>307</v>
      </c>
      <c r="H5459" s="54" t="s">
        <v>308</v>
      </c>
      <c r="I5459" s="54" t="s">
        <v>309</v>
      </c>
      <c r="J5459" s="54" t="s">
        <v>307</v>
      </c>
      <c r="K5459" s="54" t="s">
        <v>308</v>
      </c>
      <c r="L5459" s="87">
        <v>41695</v>
      </c>
      <c r="M5459" s="54"/>
      <c r="N5459" s="54" t="s">
        <v>810</v>
      </c>
      <c r="O5459" s="88">
        <v>3.6546808999999999E-3</v>
      </c>
      <c r="P5459" s="54">
        <v>12</v>
      </c>
    </row>
    <row r="5460" spans="1:16" ht="28">
      <c r="A5460" s="54" t="s">
        <v>228</v>
      </c>
      <c r="B5460" s="54" t="s">
        <v>185</v>
      </c>
      <c r="C5460" s="54" t="s">
        <v>270</v>
      </c>
      <c r="D5460" s="54" t="s">
        <v>163</v>
      </c>
      <c r="E5460" s="54" t="s">
        <v>271</v>
      </c>
      <c r="F5460" s="54" t="s">
        <v>272</v>
      </c>
      <c r="G5460" s="54" t="s">
        <v>307</v>
      </c>
      <c r="H5460" s="54" t="s">
        <v>308</v>
      </c>
      <c r="I5460" s="54" t="s">
        <v>309</v>
      </c>
      <c r="J5460" s="54" t="s">
        <v>307</v>
      </c>
      <c r="K5460" s="54" t="s">
        <v>308</v>
      </c>
      <c r="L5460" s="87">
        <v>41695</v>
      </c>
      <c r="M5460" s="54"/>
      <c r="N5460" s="54" t="s">
        <v>310</v>
      </c>
      <c r="O5460" s="88">
        <v>8.2230320999999995E-3</v>
      </c>
      <c r="P5460" s="54">
        <v>27</v>
      </c>
    </row>
    <row r="5461" spans="1:16" ht="28">
      <c r="A5461" s="54" t="s">
        <v>228</v>
      </c>
      <c r="B5461" s="54" t="s">
        <v>185</v>
      </c>
      <c r="C5461" s="54" t="s">
        <v>270</v>
      </c>
      <c r="D5461" s="54" t="s">
        <v>163</v>
      </c>
      <c r="E5461" s="54" t="s">
        <v>271</v>
      </c>
      <c r="F5461" s="54" t="s">
        <v>272</v>
      </c>
      <c r="G5461" s="54" t="s">
        <v>307</v>
      </c>
      <c r="H5461" s="54" t="s">
        <v>308</v>
      </c>
      <c r="I5461" s="54" t="s">
        <v>309</v>
      </c>
      <c r="J5461" s="54" t="s">
        <v>307</v>
      </c>
      <c r="K5461" s="54" t="s">
        <v>311</v>
      </c>
      <c r="L5461" s="87">
        <v>41695</v>
      </c>
      <c r="M5461" s="54"/>
      <c r="N5461" s="54" t="s">
        <v>312</v>
      </c>
      <c r="O5461" s="88">
        <v>0.25795956170000001</v>
      </c>
      <c r="P5461" s="54">
        <v>847</v>
      </c>
    </row>
    <row r="5462" spans="1:16" ht="28">
      <c r="A5462" s="54" t="s">
        <v>228</v>
      </c>
      <c r="B5462" s="54" t="s">
        <v>185</v>
      </c>
      <c r="C5462" s="54" t="s">
        <v>270</v>
      </c>
      <c r="D5462" s="54" t="s">
        <v>163</v>
      </c>
      <c r="E5462" s="54" t="s">
        <v>271</v>
      </c>
      <c r="F5462" s="54" t="s">
        <v>272</v>
      </c>
      <c r="G5462" s="54" t="s">
        <v>307</v>
      </c>
      <c r="H5462" s="54" t="s">
        <v>308</v>
      </c>
      <c r="I5462" s="54" t="s">
        <v>309</v>
      </c>
      <c r="J5462" s="54" t="s">
        <v>307</v>
      </c>
      <c r="K5462" s="54" t="s">
        <v>313</v>
      </c>
      <c r="L5462" s="87">
        <v>41695</v>
      </c>
      <c r="M5462" s="54"/>
      <c r="N5462" s="54" t="s">
        <v>314</v>
      </c>
      <c r="O5462" s="88">
        <v>1.1752057666</v>
      </c>
      <c r="P5462" s="54">
        <v>3742</v>
      </c>
    </row>
    <row r="5463" spans="1:16" ht="28">
      <c r="A5463" s="54" t="s">
        <v>228</v>
      </c>
      <c r="B5463" s="54" t="s">
        <v>185</v>
      </c>
      <c r="C5463" s="54" t="s">
        <v>270</v>
      </c>
      <c r="D5463" s="54" t="s">
        <v>163</v>
      </c>
      <c r="E5463" s="54" t="s">
        <v>271</v>
      </c>
      <c r="F5463" s="54" t="s">
        <v>272</v>
      </c>
      <c r="G5463" s="54" t="s">
        <v>307</v>
      </c>
      <c r="H5463" s="54" t="s">
        <v>308</v>
      </c>
      <c r="I5463" s="54" t="s">
        <v>309</v>
      </c>
      <c r="J5463" s="54" t="s">
        <v>307</v>
      </c>
      <c r="K5463" s="54" t="s">
        <v>811</v>
      </c>
      <c r="L5463" s="87">
        <v>41695</v>
      </c>
      <c r="M5463" s="54"/>
      <c r="N5463" s="54" t="s">
        <v>812</v>
      </c>
      <c r="O5463" s="88">
        <v>3.9592376999999998E-3</v>
      </c>
      <c r="P5463" s="54">
        <v>13</v>
      </c>
    </row>
    <row r="5464" spans="1:16" ht="28">
      <c r="A5464" s="54" t="s">
        <v>228</v>
      </c>
      <c r="B5464" s="54" t="s">
        <v>185</v>
      </c>
      <c r="C5464" s="54" t="s">
        <v>270</v>
      </c>
      <c r="D5464" s="54" t="s">
        <v>163</v>
      </c>
      <c r="E5464" s="54" t="s">
        <v>271</v>
      </c>
      <c r="F5464" s="54" t="s">
        <v>272</v>
      </c>
      <c r="G5464" s="54" t="s">
        <v>307</v>
      </c>
      <c r="H5464" s="54" t="s">
        <v>308</v>
      </c>
      <c r="I5464" s="54" t="s">
        <v>309</v>
      </c>
      <c r="J5464" s="54" t="s">
        <v>307</v>
      </c>
      <c r="K5464" s="54" t="s">
        <v>813</v>
      </c>
      <c r="L5464" s="87">
        <v>41695</v>
      </c>
      <c r="M5464" s="54"/>
      <c r="N5464" s="54" t="s">
        <v>814</v>
      </c>
      <c r="O5464" s="88">
        <v>9.1367019999999996E-4</v>
      </c>
      <c r="P5464" s="54">
        <v>3</v>
      </c>
    </row>
    <row r="5465" spans="1:16" ht="28">
      <c r="A5465" s="54" t="s">
        <v>228</v>
      </c>
      <c r="B5465" s="54" t="s">
        <v>185</v>
      </c>
      <c r="C5465" s="54" t="s">
        <v>270</v>
      </c>
      <c r="D5465" s="54" t="s">
        <v>163</v>
      </c>
      <c r="E5465" s="54" t="s">
        <v>271</v>
      </c>
      <c r="F5465" s="54" t="s">
        <v>272</v>
      </c>
      <c r="G5465" s="54" t="s">
        <v>307</v>
      </c>
      <c r="H5465" s="54" t="s">
        <v>308</v>
      </c>
      <c r="I5465" s="54" t="s">
        <v>309</v>
      </c>
      <c r="J5465" s="54" t="s">
        <v>307</v>
      </c>
      <c r="K5465" s="54" t="s">
        <v>815</v>
      </c>
      <c r="L5465" s="87">
        <v>41695</v>
      </c>
      <c r="M5465" s="54"/>
      <c r="N5465" s="54" t="s">
        <v>816</v>
      </c>
      <c r="O5465" s="88">
        <v>2.7410107000000001E-3</v>
      </c>
      <c r="P5465" s="54">
        <v>9</v>
      </c>
    </row>
    <row r="5466" spans="1:16" ht="28">
      <c r="A5466" s="54" t="s">
        <v>228</v>
      </c>
      <c r="B5466" s="54" t="s">
        <v>185</v>
      </c>
      <c r="C5466" s="54" t="s">
        <v>270</v>
      </c>
      <c r="D5466" s="54" t="s">
        <v>163</v>
      </c>
      <c r="E5466" s="54" t="s">
        <v>271</v>
      </c>
      <c r="F5466" s="54" t="s">
        <v>272</v>
      </c>
      <c r="G5466" s="54" t="s">
        <v>307</v>
      </c>
      <c r="H5466" s="54" t="s">
        <v>308</v>
      </c>
      <c r="I5466" s="54" t="s">
        <v>309</v>
      </c>
      <c r="J5466" s="54" t="s">
        <v>307</v>
      </c>
      <c r="K5466" s="54" t="s">
        <v>817</v>
      </c>
      <c r="L5466" s="87">
        <v>41695</v>
      </c>
      <c r="M5466" s="54"/>
      <c r="N5466" s="54" t="s">
        <v>818</v>
      </c>
      <c r="O5466" s="88">
        <v>3.7765036199999998E-2</v>
      </c>
      <c r="P5466" s="54">
        <v>124</v>
      </c>
    </row>
    <row r="5467" spans="1:16" ht="28">
      <c r="A5467" s="54" t="s">
        <v>228</v>
      </c>
      <c r="B5467" s="54" t="s">
        <v>185</v>
      </c>
      <c r="C5467" s="54" t="s">
        <v>270</v>
      </c>
      <c r="D5467" s="54" t="s">
        <v>163</v>
      </c>
      <c r="E5467" s="54" t="s">
        <v>271</v>
      </c>
      <c r="F5467" s="54" t="s">
        <v>272</v>
      </c>
      <c r="G5467" s="54" t="s">
        <v>307</v>
      </c>
      <c r="H5467" s="54" t="s">
        <v>308</v>
      </c>
      <c r="I5467" s="54" t="s">
        <v>309</v>
      </c>
      <c r="J5467" s="54" t="s">
        <v>307</v>
      </c>
      <c r="K5467" s="54" t="s">
        <v>819</v>
      </c>
      <c r="L5467" s="87">
        <v>41695</v>
      </c>
      <c r="M5467" s="54"/>
      <c r="N5467" s="54" t="s">
        <v>820</v>
      </c>
      <c r="O5467" s="88">
        <v>6.0911348999999988E-3</v>
      </c>
      <c r="P5467" s="54">
        <v>20</v>
      </c>
    </row>
    <row r="5468" spans="1:16" ht="28">
      <c r="A5468" s="54" t="s">
        <v>228</v>
      </c>
      <c r="B5468" s="54" t="s">
        <v>185</v>
      </c>
      <c r="C5468" s="54" t="s">
        <v>270</v>
      </c>
      <c r="D5468" s="54" t="s">
        <v>163</v>
      </c>
      <c r="E5468" s="54" t="s">
        <v>271</v>
      </c>
      <c r="F5468" s="54" t="s">
        <v>272</v>
      </c>
      <c r="G5468" s="54" t="s">
        <v>307</v>
      </c>
      <c r="H5468" s="54" t="s">
        <v>308</v>
      </c>
      <c r="I5468" s="54" t="s">
        <v>309</v>
      </c>
      <c r="J5468" s="54" t="s">
        <v>307</v>
      </c>
      <c r="K5468" s="54" t="s">
        <v>821</v>
      </c>
      <c r="L5468" s="87">
        <v>41695</v>
      </c>
      <c r="M5468" s="54"/>
      <c r="N5468" s="54" t="s">
        <v>822</v>
      </c>
      <c r="O5468" s="88">
        <v>1.309594E-2</v>
      </c>
      <c r="P5468" s="54">
        <v>43</v>
      </c>
    </row>
    <row r="5469" spans="1:16" ht="28">
      <c r="A5469" s="54" t="s">
        <v>228</v>
      </c>
      <c r="B5469" s="54" t="s">
        <v>185</v>
      </c>
      <c r="C5469" s="54" t="s">
        <v>270</v>
      </c>
      <c r="D5469" s="54" t="s">
        <v>163</v>
      </c>
      <c r="E5469" s="54" t="s">
        <v>271</v>
      </c>
      <c r="F5469" s="54" t="s">
        <v>272</v>
      </c>
      <c r="G5469" s="54" t="s">
        <v>307</v>
      </c>
      <c r="H5469" s="54" t="s">
        <v>308</v>
      </c>
      <c r="I5469" s="54" t="s">
        <v>309</v>
      </c>
      <c r="J5469" s="54" t="s">
        <v>307</v>
      </c>
      <c r="K5469" s="54" t="s">
        <v>823</v>
      </c>
      <c r="L5469" s="87">
        <v>41695</v>
      </c>
      <c r="M5469" s="54"/>
      <c r="N5469" s="54" t="s">
        <v>824</v>
      </c>
      <c r="O5469" s="88">
        <v>1.2486826499999999E-2</v>
      </c>
      <c r="P5469" s="54">
        <v>41</v>
      </c>
    </row>
    <row r="5470" spans="1:16" ht="28">
      <c r="A5470" s="54" t="s">
        <v>228</v>
      </c>
      <c r="B5470" s="54" t="s">
        <v>185</v>
      </c>
      <c r="C5470" s="54" t="s">
        <v>270</v>
      </c>
      <c r="D5470" s="54" t="s">
        <v>163</v>
      </c>
      <c r="E5470" s="54" t="s">
        <v>271</v>
      </c>
      <c r="F5470" s="54" t="s">
        <v>272</v>
      </c>
      <c r="G5470" s="54" t="s">
        <v>201</v>
      </c>
      <c r="H5470" s="54" t="s">
        <v>976</v>
      </c>
      <c r="I5470" s="54" t="s">
        <v>977</v>
      </c>
      <c r="J5470" s="54" t="s">
        <v>201</v>
      </c>
      <c r="K5470" s="54" t="s">
        <v>978</v>
      </c>
      <c r="L5470" s="87">
        <v>41695</v>
      </c>
      <c r="M5470" s="54"/>
      <c r="N5470" s="54" t="s">
        <v>979</v>
      </c>
      <c r="O5470" s="88">
        <v>2.3600745100000001E-2</v>
      </c>
      <c r="P5470" s="54">
        <v>67</v>
      </c>
    </row>
    <row r="5471" spans="1:16" ht="28">
      <c r="A5471" s="54" t="s">
        <v>228</v>
      </c>
      <c r="B5471" s="54" t="s">
        <v>185</v>
      </c>
      <c r="C5471" s="54" t="s">
        <v>270</v>
      </c>
      <c r="D5471" s="54" t="s">
        <v>163</v>
      </c>
      <c r="E5471" s="54" t="s">
        <v>271</v>
      </c>
      <c r="F5471" s="54" t="s">
        <v>272</v>
      </c>
      <c r="G5471" s="54" t="s">
        <v>201</v>
      </c>
      <c r="H5471" s="54" t="s">
        <v>976</v>
      </c>
      <c r="I5471" s="54" t="s">
        <v>977</v>
      </c>
      <c r="J5471" s="54" t="s">
        <v>201</v>
      </c>
      <c r="K5471" s="54" t="s">
        <v>980</v>
      </c>
      <c r="L5471" s="87">
        <v>41695</v>
      </c>
      <c r="M5471" s="54"/>
      <c r="N5471" s="54" t="s">
        <v>981</v>
      </c>
      <c r="O5471" s="88">
        <v>3.2278209699999998E-2</v>
      </c>
      <c r="P5471" s="54">
        <v>85</v>
      </c>
    </row>
    <row r="5472" spans="1:16" ht="28">
      <c r="A5472" s="54" t="s">
        <v>228</v>
      </c>
      <c r="B5472" s="54" t="s">
        <v>185</v>
      </c>
      <c r="C5472" s="54" t="s">
        <v>270</v>
      </c>
      <c r="D5472" s="54" t="s">
        <v>163</v>
      </c>
      <c r="E5472" s="54" t="s">
        <v>271</v>
      </c>
      <c r="F5472" s="54" t="s">
        <v>272</v>
      </c>
      <c r="G5472" s="54" t="s">
        <v>201</v>
      </c>
      <c r="H5472" s="54" t="s">
        <v>976</v>
      </c>
      <c r="I5472" s="54" t="s">
        <v>977</v>
      </c>
      <c r="J5472" s="54" t="s">
        <v>201</v>
      </c>
      <c r="K5472" s="54" t="s">
        <v>982</v>
      </c>
      <c r="L5472" s="87">
        <v>41695</v>
      </c>
      <c r="M5472" s="54"/>
      <c r="N5472" s="54" t="s">
        <v>983</v>
      </c>
      <c r="O5472" s="88">
        <v>7.9179948200000017E-2</v>
      </c>
      <c r="P5472" s="54">
        <v>239</v>
      </c>
    </row>
    <row r="5473" spans="1:16" ht="28">
      <c r="A5473" s="54" t="s">
        <v>228</v>
      </c>
      <c r="B5473" s="54" t="s">
        <v>185</v>
      </c>
      <c r="C5473" s="54" t="s">
        <v>270</v>
      </c>
      <c r="D5473" s="54" t="s">
        <v>163</v>
      </c>
      <c r="E5473" s="54" t="s">
        <v>271</v>
      </c>
      <c r="F5473" s="54" t="s">
        <v>272</v>
      </c>
      <c r="G5473" s="54" t="s">
        <v>201</v>
      </c>
      <c r="H5473" s="54" t="s">
        <v>976</v>
      </c>
      <c r="I5473" s="54" t="s">
        <v>977</v>
      </c>
      <c r="J5473" s="54" t="s">
        <v>201</v>
      </c>
      <c r="K5473" s="54" t="s">
        <v>984</v>
      </c>
      <c r="L5473" s="87">
        <v>41695</v>
      </c>
      <c r="M5473" s="54"/>
      <c r="N5473" s="54" t="s">
        <v>985</v>
      </c>
      <c r="O5473" s="88">
        <v>0.34338532570000002</v>
      </c>
      <c r="P5473" s="54">
        <v>1117</v>
      </c>
    </row>
    <row r="5474" spans="1:16" ht="28">
      <c r="A5474" s="54" t="s">
        <v>228</v>
      </c>
      <c r="B5474" s="54" t="s">
        <v>185</v>
      </c>
      <c r="C5474" s="54" t="s">
        <v>270</v>
      </c>
      <c r="D5474" s="54" t="s">
        <v>163</v>
      </c>
      <c r="E5474" s="54" t="s">
        <v>271</v>
      </c>
      <c r="F5474" s="54" t="s">
        <v>272</v>
      </c>
      <c r="G5474" s="54" t="s">
        <v>201</v>
      </c>
      <c r="H5474" s="54" t="s">
        <v>976</v>
      </c>
      <c r="I5474" s="54" t="s">
        <v>977</v>
      </c>
      <c r="J5474" s="54" t="s">
        <v>201</v>
      </c>
      <c r="K5474" s="54" t="s">
        <v>986</v>
      </c>
      <c r="L5474" s="87">
        <v>41695</v>
      </c>
      <c r="M5474" s="54"/>
      <c r="N5474" s="54" t="s">
        <v>987</v>
      </c>
      <c r="O5474" s="88">
        <v>1.69004967E-2</v>
      </c>
      <c r="P5474" s="54">
        <v>45</v>
      </c>
    </row>
    <row r="5475" spans="1:16" ht="28">
      <c r="A5475" s="54" t="s">
        <v>228</v>
      </c>
      <c r="B5475" s="54" t="s">
        <v>185</v>
      </c>
      <c r="C5475" s="54" t="s">
        <v>270</v>
      </c>
      <c r="D5475" s="54" t="s">
        <v>163</v>
      </c>
      <c r="E5475" s="54" t="s">
        <v>271</v>
      </c>
      <c r="F5475" s="54" t="s">
        <v>272</v>
      </c>
      <c r="G5475" s="54" t="s">
        <v>201</v>
      </c>
      <c r="H5475" s="54" t="s">
        <v>976</v>
      </c>
      <c r="I5475" s="54" t="s">
        <v>977</v>
      </c>
      <c r="J5475" s="54" t="s">
        <v>201</v>
      </c>
      <c r="K5475" s="54" t="s">
        <v>988</v>
      </c>
      <c r="L5475" s="87">
        <v>41695</v>
      </c>
      <c r="M5475" s="54"/>
      <c r="N5475" s="54" t="s">
        <v>989</v>
      </c>
      <c r="O5475" s="88">
        <v>9.3871331399999994E-2</v>
      </c>
      <c r="P5475" s="54">
        <v>280</v>
      </c>
    </row>
    <row r="5476" spans="1:16" ht="28">
      <c r="A5476" s="54" t="s">
        <v>228</v>
      </c>
      <c r="B5476" s="54" t="s">
        <v>185</v>
      </c>
      <c r="C5476" s="54" t="s">
        <v>270</v>
      </c>
      <c r="D5476" s="54" t="s">
        <v>163</v>
      </c>
      <c r="E5476" s="54" t="s">
        <v>271</v>
      </c>
      <c r="F5476" s="54" t="s">
        <v>272</v>
      </c>
      <c r="G5476" s="54" t="s">
        <v>201</v>
      </c>
      <c r="H5476" s="54" t="s">
        <v>976</v>
      </c>
      <c r="I5476" s="54" t="s">
        <v>977</v>
      </c>
      <c r="J5476" s="54" t="s">
        <v>201</v>
      </c>
      <c r="K5476" s="54" t="s">
        <v>990</v>
      </c>
      <c r="L5476" s="87">
        <v>41695</v>
      </c>
      <c r="M5476" s="54"/>
      <c r="N5476" s="54" t="s">
        <v>991</v>
      </c>
      <c r="O5476" s="88">
        <v>4.0201490100000008E-2</v>
      </c>
      <c r="P5476" s="54">
        <v>132</v>
      </c>
    </row>
    <row r="5477" spans="1:16" ht="28">
      <c r="A5477" s="54" t="s">
        <v>228</v>
      </c>
      <c r="B5477" s="54" t="s">
        <v>185</v>
      </c>
      <c r="C5477" s="54" t="s">
        <v>270</v>
      </c>
      <c r="D5477" s="54" t="s">
        <v>163</v>
      </c>
      <c r="E5477" s="54" t="s">
        <v>271</v>
      </c>
      <c r="F5477" s="54" t="s">
        <v>272</v>
      </c>
      <c r="G5477" s="54" t="s">
        <v>201</v>
      </c>
      <c r="H5477" s="54" t="s">
        <v>976</v>
      </c>
      <c r="I5477" s="54" t="s">
        <v>977</v>
      </c>
      <c r="J5477" s="54" t="s">
        <v>201</v>
      </c>
      <c r="K5477" s="54" t="s">
        <v>992</v>
      </c>
      <c r="L5477" s="87">
        <v>41695</v>
      </c>
      <c r="M5477" s="54"/>
      <c r="N5477" s="54" t="s">
        <v>993</v>
      </c>
      <c r="O5477" s="88">
        <v>2.7559982699999999E-2</v>
      </c>
      <c r="P5477" s="54">
        <v>80</v>
      </c>
    </row>
    <row r="5478" spans="1:16" ht="28">
      <c r="A5478" s="54" t="s">
        <v>228</v>
      </c>
      <c r="B5478" s="54" t="s">
        <v>185</v>
      </c>
      <c r="C5478" s="54" t="s">
        <v>270</v>
      </c>
      <c r="D5478" s="54" t="s">
        <v>163</v>
      </c>
      <c r="E5478" s="54" t="s">
        <v>271</v>
      </c>
      <c r="F5478" s="54" t="s">
        <v>272</v>
      </c>
      <c r="G5478" s="54" t="s">
        <v>201</v>
      </c>
      <c r="H5478" s="54" t="s">
        <v>976</v>
      </c>
      <c r="I5478" s="54" t="s">
        <v>977</v>
      </c>
      <c r="J5478" s="54" t="s">
        <v>201</v>
      </c>
      <c r="K5478" s="54" t="s">
        <v>994</v>
      </c>
      <c r="L5478" s="87">
        <v>41695</v>
      </c>
      <c r="M5478" s="54"/>
      <c r="N5478" s="54" t="s">
        <v>995</v>
      </c>
      <c r="O5478" s="88">
        <v>9.5316650500000016E-2</v>
      </c>
      <c r="P5478" s="54">
        <v>271</v>
      </c>
    </row>
    <row r="5479" spans="1:16" ht="28">
      <c r="A5479" s="54" t="s">
        <v>228</v>
      </c>
      <c r="B5479" s="54" t="s">
        <v>185</v>
      </c>
      <c r="C5479" s="54" t="s">
        <v>270</v>
      </c>
      <c r="D5479" s="54" t="s">
        <v>163</v>
      </c>
      <c r="E5479" s="54" t="s">
        <v>271</v>
      </c>
      <c r="F5479" s="54" t="s">
        <v>272</v>
      </c>
      <c r="G5479" s="54" t="s">
        <v>201</v>
      </c>
      <c r="H5479" s="54" t="s">
        <v>976</v>
      </c>
      <c r="I5479" s="54" t="s">
        <v>977</v>
      </c>
      <c r="J5479" s="54" t="s">
        <v>201</v>
      </c>
      <c r="K5479" s="54" t="s">
        <v>996</v>
      </c>
      <c r="L5479" s="87">
        <v>41695</v>
      </c>
      <c r="M5479" s="54"/>
      <c r="N5479" s="54" t="s">
        <v>997</v>
      </c>
      <c r="O5479" s="88">
        <v>3.3042004100000001E-2</v>
      </c>
      <c r="P5479" s="54">
        <v>98</v>
      </c>
    </row>
    <row r="5480" spans="1:16" ht="28">
      <c r="A5480" s="54" t="s">
        <v>228</v>
      </c>
      <c r="B5480" s="54" t="s">
        <v>185</v>
      </c>
      <c r="C5480" s="54" t="s">
        <v>1130</v>
      </c>
      <c r="D5480" s="54" t="s">
        <v>163</v>
      </c>
      <c r="E5480" s="54" t="s">
        <v>370</v>
      </c>
      <c r="F5480" s="54" t="s">
        <v>272</v>
      </c>
      <c r="G5480" s="54" t="s">
        <v>186</v>
      </c>
      <c r="H5480" s="54" t="s">
        <v>371</v>
      </c>
      <c r="I5480" s="54" t="s">
        <v>372</v>
      </c>
      <c r="J5480" s="54" t="s">
        <v>186</v>
      </c>
      <c r="K5480" s="54" t="s">
        <v>373</v>
      </c>
      <c r="L5480" s="87">
        <v>41695</v>
      </c>
      <c r="M5480" s="54"/>
      <c r="N5480" s="54" t="s">
        <v>375</v>
      </c>
      <c r="O5480" s="88">
        <v>0.1969871987</v>
      </c>
      <c r="P5480" s="54">
        <v>41</v>
      </c>
    </row>
    <row r="5481" spans="1:16" ht="28">
      <c r="A5481" s="54" t="s">
        <v>228</v>
      </c>
      <c r="B5481" s="54" t="s">
        <v>185</v>
      </c>
      <c r="C5481" s="54" t="s">
        <v>1130</v>
      </c>
      <c r="D5481" s="54" t="s">
        <v>163</v>
      </c>
      <c r="E5481" s="54" t="s">
        <v>370</v>
      </c>
      <c r="F5481" s="54" t="s">
        <v>272</v>
      </c>
      <c r="G5481" s="54" t="s">
        <v>186</v>
      </c>
      <c r="H5481" s="54" t="s">
        <v>371</v>
      </c>
      <c r="I5481" s="54" t="s">
        <v>372</v>
      </c>
      <c r="J5481" s="54" t="s">
        <v>186</v>
      </c>
      <c r="K5481" s="54" t="s">
        <v>376</v>
      </c>
      <c r="L5481" s="87">
        <v>41695</v>
      </c>
      <c r="M5481" s="54"/>
      <c r="N5481" s="54" t="s">
        <v>378</v>
      </c>
      <c r="O5481" s="88">
        <v>5.7441647000000002E-3</v>
      </c>
      <c r="P5481" s="54">
        <v>1</v>
      </c>
    </row>
    <row r="5482" spans="1:16" ht="28">
      <c r="A5482" s="54" t="s">
        <v>228</v>
      </c>
      <c r="B5482" s="54" t="s">
        <v>185</v>
      </c>
      <c r="C5482" s="54" t="s">
        <v>1130</v>
      </c>
      <c r="D5482" s="54" t="s">
        <v>163</v>
      </c>
      <c r="E5482" s="54" t="s">
        <v>370</v>
      </c>
      <c r="F5482" s="54" t="s">
        <v>272</v>
      </c>
      <c r="G5482" s="54" t="s">
        <v>186</v>
      </c>
      <c r="H5482" s="54" t="s">
        <v>371</v>
      </c>
      <c r="I5482" s="54" t="s">
        <v>372</v>
      </c>
      <c r="J5482" s="54" t="s">
        <v>186</v>
      </c>
      <c r="K5482" s="54" t="s">
        <v>379</v>
      </c>
      <c r="L5482" s="87">
        <v>41695</v>
      </c>
      <c r="M5482" s="54"/>
      <c r="N5482" s="54" t="s">
        <v>380</v>
      </c>
      <c r="O5482" s="88">
        <v>0.14491876749999999</v>
      </c>
      <c r="P5482" s="54">
        <v>29</v>
      </c>
    </row>
    <row r="5483" spans="1:16" ht="28">
      <c r="A5483" s="54" t="s">
        <v>228</v>
      </c>
      <c r="B5483" s="54" t="s">
        <v>185</v>
      </c>
      <c r="C5483" s="54" t="s">
        <v>1130</v>
      </c>
      <c r="D5483" s="54" t="s">
        <v>163</v>
      </c>
      <c r="E5483" s="54" t="s">
        <v>370</v>
      </c>
      <c r="F5483" s="54" t="s">
        <v>272</v>
      </c>
      <c r="G5483" s="54" t="s">
        <v>186</v>
      </c>
      <c r="H5483" s="54" t="s">
        <v>371</v>
      </c>
      <c r="I5483" s="54" t="s">
        <v>372</v>
      </c>
      <c r="J5483" s="54" t="s">
        <v>186</v>
      </c>
      <c r="K5483" s="54" t="s">
        <v>381</v>
      </c>
      <c r="L5483" s="87">
        <v>41695</v>
      </c>
      <c r="M5483" s="54"/>
      <c r="N5483" s="54" t="s">
        <v>382</v>
      </c>
      <c r="O5483" s="88">
        <v>0.1529154781</v>
      </c>
      <c r="P5483" s="54">
        <v>33</v>
      </c>
    </row>
    <row r="5484" spans="1:16" ht="28">
      <c r="A5484" s="54" t="s">
        <v>228</v>
      </c>
      <c r="B5484" s="54" t="s">
        <v>185</v>
      </c>
      <c r="C5484" s="54" t="s">
        <v>1130</v>
      </c>
      <c r="D5484" s="54" t="s">
        <v>163</v>
      </c>
      <c r="E5484" s="54" t="s">
        <v>370</v>
      </c>
      <c r="F5484" s="54" t="s">
        <v>272</v>
      </c>
      <c r="G5484" s="54" t="s">
        <v>186</v>
      </c>
      <c r="H5484" s="54" t="s">
        <v>371</v>
      </c>
      <c r="I5484" s="54" t="s">
        <v>372</v>
      </c>
      <c r="J5484" s="54" t="s">
        <v>186</v>
      </c>
      <c r="K5484" s="54" t="s">
        <v>383</v>
      </c>
      <c r="L5484" s="87">
        <v>41695</v>
      </c>
      <c r="M5484" s="54"/>
      <c r="N5484" s="54" t="s">
        <v>384</v>
      </c>
      <c r="O5484" s="88">
        <v>1.14883294E-2</v>
      </c>
      <c r="P5484" s="54">
        <v>2</v>
      </c>
    </row>
    <row r="5485" spans="1:16" ht="28">
      <c r="A5485" s="54" t="s">
        <v>228</v>
      </c>
      <c r="B5485" s="54" t="s">
        <v>185</v>
      </c>
      <c r="C5485" s="54" t="s">
        <v>1130</v>
      </c>
      <c r="D5485" s="54" t="s">
        <v>163</v>
      </c>
      <c r="E5485" s="54" t="s">
        <v>370</v>
      </c>
      <c r="F5485" s="54" t="s">
        <v>272</v>
      </c>
      <c r="G5485" s="54" t="s">
        <v>192</v>
      </c>
      <c r="H5485" s="54" t="s">
        <v>280</v>
      </c>
      <c r="I5485" s="54" t="s">
        <v>281</v>
      </c>
      <c r="J5485" s="54" t="s">
        <v>192</v>
      </c>
      <c r="K5485" s="54" t="s">
        <v>465</v>
      </c>
      <c r="L5485" s="87">
        <v>41898</v>
      </c>
      <c r="M5485" s="54"/>
      <c r="N5485" s="54" t="s">
        <v>466</v>
      </c>
      <c r="O5485" s="88">
        <v>1.8970531499999999E-2</v>
      </c>
      <c r="P5485" s="54">
        <v>4</v>
      </c>
    </row>
    <row r="5486" spans="1:16" ht="28">
      <c r="A5486" s="54" t="s">
        <v>228</v>
      </c>
      <c r="B5486" s="54" t="s">
        <v>185</v>
      </c>
      <c r="C5486" s="54" t="s">
        <v>1130</v>
      </c>
      <c r="D5486" s="54" t="s">
        <v>163</v>
      </c>
      <c r="E5486" s="54" t="s">
        <v>370</v>
      </c>
      <c r="F5486" s="54" t="s">
        <v>272</v>
      </c>
      <c r="G5486" s="54" t="s">
        <v>192</v>
      </c>
      <c r="H5486" s="54" t="s">
        <v>280</v>
      </c>
      <c r="I5486" s="54" t="s">
        <v>281</v>
      </c>
      <c r="J5486" s="54" t="s">
        <v>192</v>
      </c>
      <c r="K5486" s="54" t="s">
        <v>282</v>
      </c>
      <c r="L5486" s="87">
        <v>41898</v>
      </c>
      <c r="M5486" s="54"/>
      <c r="N5486" s="54" t="s">
        <v>283</v>
      </c>
      <c r="O5486" s="88">
        <v>5.7441648599999999E-2</v>
      </c>
      <c r="P5486" s="54">
        <v>12</v>
      </c>
    </row>
    <row r="5487" spans="1:16" ht="28">
      <c r="A5487" s="54" t="s">
        <v>228</v>
      </c>
      <c r="B5487" s="54" t="s">
        <v>185</v>
      </c>
      <c r="C5487" s="54" t="s">
        <v>1130</v>
      </c>
      <c r="D5487" s="54" t="s">
        <v>163</v>
      </c>
      <c r="E5487" s="54" t="s">
        <v>370</v>
      </c>
      <c r="F5487" s="54" t="s">
        <v>272</v>
      </c>
      <c r="G5487" s="54" t="s">
        <v>192</v>
      </c>
      <c r="H5487" s="54" t="s">
        <v>280</v>
      </c>
      <c r="I5487" s="54" t="s">
        <v>281</v>
      </c>
      <c r="J5487" s="54" t="s">
        <v>192</v>
      </c>
      <c r="K5487" s="54" t="s">
        <v>284</v>
      </c>
      <c r="L5487" s="87">
        <v>41898</v>
      </c>
      <c r="M5487" s="54"/>
      <c r="N5487" s="54" t="s">
        <v>285</v>
      </c>
      <c r="O5487" s="88">
        <v>5.7441647000000002E-3</v>
      </c>
      <c r="P5487" s="54">
        <v>1</v>
      </c>
    </row>
    <row r="5488" spans="1:16" ht="28">
      <c r="A5488" s="54" t="s">
        <v>228</v>
      </c>
      <c r="B5488" s="54" t="s">
        <v>185</v>
      </c>
      <c r="C5488" s="54" t="s">
        <v>1130</v>
      </c>
      <c r="D5488" s="54" t="s">
        <v>163</v>
      </c>
      <c r="E5488" s="54" t="s">
        <v>370</v>
      </c>
      <c r="F5488" s="54" t="s">
        <v>272</v>
      </c>
      <c r="G5488" s="54" t="s">
        <v>192</v>
      </c>
      <c r="H5488" s="54" t="s">
        <v>280</v>
      </c>
      <c r="I5488" s="54" t="s">
        <v>281</v>
      </c>
      <c r="J5488" s="54" t="s">
        <v>192</v>
      </c>
      <c r="K5488" s="54" t="s">
        <v>286</v>
      </c>
      <c r="L5488" s="87">
        <v>41898</v>
      </c>
      <c r="M5488" s="54"/>
      <c r="N5488" s="54" t="s">
        <v>287</v>
      </c>
      <c r="O5488" s="88">
        <v>2.9338347399999999E-2</v>
      </c>
      <c r="P5488" s="54">
        <v>7</v>
      </c>
    </row>
    <row r="5489" spans="1:16" ht="28">
      <c r="A5489" s="54" t="s">
        <v>228</v>
      </c>
      <c r="B5489" s="54" t="s">
        <v>185</v>
      </c>
      <c r="C5489" s="54" t="s">
        <v>1130</v>
      </c>
      <c r="D5489" s="54" t="s">
        <v>163</v>
      </c>
      <c r="E5489" s="54" t="s">
        <v>370</v>
      </c>
      <c r="F5489" s="54" t="s">
        <v>272</v>
      </c>
      <c r="G5489" s="54" t="s">
        <v>192</v>
      </c>
      <c r="H5489" s="54" t="s">
        <v>280</v>
      </c>
      <c r="I5489" s="54" t="s">
        <v>281</v>
      </c>
      <c r="J5489" s="54" t="s">
        <v>192</v>
      </c>
      <c r="K5489" s="54" t="s">
        <v>473</v>
      </c>
      <c r="L5489" s="87">
        <v>41898</v>
      </c>
      <c r="M5489" s="54"/>
      <c r="N5489" s="54" t="s">
        <v>474</v>
      </c>
      <c r="O5489" s="88">
        <v>0.16837912869999999</v>
      </c>
      <c r="P5489" s="54">
        <v>33</v>
      </c>
    </row>
    <row r="5490" spans="1:16" ht="28">
      <c r="A5490" s="54" t="s">
        <v>228</v>
      </c>
      <c r="B5490" s="54" t="s">
        <v>185</v>
      </c>
      <c r="C5490" s="54" t="s">
        <v>1130</v>
      </c>
      <c r="D5490" s="54" t="s">
        <v>163</v>
      </c>
      <c r="E5490" s="54" t="s">
        <v>370</v>
      </c>
      <c r="F5490" s="54" t="s">
        <v>272</v>
      </c>
      <c r="G5490" s="54" t="s">
        <v>192</v>
      </c>
      <c r="H5490" s="54" t="s">
        <v>478</v>
      </c>
      <c r="I5490" s="54" t="s">
        <v>479</v>
      </c>
      <c r="J5490" s="54" t="s">
        <v>192</v>
      </c>
      <c r="K5490" s="54" t="s">
        <v>480</v>
      </c>
      <c r="L5490" s="87">
        <v>41695</v>
      </c>
      <c r="M5490" s="54"/>
      <c r="N5490" s="54" t="s">
        <v>481</v>
      </c>
      <c r="O5490" s="88">
        <v>9.4992472699999997E-2</v>
      </c>
      <c r="P5490" s="54">
        <v>18</v>
      </c>
    </row>
    <row r="5491" spans="1:16" ht="28">
      <c r="A5491" s="54" t="s">
        <v>228</v>
      </c>
      <c r="B5491" s="54" t="s">
        <v>185</v>
      </c>
      <c r="C5491" s="54" t="s">
        <v>1130</v>
      </c>
      <c r="D5491" s="54" t="s">
        <v>163</v>
      </c>
      <c r="E5491" s="54" t="s">
        <v>370</v>
      </c>
      <c r="F5491" s="54" t="s">
        <v>272</v>
      </c>
      <c r="G5491" s="54" t="s">
        <v>192</v>
      </c>
      <c r="H5491" s="54" t="s">
        <v>478</v>
      </c>
      <c r="I5491" s="54" t="s">
        <v>479</v>
      </c>
      <c r="J5491" s="54" t="s">
        <v>192</v>
      </c>
      <c r="K5491" s="54" t="s">
        <v>482</v>
      </c>
      <c r="L5491" s="87">
        <v>41695</v>
      </c>
      <c r="M5491" s="54"/>
      <c r="N5491" s="54" t="s">
        <v>483</v>
      </c>
      <c r="O5491" s="88">
        <v>0.20224116480000001</v>
      </c>
      <c r="P5491" s="54">
        <v>41</v>
      </c>
    </row>
    <row r="5492" spans="1:16" ht="28">
      <c r="A5492" s="54" t="s">
        <v>228</v>
      </c>
      <c r="B5492" s="54" t="s">
        <v>185</v>
      </c>
      <c r="C5492" s="54" t="s">
        <v>1130</v>
      </c>
      <c r="D5492" s="54" t="s">
        <v>163</v>
      </c>
      <c r="E5492" s="54" t="s">
        <v>370</v>
      </c>
      <c r="F5492" s="54" t="s">
        <v>272</v>
      </c>
      <c r="G5492" s="54" t="s">
        <v>192</v>
      </c>
      <c r="H5492" s="54" t="s">
        <v>478</v>
      </c>
      <c r="I5492" s="54" t="s">
        <v>479</v>
      </c>
      <c r="J5492" s="54" t="s">
        <v>192</v>
      </c>
      <c r="K5492" s="54" t="s">
        <v>484</v>
      </c>
      <c r="L5492" s="87">
        <v>41695</v>
      </c>
      <c r="M5492" s="54"/>
      <c r="N5492" s="54" t="s">
        <v>485</v>
      </c>
      <c r="O5492" s="88">
        <v>0.19476133779999999</v>
      </c>
      <c r="P5492" s="54">
        <v>39</v>
      </c>
    </row>
    <row r="5493" spans="1:16" ht="28">
      <c r="A5493" s="54" t="s">
        <v>228</v>
      </c>
      <c r="B5493" s="54" t="s">
        <v>185</v>
      </c>
      <c r="C5493" s="54" t="s">
        <v>1130</v>
      </c>
      <c r="D5493" s="54" t="s">
        <v>163</v>
      </c>
      <c r="E5493" s="54" t="s">
        <v>370</v>
      </c>
      <c r="F5493" s="54" t="s">
        <v>272</v>
      </c>
      <c r="G5493" s="54" t="s">
        <v>192</v>
      </c>
      <c r="H5493" s="54" t="s">
        <v>478</v>
      </c>
      <c r="I5493" s="54" t="s">
        <v>479</v>
      </c>
      <c r="J5493" s="54" t="s">
        <v>192</v>
      </c>
      <c r="K5493" s="54" t="s">
        <v>486</v>
      </c>
      <c r="L5493" s="87">
        <v>41695</v>
      </c>
      <c r="M5493" s="54"/>
      <c r="N5493" s="54" t="s">
        <v>487</v>
      </c>
      <c r="O5493" s="88">
        <v>3.4464988199999998E-2</v>
      </c>
      <c r="P5493" s="54">
        <v>9</v>
      </c>
    </row>
    <row r="5494" spans="1:16" ht="28">
      <c r="A5494" s="54" t="s">
        <v>228</v>
      </c>
      <c r="B5494" s="54" t="s">
        <v>185</v>
      </c>
      <c r="C5494" s="54" t="s">
        <v>1130</v>
      </c>
      <c r="D5494" s="54" t="s">
        <v>163</v>
      </c>
      <c r="E5494" s="54" t="s">
        <v>370</v>
      </c>
      <c r="F5494" s="54" t="s">
        <v>272</v>
      </c>
      <c r="G5494" s="54" t="s">
        <v>192</v>
      </c>
      <c r="H5494" s="54" t="s">
        <v>478</v>
      </c>
      <c r="I5494" s="54" t="s">
        <v>479</v>
      </c>
      <c r="J5494" s="54" t="s">
        <v>192</v>
      </c>
      <c r="K5494" s="54" t="s">
        <v>488</v>
      </c>
      <c r="L5494" s="87">
        <v>41695</v>
      </c>
      <c r="M5494" s="54"/>
      <c r="N5494" s="54" t="s">
        <v>489</v>
      </c>
      <c r="O5494" s="88">
        <v>0.166783716</v>
      </c>
      <c r="P5494" s="54">
        <v>34</v>
      </c>
    </row>
    <row r="5495" spans="1:16" ht="28">
      <c r="A5495" s="54" t="s">
        <v>228</v>
      </c>
      <c r="B5495" s="54" t="s">
        <v>185</v>
      </c>
      <c r="C5495" s="54" t="s">
        <v>1130</v>
      </c>
      <c r="D5495" s="54" t="s">
        <v>163</v>
      </c>
      <c r="E5495" s="54" t="s">
        <v>370</v>
      </c>
      <c r="F5495" s="54" t="s">
        <v>272</v>
      </c>
      <c r="G5495" s="54" t="s">
        <v>192</v>
      </c>
      <c r="H5495" s="54" t="s">
        <v>478</v>
      </c>
      <c r="I5495" s="54" t="s">
        <v>479</v>
      </c>
      <c r="J5495" s="54" t="s">
        <v>192</v>
      </c>
      <c r="K5495" s="54" t="s">
        <v>490</v>
      </c>
      <c r="L5495" s="87">
        <v>41695</v>
      </c>
      <c r="M5495" s="54"/>
      <c r="N5495" s="54" t="s">
        <v>491</v>
      </c>
      <c r="O5495" s="88">
        <v>5.917968450000001E-2</v>
      </c>
      <c r="P5495" s="54">
        <v>16</v>
      </c>
    </row>
    <row r="5496" spans="1:16" ht="28">
      <c r="A5496" s="54" t="s">
        <v>228</v>
      </c>
      <c r="B5496" s="54" t="s">
        <v>185</v>
      </c>
      <c r="C5496" s="54" t="s">
        <v>1130</v>
      </c>
      <c r="D5496" s="54" t="s">
        <v>163</v>
      </c>
      <c r="E5496" s="54" t="s">
        <v>370</v>
      </c>
      <c r="F5496" s="54" t="s">
        <v>272</v>
      </c>
      <c r="G5496" s="54" t="s">
        <v>192</v>
      </c>
      <c r="H5496" s="54" t="s">
        <v>478</v>
      </c>
      <c r="I5496" s="54" t="s">
        <v>479</v>
      </c>
      <c r="J5496" s="54" t="s">
        <v>192</v>
      </c>
      <c r="K5496" s="54" t="s">
        <v>492</v>
      </c>
      <c r="L5496" s="87">
        <v>41695</v>
      </c>
      <c r="M5496" s="54"/>
      <c r="N5496" s="54" t="s">
        <v>493</v>
      </c>
      <c r="O5496" s="88">
        <v>3.4464988199999998E-2</v>
      </c>
      <c r="P5496" s="54">
        <v>6</v>
      </c>
    </row>
    <row r="5497" spans="1:16" ht="28">
      <c r="A5497" s="54" t="s">
        <v>228</v>
      </c>
      <c r="B5497" s="54" t="s">
        <v>185</v>
      </c>
      <c r="C5497" s="54" t="s">
        <v>1130</v>
      </c>
      <c r="D5497" s="54" t="s">
        <v>163</v>
      </c>
      <c r="E5497" s="54" t="s">
        <v>370</v>
      </c>
      <c r="F5497" s="54" t="s">
        <v>272</v>
      </c>
      <c r="G5497" s="54" t="s">
        <v>192</v>
      </c>
      <c r="H5497" s="54" t="s">
        <v>478</v>
      </c>
      <c r="I5497" s="54" t="s">
        <v>479</v>
      </c>
      <c r="J5497" s="54" t="s">
        <v>192</v>
      </c>
      <c r="K5497" s="54" t="s">
        <v>494</v>
      </c>
      <c r="L5497" s="87">
        <v>41695</v>
      </c>
      <c r="M5497" s="54"/>
      <c r="N5497" s="54" t="s">
        <v>495</v>
      </c>
      <c r="O5497" s="88">
        <v>1.9668305062</v>
      </c>
      <c r="P5497" s="54">
        <v>407</v>
      </c>
    </row>
    <row r="5498" spans="1:16" ht="28">
      <c r="A5498" s="54" t="s">
        <v>228</v>
      </c>
      <c r="B5498" s="54" t="s">
        <v>185</v>
      </c>
      <c r="C5498" s="54" t="s">
        <v>1130</v>
      </c>
      <c r="D5498" s="54" t="s">
        <v>163</v>
      </c>
      <c r="E5498" s="54" t="s">
        <v>370</v>
      </c>
      <c r="F5498" s="54" t="s">
        <v>272</v>
      </c>
      <c r="G5498" s="54" t="s">
        <v>192</v>
      </c>
      <c r="H5498" s="54" t="s">
        <v>478</v>
      </c>
      <c r="I5498" s="54" t="s">
        <v>479</v>
      </c>
      <c r="J5498" s="54" t="s">
        <v>192</v>
      </c>
      <c r="K5498" s="54" t="s">
        <v>496</v>
      </c>
      <c r="L5498" s="87">
        <v>41695</v>
      </c>
      <c r="M5498" s="54"/>
      <c r="N5498" s="54" t="s">
        <v>497</v>
      </c>
      <c r="O5498" s="88">
        <v>0.85727062269999998</v>
      </c>
      <c r="P5498" s="54">
        <v>175</v>
      </c>
    </row>
    <row r="5499" spans="1:16" ht="28">
      <c r="A5499" s="54" t="s">
        <v>228</v>
      </c>
      <c r="B5499" s="54" t="s">
        <v>185</v>
      </c>
      <c r="C5499" s="54" t="s">
        <v>1130</v>
      </c>
      <c r="D5499" s="54" t="s">
        <v>163</v>
      </c>
      <c r="E5499" s="54" t="s">
        <v>370</v>
      </c>
      <c r="F5499" s="54" t="s">
        <v>272</v>
      </c>
      <c r="G5499" s="54" t="s">
        <v>192</v>
      </c>
      <c r="H5499" s="54" t="s">
        <v>478</v>
      </c>
      <c r="I5499" s="54" t="s">
        <v>479</v>
      </c>
      <c r="J5499" s="54" t="s">
        <v>192</v>
      </c>
      <c r="K5499" s="54" t="s">
        <v>498</v>
      </c>
      <c r="L5499" s="87">
        <v>41695</v>
      </c>
      <c r="M5499" s="54"/>
      <c r="N5499" s="54" t="s">
        <v>499</v>
      </c>
      <c r="O5499" s="88">
        <v>0.57269135910000002</v>
      </c>
      <c r="P5499" s="54">
        <v>120</v>
      </c>
    </row>
    <row r="5500" spans="1:16" ht="28">
      <c r="A5500" s="54" t="s">
        <v>228</v>
      </c>
      <c r="B5500" s="54" t="s">
        <v>185</v>
      </c>
      <c r="C5500" s="54" t="s">
        <v>1130</v>
      </c>
      <c r="D5500" s="54" t="s">
        <v>163</v>
      </c>
      <c r="E5500" s="54" t="s">
        <v>370</v>
      </c>
      <c r="F5500" s="54" t="s">
        <v>272</v>
      </c>
      <c r="G5500" s="54" t="s">
        <v>288</v>
      </c>
      <c r="H5500" s="54" t="s">
        <v>600</v>
      </c>
      <c r="I5500" s="54" t="s">
        <v>601</v>
      </c>
      <c r="J5500" s="54" t="s">
        <v>288</v>
      </c>
      <c r="K5500" s="54" t="s">
        <v>602</v>
      </c>
      <c r="L5500" s="87">
        <v>41695</v>
      </c>
      <c r="M5500" s="54"/>
      <c r="N5500" s="54" t="s">
        <v>603</v>
      </c>
      <c r="O5500" s="88">
        <v>9.7650800100000004E-2</v>
      </c>
      <c r="P5500" s="54">
        <v>17</v>
      </c>
    </row>
    <row r="5501" spans="1:16" ht="28">
      <c r="A5501" s="54" t="s">
        <v>228</v>
      </c>
      <c r="B5501" s="54" t="s">
        <v>185</v>
      </c>
      <c r="C5501" s="54" t="s">
        <v>1130</v>
      </c>
      <c r="D5501" s="54" t="s">
        <v>163</v>
      </c>
      <c r="E5501" s="54" t="s">
        <v>370</v>
      </c>
      <c r="F5501" s="54" t="s">
        <v>272</v>
      </c>
      <c r="G5501" s="54" t="s">
        <v>288</v>
      </c>
      <c r="H5501" s="54" t="s">
        <v>600</v>
      </c>
      <c r="I5501" s="54" t="s">
        <v>601</v>
      </c>
      <c r="J5501" s="54" t="s">
        <v>288</v>
      </c>
      <c r="K5501" s="54" t="s">
        <v>604</v>
      </c>
      <c r="L5501" s="87">
        <v>41695</v>
      </c>
      <c r="M5501" s="54"/>
      <c r="N5501" s="54" t="s">
        <v>605</v>
      </c>
      <c r="O5501" s="88">
        <v>0.1608366118</v>
      </c>
      <c r="P5501" s="54">
        <v>28</v>
      </c>
    </row>
    <row r="5502" spans="1:16" ht="28">
      <c r="A5502" s="54" t="s">
        <v>228</v>
      </c>
      <c r="B5502" s="54" t="s">
        <v>185</v>
      </c>
      <c r="C5502" s="54" t="s">
        <v>1130</v>
      </c>
      <c r="D5502" s="54" t="s">
        <v>163</v>
      </c>
      <c r="E5502" s="54" t="s">
        <v>370</v>
      </c>
      <c r="F5502" s="54" t="s">
        <v>272</v>
      </c>
      <c r="G5502" s="54" t="s">
        <v>288</v>
      </c>
      <c r="H5502" s="54" t="s">
        <v>600</v>
      </c>
      <c r="I5502" s="54" t="s">
        <v>601</v>
      </c>
      <c r="J5502" s="54" t="s">
        <v>288</v>
      </c>
      <c r="K5502" s="54" t="s">
        <v>606</v>
      </c>
      <c r="L5502" s="87">
        <v>41695</v>
      </c>
      <c r="M5502" s="54"/>
      <c r="N5502" s="54" t="s">
        <v>607</v>
      </c>
      <c r="O5502" s="88">
        <v>0.3963473649</v>
      </c>
      <c r="P5502" s="54">
        <v>75</v>
      </c>
    </row>
    <row r="5503" spans="1:16" ht="28">
      <c r="A5503" s="54" t="s">
        <v>228</v>
      </c>
      <c r="B5503" s="54" t="s">
        <v>185</v>
      </c>
      <c r="C5503" s="54" t="s">
        <v>1130</v>
      </c>
      <c r="D5503" s="54" t="s">
        <v>163</v>
      </c>
      <c r="E5503" s="54" t="s">
        <v>370</v>
      </c>
      <c r="F5503" s="54" t="s">
        <v>272</v>
      </c>
      <c r="G5503" s="54" t="s">
        <v>288</v>
      </c>
      <c r="H5503" s="54" t="s">
        <v>600</v>
      </c>
      <c r="I5503" s="54" t="s">
        <v>601</v>
      </c>
      <c r="J5503" s="54" t="s">
        <v>288</v>
      </c>
      <c r="K5503" s="54" t="s">
        <v>608</v>
      </c>
      <c r="L5503" s="87">
        <v>41695</v>
      </c>
      <c r="M5503" s="54"/>
      <c r="N5503" s="54" t="s">
        <v>609</v>
      </c>
      <c r="O5503" s="88">
        <v>0.58165471769999999</v>
      </c>
      <c r="P5503" s="54">
        <v>109</v>
      </c>
    </row>
    <row r="5504" spans="1:16" ht="28">
      <c r="A5504" s="54" t="s">
        <v>228</v>
      </c>
      <c r="B5504" s="54" t="s">
        <v>185</v>
      </c>
      <c r="C5504" s="54" t="s">
        <v>1130</v>
      </c>
      <c r="D5504" s="54" t="s">
        <v>163</v>
      </c>
      <c r="E5504" s="54" t="s">
        <v>370</v>
      </c>
      <c r="F5504" s="54" t="s">
        <v>272</v>
      </c>
      <c r="G5504" s="54" t="s">
        <v>288</v>
      </c>
      <c r="H5504" s="54" t="s">
        <v>600</v>
      </c>
      <c r="I5504" s="54" t="s">
        <v>601</v>
      </c>
      <c r="J5504" s="54" t="s">
        <v>288</v>
      </c>
      <c r="K5504" s="54" t="s">
        <v>610</v>
      </c>
      <c r="L5504" s="87">
        <v>41695</v>
      </c>
      <c r="M5504" s="54"/>
      <c r="N5504" s="54" t="s">
        <v>611</v>
      </c>
      <c r="O5504" s="88">
        <v>1.7232494099999999E-2</v>
      </c>
      <c r="P5504" s="54">
        <v>4</v>
      </c>
    </row>
    <row r="5505" spans="1:16" ht="28">
      <c r="A5505" s="54" t="s">
        <v>228</v>
      </c>
      <c r="B5505" s="54" t="s">
        <v>185</v>
      </c>
      <c r="C5505" s="54" t="s">
        <v>1130</v>
      </c>
      <c r="D5505" s="54" t="s">
        <v>163</v>
      </c>
      <c r="E5505" s="54" t="s">
        <v>370</v>
      </c>
      <c r="F5505" s="54" t="s">
        <v>272</v>
      </c>
      <c r="G5505" s="54" t="s">
        <v>288</v>
      </c>
      <c r="H5505" s="54" t="s">
        <v>600</v>
      </c>
      <c r="I5505" s="54" t="s">
        <v>601</v>
      </c>
      <c r="J5505" s="54" t="s">
        <v>288</v>
      </c>
      <c r="K5505" s="54" t="s">
        <v>612</v>
      </c>
      <c r="L5505" s="87">
        <v>41695</v>
      </c>
      <c r="M5505" s="54"/>
      <c r="N5505" s="54" t="s">
        <v>613</v>
      </c>
      <c r="O5505" s="88">
        <v>4.595331770000001E-2</v>
      </c>
      <c r="P5505" s="54">
        <v>8</v>
      </c>
    </row>
    <row r="5506" spans="1:16" ht="28">
      <c r="A5506" s="54" t="s">
        <v>228</v>
      </c>
      <c r="B5506" s="54" t="s">
        <v>185</v>
      </c>
      <c r="C5506" s="54" t="s">
        <v>1130</v>
      </c>
      <c r="D5506" s="54" t="s">
        <v>163</v>
      </c>
      <c r="E5506" s="54" t="s">
        <v>370</v>
      </c>
      <c r="F5506" s="54" t="s">
        <v>272</v>
      </c>
      <c r="G5506" s="54" t="s">
        <v>288</v>
      </c>
      <c r="H5506" s="54" t="s">
        <v>600</v>
      </c>
      <c r="I5506" s="54" t="s">
        <v>601</v>
      </c>
      <c r="J5506" s="54" t="s">
        <v>288</v>
      </c>
      <c r="K5506" s="54" t="s">
        <v>614</v>
      </c>
      <c r="L5506" s="87">
        <v>41695</v>
      </c>
      <c r="M5506" s="54"/>
      <c r="N5506" s="54" t="s">
        <v>615</v>
      </c>
      <c r="O5506" s="88">
        <v>4.0209152999999997E-2</v>
      </c>
      <c r="P5506" s="54">
        <v>7</v>
      </c>
    </row>
    <row r="5507" spans="1:16" ht="28">
      <c r="A5507" s="54" t="s">
        <v>228</v>
      </c>
      <c r="B5507" s="54" t="s">
        <v>185</v>
      </c>
      <c r="C5507" s="54" t="s">
        <v>1130</v>
      </c>
      <c r="D5507" s="54" t="s">
        <v>163</v>
      </c>
      <c r="E5507" s="54" t="s">
        <v>370</v>
      </c>
      <c r="F5507" s="54" t="s">
        <v>272</v>
      </c>
      <c r="G5507" s="54" t="s">
        <v>288</v>
      </c>
      <c r="H5507" s="54" t="s">
        <v>600</v>
      </c>
      <c r="I5507" s="54" t="s">
        <v>601</v>
      </c>
      <c r="J5507" s="54" t="s">
        <v>288</v>
      </c>
      <c r="K5507" s="54" t="s">
        <v>616</v>
      </c>
      <c r="L5507" s="87">
        <v>41695</v>
      </c>
      <c r="M5507" s="54"/>
      <c r="N5507" s="54" t="s">
        <v>617</v>
      </c>
      <c r="O5507" s="88">
        <v>1.14883294E-2</v>
      </c>
      <c r="P5507" s="54">
        <v>2</v>
      </c>
    </row>
    <row r="5508" spans="1:16" ht="28">
      <c r="A5508" s="54" t="s">
        <v>228</v>
      </c>
      <c r="B5508" s="54" t="s">
        <v>185</v>
      </c>
      <c r="C5508" s="54" t="s">
        <v>1130</v>
      </c>
      <c r="D5508" s="54" t="s">
        <v>163</v>
      </c>
      <c r="E5508" s="54" t="s">
        <v>370</v>
      </c>
      <c r="F5508" s="54" t="s">
        <v>272</v>
      </c>
      <c r="G5508" s="54" t="s">
        <v>288</v>
      </c>
      <c r="H5508" s="54" t="s">
        <v>600</v>
      </c>
      <c r="I5508" s="54" t="s">
        <v>601</v>
      </c>
      <c r="J5508" s="54" t="s">
        <v>288</v>
      </c>
      <c r="K5508" s="54" t="s">
        <v>618</v>
      </c>
      <c r="L5508" s="87">
        <v>41695</v>
      </c>
      <c r="M5508" s="54"/>
      <c r="N5508" s="54" t="s">
        <v>619</v>
      </c>
      <c r="O5508" s="88">
        <v>0.11488329410000001</v>
      </c>
      <c r="P5508" s="54">
        <v>21</v>
      </c>
    </row>
    <row r="5509" spans="1:16" ht="28">
      <c r="A5509" s="54" t="s">
        <v>228</v>
      </c>
      <c r="B5509" s="54" t="s">
        <v>185</v>
      </c>
      <c r="C5509" s="54" t="s">
        <v>1130</v>
      </c>
      <c r="D5509" s="54" t="s">
        <v>163</v>
      </c>
      <c r="E5509" s="54" t="s">
        <v>370</v>
      </c>
      <c r="F5509" s="54" t="s">
        <v>272</v>
      </c>
      <c r="G5509" s="54" t="s">
        <v>288</v>
      </c>
      <c r="H5509" s="54" t="s">
        <v>600</v>
      </c>
      <c r="I5509" s="54" t="s">
        <v>601</v>
      </c>
      <c r="J5509" s="54" t="s">
        <v>288</v>
      </c>
      <c r="K5509" s="54" t="s">
        <v>600</v>
      </c>
      <c r="L5509" s="87">
        <v>41695</v>
      </c>
      <c r="M5509" s="54"/>
      <c r="N5509" s="54" t="s">
        <v>620</v>
      </c>
      <c r="O5509" s="88">
        <v>2.2976658800000001E-2</v>
      </c>
      <c r="P5509" s="54">
        <v>5</v>
      </c>
    </row>
    <row r="5510" spans="1:16" ht="28">
      <c r="A5510" s="54" t="s">
        <v>228</v>
      </c>
      <c r="B5510" s="54" t="s">
        <v>185</v>
      </c>
      <c r="C5510" s="54" t="s">
        <v>1130</v>
      </c>
      <c r="D5510" s="54" t="s">
        <v>163</v>
      </c>
      <c r="E5510" s="54" t="s">
        <v>370</v>
      </c>
      <c r="F5510" s="54" t="s">
        <v>272</v>
      </c>
      <c r="G5510" s="54" t="s">
        <v>288</v>
      </c>
      <c r="H5510" s="54" t="s">
        <v>600</v>
      </c>
      <c r="I5510" s="54" t="s">
        <v>601</v>
      </c>
      <c r="J5510" s="54" t="s">
        <v>288</v>
      </c>
      <c r="K5510" s="54" t="s">
        <v>621</v>
      </c>
      <c r="L5510" s="87">
        <v>41695</v>
      </c>
      <c r="M5510" s="54"/>
      <c r="N5510" s="54" t="s">
        <v>622</v>
      </c>
      <c r="O5510" s="88">
        <v>4.5953317600000002E-2</v>
      </c>
      <c r="P5510" s="54">
        <v>8</v>
      </c>
    </row>
    <row r="5511" spans="1:16" ht="28">
      <c r="A5511" s="54" t="s">
        <v>228</v>
      </c>
      <c r="B5511" s="54" t="s">
        <v>185</v>
      </c>
      <c r="C5511" s="54" t="s">
        <v>1130</v>
      </c>
      <c r="D5511" s="54" t="s">
        <v>163</v>
      </c>
      <c r="E5511" s="54" t="s">
        <v>370</v>
      </c>
      <c r="F5511" s="54" t="s">
        <v>272</v>
      </c>
      <c r="G5511" s="54" t="s">
        <v>196</v>
      </c>
      <c r="H5511" s="54" t="s">
        <v>197</v>
      </c>
      <c r="I5511" s="54" t="s">
        <v>678</v>
      </c>
      <c r="J5511" s="54" t="s">
        <v>196</v>
      </c>
      <c r="K5511" s="54" t="s">
        <v>679</v>
      </c>
      <c r="L5511" s="87">
        <v>41814</v>
      </c>
      <c r="M5511" s="54"/>
      <c r="N5511" s="54" t="s">
        <v>680</v>
      </c>
      <c r="O5511" s="88">
        <v>1.4764180599999999E-2</v>
      </c>
      <c r="P5511" s="54">
        <v>3</v>
      </c>
    </row>
    <row r="5512" spans="1:16" ht="28">
      <c r="A5512" s="54" t="s">
        <v>228</v>
      </c>
      <c r="B5512" s="54" t="s">
        <v>185</v>
      </c>
      <c r="C5512" s="54" t="s">
        <v>1130</v>
      </c>
      <c r="D5512" s="54" t="s">
        <v>163</v>
      </c>
      <c r="E5512" s="54" t="s">
        <v>370</v>
      </c>
      <c r="F5512" s="54" t="s">
        <v>272</v>
      </c>
      <c r="G5512" s="54" t="s">
        <v>196</v>
      </c>
      <c r="H5512" s="54" t="s">
        <v>197</v>
      </c>
      <c r="I5512" s="54" t="s">
        <v>678</v>
      </c>
      <c r="J5512" s="54" t="s">
        <v>196</v>
      </c>
      <c r="K5512" s="54" t="s">
        <v>197</v>
      </c>
      <c r="L5512" s="87">
        <v>41814</v>
      </c>
      <c r="M5512" s="54"/>
      <c r="N5512" s="54" t="s">
        <v>681</v>
      </c>
      <c r="O5512" s="88">
        <v>8.9438321799999984E-2</v>
      </c>
      <c r="P5512" s="54">
        <v>17</v>
      </c>
    </row>
    <row r="5513" spans="1:16" ht="28">
      <c r="A5513" s="54" t="s">
        <v>228</v>
      </c>
      <c r="B5513" s="54" t="s">
        <v>185</v>
      </c>
      <c r="C5513" s="54" t="s">
        <v>1130</v>
      </c>
      <c r="D5513" s="54" t="s">
        <v>163</v>
      </c>
      <c r="E5513" s="54" t="s">
        <v>370</v>
      </c>
      <c r="F5513" s="54" t="s">
        <v>272</v>
      </c>
      <c r="G5513" s="54" t="s">
        <v>196</v>
      </c>
      <c r="H5513" s="54" t="s">
        <v>197</v>
      </c>
      <c r="I5513" s="54" t="s">
        <v>678</v>
      </c>
      <c r="J5513" s="54" t="s">
        <v>196</v>
      </c>
      <c r="K5513" s="54" t="s">
        <v>682</v>
      </c>
      <c r="L5513" s="87">
        <v>41814</v>
      </c>
      <c r="M5513" s="54"/>
      <c r="N5513" s="54" t="s">
        <v>683</v>
      </c>
      <c r="O5513" s="88">
        <v>1.7232494099999999E-2</v>
      </c>
      <c r="P5513" s="54">
        <v>3</v>
      </c>
    </row>
    <row r="5514" spans="1:16" ht="28">
      <c r="A5514" s="54" t="s">
        <v>228</v>
      </c>
      <c r="B5514" s="54" t="s">
        <v>185</v>
      </c>
      <c r="C5514" s="54" t="s">
        <v>1130</v>
      </c>
      <c r="D5514" s="54" t="s">
        <v>163</v>
      </c>
      <c r="E5514" s="54" t="s">
        <v>370</v>
      </c>
      <c r="F5514" s="54" t="s">
        <v>272</v>
      </c>
      <c r="G5514" s="54" t="s">
        <v>196</v>
      </c>
      <c r="H5514" s="54" t="s">
        <v>197</v>
      </c>
      <c r="I5514" s="54" t="s">
        <v>678</v>
      </c>
      <c r="J5514" s="54" t="s">
        <v>196</v>
      </c>
      <c r="K5514" s="54" t="s">
        <v>684</v>
      </c>
      <c r="L5514" s="87">
        <v>41814</v>
      </c>
      <c r="M5514" s="54"/>
      <c r="N5514" s="54" t="s">
        <v>685</v>
      </c>
      <c r="O5514" s="88">
        <v>5.1697482400000008E-2</v>
      </c>
      <c r="P5514" s="54">
        <v>12</v>
      </c>
    </row>
    <row r="5515" spans="1:16" ht="28">
      <c r="A5515" s="54" t="s">
        <v>228</v>
      </c>
      <c r="B5515" s="54" t="s">
        <v>185</v>
      </c>
      <c r="C5515" s="54" t="s">
        <v>1130</v>
      </c>
      <c r="D5515" s="54" t="s">
        <v>163</v>
      </c>
      <c r="E5515" s="54" t="s">
        <v>370</v>
      </c>
      <c r="F5515" s="54" t="s">
        <v>272</v>
      </c>
      <c r="G5515" s="54" t="s">
        <v>196</v>
      </c>
      <c r="H5515" s="54" t="s">
        <v>197</v>
      </c>
      <c r="I5515" s="54" t="s">
        <v>678</v>
      </c>
      <c r="J5515" s="54" t="s">
        <v>196</v>
      </c>
      <c r="K5515" s="54" t="s">
        <v>688</v>
      </c>
      <c r="L5515" s="87">
        <v>41814</v>
      </c>
      <c r="M5515" s="54"/>
      <c r="N5515" s="54" t="s">
        <v>689</v>
      </c>
      <c r="O5515" s="88">
        <v>2.6343747800000001E-2</v>
      </c>
      <c r="P5515" s="54">
        <v>6</v>
      </c>
    </row>
    <row r="5516" spans="1:16" ht="28">
      <c r="A5516" s="54" t="s">
        <v>228</v>
      </c>
      <c r="B5516" s="54" t="s">
        <v>185</v>
      </c>
      <c r="C5516" s="54" t="s">
        <v>1130</v>
      </c>
      <c r="D5516" s="54" t="s">
        <v>163</v>
      </c>
      <c r="E5516" s="54" t="s">
        <v>370</v>
      </c>
      <c r="F5516" s="54" t="s">
        <v>272</v>
      </c>
      <c r="G5516" s="54" t="s">
        <v>196</v>
      </c>
      <c r="H5516" s="54" t="s">
        <v>197</v>
      </c>
      <c r="I5516" s="54" t="s">
        <v>678</v>
      </c>
      <c r="J5516" s="54" t="s">
        <v>196</v>
      </c>
      <c r="K5516" s="54" t="s">
        <v>690</v>
      </c>
      <c r="L5516" s="87">
        <v>41814</v>
      </c>
      <c r="M5516" s="54"/>
      <c r="N5516" s="54" t="s">
        <v>691</v>
      </c>
      <c r="O5516" s="88">
        <v>2.625251E-2</v>
      </c>
      <c r="P5516" s="54">
        <v>5</v>
      </c>
    </row>
    <row r="5517" spans="1:16" ht="28">
      <c r="A5517" s="54" t="s">
        <v>228</v>
      </c>
      <c r="B5517" s="54" t="s">
        <v>185</v>
      </c>
      <c r="C5517" s="54" t="s">
        <v>1130</v>
      </c>
      <c r="D5517" s="54" t="s">
        <v>163</v>
      </c>
      <c r="E5517" s="54" t="s">
        <v>370</v>
      </c>
      <c r="F5517" s="54" t="s">
        <v>272</v>
      </c>
      <c r="G5517" s="54" t="s">
        <v>196</v>
      </c>
      <c r="H5517" s="54" t="s">
        <v>197</v>
      </c>
      <c r="I5517" s="54" t="s">
        <v>678</v>
      </c>
      <c r="J5517" s="54" t="s">
        <v>196</v>
      </c>
      <c r="K5517" s="54" t="s">
        <v>692</v>
      </c>
      <c r="L5517" s="87">
        <v>41814</v>
      </c>
      <c r="M5517" s="54"/>
      <c r="N5517" s="54" t="s">
        <v>693</v>
      </c>
      <c r="O5517" s="88">
        <v>7.5371267099999986E-2</v>
      </c>
      <c r="P5517" s="54">
        <v>16</v>
      </c>
    </row>
    <row r="5518" spans="1:16" ht="28">
      <c r="A5518" s="54" t="s">
        <v>228</v>
      </c>
      <c r="B5518" s="54" t="s">
        <v>185</v>
      </c>
      <c r="C5518" s="54" t="s">
        <v>1130</v>
      </c>
      <c r="D5518" s="54" t="s">
        <v>163</v>
      </c>
      <c r="E5518" s="54" t="s">
        <v>370</v>
      </c>
      <c r="F5518" s="54" t="s">
        <v>272</v>
      </c>
      <c r="G5518" s="54" t="s">
        <v>196</v>
      </c>
      <c r="H5518" s="54" t="s">
        <v>197</v>
      </c>
      <c r="I5518" s="54" t="s">
        <v>678</v>
      </c>
      <c r="J5518" s="54" t="s">
        <v>196</v>
      </c>
      <c r="K5518" s="54" t="s">
        <v>694</v>
      </c>
      <c r="L5518" s="87">
        <v>41814</v>
      </c>
      <c r="M5518" s="54"/>
      <c r="N5518" s="54" t="s">
        <v>695</v>
      </c>
      <c r="O5518" s="88">
        <v>0.1567932118</v>
      </c>
      <c r="P5518" s="54">
        <v>29</v>
      </c>
    </row>
    <row r="5519" spans="1:16" ht="28">
      <c r="A5519" s="54" t="s">
        <v>228</v>
      </c>
      <c r="B5519" s="54" t="s">
        <v>185</v>
      </c>
      <c r="C5519" s="54" t="s">
        <v>1130</v>
      </c>
      <c r="D5519" s="54" t="s">
        <v>163</v>
      </c>
      <c r="E5519" s="54" t="s">
        <v>370</v>
      </c>
      <c r="F5519" s="54" t="s">
        <v>272</v>
      </c>
      <c r="G5519" s="54" t="s">
        <v>196</v>
      </c>
      <c r="H5519" s="54" t="s">
        <v>197</v>
      </c>
      <c r="I5519" s="54" t="s">
        <v>678</v>
      </c>
      <c r="J5519" s="54" t="s">
        <v>196</v>
      </c>
      <c r="K5519" s="54" t="s">
        <v>696</v>
      </c>
      <c r="L5519" s="87">
        <v>41814</v>
      </c>
      <c r="M5519" s="54"/>
      <c r="N5519" s="54" t="s">
        <v>697</v>
      </c>
      <c r="O5519" s="88">
        <v>1.7232494099999999E-2</v>
      </c>
      <c r="P5519" s="54">
        <v>3</v>
      </c>
    </row>
    <row r="5520" spans="1:16" ht="28">
      <c r="A5520" s="54" t="s">
        <v>228</v>
      </c>
      <c r="B5520" s="54" t="s">
        <v>185</v>
      </c>
      <c r="C5520" s="54" t="s">
        <v>1130</v>
      </c>
      <c r="D5520" s="54" t="s">
        <v>163</v>
      </c>
      <c r="E5520" s="54" t="s">
        <v>370</v>
      </c>
      <c r="F5520" s="54" t="s">
        <v>272</v>
      </c>
      <c r="G5520" s="54" t="s">
        <v>196</v>
      </c>
      <c r="H5520" s="54" t="s">
        <v>197</v>
      </c>
      <c r="I5520" s="54" t="s">
        <v>678</v>
      </c>
      <c r="J5520" s="54" t="s">
        <v>196</v>
      </c>
      <c r="K5520" s="54" t="s">
        <v>698</v>
      </c>
      <c r="L5520" s="87">
        <v>41814</v>
      </c>
      <c r="M5520" s="54"/>
      <c r="N5520" s="54" t="s">
        <v>699</v>
      </c>
      <c r="O5520" s="88">
        <v>2.2976658800000001E-2</v>
      </c>
      <c r="P5520" s="54">
        <v>4</v>
      </c>
    </row>
    <row r="5521" spans="1:16" ht="28">
      <c r="A5521" s="54" t="s">
        <v>228</v>
      </c>
      <c r="B5521" s="54" t="s">
        <v>185</v>
      </c>
      <c r="C5521" s="54" t="s">
        <v>1130</v>
      </c>
      <c r="D5521" s="54" t="s">
        <v>163</v>
      </c>
      <c r="E5521" s="54" t="s">
        <v>370</v>
      </c>
      <c r="F5521" s="54" t="s">
        <v>272</v>
      </c>
      <c r="G5521" s="54" t="s">
        <v>307</v>
      </c>
      <c r="H5521" s="54" t="s">
        <v>308</v>
      </c>
      <c r="I5521" s="54" t="s">
        <v>309</v>
      </c>
      <c r="J5521" s="54" t="s">
        <v>307</v>
      </c>
      <c r="K5521" s="54" t="s">
        <v>806</v>
      </c>
      <c r="L5521" s="87">
        <v>41695</v>
      </c>
      <c r="M5521" s="54"/>
      <c r="N5521" s="54" t="s">
        <v>807</v>
      </c>
      <c r="O5521" s="88">
        <v>0.92393616749999996</v>
      </c>
      <c r="P5521" s="54">
        <v>188</v>
      </c>
    </row>
    <row r="5522" spans="1:16" ht="28">
      <c r="A5522" s="54" t="s">
        <v>228</v>
      </c>
      <c r="B5522" s="54" t="s">
        <v>185</v>
      </c>
      <c r="C5522" s="54" t="s">
        <v>1130</v>
      </c>
      <c r="D5522" s="54" t="s">
        <v>163</v>
      </c>
      <c r="E5522" s="54" t="s">
        <v>370</v>
      </c>
      <c r="F5522" s="54" t="s">
        <v>272</v>
      </c>
      <c r="G5522" s="54" t="s">
        <v>307</v>
      </c>
      <c r="H5522" s="54" t="s">
        <v>308</v>
      </c>
      <c r="I5522" s="54" t="s">
        <v>309</v>
      </c>
      <c r="J5522" s="54" t="s">
        <v>307</v>
      </c>
      <c r="K5522" s="54" t="s">
        <v>808</v>
      </c>
      <c r="L5522" s="87">
        <v>41695</v>
      </c>
      <c r="M5522" s="54"/>
      <c r="N5522" s="54" t="s">
        <v>809</v>
      </c>
      <c r="O5522" s="88">
        <v>3.4464988199999998E-2</v>
      </c>
      <c r="P5522" s="54">
        <v>6</v>
      </c>
    </row>
    <row r="5523" spans="1:16" ht="28">
      <c r="A5523" s="54" t="s">
        <v>228</v>
      </c>
      <c r="B5523" s="54" t="s">
        <v>185</v>
      </c>
      <c r="C5523" s="54" t="s">
        <v>1130</v>
      </c>
      <c r="D5523" s="54" t="s">
        <v>163</v>
      </c>
      <c r="E5523" s="54" t="s">
        <v>370</v>
      </c>
      <c r="F5523" s="54" t="s">
        <v>272</v>
      </c>
      <c r="G5523" s="54" t="s">
        <v>307</v>
      </c>
      <c r="H5523" s="54" t="s">
        <v>308</v>
      </c>
      <c r="I5523" s="54" t="s">
        <v>309</v>
      </c>
      <c r="J5523" s="54" t="s">
        <v>307</v>
      </c>
      <c r="K5523" s="54" t="s">
        <v>308</v>
      </c>
      <c r="L5523" s="87">
        <v>41695</v>
      </c>
      <c r="M5523" s="54"/>
      <c r="N5523" s="54" t="s">
        <v>810</v>
      </c>
      <c r="O5523" s="88">
        <v>1.14883294E-2</v>
      </c>
      <c r="P5523" s="54">
        <v>2</v>
      </c>
    </row>
    <row r="5524" spans="1:16" ht="28">
      <c r="A5524" s="54" t="s">
        <v>228</v>
      </c>
      <c r="B5524" s="54" t="s">
        <v>185</v>
      </c>
      <c r="C5524" s="54" t="s">
        <v>1130</v>
      </c>
      <c r="D5524" s="54" t="s">
        <v>163</v>
      </c>
      <c r="E5524" s="54" t="s">
        <v>370</v>
      </c>
      <c r="F5524" s="54" t="s">
        <v>272</v>
      </c>
      <c r="G5524" s="54" t="s">
        <v>307</v>
      </c>
      <c r="H5524" s="54" t="s">
        <v>308</v>
      </c>
      <c r="I5524" s="54" t="s">
        <v>309</v>
      </c>
      <c r="J5524" s="54" t="s">
        <v>307</v>
      </c>
      <c r="K5524" s="54" t="s">
        <v>308</v>
      </c>
      <c r="L5524" s="87">
        <v>41695</v>
      </c>
      <c r="M5524" s="54"/>
      <c r="N5524" s="54" t="s">
        <v>310</v>
      </c>
      <c r="O5524" s="88">
        <v>2.1315883000000001E-2</v>
      </c>
      <c r="P5524" s="54">
        <v>6</v>
      </c>
    </row>
    <row r="5525" spans="1:16" ht="28">
      <c r="A5525" s="54" t="s">
        <v>228</v>
      </c>
      <c r="B5525" s="54" t="s">
        <v>185</v>
      </c>
      <c r="C5525" s="54" t="s">
        <v>1130</v>
      </c>
      <c r="D5525" s="54" t="s">
        <v>163</v>
      </c>
      <c r="E5525" s="54" t="s">
        <v>370</v>
      </c>
      <c r="F5525" s="54" t="s">
        <v>272</v>
      </c>
      <c r="G5525" s="54" t="s">
        <v>307</v>
      </c>
      <c r="H5525" s="54" t="s">
        <v>308</v>
      </c>
      <c r="I5525" s="54" t="s">
        <v>309</v>
      </c>
      <c r="J5525" s="54" t="s">
        <v>307</v>
      </c>
      <c r="K5525" s="54" t="s">
        <v>311</v>
      </c>
      <c r="L5525" s="87">
        <v>41695</v>
      </c>
      <c r="M5525" s="54"/>
      <c r="N5525" s="54" t="s">
        <v>312</v>
      </c>
      <c r="O5525" s="88">
        <v>0.8737329224</v>
      </c>
      <c r="P5525" s="54">
        <v>194</v>
      </c>
    </row>
    <row r="5526" spans="1:16" ht="28">
      <c r="A5526" s="54" t="s">
        <v>228</v>
      </c>
      <c r="B5526" s="54" t="s">
        <v>185</v>
      </c>
      <c r="C5526" s="54" t="s">
        <v>1130</v>
      </c>
      <c r="D5526" s="54" t="s">
        <v>163</v>
      </c>
      <c r="E5526" s="54" t="s">
        <v>370</v>
      </c>
      <c r="F5526" s="54" t="s">
        <v>272</v>
      </c>
      <c r="G5526" s="54" t="s">
        <v>307</v>
      </c>
      <c r="H5526" s="54" t="s">
        <v>308</v>
      </c>
      <c r="I5526" s="54" t="s">
        <v>309</v>
      </c>
      <c r="J5526" s="54" t="s">
        <v>307</v>
      </c>
      <c r="K5526" s="54" t="s">
        <v>313</v>
      </c>
      <c r="L5526" s="87">
        <v>41695</v>
      </c>
      <c r="M5526" s="54"/>
      <c r="N5526" s="54" t="s">
        <v>314</v>
      </c>
      <c r="O5526" s="88">
        <v>4.9456088272000001</v>
      </c>
      <c r="P5526" s="54">
        <v>925</v>
      </c>
    </row>
    <row r="5527" spans="1:16" ht="28">
      <c r="A5527" s="54" t="s">
        <v>228</v>
      </c>
      <c r="B5527" s="54" t="s">
        <v>185</v>
      </c>
      <c r="C5527" s="54" t="s">
        <v>1130</v>
      </c>
      <c r="D5527" s="54" t="s">
        <v>163</v>
      </c>
      <c r="E5527" s="54" t="s">
        <v>370</v>
      </c>
      <c r="F5527" s="54" t="s">
        <v>272</v>
      </c>
      <c r="G5527" s="54" t="s">
        <v>307</v>
      </c>
      <c r="H5527" s="54" t="s">
        <v>308</v>
      </c>
      <c r="I5527" s="54" t="s">
        <v>309</v>
      </c>
      <c r="J5527" s="54" t="s">
        <v>307</v>
      </c>
      <c r="K5527" s="54" t="s">
        <v>811</v>
      </c>
      <c r="L5527" s="87">
        <v>41695</v>
      </c>
      <c r="M5527" s="54"/>
      <c r="N5527" s="54" t="s">
        <v>812</v>
      </c>
      <c r="O5527" s="88">
        <v>1.7232494099999999E-2</v>
      </c>
      <c r="P5527" s="54">
        <v>3</v>
      </c>
    </row>
    <row r="5528" spans="1:16" ht="28">
      <c r="A5528" s="54" t="s">
        <v>228</v>
      </c>
      <c r="B5528" s="54" t="s">
        <v>185</v>
      </c>
      <c r="C5528" s="54" t="s">
        <v>1130</v>
      </c>
      <c r="D5528" s="54" t="s">
        <v>163</v>
      </c>
      <c r="E5528" s="54" t="s">
        <v>370</v>
      </c>
      <c r="F5528" s="54" t="s">
        <v>272</v>
      </c>
      <c r="G5528" s="54" t="s">
        <v>307</v>
      </c>
      <c r="H5528" s="54" t="s">
        <v>308</v>
      </c>
      <c r="I5528" s="54" t="s">
        <v>309</v>
      </c>
      <c r="J5528" s="54" t="s">
        <v>307</v>
      </c>
      <c r="K5528" s="54" t="s">
        <v>815</v>
      </c>
      <c r="L5528" s="87">
        <v>41695</v>
      </c>
      <c r="M5528" s="54"/>
      <c r="N5528" s="54" t="s">
        <v>816</v>
      </c>
      <c r="O5528" s="88">
        <v>1.7232494099999999E-2</v>
      </c>
      <c r="P5528" s="54">
        <v>3</v>
      </c>
    </row>
    <row r="5529" spans="1:16" ht="28">
      <c r="A5529" s="54" t="s">
        <v>228</v>
      </c>
      <c r="B5529" s="54" t="s">
        <v>185</v>
      </c>
      <c r="C5529" s="54" t="s">
        <v>1130</v>
      </c>
      <c r="D5529" s="54" t="s">
        <v>163</v>
      </c>
      <c r="E5529" s="54" t="s">
        <v>370</v>
      </c>
      <c r="F5529" s="54" t="s">
        <v>272</v>
      </c>
      <c r="G5529" s="54" t="s">
        <v>307</v>
      </c>
      <c r="H5529" s="54" t="s">
        <v>308</v>
      </c>
      <c r="I5529" s="54" t="s">
        <v>309</v>
      </c>
      <c r="J5529" s="54" t="s">
        <v>307</v>
      </c>
      <c r="K5529" s="54" t="s">
        <v>817</v>
      </c>
      <c r="L5529" s="87">
        <v>41695</v>
      </c>
      <c r="M5529" s="54"/>
      <c r="N5529" s="54" t="s">
        <v>818</v>
      </c>
      <c r="O5529" s="88">
        <v>0.1307761164</v>
      </c>
      <c r="P5529" s="54">
        <v>25</v>
      </c>
    </row>
    <row r="5530" spans="1:16" ht="28">
      <c r="A5530" s="54" t="s">
        <v>228</v>
      </c>
      <c r="B5530" s="54" t="s">
        <v>185</v>
      </c>
      <c r="C5530" s="54" t="s">
        <v>1130</v>
      </c>
      <c r="D5530" s="54" t="s">
        <v>163</v>
      </c>
      <c r="E5530" s="54" t="s">
        <v>370</v>
      </c>
      <c r="F5530" s="54" t="s">
        <v>272</v>
      </c>
      <c r="G5530" s="54" t="s">
        <v>307</v>
      </c>
      <c r="H5530" s="54" t="s">
        <v>308</v>
      </c>
      <c r="I5530" s="54" t="s">
        <v>309</v>
      </c>
      <c r="J5530" s="54" t="s">
        <v>307</v>
      </c>
      <c r="K5530" s="54" t="s">
        <v>819</v>
      </c>
      <c r="L5530" s="87">
        <v>41695</v>
      </c>
      <c r="M5530" s="54"/>
      <c r="N5530" s="54" t="s">
        <v>820</v>
      </c>
      <c r="O5530" s="88">
        <v>2.90995808E-2</v>
      </c>
      <c r="P5530" s="54">
        <v>6</v>
      </c>
    </row>
    <row r="5531" spans="1:16" ht="28">
      <c r="A5531" s="54" t="s">
        <v>228</v>
      </c>
      <c r="B5531" s="54" t="s">
        <v>185</v>
      </c>
      <c r="C5531" s="54" t="s">
        <v>1130</v>
      </c>
      <c r="D5531" s="54" t="s">
        <v>163</v>
      </c>
      <c r="E5531" s="54" t="s">
        <v>370</v>
      </c>
      <c r="F5531" s="54" t="s">
        <v>272</v>
      </c>
      <c r="G5531" s="54" t="s">
        <v>307</v>
      </c>
      <c r="H5531" s="54" t="s">
        <v>308</v>
      </c>
      <c r="I5531" s="54" t="s">
        <v>309</v>
      </c>
      <c r="J5531" s="54" t="s">
        <v>307</v>
      </c>
      <c r="K5531" s="54" t="s">
        <v>821</v>
      </c>
      <c r="L5531" s="87">
        <v>41695</v>
      </c>
      <c r="M5531" s="54"/>
      <c r="N5531" s="54" t="s">
        <v>822</v>
      </c>
      <c r="O5531" s="88">
        <v>0.13211578830000001</v>
      </c>
      <c r="P5531" s="54">
        <v>23</v>
      </c>
    </row>
    <row r="5532" spans="1:16" ht="28">
      <c r="A5532" s="54" t="s">
        <v>228</v>
      </c>
      <c r="B5532" s="54" t="s">
        <v>185</v>
      </c>
      <c r="C5532" s="54" t="s">
        <v>1130</v>
      </c>
      <c r="D5532" s="54" t="s">
        <v>163</v>
      </c>
      <c r="E5532" s="54" t="s">
        <v>370</v>
      </c>
      <c r="F5532" s="54" t="s">
        <v>272</v>
      </c>
      <c r="G5532" s="54" t="s">
        <v>307</v>
      </c>
      <c r="H5532" s="54" t="s">
        <v>308</v>
      </c>
      <c r="I5532" s="54" t="s">
        <v>309</v>
      </c>
      <c r="J5532" s="54" t="s">
        <v>307</v>
      </c>
      <c r="K5532" s="54" t="s">
        <v>823</v>
      </c>
      <c r="L5532" s="87">
        <v>41695</v>
      </c>
      <c r="M5532" s="54"/>
      <c r="N5532" s="54" t="s">
        <v>824</v>
      </c>
      <c r="O5532" s="88">
        <v>5.0349682299999997E-2</v>
      </c>
      <c r="P5532" s="54">
        <v>9</v>
      </c>
    </row>
    <row r="5533" spans="1:16" ht="28">
      <c r="A5533" s="54" t="s">
        <v>228</v>
      </c>
      <c r="B5533" s="54" t="s">
        <v>185</v>
      </c>
      <c r="C5533" s="54" t="s">
        <v>1130</v>
      </c>
      <c r="D5533" s="54" t="s">
        <v>163</v>
      </c>
      <c r="E5533" s="54" t="s">
        <v>370</v>
      </c>
      <c r="F5533" s="54" t="s">
        <v>272</v>
      </c>
      <c r="G5533" s="54" t="s">
        <v>201</v>
      </c>
      <c r="H5533" s="54" t="s">
        <v>976</v>
      </c>
      <c r="I5533" s="54" t="s">
        <v>977</v>
      </c>
      <c r="J5533" s="54" t="s">
        <v>201</v>
      </c>
      <c r="K5533" s="54" t="s">
        <v>978</v>
      </c>
      <c r="L5533" s="87">
        <v>41695</v>
      </c>
      <c r="M5533" s="54"/>
      <c r="N5533" s="54" t="s">
        <v>979</v>
      </c>
      <c r="O5533" s="88">
        <v>3.3117188200000001E-2</v>
      </c>
      <c r="P5533" s="54">
        <v>9</v>
      </c>
    </row>
    <row r="5534" spans="1:16" ht="28">
      <c r="A5534" s="54" t="s">
        <v>228</v>
      </c>
      <c r="B5534" s="54" t="s">
        <v>185</v>
      </c>
      <c r="C5534" s="54" t="s">
        <v>1130</v>
      </c>
      <c r="D5534" s="54" t="s">
        <v>163</v>
      </c>
      <c r="E5534" s="54" t="s">
        <v>370</v>
      </c>
      <c r="F5534" s="54" t="s">
        <v>272</v>
      </c>
      <c r="G5534" s="54" t="s">
        <v>201</v>
      </c>
      <c r="H5534" s="54" t="s">
        <v>976</v>
      </c>
      <c r="I5534" s="54" t="s">
        <v>977</v>
      </c>
      <c r="J5534" s="54" t="s">
        <v>201</v>
      </c>
      <c r="K5534" s="54" t="s">
        <v>980</v>
      </c>
      <c r="L5534" s="87">
        <v>41695</v>
      </c>
      <c r="M5534" s="54"/>
      <c r="N5534" s="54" t="s">
        <v>981</v>
      </c>
      <c r="O5534" s="88">
        <v>0.24200888979999999</v>
      </c>
      <c r="P5534" s="54">
        <v>45</v>
      </c>
    </row>
    <row r="5535" spans="1:16" ht="28">
      <c r="A5535" s="54" t="s">
        <v>228</v>
      </c>
      <c r="B5535" s="54" t="s">
        <v>185</v>
      </c>
      <c r="C5535" s="54" t="s">
        <v>1130</v>
      </c>
      <c r="D5535" s="54" t="s">
        <v>163</v>
      </c>
      <c r="E5535" s="54" t="s">
        <v>370</v>
      </c>
      <c r="F5535" s="54" t="s">
        <v>272</v>
      </c>
      <c r="G5535" s="54" t="s">
        <v>201</v>
      </c>
      <c r="H5535" s="54" t="s">
        <v>976</v>
      </c>
      <c r="I5535" s="54" t="s">
        <v>977</v>
      </c>
      <c r="J5535" s="54" t="s">
        <v>201</v>
      </c>
      <c r="K5535" s="54" t="s">
        <v>982</v>
      </c>
      <c r="L5535" s="87">
        <v>41695</v>
      </c>
      <c r="M5535" s="54"/>
      <c r="N5535" s="54" t="s">
        <v>983</v>
      </c>
      <c r="O5535" s="88">
        <v>0.2171647357</v>
      </c>
      <c r="P5535" s="54">
        <v>43</v>
      </c>
    </row>
    <row r="5536" spans="1:16" ht="28">
      <c r="A5536" s="54" t="s">
        <v>228</v>
      </c>
      <c r="B5536" s="54" t="s">
        <v>185</v>
      </c>
      <c r="C5536" s="54" t="s">
        <v>1130</v>
      </c>
      <c r="D5536" s="54" t="s">
        <v>163</v>
      </c>
      <c r="E5536" s="54" t="s">
        <v>370</v>
      </c>
      <c r="F5536" s="54" t="s">
        <v>272</v>
      </c>
      <c r="G5536" s="54" t="s">
        <v>201</v>
      </c>
      <c r="H5536" s="54" t="s">
        <v>976</v>
      </c>
      <c r="I5536" s="54" t="s">
        <v>977</v>
      </c>
      <c r="J5536" s="54" t="s">
        <v>201</v>
      </c>
      <c r="K5536" s="54" t="s">
        <v>984</v>
      </c>
      <c r="L5536" s="87">
        <v>41695</v>
      </c>
      <c r="M5536" s="54"/>
      <c r="N5536" s="54" t="s">
        <v>985</v>
      </c>
      <c r="O5536" s="88">
        <v>1.0876798583</v>
      </c>
      <c r="P5536" s="54">
        <v>215</v>
      </c>
    </row>
    <row r="5537" spans="1:16" ht="28">
      <c r="A5537" s="54" t="s">
        <v>228</v>
      </c>
      <c r="B5537" s="54" t="s">
        <v>185</v>
      </c>
      <c r="C5537" s="54" t="s">
        <v>1130</v>
      </c>
      <c r="D5537" s="54" t="s">
        <v>163</v>
      </c>
      <c r="E5537" s="54" t="s">
        <v>370</v>
      </c>
      <c r="F5537" s="54" t="s">
        <v>272</v>
      </c>
      <c r="G5537" s="54" t="s">
        <v>201</v>
      </c>
      <c r="H5537" s="54" t="s">
        <v>976</v>
      </c>
      <c r="I5537" s="54" t="s">
        <v>977</v>
      </c>
      <c r="J5537" s="54" t="s">
        <v>201</v>
      </c>
      <c r="K5537" s="54" t="s">
        <v>986</v>
      </c>
      <c r="L5537" s="87">
        <v>41695</v>
      </c>
      <c r="M5537" s="54"/>
      <c r="N5537" s="54" t="s">
        <v>987</v>
      </c>
      <c r="O5537" s="88">
        <v>4.7119043999999999E-2</v>
      </c>
      <c r="P5537" s="54">
        <v>11</v>
      </c>
    </row>
    <row r="5538" spans="1:16" ht="28">
      <c r="A5538" s="54" t="s">
        <v>228</v>
      </c>
      <c r="B5538" s="54" t="s">
        <v>185</v>
      </c>
      <c r="C5538" s="54" t="s">
        <v>1130</v>
      </c>
      <c r="D5538" s="54" t="s">
        <v>163</v>
      </c>
      <c r="E5538" s="54" t="s">
        <v>370</v>
      </c>
      <c r="F5538" s="54" t="s">
        <v>272</v>
      </c>
      <c r="G5538" s="54" t="s">
        <v>201</v>
      </c>
      <c r="H5538" s="54" t="s">
        <v>976</v>
      </c>
      <c r="I5538" s="54" t="s">
        <v>977</v>
      </c>
      <c r="J5538" s="54" t="s">
        <v>201</v>
      </c>
      <c r="K5538" s="54" t="s">
        <v>988</v>
      </c>
      <c r="L5538" s="87">
        <v>41695</v>
      </c>
      <c r="M5538" s="54"/>
      <c r="N5538" s="54" t="s">
        <v>989</v>
      </c>
      <c r="O5538" s="88">
        <v>0.49266198550000001</v>
      </c>
      <c r="P5538" s="54">
        <v>94</v>
      </c>
    </row>
    <row r="5539" spans="1:16" ht="28">
      <c r="A5539" s="54" t="s">
        <v>228</v>
      </c>
      <c r="B5539" s="54" t="s">
        <v>185</v>
      </c>
      <c r="C5539" s="54" t="s">
        <v>1130</v>
      </c>
      <c r="D5539" s="54" t="s">
        <v>163</v>
      </c>
      <c r="E5539" s="54" t="s">
        <v>370</v>
      </c>
      <c r="F5539" s="54" t="s">
        <v>272</v>
      </c>
      <c r="G5539" s="54" t="s">
        <v>201</v>
      </c>
      <c r="H5539" s="54" t="s">
        <v>976</v>
      </c>
      <c r="I5539" s="54" t="s">
        <v>977</v>
      </c>
      <c r="J5539" s="54" t="s">
        <v>201</v>
      </c>
      <c r="K5539" s="54" t="s">
        <v>990</v>
      </c>
      <c r="L5539" s="87">
        <v>41695</v>
      </c>
      <c r="M5539" s="54"/>
      <c r="N5539" s="54" t="s">
        <v>991</v>
      </c>
      <c r="O5539" s="88">
        <v>6.4806899000000015E-2</v>
      </c>
      <c r="P5539" s="54">
        <v>13</v>
      </c>
    </row>
    <row r="5540" spans="1:16" ht="28">
      <c r="A5540" s="54" t="s">
        <v>228</v>
      </c>
      <c r="B5540" s="54" t="s">
        <v>185</v>
      </c>
      <c r="C5540" s="54" t="s">
        <v>1130</v>
      </c>
      <c r="D5540" s="54" t="s">
        <v>163</v>
      </c>
      <c r="E5540" s="54" t="s">
        <v>370</v>
      </c>
      <c r="F5540" s="54" t="s">
        <v>272</v>
      </c>
      <c r="G5540" s="54" t="s">
        <v>201</v>
      </c>
      <c r="H5540" s="54" t="s">
        <v>976</v>
      </c>
      <c r="I5540" s="54" t="s">
        <v>977</v>
      </c>
      <c r="J5540" s="54" t="s">
        <v>201</v>
      </c>
      <c r="K5540" s="54" t="s">
        <v>992</v>
      </c>
      <c r="L5540" s="87">
        <v>41695</v>
      </c>
      <c r="M5540" s="54"/>
      <c r="N5540" s="54" t="s">
        <v>993</v>
      </c>
      <c r="O5540" s="88">
        <v>0.15103756700000001</v>
      </c>
      <c r="P5540" s="54">
        <v>28</v>
      </c>
    </row>
    <row r="5541" spans="1:16" ht="28">
      <c r="A5541" s="54" t="s">
        <v>228</v>
      </c>
      <c r="B5541" s="54" t="s">
        <v>185</v>
      </c>
      <c r="C5541" s="54" t="s">
        <v>1130</v>
      </c>
      <c r="D5541" s="54" t="s">
        <v>163</v>
      </c>
      <c r="E5541" s="54" t="s">
        <v>370</v>
      </c>
      <c r="F5541" s="54" t="s">
        <v>272</v>
      </c>
      <c r="G5541" s="54" t="s">
        <v>201</v>
      </c>
      <c r="H5541" s="54" t="s">
        <v>976</v>
      </c>
      <c r="I5541" s="54" t="s">
        <v>977</v>
      </c>
      <c r="J5541" s="54" t="s">
        <v>201</v>
      </c>
      <c r="K5541" s="54" t="s">
        <v>994</v>
      </c>
      <c r="L5541" s="87">
        <v>41695</v>
      </c>
      <c r="M5541" s="54"/>
      <c r="N5541" s="54" t="s">
        <v>995</v>
      </c>
      <c r="O5541" s="88">
        <v>0.33085619030000002</v>
      </c>
      <c r="P5541" s="54">
        <v>65</v>
      </c>
    </row>
    <row r="5542" spans="1:16" ht="28">
      <c r="A5542" s="54" t="s">
        <v>228</v>
      </c>
      <c r="B5542" s="54" t="s">
        <v>185</v>
      </c>
      <c r="C5542" s="54" t="s">
        <v>1130</v>
      </c>
      <c r="D5542" s="54" t="s">
        <v>163</v>
      </c>
      <c r="E5542" s="54" t="s">
        <v>370</v>
      </c>
      <c r="F5542" s="54" t="s">
        <v>272</v>
      </c>
      <c r="G5542" s="54" t="s">
        <v>201</v>
      </c>
      <c r="H5542" s="54" t="s">
        <v>976</v>
      </c>
      <c r="I5542" s="54" t="s">
        <v>977</v>
      </c>
      <c r="J5542" s="54" t="s">
        <v>201</v>
      </c>
      <c r="K5542" s="54" t="s">
        <v>996</v>
      </c>
      <c r="L5542" s="87">
        <v>41695</v>
      </c>
      <c r="M5542" s="54"/>
      <c r="N5542" s="54" t="s">
        <v>997</v>
      </c>
      <c r="O5542" s="88">
        <v>4.4984274999999997E-2</v>
      </c>
      <c r="P5542" s="54">
        <v>11</v>
      </c>
    </row>
    <row r="5543" spans="1:16" ht="28">
      <c r="A5543" s="54" t="s">
        <v>228</v>
      </c>
      <c r="B5543" s="54" t="s">
        <v>185</v>
      </c>
      <c r="C5543" s="54" t="s">
        <v>1132</v>
      </c>
      <c r="D5543" s="54" t="s">
        <v>163</v>
      </c>
      <c r="E5543" s="54" t="s">
        <v>370</v>
      </c>
      <c r="F5543" s="54" t="s">
        <v>272</v>
      </c>
      <c r="G5543" s="54" t="s">
        <v>186</v>
      </c>
      <c r="H5543" s="54" t="s">
        <v>371</v>
      </c>
      <c r="I5543" s="54" t="s">
        <v>372</v>
      </c>
      <c r="J5543" s="54" t="s">
        <v>186</v>
      </c>
      <c r="K5543" s="54" t="s">
        <v>373</v>
      </c>
      <c r="L5543" s="87">
        <v>41695</v>
      </c>
      <c r="M5543" s="54"/>
      <c r="N5543" s="54" t="s">
        <v>375</v>
      </c>
      <c r="O5543" s="88">
        <v>0.38733517899999997</v>
      </c>
      <c r="P5543" s="54">
        <v>121</v>
      </c>
    </row>
    <row r="5544" spans="1:16" ht="28">
      <c r="A5544" s="54" t="s">
        <v>228</v>
      </c>
      <c r="B5544" s="54" t="s">
        <v>185</v>
      </c>
      <c r="C5544" s="54" t="s">
        <v>1132</v>
      </c>
      <c r="D5544" s="54" t="s">
        <v>163</v>
      </c>
      <c r="E5544" s="54" t="s">
        <v>370</v>
      </c>
      <c r="F5544" s="54" t="s">
        <v>272</v>
      </c>
      <c r="G5544" s="54" t="s">
        <v>186</v>
      </c>
      <c r="H5544" s="54" t="s">
        <v>371</v>
      </c>
      <c r="I5544" s="54" t="s">
        <v>372</v>
      </c>
      <c r="J5544" s="54" t="s">
        <v>186</v>
      </c>
      <c r="K5544" s="54" t="s">
        <v>376</v>
      </c>
      <c r="L5544" s="87">
        <v>41695</v>
      </c>
      <c r="M5544" s="54"/>
      <c r="N5544" s="54" t="s">
        <v>378</v>
      </c>
      <c r="O5544" s="88">
        <v>1.29855847E-2</v>
      </c>
      <c r="P5544" s="54">
        <v>4</v>
      </c>
    </row>
    <row r="5545" spans="1:16" ht="28">
      <c r="A5545" s="54" t="s">
        <v>228</v>
      </c>
      <c r="B5545" s="54" t="s">
        <v>185</v>
      </c>
      <c r="C5545" s="54" t="s">
        <v>1132</v>
      </c>
      <c r="D5545" s="54" t="s">
        <v>163</v>
      </c>
      <c r="E5545" s="54" t="s">
        <v>370</v>
      </c>
      <c r="F5545" s="54" t="s">
        <v>272</v>
      </c>
      <c r="G5545" s="54" t="s">
        <v>186</v>
      </c>
      <c r="H5545" s="54" t="s">
        <v>371</v>
      </c>
      <c r="I5545" s="54" t="s">
        <v>372</v>
      </c>
      <c r="J5545" s="54" t="s">
        <v>186</v>
      </c>
      <c r="K5545" s="54" t="s">
        <v>379</v>
      </c>
      <c r="L5545" s="87">
        <v>41695</v>
      </c>
      <c r="M5545" s="54"/>
      <c r="N5545" s="54" t="s">
        <v>380</v>
      </c>
      <c r="O5545" s="88">
        <v>0.15877699379999999</v>
      </c>
      <c r="P5545" s="54">
        <v>45</v>
      </c>
    </row>
    <row r="5546" spans="1:16" ht="28">
      <c r="A5546" s="54" t="s">
        <v>228</v>
      </c>
      <c r="B5546" s="54" t="s">
        <v>185</v>
      </c>
      <c r="C5546" s="54" t="s">
        <v>1132</v>
      </c>
      <c r="D5546" s="54" t="s">
        <v>163</v>
      </c>
      <c r="E5546" s="54" t="s">
        <v>370</v>
      </c>
      <c r="F5546" s="54" t="s">
        <v>272</v>
      </c>
      <c r="G5546" s="54" t="s">
        <v>186</v>
      </c>
      <c r="H5546" s="54" t="s">
        <v>371</v>
      </c>
      <c r="I5546" s="54" t="s">
        <v>372</v>
      </c>
      <c r="J5546" s="54" t="s">
        <v>186</v>
      </c>
      <c r="K5546" s="54" t="s">
        <v>381</v>
      </c>
      <c r="L5546" s="87">
        <v>41695</v>
      </c>
      <c r="M5546" s="54"/>
      <c r="N5546" s="54" t="s">
        <v>382</v>
      </c>
      <c r="O5546" s="88">
        <v>0.1870112334</v>
      </c>
      <c r="P5546" s="54">
        <v>55</v>
      </c>
    </row>
    <row r="5547" spans="1:16" ht="28">
      <c r="A5547" s="54" t="s">
        <v>228</v>
      </c>
      <c r="B5547" s="54" t="s">
        <v>185</v>
      </c>
      <c r="C5547" s="54" t="s">
        <v>1132</v>
      </c>
      <c r="D5547" s="54" t="s">
        <v>163</v>
      </c>
      <c r="E5547" s="54" t="s">
        <v>370</v>
      </c>
      <c r="F5547" s="54" t="s">
        <v>272</v>
      </c>
      <c r="G5547" s="54" t="s">
        <v>186</v>
      </c>
      <c r="H5547" s="54" t="s">
        <v>371</v>
      </c>
      <c r="I5547" s="54" t="s">
        <v>372</v>
      </c>
      <c r="J5547" s="54" t="s">
        <v>186</v>
      </c>
      <c r="K5547" s="54" t="s">
        <v>383</v>
      </c>
      <c r="L5547" s="87">
        <v>41695</v>
      </c>
      <c r="M5547" s="54"/>
      <c r="N5547" s="54" t="s">
        <v>384</v>
      </c>
      <c r="O5547" s="88">
        <v>1.9017480999999999E-2</v>
      </c>
      <c r="P5547" s="54">
        <v>6</v>
      </c>
    </row>
    <row r="5548" spans="1:16" ht="28">
      <c r="A5548" s="54" t="s">
        <v>228</v>
      </c>
      <c r="B5548" s="54" t="s">
        <v>185</v>
      </c>
      <c r="C5548" s="54" t="s">
        <v>1132</v>
      </c>
      <c r="D5548" s="54" t="s">
        <v>163</v>
      </c>
      <c r="E5548" s="54" t="s">
        <v>370</v>
      </c>
      <c r="F5548" s="54" t="s">
        <v>272</v>
      </c>
      <c r="G5548" s="54" t="s">
        <v>186</v>
      </c>
      <c r="H5548" s="54" t="s">
        <v>371</v>
      </c>
      <c r="I5548" s="54" t="s">
        <v>372</v>
      </c>
      <c r="J5548" s="54" t="s">
        <v>186</v>
      </c>
      <c r="K5548" s="54" t="s">
        <v>385</v>
      </c>
      <c r="L5548" s="87">
        <v>41695</v>
      </c>
      <c r="M5548" s="54"/>
      <c r="N5548" s="54" t="s">
        <v>386</v>
      </c>
      <c r="O5548" s="88">
        <v>2.2724773199999999E-2</v>
      </c>
      <c r="P5548" s="54">
        <v>7</v>
      </c>
    </row>
    <row r="5549" spans="1:16" ht="28">
      <c r="A5549" s="54" t="s">
        <v>228</v>
      </c>
      <c r="B5549" s="54" t="s">
        <v>185</v>
      </c>
      <c r="C5549" s="54" t="s">
        <v>1132</v>
      </c>
      <c r="D5549" s="54" t="s">
        <v>163</v>
      </c>
      <c r="E5549" s="54" t="s">
        <v>370</v>
      </c>
      <c r="F5549" s="54" t="s">
        <v>272</v>
      </c>
      <c r="G5549" s="54" t="s">
        <v>192</v>
      </c>
      <c r="H5549" s="54" t="s">
        <v>280</v>
      </c>
      <c r="I5549" s="54" t="s">
        <v>281</v>
      </c>
      <c r="J5549" s="54" t="s">
        <v>192</v>
      </c>
      <c r="K5549" s="54" t="s">
        <v>465</v>
      </c>
      <c r="L5549" s="87">
        <v>41898</v>
      </c>
      <c r="M5549" s="54"/>
      <c r="N5549" s="54" t="s">
        <v>466</v>
      </c>
      <c r="O5549" s="88">
        <v>6.0800564799999998E-2</v>
      </c>
      <c r="P5549" s="54">
        <v>19</v>
      </c>
    </row>
    <row r="5550" spans="1:16" ht="28">
      <c r="A5550" s="54" t="s">
        <v>228</v>
      </c>
      <c r="B5550" s="54" t="s">
        <v>185</v>
      </c>
      <c r="C5550" s="54" t="s">
        <v>1132</v>
      </c>
      <c r="D5550" s="54" t="s">
        <v>163</v>
      </c>
      <c r="E5550" s="54" t="s">
        <v>370</v>
      </c>
      <c r="F5550" s="54" t="s">
        <v>272</v>
      </c>
      <c r="G5550" s="54" t="s">
        <v>192</v>
      </c>
      <c r="H5550" s="54" t="s">
        <v>280</v>
      </c>
      <c r="I5550" s="54" t="s">
        <v>281</v>
      </c>
      <c r="J5550" s="54" t="s">
        <v>192</v>
      </c>
      <c r="K5550" s="54" t="s">
        <v>282</v>
      </c>
      <c r="L5550" s="87">
        <v>41898</v>
      </c>
      <c r="M5550" s="54"/>
      <c r="N5550" s="54" t="s">
        <v>283</v>
      </c>
      <c r="O5550" s="88">
        <v>2.9929324100000002E-2</v>
      </c>
      <c r="P5550" s="54">
        <v>9</v>
      </c>
    </row>
    <row r="5551" spans="1:16" ht="28">
      <c r="A5551" s="54" t="s">
        <v>228</v>
      </c>
      <c r="B5551" s="54" t="s">
        <v>185</v>
      </c>
      <c r="C5551" s="54" t="s">
        <v>1132</v>
      </c>
      <c r="D5551" s="54" t="s">
        <v>163</v>
      </c>
      <c r="E5551" s="54" t="s">
        <v>370</v>
      </c>
      <c r="F5551" s="54" t="s">
        <v>272</v>
      </c>
      <c r="G5551" s="54" t="s">
        <v>192</v>
      </c>
      <c r="H5551" s="54" t="s">
        <v>280</v>
      </c>
      <c r="I5551" s="54" t="s">
        <v>281</v>
      </c>
      <c r="J5551" s="54" t="s">
        <v>192</v>
      </c>
      <c r="K5551" s="54" t="s">
        <v>284</v>
      </c>
      <c r="L5551" s="87">
        <v>41898</v>
      </c>
      <c r="M5551" s="54"/>
      <c r="N5551" s="54" t="s">
        <v>285</v>
      </c>
      <c r="O5551" s="88">
        <v>1.16028969E-2</v>
      </c>
      <c r="P5551" s="54">
        <v>4</v>
      </c>
    </row>
    <row r="5552" spans="1:16" ht="28">
      <c r="A5552" s="54" t="s">
        <v>228</v>
      </c>
      <c r="B5552" s="54" t="s">
        <v>185</v>
      </c>
      <c r="C5552" s="54" t="s">
        <v>1132</v>
      </c>
      <c r="D5552" s="54" t="s">
        <v>163</v>
      </c>
      <c r="E5552" s="54" t="s">
        <v>370</v>
      </c>
      <c r="F5552" s="54" t="s">
        <v>272</v>
      </c>
      <c r="G5552" s="54" t="s">
        <v>192</v>
      </c>
      <c r="H5552" s="54" t="s">
        <v>280</v>
      </c>
      <c r="I5552" s="54" t="s">
        <v>281</v>
      </c>
      <c r="J5552" s="54" t="s">
        <v>192</v>
      </c>
      <c r="K5552" s="54" t="s">
        <v>286</v>
      </c>
      <c r="L5552" s="87">
        <v>41898</v>
      </c>
      <c r="M5552" s="54"/>
      <c r="N5552" s="54" t="s">
        <v>287</v>
      </c>
      <c r="O5552" s="88">
        <v>8.7232049899999983E-2</v>
      </c>
      <c r="P5552" s="54">
        <v>29</v>
      </c>
    </row>
    <row r="5553" spans="1:16" ht="28">
      <c r="A5553" s="54" t="s">
        <v>228</v>
      </c>
      <c r="B5553" s="54" t="s">
        <v>185</v>
      </c>
      <c r="C5553" s="54" t="s">
        <v>1132</v>
      </c>
      <c r="D5553" s="54" t="s">
        <v>163</v>
      </c>
      <c r="E5553" s="54" t="s">
        <v>370</v>
      </c>
      <c r="F5553" s="54" t="s">
        <v>272</v>
      </c>
      <c r="G5553" s="54" t="s">
        <v>192</v>
      </c>
      <c r="H5553" s="54" t="s">
        <v>280</v>
      </c>
      <c r="I5553" s="54" t="s">
        <v>281</v>
      </c>
      <c r="J5553" s="54" t="s">
        <v>192</v>
      </c>
      <c r="K5553" s="54" t="s">
        <v>473</v>
      </c>
      <c r="L5553" s="87">
        <v>41898</v>
      </c>
      <c r="M5553" s="54"/>
      <c r="N5553" s="54" t="s">
        <v>474</v>
      </c>
      <c r="O5553" s="88">
        <v>0.11324462859999999</v>
      </c>
      <c r="P5553" s="54">
        <v>35</v>
      </c>
    </row>
    <row r="5554" spans="1:16" ht="28">
      <c r="A5554" s="54" t="s">
        <v>228</v>
      </c>
      <c r="B5554" s="54" t="s">
        <v>185</v>
      </c>
      <c r="C5554" s="54" t="s">
        <v>1132</v>
      </c>
      <c r="D5554" s="54" t="s">
        <v>163</v>
      </c>
      <c r="E5554" s="54" t="s">
        <v>370</v>
      </c>
      <c r="F5554" s="54" t="s">
        <v>272</v>
      </c>
      <c r="G5554" s="54" t="s">
        <v>192</v>
      </c>
      <c r="H5554" s="54" t="s">
        <v>478</v>
      </c>
      <c r="I5554" s="54" t="s">
        <v>479</v>
      </c>
      <c r="J5554" s="54" t="s">
        <v>192</v>
      </c>
      <c r="K5554" s="54" t="s">
        <v>480</v>
      </c>
      <c r="L5554" s="87">
        <v>41695</v>
      </c>
      <c r="M5554" s="54"/>
      <c r="N5554" s="54" t="s">
        <v>481</v>
      </c>
      <c r="O5554" s="88">
        <v>0.12851398829999999</v>
      </c>
      <c r="P5554" s="54">
        <v>40</v>
      </c>
    </row>
    <row r="5555" spans="1:16" ht="28">
      <c r="A5555" s="54" t="s">
        <v>228</v>
      </c>
      <c r="B5555" s="54" t="s">
        <v>185</v>
      </c>
      <c r="C5555" s="54" t="s">
        <v>1132</v>
      </c>
      <c r="D5555" s="54" t="s">
        <v>163</v>
      </c>
      <c r="E5555" s="54" t="s">
        <v>370</v>
      </c>
      <c r="F5555" s="54" t="s">
        <v>272</v>
      </c>
      <c r="G5555" s="54" t="s">
        <v>192</v>
      </c>
      <c r="H5555" s="54" t="s">
        <v>478</v>
      </c>
      <c r="I5555" s="54" t="s">
        <v>479</v>
      </c>
      <c r="J5555" s="54" t="s">
        <v>192</v>
      </c>
      <c r="K5555" s="54" t="s">
        <v>482</v>
      </c>
      <c r="L5555" s="87">
        <v>41695</v>
      </c>
      <c r="M5555" s="54"/>
      <c r="N5555" s="54" t="s">
        <v>483</v>
      </c>
      <c r="O5555" s="88">
        <v>0.28021364570000001</v>
      </c>
      <c r="P5555" s="54">
        <v>87</v>
      </c>
    </row>
    <row r="5556" spans="1:16" ht="28">
      <c r="A5556" s="54" t="s">
        <v>228</v>
      </c>
      <c r="B5556" s="54" t="s">
        <v>185</v>
      </c>
      <c r="C5556" s="54" t="s">
        <v>1132</v>
      </c>
      <c r="D5556" s="54" t="s">
        <v>163</v>
      </c>
      <c r="E5556" s="54" t="s">
        <v>370</v>
      </c>
      <c r="F5556" s="54" t="s">
        <v>272</v>
      </c>
      <c r="G5556" s="54" t="s">
        <v>192</v>
      </c>
      <c r="H5556" s="54" t="s">
        <v>478</v>
      </c>
      <c r="I5556" s="54" t="s">
        <v>479</v>
      </c>
      <c r="J5556" s="54" t="s">
        <v>192</v>
      </c>
      <c r="K5556" s="54" t="s">
        <v>484</v>
      </c>
      <c r="L5556" s="87">
        <v>41695</v>
      </c>
      <c r="M5556" s="54"/>
      <c r="N5556" s="54" t="s">
        <v>485</v>
      </c>
      <c r="O5556" s="88">
        <v>6.6812336400000005E-2</v>
      </c>
      <c r="P5556" s="54">
        <v>20</v>
      </c>
    </row>
    <row r="5557" spans="1:16" ht="28">
      <c r="A5557" s="54" t="s">
        <v>228</v>
      </c>
      <c r="B5557" s="54" t="s">
        <v>185</v>
      </c>
      <c r="C5557" s="54" t="s">
        <v>1132</v>
      </c>
      <c r="D5557" s="54" t="s">
        <v>163</v>
      </c>
      <c r="E5557" s="54" t="s">
        <v>370</v>
      </c>
      <c r="F5557" s="54" t="s">
        <v>272</v>
      </c>
      <c r="G5557" s="54" t="s">
        <v>192</v>
      </c>
      <c r="H5557" s="54" t="s">
        <v>478</v>
      </c>
      <c r="I5557" s="54" t="s">
        <v>479</v>
      </c>
      <c r="J5557" s="54" t="s">
        <v>192</v>
      </c>
      <c r="K5557" s="54" t="s">
        <v>486</v>
      </c>
      <c r="L5557" s="87">
        <v>41695</v>
      </c>
      <c r="M5557" s="54"/>
      <c r="N5557" s="54" t="s">
        <v>487</v>
      </c>
      <c r="O5557" s="88">
        <v>3.5961220500000002E-2</v>
      </c>
      <c r="P5557" s="54">
        <v>11</v>
      </c>
    </row>
    <row r="5558" spans="1:16" ht="28">
      <c r="A5558" s="54" t="s">
        <v>228</v>
      </c>
      <c r="B5558" s="54" t="s">
        <v>185</v>
      </c>
      <c r="C5558" s="54" t="s">
        <v>1132</v>
      </c>
      <c r="D5558" s="54" t="s">
        <v>163</v>
      </c>
      <c r="E5558" s="54" t="s">
        <v>370</v>
      </c>
      <c r="F5558" s="54" t="s">
        <v>272</v>
      </c>
      <c r="G5558" s="54" t="s">
        <v>192</v>
      </c>
      <c r="H5558" s="54" t="s">
        <v>478</v>
      </c>
      <c r="I5558" s="54" t="s">
        <v>479</v>
      </c>
      <c r="J5558" s="54" t="s">
        <v>192</v>
      </c>
      <c r="K5558" s="54" t="s">
        <v>488</v>
      </c>
      <c r="L5558" s="87">
        <v>41695</v>
      </c>
      <c r="M5558" s="54"/>
      <c r="N5558" s="54" t="s">
        <v>489</v>
      </c>
      <c r="O5558" s="88">
        <v>0.1252877168</v>
      </c>
      <c r="P5558" s="54">
        <v>40</v>
      </c>
    </row>
    <row r="5559" spans="1:16" ht="28">
      <c r="A5559" s="54" t="s">
        <v>228</v>
      </c>
      <c r="B5559" s="54" t="s">
        <v>185</v>
      </c>
      <c r="C5559" s="54" t="s">
        <v>1132</v>
      </c>
      <c r="D5559" s="54" t="s">
        <v>163</v>
      </c>
      <c r="E5559" s="54" t="s">
        <v>370</v>
      </c>
      <c r="F5559" s="54" t="s">
        <v>272</v>
      </c>
      <c r="G5559" s="54" t="s">
        <v>192</v>
      </c>
      <c r="H5559" s="54" t="s">
        <v>478</v>
      </c>
      <c r="I5559" s="54" t="s">
        <v>479</v>
      </c>
      <c r="J5559" s="54" t="s">
        <v>192</v>
      </c>
      <c r="K5559" s="54" t="s">
        <v>490</v>
      </c>
      <c r="L5559" s="87">
        <v>41695</v>
      </c>
      <c r="M5559" s="54"/>
      <c r="N5559" s="54" t="s">
        <v>491</v>
      </c>
      <c r="O5559" s="88">
        <v>7.5859891099999993E-2</v>
      </c>
      <c r="P5559" s="54">
        <v>24</v>
      </c>
    </row>
    <row r="5560" spans="1:16" ht="28">
      <c r="A5560" s="54" t="s">
        <v>228</v>
      </c>
      <c r="B5560" s="54" t="s">
        <v>185</v>
      </c>
      <c r="C5560" s="54" t="s">
        <v>1132</v>
      </c>
      <c r="D5560" s="54" t="s">
        <v>163</v>
      </c>
      <c r="E5560" s="54" t="s">
        <v>370</v>
      </c>
      <c r="F5560" s="54" t="s">
        <v>272</v>
      </c>
      <c r="G5560" s="54" t="s">
        <v>192</v>
      </c>
      <c r="H5560" s="54" t="s">
        <v>478</v>
      </c>
      <c r="I5560" s="54" t="s">
        <v>479</v>
      </c>
      <c r="J5560" s="54" t="s">
        <v>192</v>
      </c>
      <c r="K5560" s="54" t="s">
        <v>492</v>
      </c>
      <c r="L5560" s="87">
        <v>41695</v>
      </c>
      <c r="M5560" s="54"/>
      <c r="N5560" s="54" t="s">
        <v>493</v>
      </c>
      <c r="O5560" s="88">
        <v>4.8526738600000001E-2</v>
      </c>
      <c r="P5560" s="54">
        <v>15</v>
      </c>
    </row>
    <row r="5561" spans="1:16" ht="28">
      <c r="A5561" s="54" t="s">
        <v>228</v>
      </c>
      <c r="B5561" s="54" t="s">
        <v>185</v>
      </c>
      <c r="C5561" s="54" t="s">
        <v>1132</v>
      </c>
      <c r="D5561" s="54" t="s">
        <v>163</v>
      </c>
      <c r="E5561" s="54" t="s">
        <v>370</v>
      </c>
      <c r="F5561" s="54" t="s">
        <v>272</v>
      </c>
      <c r="G5561" s="54" t="s">
        <v>192</v>
      </c>
      <c r="H5561" s="54" t="s">
        <v>478</v>
      </c>
      <c r="I5561" s="54" t="s">
        <v>479</v>
      </c>
      <c r="J5561" s="54" t="s">
        <v>192</v>
      </c>
      <c r="K5561" s="54" t="s">
        <v>494</v>
      </c>
      <c r="L5561" s="87">
        <v>41695</v>
      </c>
      <c r="M5561" s="54"/>
      <c r="N5561" s="54" t="s">
        <v>495</v>
      </c>
      <c r="O5561" s="88">
        <v>2.9465893319999998</v>
      </c>
      <c r="P5561" s="54">
        <v>934</v>
      </c>
    </row>
    <row r="5562" spans="1:16" ht="28">
      <c r="A5562" s="54" t="s">
        <v>228</v>
      </c>
      <c r="B5562" s="54" t="s">
        <v>185</v>
      </c>
      <c r="C5562" s="54" t="s">
        <v>1132</v>
      </c>
      <c r="D5562" s="54" t="s">
        <v>163</v>
      </c>
      <c r="E5562" s="54" t="s">
        <v>370</v>
      </c>
      <c r="F5562" s="54" t="s">
        <v>272</v>
      </c>
      <c r="G5562" s="54" t="s">
        <v>192</v>
      </c>
      <c r="H5562" s="54" t="s">
        <v>478</v>
      </c>
      <c r="I5562" s="54" t="s">
        <v>479</v>
      </c>
      <c r="J5562" s="54" t="s">
        <v>192</v>
      </c>
      <c r="K5562" s="54" t="s">
        <v>496</v>
      </c>
      <c r="L5562" s="87">
        <v>41695</v>
      </c>
      <c r="M5562" s="54"/>
      <c r="N5562" s="54" t="s">
        <v>497</v>
      </c>
      <c r="O5562" s="88">
        <v>1.3391003647999999</v>
      </c>
      <c r="P5562" s="54">
        <v>408</v>
      </c>
    </row>
    <row r="5563" spans="1:16" ht="28">
      <c r="A5563" s="54" t="s">
        <v>228</v>
      </c>
      <c r="B5563" s="54" t="s">
        <v>185</v>
      </c>
      <c r="C5563" s="54" t="s">
        <v>1132</v>
      </c>
      <c r="D5563" s="54" t="s">
        <v>163</v>
      </c>
      <c r="E5563" s="54" t="s">
        <v>370</v>
      </c>
      <c r="F5563" s="54" t="s">
        <v>272</v>
      </c>
      <c r="G5563" s="54" t="s">
        <v>192</v>
      </c>
      <c r="H5563" s="54" t="s">
        <v>478</v>
      </c>
      <c r="I5563" s="54" t="s">
        <v>479</v>
      </c>
      <c r="J5563" s="54" t="s">
        <v>192</v>
      </c>
      <c r="K5563" s="54" t="s">
        <v>498</v>
      </c>
      <c r="L5563" s="87">
        <v>41695</v>
      </c>
      <c r="M5563" s="54"/>
      <c r="N5563" s="54" t="s">
        <v>499</v>
      </c>
      <c r="O5563" s="88">
        <v>0.38239228720000001</v>
      </c>
      <c r="P5563" s="54">
        <v>122</v>
      </c>
    </row>
    <row r="5564" spans="1:16" ht="28">
      <c r="A5564" s="54" t="s">
        <v>228</v>
      </c>
      <c r="B5564" s="54" t="s">
        <v>185</v>
      </c>
      <c r="C5564" s="54" t="s">
        <v>1132</v>
      </c>
      <c r="D5564" s="54" t="s">
        <v>163</v>
      </c>
      <c r="E5564" s="54" t="s">
        <v>370</v>
      </c>
      <c r="F5564" s="54" t="s">
        <v>272</v>
      </c>
      <c r="G5564" s="54" t="s">
        <v>288</v>
      </c>
      <c r="H5564" s="54" t="s">
        <v>600</v>
      </c>
      <c r="I5564" s="54" t="s">
        <v>601</v>
      </c>
      <c r="J5564" s="54" t="s">
        <v>288</v>
      </c>
      <c r="K5564" s="54" t="s">
        <v>604</v>
      </c>
      <c r="L5564" s="87">
        <v>41695</v>
      </c>
      <c r="M5564" s="54"/>
      <c r="N5564" s="54" t="s">
        <v>605</v>
      </c>
      <c r="O5564" s="88">
        <v>3.20030657E-2</v>
      </c>
      <c r="P5564" s="54">
        <v>10</v>
      </c>
    </row>
    <row r="5565" spans="1:16" ht="28">
      <c r="A5565" s="54" t="s">
        <v>228</v>
      </c>
      <c r="B5565" s="54" t="s">
        <v>185</v>
      </c>
      <c r="C5565" s="54" t="s">
        <v>1132</v>
      </c>
      <c r="D5565" s="54" t="s">
        <v>163</v>
      </c>
      <c r="E5565" s="54" t="s">
        <v>370</v>
      </c>
      <c r="F5565" s="54" t="s">
        <v>272</v>
      </c>
      <c r="G5565" s="54" t="s">
        <v>288</v>
      </c>
      <c r="H5565" s="54" t="s">
        <v>600</v>
      </c>
      <c r="I5565" s="54" t="s">
        <v>601</v>
      </c>
      <c r="J5565" s="54" t="s">
        <v>288</v>
      </c>
      <c r="K5565" s="54" t="s">
        <v>606</v>
      </c>
      <c r="L5565" s="87">
        <v>41695</v>
      </c>
      <c r="M5565" s="54"/>
      <c r="N5565" s="54" t="s">
        <v>607</v>
      </c>
      <c r="O5565" s="88">
        <v>0.10507745659999999</v>
      </c>
      <c r="P5565" s="54">
        <v>33</v>
      </c>
    </row>
    <row r="5566" spans="1:16" ht="28">
      <c r="A5566" s="54" t="s">
        <v>228</v>
      </c>
      <c r="B5566" s="54" t="s">
        <v>185</v>
      </c>
      <c r="C5566" s="54" t="s">
        <v>1132</v>
      </c>
      <c r="D5566" s="54" t="s">
        <v>163</v>
      </c>
      <c r="E5566" s="54" t="s">
        <v>370</v>
      </c>
      <c r="F5566" s="54" t="s">
        <v>272</v>
      </c>
      <c r="G5566" s="54" t="s">
        <v>288</v>
      </c>
      <c r="H5566" s="54" t="s">
        <v>600</v>
      </c>
      <c r="I5566" s="54" t="s">
        <v>601</v>
      </c>
      <c r="J5566" s="54" t="s">
        <v>288</v>
      </c>
      <c r="K5566" s="54" t="s">
        <v>608</v>
      </c>
      <c r="L5566" s="87">
        <v>41695</v>
      </c>
      <c r="M5566" s="54"/>
      <c r="N5566" s="54" t="s">
        <v>609</v>
      </c>
      <c r="O5566" s="88">
        <v>0.1814583662</v>
      </c>
      <c r="P5566" s="54">
        <v>57</v>
      </c>
    </row>
    <row r="5567" spans="1:16" ht="28">
      <c r="A5567" s="54" t="s">
        <v>228</v>
      </c>
      <c r="B5567" s="54" t="s">
        <v>185</v>
      </c>
      <c r="C5567" s="54" t="s">
        <v>1132</v>
      </c>
      <c r="D5567" s="54" t="s">
        <v>163</v>
      </c>
      <c r="E5567" s="54" t="s">
        <v>370</v>
      </c>
      <c r="F5567" s="54" t="s">
        <v>272</v>
      </c>
      <c r="G5567" s="54" t="s">
        <v>288</v>
      </c>
      <c r="H5567" s="54" t="s">
        <v>600</v>
      </c>
      <c r="I5567" s="54" t="s">
        <v>601</v>
      </c>
      <c r="J5567" s="54" t="s">
        <v>288</v>
      </c>
      <c r="K5567" s="54" t="s">
        <v>610</v>
      </c>
      <c r="L5567" s="87">
        <v>41695</v>
      </c>
      <c r="M5567" s="54"/>
      <c r="N5567" s="54" t="s">
        <v>611</v>
      </c>
      <c r="O5567" s="88">
        <v>9.2782925000000002E-3</v>
      </c>
      <c r="P5567" s="54">
        <v>3</v>
      </c>
    </row>
    <row r="5568" spans="1:16" ht="28">
      <c r="A5568" s="54" t="s">
        <v>228</v>
      </c>
      <c r="B5568" s="54" t="s">
        <v>185</v>
      </c>
      <c r="C5568" s="54" t="s">
        <v>1132</v>
      </c>
      <c r="D5568" s="54" t="s">
        <v>163</v>
      </c>
      <c r="E5568" s="54" t="s">
        <v>370</v>
      </c>
      <c r="F5568" s="54" t="s">
        <v>272</v>
      </c>
      <c r="G5568" s="54" t="s">
        <v>288</v>
      </c>
      <c r="H5568" s="54" t="s">
        <v>600</v>
      </c>
      <c r="I5568" s="54" t="s">
        <v>601</v>
      </c>
      <c r="J5568" s="54" t="s">
        <v>288</v>
      </c>
      <c r="K5568" s="54" t="s">
        <v>612</v>
      </c>
      <c r="L5568" s="87">
        <v>41695</v>
      </c>
      <c r="M5568" s="54"/>
      <c r="N5568" s="54" t="s">
        <v>613</v>
      </c>
      <c r="O5568" s="88">
        <v>1.32364474E-2</v>
      </c>
      <c r="P5568" s="54">
        <v>4</v>
      </c>
    </row>
    <row r="5569" spans="1:16" ht="28">
      <c r="A5569" s="54" t="s">
        <v>228</v>
      </c>
      <c r="B5569" s="54" t="s">
        <v>185</v>
      </c>
      <c r="C5569" s="54" t="s">
        <v>1132</v>
      </c>
      <c r="D5569" s="54" t="s">
        <v>163</v>
      </c>
      <c r="E5569" s="54" t="s">
        <v>370</v>
      </c>
      <c r="F5569" s="54" t="s">
        <v>272</v>
      </c>
      <c r="G5569" s="54" t="s">
        <v>288</v>
      </c>
      <c r="H5569" s="54" t="s">
        <v>600</v>
      </c>
      <c r="I5569" s="54" t="s">
        <v>601</v>
      </c>
      <c r="J5569" s="54" t="s">
        <v>288</v>
      </c>
      <c r="K5569" s="54" t="s">
        <v>614</v>
      </c>
      <c r="L5569" s="87">
        <v>41695</v>
      </c>
      <c r="M5569" s="54"/>
      <c r="N5569" s="54" t="s">
        <v>615</v>
      </c>
      <c r="O5569" s="88">
        <v>6.4927923000000004E-3</v>
      </c>
      <c r="P5569" s="54">
        <v>2</v>
      </c>
    </row>
    <row r="5570" spans="1:16" ht="28">
      <c r="A5570" s="54" t="s">
        <v>228</v>
      </c>
      <c r="B5570" s="54" t="s">
        <v>185</v>
      </c>
      <c r="C5570" s="54" t="s">
        <v>1132</v>
      </c>
      <c r="D5570" s="54" t="s">
        <v>163</v>
      </c>
      <c r="E5570" s="54" t="s">
        <v>370</v>
      </c>
      <c r="F5570" s="54" t="s">
        <v>272</v>
      </c>
      <c r="G5570" s="54" t="s">
        <v>288</v>
      </c>
      <c r="H5570" s="54" t="s">
        <v>600</v>
      </c>
      <c r="I5570" s="54" t="s">
        <v>601</v>
      </c>
      <c r="J5570" s="54" t="s">
        <v>288</v>
      </c>
      <c r="K5570" s="54" t="s">
        <v>616</v>
      </c>
      <c r="L5570" s="87">
        <v>41695</v>
      </c>
      <c r="M5570" s="54"/>
      <c r="N5570" s="54" t="s">
        <v>617</v>
      </c>
      <c r="O5570" s="88">
        <v>3.2463962E-3</v>
      </c>
      <c r="P5570" s="54">
        <v>1</v>
      </c>
    </row>
    <row r="5571" spans="1:16" ht="28">
      <c r="A5571" s="54" t="s">
        <v>228</v>
      </c>
      <c r="B5571" s="54" t="s">
        <v>185</v>
      </c>
      <c r="C5571" s="54" t="s">
        <v>1132</v>
      </c>
      <c r="D5571" s="54" t="s">
        <v>163</v>
      </c>
      <c r="E5571" s="54" t="s">
        <v>370</v>
      </c>
      <c r="F5571" s="54" t="s">
        <v>272</v>
      </c>
      <c r="G5571" s="54" t="s">
        <v>288</v>
      </c>
      <c r="H5571" s="54" t="s">
        <v>600</v>
      </c>
      <c r="I5571" s="54" t="s">
        <v>601</v>
      </c>
      <c r="J5571" s="54" t="s">
        <v>288</v>
      </c>
      <c r="K5571" s="54" t="s">
        <v>618</v>
      </c>
      <c r="L5571" s="87">
        <v>41695</v>
      </c>
      <c r="M5571" s="54"/>
      <c r="N5571" s="54" t="s">
        <v>619</v>
      </c>
      <c r="O5571" s="88">
        <v>3.8034962200000001E-2</v>
      </c>
      <c r="P5571" s="54">
        <v>12</v>
      </c>
    </row>
    <row r="5572" spans="1:16" ht="28">
      <c r="A5572" s="54" t="s">
        <v>228</v>
      </c>
      <c r="B5572" s="54" t="s">
        <v>185</v>
      </c>
      <c r="C5572" s="54" t="s">
        <v>1132</v>
      </c>
      <c r="D5572" s="54" t="s">
        <v>163</v>
      </c>
      <c r="E5572" s="54" t="s">
        <v>370</v>
      </c>
      <c r="F5572" s="54" t="s">
        <v>272</v>
      </c>
      <c r="G5572" s="54" t="s">
        <v>288</v>
      </c>
      <c r="H5572" s="54" t="s">
        <v>600</v>
      </c>
      <c r="I5572" s="54" t="s">
        <v>601</v>
      </c>
      <c r="J5572" s="54" t="s">
        <v>288</v>
      </c>
      <c r="K5572" s="54" t="s">
        <v>600</v>
      </c>
      <c r="L5572" s="87">
        <v>41695</v>
      </c>
      <c r="M5572" s="54"/>
      <c r="N5572" s="54" t="s">
        <v>620</v>
      </c>
      <c r="O5572" s="88">
        <v>2.7855001999999998E-3</v>
      </c>
      <c r="P5572" s="54">
        <v>1</v>
      </c>
    </row>
    <row r="5573" spans="1:16" ht="28">
      <c r="A5573" s="54" t="s">
        <v>228</v>
      </c>
      <c r="B5573" s="54" t="s">
        <v>185</v>
      </c>
      <c r="C5573" s="54" t="s">
        <v>1132</v>
      </c>
      <c r="D5573" s="54" t="s">
        <v>163</v>
      </c>
      <c r="E5573" s="54" t="s">
        <v>370</v>
      </c>
      <c r="F5573" s="54" t="s">
        <v>272</v>
      </c>
      <c r="G5573" s="54" t="s">
        <v>288</v>
      </c>
      <c r="H5573" s="54" t="s">
        <v>600</v>
      </c>
      <c r="I5573" s="54" t="s">
        <v>601</v>
      </c>
      <c r="J5573" s="54" t="s">
        <v>288</v>
      </c>
      <c r="K5573" s="54" t="s">
        <v>621</v>
      </c>
      <c r="L5573" s="87">
        <v>41695</v>
      </c>
      <c r="M5573" s="54"/>
      <c r="N5573" s="54" t="s">
        <v>622</v>
      </c>
      <c r="O5573" s="88">
        <v>3.2463962E-3</v>
      </c>
      <c r="P5573" s="54">
        <v>1</v>
      </c>
    </row>
    <row r="5574" spans="1:16" ht="28">
      <c r="A5574" s="54" t="s">
        <v>228</v>
      </c>
      <c r="B5574" s="54" t="s">
        <v>185</v>
      </c>
      <c r="C5574" s="54" t="s">
        <v>1132</v>
      </c>
      <c r="D5574" s="54" t="s">
        <v>163</v>
      </c>
      <c r="E5574" s="54" t="s">
        <v>370</v>
      </c>
      <c r="F5574" s="54" t="s">
        <v>272</v>
      </c>
      <c r="G5574" s="54" t="s">
        <v>196</v>
      </c>
      <c r="H5574" s="54" t="s">
        <v>197</v>
      </c>
      <c r="I5574" s="54" t="s">
        <v>678</v>
      </c>
      <c r="J5574" s="54" t="s">
        <v>196</v>
      </c>
      <c r="K5574" s="54" t="s">
        <v>679</v>
      </c>
      <c r="L5574" s="87">
        <v>41814</v>
      </c>
      <c r="M5574" s="54"/>
      <c r="N5574" s="54" t="s">
        <v>680</v>
      </c>
      <c r="O5574" s="88">
        <v>2.1362790100000001E-2</v>
      </c>
      <c r="P5574" s="54">
        <v>6</v>
      </c>
    </row>
    <row r="5575" spans="1:16" ht="28">
      <c r="A5575" s="54" t="s">
        <v>228</v>
      </c>
      <c r="B5575" s="54" t="s">
        <v>185</v>
      </c>
      <c r="C5575" s="54" t="s">
        <v>1132</v>
      </c>
      <c r="D5575" s="54" t="s">
        <v>163</v>
      </c>
      <c r="E5575" s="54" t="s">
        <v>370</v>
      </c>
      <c r="F5575" s="54" t="s">
        <v>272</v>
      </c>
      <c r="G5575" s="54" t="s">
        <v>196</v>
      </c>
      <c r="H5575" s="54" t="s">
        <v>197</v>
      </c>
      <c r="I5575" s="54" t="s">
        <v>678</v>
      </c>
      <c r="J5575" s="54" t="s">
        <v>196</v>
      </c>
      <c r="K5575" s="54" t="s">
        <v>197</v>
      </c>
      <c r="L5575" s="87">
        <v>41814</v>
      </c>
      <c r="M5575" s="54"/>
      <c r="N5575" s="54" t="s">
        <v>681</v>
      </c>
      <c r="O5575" s="88">
        <v>4.5951271699999997E-2</v>
      </c>
      <c r="P5575" s="54">
        <v>14</v>
      </c>
    </row>
    <row r="5576" spans="1:16" ht="28">
      <c r="A5576" s="54" t="s">
        <v>228</v>
      </c>
      <c r="B5576" s="54" t="s">
        <v>185</v>
      </c>
      <c r="C5576" s="54" t="s">
        <v>1132</v>
      </c>
      <c r="D5576" s="54" t="s">
        <v>163</v>
      </c>
      <c r="E5576" s="54" t="s">
        <v>370</v>
      </c>
      <c r="F5576" s="54" t="s">
        <v>272</v>
      </c>
      <c r="G5576" s="54" t="s">
        <v>196</v>
      </c>
      <c r="H5576" s="54" t="s">
        <v>197</v>
      </c>
      <c r="I5576" s="54" t="s">
        <v>678</v>
      </c>
      <c r="J5576" s="54" t="s">
        <v>196</v>
      </c>
      <c r="K5576" s="54" t="s">
        <v>682</v>
      </c>
      <c r="L5576" s="87">
        <v>41814</v>
      </c>
      <c r="M5576" s="54"/>
      <c r="N5576" s="54" t="s">
        <v>683</v>
      </c>
      <c r="O5576" s="88">
        <v>5.2464768699999997E-2</v>
      </c>
      <c r="P5576" s="54">
        <v>15</v>
      </c>
    </row>
    <row r="5577" spans="1:16" ht="28">
      <c r="A5577" s="54" t="s">
        <v>228</v>
      </c>
      <c r="B5577" s="54" t="s">
        <v>185</v>
      </c>
      <c r="C5577" s="54" t="s">
        <v>1132</v>
      </c>
      <c r="D5577" s="54" t="s">
        <v>163</v>
      </c>
      <c r="E5577" s="54" t="s">
        <v>370</v>
      </c>
      <c r="F5577" s="54" t="s">
        <v>272</v>
      </c>
      <c r="G5577" s="54" t="s">
        <v>196</v>
      </c>
      <c r="H5577" s="54" t="s">
        <v>197</v>
      </c>
      <c r="I5577" s="54" t="s">
        <v>678</v>
      </c>
      <c r="J5577" s="54" t="s">
        <v>196</v>
      </c>
      <c r="K5577" s="54" t="s">
        <v>684</v>
      </c>
      <c r="L5577" s="87">
        <v>41814</v>
      </c>
      <c r="M5577" s="54"/>
      <c r="N5577" s="54" t="s">
        <v>685</v>
      </c>
      <c r="O5577" s="88">
        <v>3.4788566E-2</v>
      </c>
      <c r="P5577" s="54">
        <v>11</v>
      </c>
    </row>
    <row r="5578" spans="1:16" ht="28">
      <c r="A5578" s="54" t="s">
        <v>228</v>
      </c>
      <c r="B5578" s="54" t="s">
        <v>185</v>
      </c>
      <c r="C5578" s="54" t="s">
        <v>1132</v>
      </c>
      <c r="D5578" s="54" t="s">
        <v>163</v>
      </c>
      <c r="E5578" s="54" t="s">
        <v>370</v>
      </c>
      <c r="F5578" s="54" t="s">
        <v>272</v>
      </c>
      <c r="G5578" s="54" t="s">
        <v>196</v>
      </c>
      <c r="H5578" s="54" t="s">
        <v>197</v>
      </c>
      <c r="I5578" s="54" t="s">
        <v>678</v>
      </c>
      <c r="J5578" s="54" t="s">
        <v>196</v>
      </c>
      <c r="K5578" s="54" t="s">
        <v>686</v>
      </c>
      <c r="L5578" s="87">
        <v>41814</v>
      </c>
      <c r="M5578" s="54"/>
      <c r="N5578" s="54" t="s">
        <v>687</v>
      </c>
      <c r="O5578" s="88">
        <v>8.8173967000000023E-3</v>
      </c>
      <c r="P5578" s="54">
        <v>3</v>
      </c>
    </row>
    <row r="5579" spans="1:16" ht="28">
      <c r="A5579" s="54" t="s">
        <v>228</v>
      </c>
      <c r="B5579" s="54" t="s">
        <v>185</v>
      </c>
      <c r="C5579" s="54" t="s">
        <v>1132</v>
      </c>
      <c r="D5579" s="54" t="s">
        <v>163</v>
      </c>
      <c r="E5579" s="54" t="s">
        <v>370</v>
      </c>
      <c r="F5579" s="54" t="s">
        <v>272</v>
      </c>
      <c r="G5579" s="54" t="s">
        <v>196</v>
      </c>
      <c r="H5579" s="54" t="s">
        <v>197</v>
      </c>
      <c r="I5579" s="54" t="s">
        <v>678</v>
      </c>
      <c r="J5579" s="54" t="s">
        <v>196</v>
      </c>
      <c r="K5579" s="54" t="s">
        <v>688</v>
      </c>
      <c r="L5579" s="87">
        <v>41814</v>
      </c>
      <c r="M5579" s="54"/>
      <c r="N5579" s="54" t="s">
        <v>689</v>
      </c>
      <c r="O5579" s="88">
        <v>2.3897427700000001E-2</v>
      </c>
      <c r="P5579" s="54">
        <v>7</v>
      </c>
    </row>
    <row r="5580" spans="1:16" ht="28">
      <c r="A5580" s="54" t="s">
        <v>228</v>
      </c>
      <c r="B5580" s="54" t="s">
        <v>185</v>
      </c>
      <c r="C5580" s="54" t="s">
        <v>1132</v>
      </c>
      <c r="D5580" s="54" t="s">
        <v>163</v>
      </c>
      <c r="E5580" s="54" t="s">
        <v>370</v>
      </c>
      <c r="F5580" s="54" t="s">
        <v>272</v>
      </c>
      <c r="G5580" s="54" t="s">
        <v>196</v>
      </c>
      <c r="H5580" s="54" t="s">
        <v>197</v>
      </c>
      <c r="I5580" s="54" t="s">
        <v>678</v>
      </c>
      <c r="J5580" s="54" t="s">
        <v>196</v>
      </c>
      <c r="K5580" s="54" t="s">
        <v>690</v>
      </c>
      <c r="L5580" s="87">
        <v>41814</v>
      </c>
      <c r="M5580" s="54"/>
      <c r="N5580" s="54" t="s">
        <v>691</v>
      </c>
      <c r="O5580" s="88">
        <v>4.8986223299999999E-2</v>
      </c>
      <c r="P5580" s="54">
        <v>16</v>
      </c>
    </row>
    <row r="5581" spans="1:16" ht="28">
      <c r="A5581" s="54" t="s">
        <v>228</v>
      </c>
      <c r="B5581" s="54" t="s">
        <v>185</v>
      </c>
      <c r="C5581" s="54" t="s">
        <v>1132</v>
      </c>
      <c r="D5581" s="54" t="s">
        <v>163</v>
      </c>
      <c r="E5581" s="54" t="s">
        <v>370</v>
      </c>
      <c r="F5581" s="54" t="s">
        <v>272</v>
      </c>
      <c r="G5581" s="54" t="s">
        <v>196</v>
      </c>
      <c r="H5581" s="54" t="s">
        <v>197</v>
      </c>
      <c r="I5581" s="54" t="s">
        <v>678</v>
      </c>
      <c r="J5581" s="54" t="s">
        <v>196</v>
      </c>
      <c r="K5581" s="54" t="s">
        <v>692</v>
      </c>
      <c r="L5581" s="87">
        <v>41814</v>
      </c>
      <c r="M5581" s="54"/>
      <c r="N5581" s="54" t="s">
        <v>693</v>
      </c>
      <c r="O5581" s="88">
        <v>0.10117942470000001</v>
      </c>
      <c r="P5581" s="54">
        <v>32</v>
      </c>
    </row>
    <row r="5582" spans="1:16" ht="28">
      <c r="A5582" s="54" t="s">
        <v>228</v>
      </c>
      <c r="B5582" s="54" t="s">
        <v>185</v>
      </c>
      <c r="C5582" s="54" t="s">
        <v>1132</v>
      </c>
      <c r="D5582" s="54" t="s">
        <v>163</v>
      </c>
      <c r="E5582" s="54" t="s">
        <v>370</v>
      </c>
      <c r="F5582" s="54" t="s">
        <v>272</v>
      </c>
      <c r="G5582" s="54" t="s">
        <v>196</v>
      </c>
      <c r="H5582" s="54" t="s">
        <v>197</v>
      </c>
      <c r="I5582" s="54" t="s">
        <v>678</v>
      </c>
      <c r="J5582" s="54" t="s">
        <v>196</v>
      </c>
      <c r="K5582" s="54" t="s">
        <v>694</v>
      </c>
      <c r="L5582" s="87">
        <v>41814</v>
      </c>
      <c r="M5582" s="54"/>
      <c r="N5582" s="54" t="s">
        <v>695</v>
      </c>
      <c r="O5582" s="88">
        <v>9.8646198300000015E-2</v>
      </c>
      <c r="P5582" s="54">
        <v>30</v>
      </c>
    </row>
    <row r="5583" spans="1:16" ht="28">
      <c r="A5583" s="54" t="s">
        <v>228</v>
      </c>
      <c r="B5583" s="54" t="s">
        <v>185</v>
      </c>
      <c r="C5583" s="54" t="s">
        <v>1132</v>
      </c>
      <c r="D5583" s="54" t="s">
        <v>163</v>
      </c>
      <c r="E5583" s="54" t="s">
        <v>370</v>
      </c>
      <c r="F5583" s="54" t="s">
        <v>272</v>
      </c>
      <c r="G5583" s="54" t="s">
        <v>196</v>
      </c>
      <c r="H5583" s="54" t="s">
        <v>197</v>
      </c>
      <c r="I5583" s="54" t="s">
        <v>678</v>
      </c>
      <c r="J5583" s="54" t="s">
        <v>196</v>
      </c>
      <c r="K5583" s="54" t="s">
        <v>696</v>
      </c>
      <c r="L5583" s="87">
        <v>41814</v>
      </c>
      <c r="M5583" s="54"/>
      <c r="N5583" s="54" t="s">
        <v>697</v>
      </c>
      <c r="O5583" s="88">
        <v>6.1385108799999998E-2</v>
      </c>
      <c r="P5583" s="54">
        <v>15</v>
      </c>
    </row>
    <row r="5584" spans="1:16" ht="28">
      <c r="A5584" s="54" t="s">
        <v>228</v>
      </c>
      <c r="B5584" s="54" t="s">
        <v>185</v>
      </c>
      <c r="C5584" s="54" t="s">
        <v>1132</v>
      </c>
      <c r="D5584" s="54" t="s">
        <v>163</v>
      </c>
      <c r="E5584" s="54" t="s">
        <v>370</v>
      </c>
      <c r="F5584" s="54" t="s">
        <v>272</v>
      </c>
      <c r="G5584" s="54" t="s">
        <v>196</v>
      </c>
      <c r="H5584" s="54" t="s">
        <v>197</v>
      </c>
      <c r="I5584" s="54" t="s">
        <v>678</v>
      </c>
      <c r="J5584" s="54" t="s">
        <v>196</v>
      </c>
      <c r="K5584" s="54" t="s">
        <v>698</v>
      </c>
      <c r="L5584" s="87">
        <v>41814</v>
      </c>
      <c r="M5584" s="54"/>
      <c r="N5584" s="54" t="s">
        <v>699</v>
      </c>
      <c r="O5584" s="88">
        <v>3.8746720700000001E-2</v>
      </c>
      <c r="P5584" s="54">
        <v>12</v>
      </c>
    </row>
    <row r="5585" spans="1:16" ht="28">
      <c r="A5585" s="54" t="s">
        <v>228</v>
      </c>
      <c r="B5585" s="54" t="s">
        <v>185</v>
      </c>
      <c r="C5585" s="54" t="s">
        <v>1132</v>
      </c>
      <c r="D5585" s="54" t="s">
        <v>163</v>
      </c>
      <c r="E5585" s="54" t="s">
        <v>370</v>
      </c>
      <c r="F5585" s="54" t="s">
        <v>272</v>
      </c>
      <c r="G5585" s="54" t="s">
        <v>307</v>
      </c>
      <c r="H5585" s="54" t="s">
        <v>308</v>
      </c>
      <c r="I5585" s="54" t="s">
        <v>309</v>
      </c>
      <c r="J5585" s="54" t="s">
        <v>307</v>
      </c>
      <c r="K5585" s="54" t="s">
        <v>806</v>
      </c>
      <c r="L5585" s="87">
        <v>41695</v>
      </c>
      <c r="M5585" s="54"/>
      <c r="N5585" s="54" t="s">
        <v>807</v>
      </c>
      <c r="O5585" s="88">
        <v>1.7425550791</v>
      </c>
      <c r="P5585" s="54">
        <v>539</v>
      </c>
    </row>
    <row r="5586" spans="1:16" ht="28">
      <c r="A5586" s="54" t="s">
        <v>228</v>
      </c>
      <c r="B5586" s="54" t="s">
        <v>185</v>
      </c>
      <c r="C5586" s="54" t="s">
        <v>1132</v>
      </c>
      <c r="D5586" s="54" t="s">
        <v>163</v>
      </c>
      <c r="E5586" s="54" t="s">
        <v>370</v>
      </c>
      <c r="F5586" s="54" t="s">
        <v>272</v>
      </c>
      <c r="G5586" s="54" t="s">
        <v>307</v>
      </c>
      <c r="H5586" s="54" t="s">
        <v>308</v>
      </c>
      <c r="I5586" s="54" t="s">
        <v>309</v>
      </c>
      <c r="J5586" s="54" t="s">
        <v>307</v>
      </c>
      <c r="K5586" s="54" t="s">
        <v>808</v>
      </c>
      <c r="L5586" s="87">
        <v>41695</v>
      </c>
      <c r="M5586" s="54"/>
      <c r="N5586" s="54" t="s">
        <v>809</v>
      </c>
      <c r="O5586" s="88">
        <v>1.85565852E-2</v>
      </c>
      <c r="P5586" s="54">
        <v>6</v>
      </c>
    </row>
    <row r="5587" spans="1:16" ht="28">
      <c r="A5587" s="54" t="s">
        <v>228</v>
      </c>
      <c r="B5587" s="54" t="s">
        <v>185</v>
      </c>
      <c r="C5587" s="54" t="s">
        <v>1132</v>
      </c>
      <c r="D5587" s="54" t="s">
        <v>163</v>
      </c>
      <c r="E5587" s="54" t="s">
        <v>370</v>
      </c>
      <c r="F5587" s="54" t="s">
        <v>272</v>
      </c>
      <c r="G5587" s="54" t="s">
        <v>307</v>
      </c>
      <c r="H5587" s="54" t="s">
        <v>308</v>
      </c>
      <c r="I5587" s="54" t="s">
        <v>309</v>
      </c>
      <c r="J5587" s="54" t="s">
        <v>307</v>
      </c>
      <c r="K5587" s="54" t="s">
        <v>308</v>
      </c>
      <c r="L5587" s="87">
        <v>41695</v>
      </c>
      <c r="M5587" s="54"/>
      <c r="N5587" s="54" t="s">
        <v>810</v>
      </c>
      <c r="O5587" s="88">
        <v>1.29855847E-2</v>
      </c>
      <c r="P5587" s="54">
        <v>4</v>
      </c>
    </row>
    <row r="5588" spans="1:16" ht="28">
      <c r="A5588" s="54" t="s">
        <v>228</v>
      </c>
      <c r="B5588" s="54" t="s">
        <v>185</v>
      </c>
      <c r="C5588" s="54" t="s">
        <v>1132</v>
      </c>
      <c r="D5588" s="54" t="s">
        <v>163</v>
      </c>
      <c r="E5588" s="54" t="s">
        <v>370</v>
      </c>
      <c r="F5588" s="54" t="s">
        <v>272</v>
      </c>
      <c r="G5588" s="54" t="s">
        <v>307</v>
      </c>
      <c r="H5588" s="54" t="s">
        <v>308</v>
      </c>
      <c r="I5588" s="54" t="s">
        <v>309</v>
      </c>
      <c r="J5588" s="54" t="s">
        <v>307</v>
      </c>
      <c r="K5588" s="54" t="s">
        <v>308</v>
      </c>
      <c r="L5588" s="87">
        <v>41695</v>
      </c>
      <c r="M5588" s="54"/>
      <c r="N5588" s="54" t="s">
        <v>310</v>
      </c>
      <c r="O5588" s="88">
        <v>3.388747889999999E-2</v>
      </c>
      <c r="P5588" s="54">
        <v>10</v>
      </c>
    </row>
    <row r="5589" spans="1:16" ht="28">
      <c r="A5589" s="54" t="s">
        <v>228</v>
      </c>
      <c r="B5589" s="54" t="s">
        <v>185</v>
      </c>
      <c r="C5589" s="54" t="s">
        <v>1132</v>
      </c>
      <c r="D5589" s="54" t="s">
        <v>163</v>
      </c>
      <c r="E5589" s="54" t="s">
        <v>370</v>
      </c>
      <c r="F5589" s="54" t="s">
        <v>272</v>
      </c>
      <c r="G5589" s="54" t="s">
        <v>307</v>
      </c>
      <c r="H5589" s="54" t="s">
        <v>308</v>
      </c>
      <c r="I5589" s="54" t="s">
        <v>309</v>
      </c>
      <c r="J5589" s="54" t="s">
        <v>307</v>
      </c>
      <c r="K5589" s="54" t="s">
        <v>311</v>
      </c>
      <c r="L5589" s="87">
        <v>41695</v>
      </c>
      <c r="M5589" s="54"/>
      <c r="N5589" s="54" t="s">
        <v>312</v>
      </c>
      <c r="O5589" s="88">
        <v>1.2387547704999999</v>
      </c>
      <c r="P5589" s="54">
        <v>390</v>
      </c>
    </row>
    <row r="5590" spans="1:16" ht="28">
      <c r="A5590" s="54" t="s">
        <v>228</v>
      </c>
      <c r="B5590" s="54" t="s">
        <v>185</v>
      </c>
      <c r="C5590" s="54" t="s">
        <v>1132</v>
      </c>
      <c r="D5590" s="54" t="s">
        <v>163</v>
      </c>
      <c r="E5590" s="54" t="s">
        <v>370</v>
      </c>
      <c r="F5590" s="54" t="s">
        <v>272</v>
      </c>
      <c r="G5590" s="54" t="s">
        <v>307</v>
      </c>
      <c r="H5590" s="54" t="s">
        <v>308</v>
      </c>
      <c r="I5590" s="54" t="s">
        <v>309</v>
      </c>
      <c r="J5590" s="54" t="s">
        <v>307</v>
      </c>
      <c r="K5590" s="54" t="s">
        <v>313</v>
      </c>
      <c r="L5590" s="87">
        <v>41695</v>
      </c>
      <c r="M5590" s="54"/>
      <c r="N5590" s="54" t="s">
        <v>314</v>
      </c>
      <c r="O5590" s="88">
        <v>4.2146473048999997</v>
      </c>
      <c r="P5590" s="54">
        <v>1298</v>
      </c>
    </row>
    <row r="5591" spans="1:16" ht="28">
      <c r="A5591" s="54" t="s">
        <v>228</v>
      </c>
      <c r="B5591" s="54" t="s">
        <v>185</v>
      </c>
      <c r="C5591" s="54" t="s">
        <v>1132</v>
      </c>
      <c r="D5591" s="54" t="s">
        <v>163</v>
      </c>
      <c r="E5591" s="54" t="s">
        <v>370</v>
      </c>
      <c r="F5591" s="54" t="s">
        <v>272</v>
      </c>
      <c r="G5591" s="54" t="s">
        <v>307</v>
      </c>
      <c r="H5591" s="54" t="s">
        <v>308</v>
      </c>
      <c r="I5591" s="54" t="s">
        <v>309</v>
      </c>
      <c r="J5591" s="54" t="s">
        <v>307</v>
      </c>
      <c r="K5591" s="54" t="s">
        <v>811</v>
      </c>
      <c r="L5591" s="87">
        <v>41695</v>
      </c>
      <c r="M5591" s="54"/>
      <c r="N5591" s="54" t="s">
        <v>812</v>
      </c>
      <c r="O5591" s="88">
        <v>2.18029813E-2</v>
      </c>
      <c r="P5591" s="54">
        <v>7</v>
      </c>
    </row>
    <row r="5592" spans="1:16" ht="28">
      <c r="A5592" s="54" t="s">
        <v>228</v>
      </c>
      <c r="B5592" s="54" t="s">
        <v>185</v>
      </c>
      <c r="C5592" s="54" t="s">
        <v>1132</v>
      </c>
      <c r="D5592" s="54" t="s">
        <v>163</v>
      </c>
      <c r="E5592" s="54" t="s">
        <v>370</v>
      </c>
      <c r="F5592" s="54" t="s">
        <v>272</v>
      </c>
      <c r="G5592" s="54" t="s">
        <v>307</v>
      </c>
      <c r="H5592" s="54" t="s">
        <v>308</v>
      </c>
      <c r="I5592" s="54" t="s">
        <v>309</v>
      </c>
      <c r="J5592" s="54" t="s">
        <v>307</v>
      </c>
      <c r="K5592" s="54" t="s">
        <v>815</v>
      </c>
      <c r="L5592" s="87">
        <v>41695</v>
      </c>
      <c r="M5592" s="54"/>
      <c r="N5592" s="54" t="s">
        <v>816</v>
      </c>
      <c r="O5592" s="88">
        <v>1.64828435E-2</v>
      </c>
      <c r="P5592" s="54">
        <v>5</v>
      </c>
    </row>
    <row r="5593" spans="1:16" ht="28">
      <c r="A5593" s="54" t="s">
        <v>228</v>
      </c>
      <c r="B5593" s="54" t="s">
        <v>185</v>
      </c>
      <c r="C5593" s="54" t="s">
        <v>1132</v>
      </c>
      <c r="D5593" s="54" t="s">
        <v>163</v>
      </c>
      <c r="E5593" s="54" t="s">
        <v>370</v>
      </c>
      <c r="F5593" s="54" t="s">
        <v>272</v>
      </c>
      <c r="G5593" s="54" t="s">
        <v>307</v>
      </c>
      <c r="H5593" s="54" t="s">
        <v>308</v>
      </c>
      <c r="I5593" s="54" t="s">
        <v>309</v>
      </c>
      <c r="J5593" s="54" t="s">
        <v>307</v>
      </c>
      <c r="K5593" s="54" t="s">
        <v>817</v>
      </c>
      <c r="L5593" s="87">
        <v>41695</v>
      </c>
      <c r="M5593" s="54"/>
      <c r="N5593" s="54" t="s">
        <v>818</v>
      </c>
      <c r="O5593" s="88">
        <v>0.1013908691</v>
      </c>
      <c r="P5593" s="54">
        <v>31</v>
      </c>
    </row>
    <row r="5594" spans="1:16" ht="28">
      <c r="A5594" s="54" t="s">
        <v>228</v>
      </c>
      <c r="B5594" s="54" t="s">
        <v>185</v>
      </c>
      <c r="C5594" s="54" t="s">
        <v>1132</v>
      </c>
      <c r="D5594" s="54" t="s">
        <v>163</v>
      </c>
      <c r="E5594" s="54" t="s">
        <v>370</v>
      </c>
      <c r="F5594" s="54" t="s">
        <v>272</v>
      </c>
      <c r="G5594" s="54" t="s">
        <v>307</v>
      </c>
      <c r="H5594" s="54" t="s">
        <v>308</v>
      </c>
      <c r="I5594" s="54" t="s">
        <v>309</v>
      </c>
      <c r="J5594" s="54" t="s">
        <v>307</v>
      </c>
      <c r="K5594" s="54" t="s">
        <v>819</v>
      </c>
      <c r="L5594" s="87">
        <v>41695</v>
      </c>
      <c r="M5594" s="54"/>
      <c r="N5594" s="54" t="s">
        <v>820</v>
      </c>
      <c r="O5594" s="88">
        <v>1.9017480999999999E-2</v>
      </c>
      <c r="P5594" s="54">
        <v>6</v>
      </c>
    </row>
    <row r="5595" spans="1:16" ht="28">
      <c r="A5595" s="54" t="s">
        <v>228</v>
      </c>
      <c r="B5595" s="54" t="s">
        <v>185</v>
      </c>
      <c r="C5595" s="54" t="s">
        <v>1132</v>
      </c>
      <c r="D5595" s="54" t="s">
        <v>163</v>
      </c>
      <c r="E5595" s="54" t="s">
        <v>370</v>
      </c>
      <c r="F5595" s="54" t="s">
        <v>272</v>
      </c>
      <c r="G5595" s="54" t="s">
        <v>307</v>
      </c>
      <c r="H5595" s="54" t="s">
        <v>308</v>
      </c>
      <c r="I5595" s="54" t="s">
        <v>309</v>
      </c>
      <c r="J5595" s="54" t="s">
        <v>307</v>
      </c>
      <c r="K5595" s="54" t="s">
        <v>821</v>
      </c>
      <c r="L5595" s="87">
        <v>41695</v>
      </c>
      <c r="M5595" s="54"/>
      <c r="N5595" s="54" t="s">
        <v>822</v>
      </c>
      <c r="O5595" s="88">
        <v>5.5439597500000007E-2</v>
      </c>
      <c r="P5595" s="54">
        <v>17</v>
      </c>
    </row>
    <row r="5596" spans="1:16" ht="28">
      <c r="A5596" s="54" t="s">
        <v>228</v>
      </c>
      <c r="B5596" s="54" t="s">
        <v>185</v>
      </c>
      <c r="C5596" s="54" t="s">
        <v>1132</v>
      </c>
      <c r="D5596" s="54" t="s">
        <v>163</v>
      </c>
      <c r="E5596" s="54" t="s">
        <v>370</v>
      </c>
      <c r="F5596" s="54" t="s">
        <v>272</v>
      </c>
      <c r="G5596" s="54" t="s">
        <v>307</v>
      </c>
      <c r="H5596" s="54" t="s">
        <v>308</v>
      </c>
      <c r="I5596" s="54" t="s">
        <v>309</v>
      </c>
      <c r="J5596" s="54" t="s">
        <v>307</v>
      </c>
      <c r="K5596" s="54" t="s">
        <v>823</v>
      </c>
      <c r="L5596" s="87">
        <v>41695</v>
      </c>
      <c r="M5596" s="54"/>
      <c r="N5596" s="54" t="s">
        <v>824</v>
      </c>
      <c r="O5596" s="88">
        <v>4.3626667399999999E-2</v>
      </c>
      <c r="P5596" s="54">
        <v>13</v>
      </c>
    </row>
    <row r="5597" spans="1:16" ht="28">
      <c r="A5597" s="54" t="s">
        <v>228</v>
      </c>
      <c r="B5597" s="54" t="s">
        <v>185</v>
      </c>
      <c r="C5597" s="54" t="s">
        <v>1132</v>
      </c>
      <c r="D5597" s="54" t="s">
        <v>163</v>
      </c>
      <c r="E5597" s="54" t="s">
        <v>370</v>
      </c>
      <c r="F5597" s="54" t="s">
        <v>272</v>
      </c>
      <c r="G5597" s="54" t="s">
        <v>201</v>
      </c>
      <c r="H5597" s="54" t="s">
        <v>976</v>
      </c>
      <c r="I5597" s="54" t="s">
        <v>977</v>
      </c>
      <c r="J5597" s="54" t="s">
        <v>201</v>
      </c>
      <c r="K5597" s="54" t="s">
        <v>978</v>
      </c>
      <c r="L5597" s="87">
        <v>41695</v>
      </c>
      <c r="M5597" s="54"/>
      <c r="N5597" s="54" t="s">
        <v>979</v>
      </c>
      <c r="O5597" s="88">
        <v>4.1281358300000008E-2</v>
      </c>
      <c r="P5597" s="54">
        <v>13</v>
      </c>
    </row>
    <row r="5598" spans="1:16" ht="28">
      <c r="A5598" s="54" t="s">
        <v>228</v>
      </c>
      <c r="B5598" s="54" t="s">
        <v>185</v>
      </c>
      <c r="C5598" s="54" t="s">
        <v>1132</v>
      </c>
      <c r="D5598" s="54" t="s">
        <v>163</v>
      </c>
      <c r="E5598" s="54" t="s">
        <v>370</v>
      </c>
      <c r="F5598" s="54" t="s">
        <v>272</v>
      </c>
      <c r="G5598" s="54" t="s">
        <v>201</v>
      </c>
      <c r="H5598" s="54" t="s">
        <v>976</v>
      </c>
      <c r="I5598" s="54" t="s">
        <v>977</v>
      </c>
      <c r="J5598" s="54" t="s">
        <v>201</v>
      </c>
      <c r="K5598" s="54" t="s">
        <v>980</v>
      </c>
      <c r="L5598" s="87">
        <v>41695</v>
      </c>
      <c r="M5598" s="54"/>
      <c r="N5598" s="54" t="s">
        <v>981</v>
      </c>
      <c r="O5598" s="88">
        <v>0.10425379429999999</v>
      </c>
      <c r="P5598" s="54">
        <v>35</v>
      </c>
    </row>
    <row r="5599" spans="1:16" ht="28">
      <c r="A5599" s="54" t="s">
        <v>228</v>
      </c>
      <c r="B5599" s="54" t="s">
        <v>185</v>
      </c>
      <c r="C5599" s="54" t="s">
        <v>1132</v>
      </c>
      <c r="D5599" s="54" t="s">
        <v>163</v>
      </c>
      <c r="E5599" s="54" t="s">
        <v>370</v>
      </c>
      <c r="F5599" s="54" t="s">
        <v>272</v>
      </c>
      <c r="G5599" s="54" t="s">
        <v>201</v>
      </c>
      <c r="H5599" s="54" t="s">
        <v>976</v>
      </c>
      <c r="I5599" s="54" t="s">
        <v>977</v>
      </c>
      <c r="J5599" s="54" t="s">
        <v>201</v>
      </c>
      <c r="K5599" s="54" t="s">
        <v>982</v>
      </c>
      <c r="L5599" s="87">
        <v>41695</v>
      </c>
      <c r="M5599" s="54"/>
      <c r="N5599" s="54" t="s">
        <v>983</v>
      </c>
      <c r="O5599" s="88">
        <v>0.31154379090000001</v>
      </c>
      <c r="P5599" s="54">
        <v>100</v>
      </c>
    </row>
    <row r="5600" spans="1:16" ht="28">
      <c r="A5600" s="54" t="s">
        <v>228</v>
      </c>
      <c r="B5600" s="54" t="s">
        <v>185</v>
      </c>
      <c r="C5600" s="54" t="s">
        <v>1132</v>
      </c>
      <c r="D5600" s="54" t="s">
        <v>163</v>
      </c>
      <c r="E5600" s="54" t="s">
        <v>370</v>
      </c>
      <c r="F5600" s="54" t="s">
        <v>272</v>
      </c>
      <c r="G5600" s="54" t="s">
        <v>201</v>
      </c>
      <c r="H5600" s="54" t="s">
        <v>976</v>
      </c>
      <c r="I5600" s="54" t="s">
        <v>977</v>
      </c>
      <c r="J5600" s="54" t="s">
        <v>201</v>
      </c>
      <c r="K5600" s="54" t="s">
        <v>984</v>
      </c>
      <c r="L5600" s="87">
        <v>41695</v>
      </c>
      <c r="M5600" s="54"/>
      <c r="N5600" s="54" t="s">
        <v>985</v>
      </c>
      <c r="O5600" s="88">
        <v>1.7781083924000001</v>
      </c>
      <c r="P5600" s="54">
        <v>563</v>
      </c>
    </row>
    <row r="5601" spans="1:16" ht="28">
      <c r="A5601" s="54" t="s">
        <v>228</v>
      </c>
      <c r="B5601" s="54" t="s">
        <v>185</v>
      </c>
      <c r="C5601" s="54" t="s">
        <v>1132</v>
      </c>
      <c r="D5601" s="54" t="s">
        <v>163</v>
      </c>
      <c r="E5601" s="54" t="s">
        <v>370</v>
      </c>
      <c r="F5601" s="54" t="s">
        <v>272</v>
      </c>
      <c r="G5601" s="54" t="s">
        <v>201</v>
      </c>
      <c r="H5601" s="54" t="s">
        <v>976</v>
      </c>
      <c r="I5601" s="54" t="s">
        <v>977</v>
      </c>
      <c r="J5601" s="54" t="s">
        <v>201</v>
      </c>
      <c r="K5601" s="54" t="s">
        <v>986</v>
      </c>
      <c r="L5601" s="87">
        <v>41695</v>
      </c>
      <c r="M5601" s="54"/>
      <c r="N5601" s="54" t="s">
        <v>987</v>
      </c>
      <c r="O5601" s="88">
        <v>2.1381503499999999E-2</v>
      </c>
      <c r="P5601" s="54">
        <v>8</v>
      </c>
    </row>
    <row r="5602" spans="1:16" ht="28">
      <c r="A5602" s="54" t="s">
        <v>228</v>
      </c>
      <c r="B5602" s="54" t="s">
        <v>185</v>
      </c>
      <c r="C5602" s="54" t="s">
        <v>1132</v>
      </c>
      <c r="D5602" s="54" t="s">
        <v>163</v>
      </c>
      <c r="E5602" s="54" t="s">
        <v>370</v>
      </c>
      <c r="F5602" s="54" t="s">
        <v>272</v>
      </c>
      <c r="G5602" s="54" t="s">
        <v>201</v>
      </c>
      <c r="H5602" s="54" t="s">
        <v>976</v>
      </c>
      <c r="I5602" s="54" t="s">
        <v>977</v>
      </c>
      <c r="J5602" s="54" t="s">
        <v>201</v>
      </c>
      <c r="K5602" s="54" t="s">
        <v>988</v>
      </c>
      <c r="L5602" s="87">
        <v>41695</v>
      </c>
      <c r="M5602" s="54"/>
      <c r="N5602" s="54" t="s">
        <v>989</v>
      </c>
      <c r="O5602" s="88">
        <v>0.32483978099999999</v>
      </c>
      <c r="P5602" s="54">
        <v>106</v>
      </c>
    </row>
    <row r="5603" spans="1:16" ht="28">
      <c r="A5603" s="54" t="s">
        <v>228</v>
      </c>
      <c r="B5603" s="54" t="s">
        <v>185</v>
      </c>
      <c r="C5603" s="54" t="s">
        <v>1132</v>
      </c>
      <c r="D5603" s="54" t="s">
        <v>163</v>
      </c>
      <c r="E5603" s="54" t="s">
        <v>370</v>
      </c>
      <c r="F5603" s="54" t="s">
        <v>272</v>
      </c>
      <c r="G5603" s="54" t="s">
        <v>201</v>
      </c>
      <c r="H5603" s="54" t="s">
        <v>976</v>
      </c>
      <c r="I5603" s="54" t="s">
        <v>977</v>
      </c>
      <c r="J5603" s="54" t="s">
        <v>201</v>
      </c>
      <c r="K5603" s="54" t="s">
        <v>990</v>
      </c>
      <c r="L5603" s="87">
        <v>41695</v>
      </c>
      <c r="M5603" s="54"/>
      <c r="N5603" s="54" t="s">
        <v>991</v>
      </c>
      <c r="O5603" s="88">
        <v>0.1099574031</v>
      </c>
      <c r="P5603" s="54">
        <v>34</v>
      </c>
    </row>
    <row r="5604" spans="1:16" ht="28">
      <c r="A5604" s="54" t="s">
        <v>228</v>
      </c>
      <c r="B5604" s="54" t="s">
        <v>185</v>
      </c>
      <c r="C5604" s="54" t="s">
        <v>1132</v>
      </c>
      <c r="D5604" s="54" t="s">
        <v>163</v>
      </c>
      <c r="E5604" s="54" t="s">
        <v>370</v>
      </c>
      <c r="F5604" s="54" t="s">
        <v>272</v>
      </c>
      <c r="G5604" s="54" t="s">
        <v>201</v>
      </c>
      <c r="H5604" s="54" t="s">
        <v>976</v>
      </c>
      <c r="I5604" s="54" t="s">
        <v>977</v>
      </c>
      <c r="J5604" s="54" t="s">
        <v>201</v>
      </c>
      <c r="K5604" s="54" t="s">
        <v>992</v>
      </c>
      <c r="L5604" s="87">
        <v>41695</v>
      </c>
      <c r="M5604" s="54"/>
      <c r="N5604" s="54" t="s">
        <v>993</v>
      </c>
      <c r="O5604" s="88">
        <v>4.1742254200000002E-2</v>
      </c>
      <c r="P5604" s="54">
        <v>13</v>
      </c>
    </row>
    <row r="5605" spans="1:16" ht="28">
      <c r="A5605" s="54" t="s">
        <v>228</v>
      </c>
      <c r="B5605" s="54" t="s">
        <v>185</v>
      </c>
      <c r="C5605" s="54" t="s">
        <v>1132</v>
      </c>
      <c r="D5605" s="54" t="s">
        <v>163</v>
      </c>
      <c r="E5605" s="54" t="s">
        <v>370</v>
      </c>
      <c r="F5605" s="54" t="s">
        <v>272</v>
      </c>
      <c r="G5605" s="54" t="s">
        <v>201</v>
      </c>
      <c r="H5605" s="54" t="s">
        <v>976</v>
      </c>
      <c r="I5605" s="54" t="s">
        <v>977</v>
      </c>
      <c r="J5605" s="54" t="s">
        <v>201</v>
      </c>
      <c r="K5605" s="54" t="s">
        <v>994</v>
      </c>
      <c r="L5605" s="87">
        <v>41695</v>
      </c>
      <c r="M5605" s="54"/>
      <c r="N5605" s="54" t="s">
        <v>995</v>
      </c>
      <c r="O5605" s="88">
        <v>0.32410905779999999</v>
      </c>
      <c r="P5605" s="54">
        <v>101</v>
      </c>
    </row>
    <row r="5606" spans="1:16" ht="28">
      <c r="A5606" s="54" t="s">
        <v>228</v>
      </c>
      <c r="B5606" s="54" t="s">
        <v>185</v>
      </c>
      <c r="C5606" s="54" t="s">
        <v>1132</v>
      </c>
      <c r="D5606" s="54" t="s">
        <v>163</v>
      </c>
      <c r="E5606" s="54" t="s">
        <v>370</v>
      </c>
      <c r="F5606" s="54" t="s">
        <v>272</v>
      </c>
      <c r="G5606" s="54" t="s">
        <v>201</v>
      </c>
      <c r="H5606" s="54" t="s">
        <v>976</v>
      </c>
      <c r="I5606" s="54" t="s">
        <v>977</v>
      </c>
      <c r="J5606" s="54" t="s">
        <v>201</v>
      </c>
      <c r="K5606" s="54" t="s">
        <v>996</v>
      </c>
      <c r="L5606" s="87">
        <v>41695</v>
      </c>
      <c r="M5606" s="54"/>
      <c r="N5606" s="54" t="s">
        <v>997</v>
      </c>
      <c r="O5606" s="88">
        <v>8.9345789700000011E-2</v>
      </c>
      <c r="P5606" s="54">
        <v>29</v>
      </c>
    </row>
    <row r="5607" spans="1:16" ht="28">
      <c r="A5607" s="54" t="s">
        <v>228</v>
      </c>
      <c r="B5607" s="54" t="s">
        <v>185</v>
      </c>
      <c r="C5607" s="54" t="s">
        <v>1130</v>
      </c>
      <c r="D5607" s="54" t="s">
        <v>1593</v>
      </c>
      <c r="E5607" s="54" t="s">
        <v>370</v>
      </c>
      <c r="F5607" s="54" t="s">
        <v>272</v>
      </c>
      <c r="G5607" s="54" t="s">
        <v>186</v>
      </c>
      <c r="H5607" s="54" t="s">
        <v>409</v>
      </c>
      <c r="I5607" s="54" t="s">
        <v>410</v>
      </c>
      <c r="J5607" s="54" t="s">
        <v>186</v>
      </c>
      <c r="K5607" s="54" t="s">
        <v>409</v>
      </c>
      <c r="L5607" s="87">
        <v>42059</v>
      </c>
      <c r="M5607" s="54"/>
      <c r="N5607" s="54" t="s">
        <v>411</v>
      </c>
      <c r="O5607" s="88">
        <v>1.5299999999999999E-2</v>
      </c>
      <c r="P5607" s="54">
        <v>1</v>
      </c>
    </row>
    <row r="5608" spans="1:16" ht="28">
      <c r="A5608" s="54" t="s">
        <v>228</v>
      </c>
      <c r="B5608" s="54" t="s">
        <v>185</v>
      </c>
      <c r="C5608" s="54" t="s">
        <v>1130</v>
      </c>
      <c r="D5608" s="54" t="s">
        <v>1593</v>
      </c>
      <c r="E5608" s="54" t="s">
        <v>370</v>
      </c>
      <c r="F5608" s="54" t="s">
        <v>272</v>
      </c>
      <c r="G5608" s="54" t="s">
        <v>500</v>
      </c>
      <c r="H5608" s="54" t="s">
        <v>501</v>
      </c>
      <c r="I5608" s="54" t="s">
        <v>502</v>
      </c>
      <c r="J5608" s="54" t="s">
        <v>500</v>
      </c>
      <c r="K5608" s="54" t="s">
        <v>519</v>
      </c>
      <c r="L5608" s="87">
        <v>41688</v>
      </c>
      <c r="M5608" s="54"/>
      <c r="N5608" s="54" t="s">
        <v>520</v>
      </c>
      <c r="O5608" s="88">
        <v>3.0599999999999999E-2</v>
      </c>
      <c r="P5608" s="54">
        <v>2</v>
      </c>
    </row>
    <row r="5609" spans="1:16" ht="28">
      <c r="A5609" s="54" t="s">
        <v>228</v>
      </c>
      <c r="B5609" s="54" t="s">
        <v>185</v>
      </c>
      <c r="C5609" s="54" t="s">
        <v>1130</v>
      </c>
      <c r="D5609" s="54" t="s">
        <v>1593</v>
      </c>
      <c r="E5609" s="54" t="s">
        <v>370</v>
      </c>
      <c r="F5609" s="54" t="s">
        <v>272</v>
      </c>
      <c r="G5609" s="54" t="s">
        <v>200</v>
      </c>
      <c r="H5609" s="54" t="s">
        <v>733</v>
      </c>
      <c r="I5609" s="54" t="s">
        <v>734</v>
      </c>
      <c r="J5609" s="54" t="s">
        <v>200</v>
      </c>
      <c r="K5609" s="54" t="s">
        <v>747</v>
      </c>
      <c r="L5609" s="87">
        <v>42657</v>
      </c>
      <c r="M5609" s="54"/>
      <c r="N5609" s="54" t="s">
        <v>748</v>
      </c>
      <c r="O5609" s="88">
        <v>1.5299999999999999E-2</v>
      </c>
      <c r="P5609" s="54">
        <v>1</v>
      </c>
    </row>
    <row r="5610" spans="1:16" ht="28">
      <c r="A5610" s="54" t="s">
        <v>228</v>
      </c>
      <c r="B5610" s="54" t="s">
        <v>185</v>
      </c>
      <c r="C5610" s="54" t="s">
        <v>1130</v>
      </c>
      <c r="D5610" s="54" t="s">
        <v>1593</v>
      </c>
      <c r="E5610" s="54" t="s">
        <v>370</v>
      </c>
      <c r="F5610" s="54" t="s">
        <v>272</v>
      </c>
      <c r="G5610" s="54" t="s">
        <v>859</v>
      </c>
      <c r="H5610" s="54" t="s">
        <v>860</v>
      </c>
      <c r="I5610" s="54" t="s">
        <v>861</v>
      </c>
      <c r="J5610" s="54" t="s">
        <v>859</v>
      </c>
      <c r="K5610" s="54" t="s">
        <v>877</v>
      </c>
      <c r="L5610" s="87">
        <v>41688</v>
      </c>
      <c r="M5610" s="54"/>
      <c r="N5610" s="54" t="s">
        <v>878</v>
      </c>
      <c r="O5610" s="88">
        <v>3.0599999999999999E-2</v>
      </c>
      <c r="P5610" s="54">
        <v>2</v>
      </c>
    </row>
    <row r="5611" spans="1:16" ht="28">
      <c r="A5611" s="54" t="s">
        <v>228</v>
      </c>
      <c r="B5611" s="54" t="s">
        <v>185</v>
      </c>
      <c r="C5611" s="54" t="s">
        <v>1130</v>
      </c>
      <c r="D5611" s="54" t="s">
        <v>1593</v>
      </c>
      <c r="E5611" s="54" t="s">
        <v>370</v>
      </c>
      <c r="F5611" s="54" t="s">
        <v>272</v>
      </c>
      <c r="G5611" s="54" t="s">
        <v>201</v>
      </c>
      <c r="H5611" s="54" t="s">
        <v>204</v>
      </c>
      <c r="I5611" s="54" t="s">
        <v>315</v>
      </c>
      <c r="J5611" s="54" t="s">
        <v>201</v>
      </c>
      <c r="K5611" s="54" t="s">
        <v>204</v>
      </c>
      <c r="L5611" s="87">
        <v>41688</v>
      </c>
      <c r="M5611" s="54"/>
      <c r="N5611" s="54" t="s">
        <v>975</v>
      </c>
      <c r="O5611" s="88">
        <v>1.5299999999999999E-2</v>
      </c>
      <c r="P5611" s="54">
        <v>1</v>
      </c>
    </row>
    <row r="5612" spans="1:16" ht="28">
      <c r="A5612" s="54" t="s">
        <v>228</v>
      </c>
      <c r="B5612" s="54" t="s">
        <v>185</v>
      </c>
      <c r="C5612" s="54" t="s">
        <v>1130</v>
      </c>
      <c r="D5612" s="54" t="s">
        <v>1593</v>
      </c>
      <c r="E5612" s="54" t="s">
        <v>370</v>
      </c>
      <c r="F5612" s="54" t="s">
        <v>272</v>
      </c>
      <c r="G5612" s="54" t="s">
        <v>1541</v>
      </c>
      <c r="H5612" s="54" t="s">
        <v>1542</v>
      </c>
      <c r="I5612" s="54" t="s">
        <v>1543</v>
      </c>
      <c r="J5612" s="54" t="s">
        <v>1541</v>
      </c>
      <c r="K5612" s="54" t="s">
        <v>1548</v>
      </c>
      <c r="L5612" s="87">
        <v>43308</v>
      </c>
      <c r="M5612" s="54"/>
      <c r="N5612" s="54" t="s">
        <v>1549</v>
      </c>
      <c r="O5612" s="88">
        <v>1.5299999999999999E-2</v>
      </c>
      <c r="P5612" s="54">
        <v>1</v>
      </c>
    </row>
    <row r="5613" spans="1:16" ht="28">
      <c r="A5613" s="54" t="s">
        <v>228</v>
      </c>
      <c r="B5613" s="54" t="s">
        <v>185</v>
      </c>
      <c r="C5613" s="54" t="s">
        <v>1130</v>
      </c>
      <c r="D5613" s="54" t="s">
        <v>1593</v>
      </c>
      <c r="E5613" s="54" t="s">
        <v>370</v>
      </c>
      <c r="F5613" s="54" t="s">
        <v>272</v>
      </c>
      <c r="G5613" s="54" t="s">
        <v>1541</v>
      </c>
      <c r="H5613" s="54" t="s">
        <v>1542</v>
      </c>
      <c r="I5613" s="54" t="s">
        <v>1543</v>
      </c>
      <c r="J5613" s="54" t="s">
        <v>1541</v>
      </c>
      <c r="K5613" s="54" t="s">
        <v>1554</v>
      </c>
      <c r="L5613" s="87">
        <v>43308</v>
      </c>
      <c r="M5613" s="54"/>
      <c r="N5613" s="54" t="s">
        <v>1555</v>
      </c>
      <c r="O5613" s="88">
        <v>3.0599999999999999E-2</v>
      </c>
      <c r="P5613" s="54">
        <v>2</v>
      </c>
    </row>
    <row r="5614" spans="1:16" ht="28">
      <c r="A5614" s="54" t="s">
        <v>228</v>
      </c>
      <c r="B5614" s="54" t="s">
        <v>185</v>
      </c>
      <c r="C5614" s="54" t="s">
        <v>1130</v>
      </c>
      <c r="D5614" s="54" t="s">
        <v>1593</v>
      </c>
      <c r="E5614" s="54" t="s">
        <v>370</v>
      </c>
      <c r="F5614" s="54" t="s">
        <v>272</v>
      </c>
      <c r="G5614" s="54" t="s">
        <v>1541</v>
      </c>
      <c r="H5614" s="54" t="s">
        <v>1542</v>
      </c>
      <c r="I5614" s="54" t="s">
        <v>1543</v>
      </c>
      <c r="J5614" s="54" t="s">
        <v>1541</v>
      </c>
      <c r="K5614" s="54" t="s">
        <v>1556</v>
      </c>
      <c r="L5614" s="87">
        <v>43308</v>
      </c>
      <c r="M5614" s="54"/>
      <c r="N5614" s="54" t="s">
        <v>1557</v>
      </c>
      <c r="O5614" s="88">
        <v>1.5299999999999999E-2</v>
      </c>
      <c r="P5614" s="54">
        <v>1</v>
      </c>
    </row>
    <row r="5615" spans="1:16" ht="28">
      <c r="A5615" s="54" t="s">
        <v>228</v>
      </c>
      <c r="B5615" s="54" t="s">
        <v>185</v>
      </c>
      <c r="C5615" s="54" t="s">
        <v>1130</v>
      </c>
      <c r="D5615" s="54" t="s">
        <v>1593</v>
      </c>
      <c r="E5615" s="54" t="s">
        <v>370</v>
      </c>
      <c r="F5615" s="54" t="s">
        <v>272</v>
      </c>
      <c r="G5615" s="54" t="s">
        <v>205</v>
      </c>
      <c r="H5615" s="54" t="s">
        <v>1446</v>
      </c>
      <c r="I5615" s="54" t="s">
        <v>1447</v>
      </c>
      <c r="J5615" s="54" t="s">
        <v>205</v>
      </c>
      <c r="K5615" s="54" t="s">
        <v>1446</v>
      </c>
      <c r="L5615" s="87">
        <v>43042</v>
      </c>
      <c r="M5615" s="54"/>
      <c r="N5615" s="54" t="s">
        <v>1448</v>
      </c>
      <c r="O5615" s="88">
        <v>1.5299999999999999E-2</v>
      </c>
      <c r="P5615" s="54">
        <v>1</v>
      </c>
    </row>
    <row r="5616" spans="1:16" ht="28">
      <c r="A5616" s="54" t="s">
        <v>228</v>
      </c>
      <c r="B5616" s="54" t="s">
        <v>185</v>
      </c>
      <c r="C5616" s="54" t="s">
        <v>1130</v>
      </c>
      <c r="D5616" s="54" t="s">
        <v>1593</v>
      </c>
      <c r="E5616" s="54" t="s">
        <v>370</v>
      </c>
      <c r="F5616" s="54" t="s">
        <v>272</v>
      </c>
      <c r="G5616" s="54" t="s">
        <v>1023</v>
      </c>
      <c r="H5616" s="54" t="s">
        <v>1024</v>
      </c>
      <c r="I5616" s="54" t="s">
        <v>1025</v>
      </c>
      <c r="J5616" s="54" t="s">
        <v>1023</v>
      </c>
      <c r="K5616" s="54" t="s">
        <v>1028</v>
      </c>
      <c r="L5616" s="87">
        <v>41688</v>
      </c>
      <c r="M5616" s="54"/>
      <c r="N5616" s="54" t="s">
        <v>1029</v>
      </c>
      <c r="O5616" s="88">
        <v>1.5299999999999999E-2</v>
      </c>
      <c r="P5616" s="54">
        <v>1</v>
      </c>
    </row>
    <row r="5617" spans="1:16" ht="28">
      <c r="A5617" s="54" t="s">
        <v>228</v>
      </c>
      <c r="B5617" s="54" t="s">
        <v>185</v>
      </c>
      <c r="C5617" s="54" t="s">
        <v>1130</v>
      </c>
      <c r="D5617" s="54" t="s">
        <v>1593</v>
      </c>
      <c r="E5617" s="54" t="s">
        <v>370</v>
      </c>
      <c r="F5617" s="54" t="s">
        <v>272</v>
      </c>
      <c r="G5617" s="54" t="s">
        <v>365</v>
      </c>
      <c r="H5617" s="54" t="s">
        <v>1099</v>
      </c>
      <c r="I5617" s="54" t="s">
        <v>1100</v>
      </c>
      <c r="J5617" s="54" t="s">
        <v>365</v>
      </c>
      <c r="K5617" s="54" t="s">
        <v>1105</v>
      </c>
      <c r="L5617" s="87">
        <v>42671</v>
      </c>
      <c r="M5617" s="54"/>
      <c r="N5617" s="54" t="s">
        <v>1106</v>
      </c>
      <c r="O5617" s="88">
        <v>1.5299999999999999E-2</v>
      </c>
      <c r="P5617" s="54">
        <v>1</v>
      </c>
    </row>
    <row r="5618" spans="1:16" ht="28">
      <c r="A5618" s="54" t="s">
        <v>228</v>
      </c>
      <c r="B5618" s="54" t="s">
        <v>185</v>
      </c>
      <c r="C5618" s="54" t="s">
        <v>1130</v>
      </c>
      <c r="D5618" s="54" t="s">
        <v>1593</v>
      </c>
      <c r="E5618" s="54" t="s">
        <v>370</v>
      </c>
      <c r="F5618" s="54" t="s">
        <v>272</v>
      </c>
      <c r="G5618" s="54" t="s">
        <v>365</v>
      </c>
      <c r="H5618" s="54" t="s">
        <v>1099</v>
      </c>
      <c r="I5618" s="54" t="s">
        <v>1100</v>
      </c>
      <c r="J5618" s="54" t="s">
        <v>365</v>
      </c>
      <c r="K5618" s="54" t="s">
        <v>1112</v>
      </c>
      <c r="L5618" s="87">
        <v>42671</v>
      </c>
      <c r="M5618" s="54"/>
      <c r="N5618" s="54" t="s">
        <v>1113</v>
      </c>
      <c r="O5618" s="88">
        <v>1.5299999999999999E-2</v>
      </c>
      <c r="P5618" s="54">
        <v>1</v>
      </c>
    </row>
    <row r="5619" spans="1:16" ht="28">
      <c r="A5619" s="54" t="s">
        <v>228</v>
      </c>
      <c r="B5619" s="54" t="s">
        <v>185</v>
      </c>
      <c r="C5619" s="54" t="s">
        <v>1132</v>
      </c>
      <c r="D5619" s="54" t="s">
        <v>1593</v>
      </c>
      <c r="E5619" s="54" t="s">
        <v>370</v>
      </c>
      <c r="F5619" s="54" t="s">
        <v>272</v>
      </c>
      <c r="G5619" s="54" t="s">
        <v>192</v>
      </c>
      <c r="H5619" s="54" t="s">
        <v>452</v>
      </c>
      <c r="I5619" s="54" t="s">
        <v>460</v>
      </c>
      <c r="J5619" s="54" t="s">
        <v>192</v>
      </c>
      <c r="K5619" s="54" t="s">
        <v>452</v>
      </c>
      <c r="L5619" s="87">
        <v>41842</v>
      </c>
      <c r="M5619" s="54"/>
      <c r="N5619" s="54" t="s">
        <v>461</v>
      </c>
      <c r="O5619" s="88">
        <v>1.9900000000000001E-2</v>
      </c>
      <c r="P5619" s="54">
        <v>1</v>
      </c>
    </row>
    <row r="5620" spans="1:16" ht="28">
      <c r="A5620" s="54" t="s">
        <v>228</v>
      </c>
      <c r="B5620" s="54" t="s">
        <v>185</v>
      </c>
      <c r="C5620" s="54" t="s">
        <v>1132</v>
      </c>
      <c r="D5620" s="54" t="s">
        <v>1593</v>
      </c>
      <c r="E5620" s="54" t="s">
        <v>370</v>
      </c>
      <c r="F5620" s="54" t="s">
        <v>272</v>
      </c>
      <c r="G5620" s="54" t="s">
        <v>192</v>
      </c>
      <c r="H5620" s="54" t="s">
        <v>462</v>
      </c>
      <c r="I5620" s="54" t="s">
        <v>463</v>
      </c>
      <c r="J5620" s="54" t="s">
        <v>192</v>
      </c>
      <c r="K5620" s="54" t="s">
        <v>462</v>
      </c>
      <c r="L5620" s="87">
        <v>41800</v>
      </c>
      <c r="M5620" s="54"/>
      <c r="N5620" s="54" t="s">
        <v>464</v>
      </c>
      <c r="O5620" s="88">
        <v>1.9900000000000001E-2</v>
      </c>
      <c r="P5620" s="54">
        <v>1</v>
      </c>
    </row>
    <row r="5621" spans="1:16" ht="28">
      <c r="A5621" s="54" t="s">
        <v>228</v>
      </c>
      <c r="B5621" s="54" t="s">
        <v>185</v>
      </c>
      <c r="C5621" s="54" t="s">
        <v>1132</v>
      </c>
      <c r="D5621" s="54" t="s">
        <v>1593</v>
      </c>
      <c r="E5621" s="54" t="s">
        <v>370</v>
      </c>
      <c r="F5621" s="54" t="s">
        <v>272</v>
      </c>
      <c r="G5621" s="54" t="s">
        <v>859</v>
      </c>
      <c r="H5621" s="54" t="s">
        <v>881</v>
      </c>
      <c r="I5621" s="54" t="s">
        <v>882</v>
      </c>
      <c r="J5621" s="54" t="s">
        <v>859</v>
      </c>
      <c r="K5621" s="54" t="s">
        <v>885</v>
      </c>
      <c r="L5621" s="87">
        <v>41695</v>
      </c>
      <c r="M5621" s="54"/>
      <c r="N5621" s="54" t="s">
        <v>886</v>
      </c>
      <c r="O5621" s="88">
        <v>1.9900000000000001E-2</v>
      </c>
      <c r="P5621" s="54">
        <v>1</v>
      </c>
    </row>
    <row r="5622" spans="1:16" ht="28">
      <c r="A5622" s="54" t="s">
        <v>228</v>
      </c>
      <c r="B5622" s="54" t="s">
        <v>185</v>
      </c>
      <c r="C5622" s="54" t="s">
        <v>1132</v>
      </c>
      <c r="D5622" s="54" t="s">
        <v>1593</v>
      </c>
      <c r="E5622" s="54" t="s">
        <v>370</v>
      </c>
      <c r="F5622" s="54" t="s">
        <v>272</v>
      </c>
      <c r="G5622" s="54" t="s">
        <v>207</v>
      </c>
      <c r="H5622" s="54" t="s">
        <v>208</v>
      </c>
      <c r="I5622" s="54" t="s">
        <v>329</v>
      </c>
      <c r="J5622" s="54" t="s">
        <v>207</v>
      </c>
      <c r="K5622" s="54" t="s">
        <v>1062</v>
      </c>
      <c r="L5622" s="87">
        <v>42171</v>
      </c>
      <c r="M5622" s="54"/>
      <c r="N5622" s="54" t="s">
        <v>1063</v>
      </c>
      <c r="O5622" s="88">
        <v>1.9900000000000001E-2</v>
      </c>
      <c r="P5622" s="54">
        <v>1</v>
      </c>
    </row>
    <row r="5623" spans="1:16" ht="28">
      <c r="A5623" s="54" t="s">
        <v>228</v>
      </c>
      <c r="B5623" s="54" t="s">
        <v>185</v>
      </c>
      <c r="C5623" s="54" t="s">
        <v>1132</v>
      </c>
      <c r="D5623" s="54" t="s">
        <v>1593</v>
      </c>
      <c r="E5623" s="54" t="s">
        <v>370</v>
      </c>
      <c r="F5623" s="54" t="s">
        <v>272</v>
      </c>
      <c r="G5623" s="54" t="s">
        <v>207</v>
      </c>
      <c r="H5623" s="54" t="s">
        <v>209</v>
      </c>
      <c r="I5623" s="54" t="s">
        <v>1074</v>
      </c>
      <c r="J5623" s="54" t="s">
        <v>207</v>
      </c>
      <c r="K5623" s="54" t="s">
        <v>1075</v>
      </c>
      <c r="L5623" s="87">
        <v>41688</v>
      </c>
      <c r="M5623" s="54"/>
      <c r="N5623" s="54" t="s">
        <v>1076</v>
      </c>
      <c r="O5623" s="88">
        <v>1.9900000000000001E-2</v>
      </c>
      <c r="P5623" s="54">
        <v>1</v>
      </c>
    </row>
    <row r="5624" spans="1:16" ht="28">
      <c r="A5624" s="54" t="s">
        <v>228</v>
      </c>
      <c r="B5624" s="54" t="s">
        <v>185</v>
      </c>
      <c r="C5624" s="54" t="s">
        <v>1132</v>
      </c>
      <c r="D5624" s="54" t="s">
        <v>1593</v>
      </c>
      <c r="E5624" s="54" t="s">
        <v>370</v>
      </c>
      <c r="F5624" s="54" t="s">
        <v>272</v>
      </c>
      <c r="G5624" s="54" t="s">
        <v>207</v>
      </c>
      <c r="H5624" s="54" t="s">
        <v>209</v>
      </c>
      <c r="I5624" s="54" t="s">
        <v>1074</v>
      </c>
      <c r="J5624" s="54" t="s">
        <v>207</v>
      </c>
      <c r="K5624" s="54" t="s">
        <v>1085</v>
      </c>
      <c r="L5624" s="87">
        <v>41688</v>
      </c>
      <c r="M5624" s="54"/>
      <c r="N5624" s="54" t="s">
        <v>1086</v>
      </c>
      <c r="O5624" s="88">
        <v>1.9900000000000001E-2</v>
      </c>
      <c r="P5624" s="54">
        <v>1</v>
      </c>
    </row>
    <row r="5625" spans="1:16" ht="23.25" customHeight="1">
      <c r="A5625" s="54" t="s">
        <v>228</v>
      </c>
      <c r="B5625" s="54" t="s">
        <v>185</v>
      </c>
      <c r="C5625" s="54" t="s">
        <v>1132</v>
      </c>
      <c r="D5625" s="54" t="s">
        <v>1593</v>
      </c>
      <c r="E5625" s="54" t="s">
        <v>370</v>
      </c>
      <c r="F5625" s="54" t="s">
        <v>272</v>
      </c>
      <c r="G5625" s="54" t="s">
        <v>207</v>
      </c>
      <c r="H5625" s="54" t="s">
        <v>209</v>
      </c>
      <c r="I5625" s="54" t="s">
        <v>1074</v>
      </c>
      <c r="J5625" s="54" t="s">
        <v>207</v>
      </c>
      <c r="K5625" s="54" t="s">
        <v>1087</v>
      </c>
      <c r="L5625" s="87">
        <v>41688</v>
      </c>
      <c r="M5625" s="54"/>
      <c r="N5625" s="54" t="s">
        <v>1088</v>
      </c>
      <c r="O5625" s="88">
        <v>1.9900000000000001E-2</v>
      </c>
      <c r="P5625" s="54">
        <v>1</v>
      </c>
    </row>
    <row r="5626" spans="1:16" ht="28">
      <c r="A5626" s="54" t="s">
        <v>228</v>
      </c>
      <c r="B5626" s="54" t="s">
        <v>185</v>
      </c>
      <c r="C5626" s="54" t="s">
        <v>1132</v>
      </c>
      <c r="D5626" s="54" t="s">
        <v>1593</v>
      </c>
      <c r="E5626" s="54" t="s">
        <v>370</v>
      </c>
      <c r="F5626" s="54" t="s">
        <v>272</v>
      </c>
      <c r="G5626" s="54" t="s">
        <v>207</v>
      </c>
      <c r="H5626" s="54" t="s">
        <v>209</v>
      </c>
      <c r="I5626" s="54" t="s">
        <v>1074</v>
      </c>
      <c r="J5626" s="54" t="s">
        <v>207</v>
      </c>
      <c r="K5626" s="54" t="s">
        <v>1093</v>
      </c>
      <c r="L5626" s="87">
        <v>41688</v>
      </c>
      <c r="M5626" s="54"/>
      <c r="N5626" s="54" t="s">
        <v>1094</v>
      </c>
      <c r="O5626" s="88">
        <v>1.9900000000000001E-2</v>
      </c>
      <c r="P5626" s="54">
        <v>1</v>
      </c>
    </row>
    <row r="5627" spans="1:16" ht="28">
      <c r="A5627" s="54" t="s">
        <v>228</v>
      </c>
      <c r="B5627" s="54" t="s">
        <v>185</v>
      </c>
      <c r="C5627" s="54" t="s">
        <v>1132</v>
      </c>
      <c r="D5627" s="54" t="s">
        <v>1593</v>
      </c>
      <c r="E5627" s="54" t="s">
        <v>370</v>
      </c>
      <c r="F5627" s="54" t="s">
        <v>272</v>
      </c>
      <c r="G5627" s="54" t="s">
        <v>207</v>
      </c>
      <c r="H5627" s="54" t="s">
        <v>209</v>
      </c>
      <c r="I5627" s="54" t="s">
        <v>1074</v>
      </c>
      <c r="J5627" s="54" t="s">
        <v>207</v>
      </c>
      <c r="K5627" s="54" t="s">
        <v>1095</v>
      </c>
      <c r="L5627" s="87">
        <v>41688</v>
      </c>
      <c r="M5627" s="54"/>
      <c r="N5627" s="54" t="s">
        <v>1096</v>
      </c>
      <c r="O5627" s="88">
        <v>7.9399999999999998E-2</v>
      </c>
      <c r="P5627" s="54">
        <v>4</v>
      </c>
    </row>
    <row r="5628" spans="1:16" ht="28">
      <c r="A5628" s="54" t="s">
        <v>228</v>
      </c>
      <c r="B5628" s="54" t="s">
        <v>185</v>
      </c>
      <c r="C5628" s="54" t="s">
        <v>1130</v>
      </c>
      <c r="D5628" s="54" t="s">
        <v>1593</v>
      </c>
      <c r="E5628" s="54" t="s">
        <v>370</v>
      </c>
      <c r="F5628" s="54" t="s">
        <v>272</v>
      </c>
      <c r="G5628" s="54" t="s">
        <v>186</v>
      </c>
      <c r="H5628" s="54" t="s">
        <v>371</v>
      </c>
      <c r="I5628" s="54" t="s">
        <v>372</v>
      </c>
      <c r="J5628" s="54" t="s">
        <v>186</v>
      </c>
      <c r="K5628" s="54" t="s">
        <v>373</v>
      </c>
      <c r="L5628" s="87">
        <v>41695</v>
      </c>
      <c r="M5628" s="54"/>
      <c r="N5628" s="54" t="s">
        <v>375</v>
      </c>
      <c r="O5628" s="88">
        <v>0.26</v>
      </c>
      <c r="P5628" s="54">
        <v>17</v>
      </c>
    </row>
    <row r="5629" spans="1:16" ht="28">
      <c r="A5629" s="54" t="s">
        <v>228</v>
      </c>
      <c r="B5629" s="54" t="s">
        <v>185</v>
      </c>
      <c r="C5629" s="54" t="s">
        <v>1130</v>
      </c>
      <c r="D5629" s="54" t="s">
        <v>1593</v>
      </c>
      <c r="E5629" s="54" t="s">
        <v>370</v>
      </c>
      <c r="F5629" s="54" t="s">
        <v>272</v>
      </c>
      <c r="G5629" s="54" t="s">
        <v>186</v>
      </c>
      <c r="H5629" s="54" t="s">
        <v>371</v>
      </c>
      <c r="I5629" s="54" t="s">
        <v>372</v>
      </c>
      <c r="J5629" s="54" t="s">
        <v>186</v>
      </c>
      <c r="K5629" s="54" t="s">
        <v>379</v>
      </c>
      <c r="L5629" s="87">
        <v>41695</v>
      </c>
      <c r="M5629" s="54"/>
      <c r="N5629" s="54" t="s">
        <v>380</v>
      </c>
      <c r="O5629" s="88">
        <v>0.47420000000000001</v>
      </c>
      <c r="P5629" s="54">
        <v>31</v>
      </c>
    </row>
    <row r="5630" spans="1:16" ht="28">
      <c r="A5630" s="54" t="s">
        <v>228</v>
      </c>
      <c r="B5630" s="54" t="s">
        <v>185</v>
      </c>
      <c r="C5630" s="54" t="s">
        <v>1130</v>
      </c>
      <c r="D5630" s="54" t="s">
        <v>1593</v>
      </c>
      <c r="E5630" s="54" t="s">
        <v>370</v>
      </c>
      <c r="F5630" s="54" t="s">
        <v>272</v>
      </c>
      <c r="G5630" s="54" t="s">
        <v>186</v>
      </c>
      <c r="H5630" s="54" t="s">
        <v>371</v>
      </c>
      <c r="I5630" s="54" t="s">
        <v>372</v>
      </c>
      <c r="J5630" s="54" t="s">
        <v>186</v>
      </c>
      <c r="K5630" s="54" t="s">
        <v>381</v>
      </c>
      <c r="L5630" s="87">
        <v>41695</v>
      </c>
      <c r="M5630" s="54"/>
      <c r="N5630" s="54" t="s">
        <v>382</v>
      </c>
      <c r="O5630" s="88">
        <v>0.1835</v>
      </c>
      <c r="P5630" s="54">
        <v>12</v>
      </c>
    </row>
    <row r="5631" spans="1:16" ht="28">
      <c r="A5631" s="54" t="s">
        <v>228</v>
      </c>
      <c r="B5631" s="54" t="s">
        <v>185</v>
      </c>
      <c r="C5631" s="54" t="s">
        <v>1130</v>
      </c>
      <c r="D5631" s="54" t="s">
        <v>1593</v>
      </c>
      <c r="E5631" s="54" t="s">
        <v>370</v>
      </c>
      <c r="F5631" s="54" t="s">
        <v>272</v>
      </c>
      <c r="G5631" s="54" t="s">
        <v>307</v>
      </c>
      <c r="H5631" s="54" t="s">
        <v>308</v>
      </c>
      <c r="I5631" s="54" t="s">
        <v>309</v>
      </c>
      <c r="J5631" s="54" t="s">
        <v>307</v>
      </c>
      <c r="K5631" s="54" t="s">
        <v>313</v>
      </c>
      <c r="L5631" s="87">
        <v>41695</v>
      </c>
      <c r="M5631" s="54"/>
      <c r="N5631" s="54" t="s">
        <v>314</v>
      </c>
      <c r="O5631" s="88">
        <v>0.21410000000000001</v>
      </c>
      <c r="P5631" s="54">
        <v>14</v>
      </c>
    </row>
    <row r="5632" spans="1:16" ht="28">
      <c r="A5632" s="54" t="s">
        <v>228</v>
      </c>
      <c r="B5632" s="54" t="s">
        <v>185</v>
      </c>
      <c r="C5632" s="54" t="s">
        <v>1132</v>
      </c>
      <c r="D5632" s="54" t="s">
        <v>1593</v>
      </c>
      <c r="E5632" s="54" t="s">
        <v>370</v>
      </c>
      <c r="F5632" s="54" t="s">
        <v>272</v>
      </c>
      <c r="G5632" s="54" t="s">
        <v>186</v>
      </c>
      <c r="H5632" s="54" t="s">
        <v>371</v>
      </c>
      <c r="I5632" s="54" t="s">
        <v>372</v>
      </c>
      <c r="J5632" s="54" t="s">
        <v>186</v>
      </c>
      <c r="K5632" s="54" t="s">
        <v>373</v>
      </c>
      <c r="L5632" s="87">
        <v>41695</v>
      </c>
      <c r="M5632" s="54"/>
      <c r="N5632" s="54" t="s">
        <v>375</v>
      </c>
      <c r="O5632" s="88">
        <v>0.21840000000000001</v>
      </c>
      <c r="P5632" s="54">
        <v>11</v>
      </c>
    </row>
    <row r="5633" spans="1:16" ht="28">
      <c r="A5633" s="54" t="s">
        <v>228</v>
      </c>
      <c r="B5633" s="54" t="s">
        <v>185</v>
      </c>
      <c r="C5633" s="54" t="s">
        <v>1132</v>
      </c>
      <c r="D5633" s="54" t="s">
        <v>1593</v>
      </c>
      <c r="E5633" s="54" t="s">
        <v>370</v>
      </c>
      <c r="F5633" s="54" t="s">
        <v>272</v>
      </c>
      <c r="G5633" s="54" t="s">
        <v>186</v>
      </c>
      <c r="H5633" s="54" t="s">
        <v>371</v>
      </c>
      <c r="I5633" s="54" t="s">
        <v>372</v>
      </c>
      <c r="J5633" s="54" t="s">
        <v>186</v>
      </c>
      <c r="K5633" s="54" t="s">
        <v>376</v>
      </c>
      <c r="L5633" s="87">
        <v>41695</v>
      </c>
      <c r="M5633" s="54"/>
      <c r="N5633" s="54" t="s">
        <v>378</v>
      </c>
      <c r="O5633" s="88">
        <v>1.9900000000000001E-2</v>
      </c>
      <c r="P5633" s="54">
        <v>1</v>
      </c>
    </row>
    <row r="5634" spans="1:16" ht="28">
      <c r="A5634" s="54" t="s">
        <v>228</v>
      </c>
      <c r="B5634" s="54" t="s">
        <v>185</v>
      </c>
      <c r="C5634" s="54" t="s">
        <v>1132</v>
      </c>
      <c r="D5634" s="54" t="s">
        <v>1593</v>
      </c>
      <c r="E5634" s="54" t="s">
        <v>370</v>
      </c>
      <c r="F5634" s="54" t="s">
        <v>272</v>
      </c>
      <c r="G5634" s="54" t="s">
        <v>186</v>
      </c>
      <c r="H5634" s="54" t="s">
        <v>371</v>
      </c>
      <c r="I5634" s="54" t="s">
        <v>372</v>
      </c>
      <c r="J5634" s="54" t="s">
        <v>186</v>
      </c>
      <c r="K5634" s="54" t="s">
        <v>379</v>
      </c>
      <c r="L5634" s="87">
        <v>41695</v>
      </c>
      <c r="M5634" s="54"/>
      <c r="N5634" s="54" t="s">
        <v>380</v>
      </c>
      <c r="O5634" s="88">
        <v>0.29780000000000001</v>
      </c>
      <c r="P5634" s="54">
        <v>15</v>
      </c>
    </row>
    <row r="5635" spans="1:16" ht="28">
      <c r="A5635" s="54" t="s">
        <v>228</v>
      </c>
      <c r="B5635" s="54" t="s">
        <v>185</v>
      </c>
      <c r="C5635" s="54" t="s">
        <v>1132</v>
      </c>
      <c r="D5635" s="54" t="s">
        <v>1593</v>
      </c>
      <c r="E5635" s="54" t="s">
        <v>370</v>
      </c>
      <c r="F5635" s="54" t="s">
        <v>272</v>
      </c>
      <c r="G5635" s="54" t="s">
        <v>186</v>
      </c>
      <c r="H5635" s="54" t="s">
        <v>371</v>
      </c>
      <c r="I5635" s="54" t="s">
        <v>372</v>
      </c>
      <c r="J5635" s="54" t="s">
        <v>186</v>
      </c>
      <c r="K5635" s="54" t="s">
        <v>381</v>
      </c>
      <c r="L5635" s="87">
        <v>41695</v>
      </c>
      <c r="M5635" s="54"/>
      <c r="N5635" s="54" t="s">
        <v>382</v>
      </c>
      <c r="O5635" s="88">
        <v>0.1787</v>
      </c>
      <c r="P5635" s="54">
        <v>9</v>
      </c>
    </row>
    <row r="5636" spans="1:16" ht="28">
      <c r="A5636" s="54" t="s">
        <v>228</v>
      </c>
      <c r="B5636" s="54" t="s">
        <v>185</v>
      </c>
      <c r="C5636" s="54" t="s">
        <v>1132</v>
      </c>
      <c r="D5636" s="54" t="s">
        <v>1593</v>
      </c>
      <c r="E5636" s="54" t="s">
        <v>370</v>
      </c>
      <c r="F5636" s="54" t="s">
        <v>272</v>
      </c>
      <c r="G5636" s="54" t="s">
        <v>186</v>
      </c>
      <c r="H5636" s="54" t="s">
        <v>371</v>
      </c>
      <c r="I5636" s="54" t="s">
        <v>372</v>
      </c>
      <c r="J5636" s="54" t="s">
        <v>186</v>
      </c>
      <c r="K5636" s="54" t="s">
        <v>385</v>
      </c>
      <c r="L5636" s="87">
        <v>41695</v>
      </c>
      <c r="M5636" s="54"/>
      <c r="N5636" s="54" t="s">
        <v>386</v>
      </c>
      <c r="O5636" s="88">
        <v>1.9900000000000001E-2</v>
      </c>
      <c r="P5636" s="54">
        <v>1</v>
      </c>
    </row>
    <row r="5637" spans="1:16" ht="28">
      <c r="A5637" s="54" t="s">
        <v>228</v>
      </c>
      <c r="B5637" s="54" t="s">
        <v>185</v>
      </c>
      <c r="C5637" s="54" t="s">
        <v>1132</v>
      </c>
      <c r="D5637" s="54" t="s">
        <v>1593</v>
      </c>
      <c r="E5637" s="54" t="s">
        <v>370</v>
      </c>
      <c r="F5637" s="54" t="s">
        <v>272</v>
      </c>
      <c r="G5637" s="54" t="s">
        <v>288</v>
      </c>
      <c r="H5637" s="54" t="s">
        <v>600</v>
      </c>
      <c r="I5637" s="54" t="s">
        <v>601</v>
      </c>
      <c r="J5637" s="54" t="s">
        <v>288</v>
      </c>
      <c r="K5637" s="54" t="s">
        <v>608</v>
      </c>
      <c r="L5637" s="87">
        <v>41695</v>
      </c>
      <c r="M5637" s="54"/>
      <c r="N5637" s="54" t="s">
        <v>609</v>
      </c>
      <c r="O5637" s="88">
        <v>1.9900000000000001E-2</v>
      </c>
      <c r="P5637" s="54">
        <v>1</v>
      </c>
    </row>
    <row r="5638" spans="1:16" ht="28">
      <c r="A5638" s="54" t="s">
        <v>228</v>
      </c>
      <c r="B5638" s="54" t="s">
        <v>185</v>
      </c>
      <c r="C5638" s="54" t="s">
        <v>1132</v>
      </c>
      <c r="D5638" s="54" t="s">
        <v>1593</v>
      </c>
      <c r="E5638" s="54" t="s">
        <v>370</v>
      </c>
      <c r="F5638" s="54" t="s">
        <v>272</v>
      </c>
      <c r="G5638" s="54" t="s">
        <v>288</v>
      </c>
      <c r="H5638" s="54" t="s">
        <v>600</v>
      </c>
      <c r="I5638" s="54" t="s">
        <v>601</v>
      </c>
      <c r="J5638" s="54" t="s">
        <v>288</v>
      </c>
      <c r="K5638" s="54" t="s">
        <v>610</v>
      </c>
      <c r="L5638" s="87">
        <v>41695</v>
      </c>
      <c r="M5638" s="54"/>
      <c r="N5638" s="54" t="s">
        <v>611</v>
      </c>
      <c r="O5638" s="88">
        <v>1.9900000000000001E-2</v>
      </c>
      <c r="P5638" s="54">
        <v>1</v>
      </c>
    </row>
    <row r="5639" spans="1:16" ht="28">
      <c r="A5639" s="54" t="s">
        <v>228</v>
      </c>
      <c r="B5639" s="54" t="s">
        <v>185</v>
      </c>
      <c r="C5639" s="54" t="s">
        <v>1132</v>
      </c>
      <c r="D5639" s="54" t="s">
        <v>1593</v>
      </c>
      <c r="E5639" s="54" t="s">
        <v>370</v>
      </c>
      <c r="F5639" s="54" t="s">
        <v>272</v>
      </c>
      <c r="G5639" s="54" t="s">
        <v>307</v>
      </c>
      <c r="H5639" s="54" t="s">
        <v>308</v>
      </c>
      <c r="I5639" s="54" t="s">
        <v>309</v>
      </c>
      <c r="J5639" s="54" t="s">
        <v>307</v>
      </c>
      <c r="K5639" s="54" t="s">
        <v>313</v>
      </c>
      <c r="L5639" s="87">
        <v>41695</v>
      </c>
      <c r="M5639" s="54"/>
      <c r="N5639" s="54" t="s">
        <v>314</v>
      </c>
      <c r="O5639" s="88">
        <v>1.9900000000000001E-2</v>
      </c>
      <c r="P5639" s="54">
        <v>1</v>
      </c>
    </row>
    <row r="5640" spans="1:16" ht="28">
      <c r="A5640" s="54" t="s">
        <v>228</v>
      </c>
      <c r="B5640" s="54" t="s">
        <v>185</v>
      </c>
      <c r="C5640" s="54" t="s">
        <v>1784</v>
      </c>
      <c r="D5640" s="54" t="s">
        <v>1560</v>
      </c>
      <c r="E5640" s="54" t="s">
        <v>370</v>
      </c>
      <c r="F5640" s="54" t="s">
        <v>272</v>
      </c>
      <c r="G5640" s="54" t="s">
        <v>186</v>
      </c>
      <c r="H5640" s="54" t="s">
        <v>187</v>
      </c>
      <c r="I5640" s="54" t="s">
        <v>390</v>
      </c>
      <c r="J5640" s="54" t="s">
        <v>186</v>
      </c>
      <c r="K5640" s="54" t="s">
        <v>187</v>
      </c>
      <c r="L5640" s="87">
        <v>42482</v>
      </c>
      <c r="M5640" s="54"/>
      <c r="N5640" s="54" t="s">
        <v>391</v>
      </c>
      <c r="O5640" s="88">
        <v>2.6521428E-2</v>
      </c>
      <c r="P5640" s="54">
        <v>2</v>
      </c>
    </row>
    <row r="5641" spans="1:16" ht="28">
      <c r="A5641" s="54" t="s">
        <v>228</v>
      </c>
      <c r="B5641" s="54" t="s">
        <v>185</v>
      </c>
      <c r="C5641" s="54" t="s">
        <v>1784</v>
      </c>
      <c r="D5641" s="54" t="s">
        <v>1560</v>
      </c>
      <c r="E5641" s="54" t="s">
        <v>370</v>
      </c>
      <c r="F5641" s="54" t="s">
        <v>272</v>
      </c>
      <c r="G5641" s="54" t="s">
        <v>186</v>
      </c>
      <c r="H5641" s="54" t="s">
        <v>276</v>
      </c>
      <c r="I5641" s="54" t="s">
        <v>407</v>
      </c>
      <c r="J5641" s="54" t="s">
        <v>186</v>
      </c>
      <c r="K5641" s="54" t="s">
        <v>276</v>
      </c>
      <c r="L5641" s="87">
        <v>42475</v>
      </c>
      <c r="M5641" s="54"/>
      <c r="N5641" s="54" t="s">
        <v>408</v>
      </c>
      <c r="O5641" s="88">
        <v>1.3407110999999999E-2</v>
      </c>
      <c r="P5641" s="54">
        <v>1</v>
      </c>
    </row>
    <row r="5642" spans="1:16" ht="28">
      <c r="A5642" s="54" t="s">
        <v>228</v>
      </c>
      <c r="B5642" s="54" t="s">
        <v>185</v>
      </c>
      <c r="C5642" s="54" t="s">
        <v>1784</v>
      </c>
      <c r="D5642" s="54" t="s">
        <v>1560</v>
      </c>
      <c r="E5642" s="54" t="s">
        <v>370</v>
      </c>
      <c r="F5642" s="54" t="s">
        <v>272</v>
      </c>
      <c r="G5642" s="54" t="s">
        <v>186</v>
      </c>
      <c r="H5642" s="54" t="s">
        <v>409</v>
      </c>
      <c r="I5642" s="54" t="s">
        <v>410</v>
      </c>
      <c r="J5642" s="54" t="s">
        <v>186</v>
      </c>
      <c r="K5642" s="54" t="s">
        <v>409</v>
      </c>
      <c r="L5642" s="87">
        <v>42059</v>
      </c>
      <c r="M5642" s="54"/>
      <c r="N5642" s="54" t="s">
        <v>411</v>
      </c>
      <c r="O5642" s="88">
        <v>1.3407110999999999E-2</v>
      </c>
      <c r="P5642" s="54">
        <v>1</v>
      </c>
    </row>
    <row r="5643" spans="1:16" ht="28">
      <c r="A5643" s="54" t="s">
        <v>228</v>
      </c>
      <c r="B5643" s="54" t="s">
        <v>185</v>
      </c>
      <c r="C5643" s="54" t="s">
        <v>1784</v>
      </c>
      <c r="D5643" s="54" t="s">
        <v>1560</v>
      </c>
      <c r="E5643" s="54" t="s">
        <v>370</v>
      </c>
      <c r="F5643" s="54" t="s">
        <v>272</v>
      </c>
      <c r="G5643" s="54" t="s">
        <v>186</v>
      </c>
      <c r="H5643" s="54" t="s">
        <v>409</v>
      </c>
      <c r="I5643" s="54" t="s">
        <v>414</v>
      </c>
      <c r="J5643" s="54" t="s">
        <v>186</v>
      </c>
      <c r="K5643" s="54" t="s">
        <v>409</v>
      </c>
      <c r="L5643" s="87">
        <v>42475</v>
      </c>
      <c r="M5643" s="54"/>
      <c r="N5643" s="54" t="s">
        <v>415</v>
      </c>
      <c r="O5643" s="88">
        <v>1.3260714E-2</v>
      </c>
      <c r="P5643" s="54">
        <v>1</v>
      </c>
    </row>
    <row r="5644" spans="1:16" ht="28">
      <c r="A5644" s="54" t="s">
        <v>228</v>
      </c>
      <c r="B5644" s="54" t="s">
        <v>185</v>
      </c>
      <c r="C5644" s="54" t="s">
        <v>1784</v>
      </c>
      <c r="D5644" s="54" t="s">
        <v>1560</v>
      </c>
      <c r="E5644" s="54" t="s">
        <v>370</v>
      </c>
      <c r="F5644" s="54" t="s">
        <v>272</v>
      </c>
      <c r="G5644" s="54" t="s">
        <v>859</v>
      </c>
      <c r="H5644" s="54" t="s">
        <v>860</v>
      </c>
      <c r="I5644" s="54" t="s">
        <v>861</v>
      </c>
      <c r="J5644" s="54" t="s">
        <v>859</v>
      </c>
      <c r="K5644" s="54" t="s">
        <v>877</v>
      </c>
      <c r="L5644" s="87">
        <v>41688</v>
      </c>
      <c r="M5644" s="54"/>
      <c r="N5644" s="54" t="s">
        <v>878</v>
      </c>
      <c r="O5644" s="88">
        <v>0.199203503</v>
      </c>
      <c r="P5644" s="54">
        <v>15</v>
      </c>
    </row>
    <row r="5645" spans="1:16" ht="28">
      <c r="A5645" s="54" t="s">
        <v>228</v>
      </c>
      <c r="B5645" s="54" t="s">
        <v>185</v>
      </c>
      <c r="C5645" s="54" t="s">
        <v>1784</v>
      </c>
      <c r="D5645" s="54" t="s">
        <v>1560</v>
      </c>
      <c r="E5645" s="54" t="s">
        <v>370</v>
      </c>
      <c r="F5645" s="54" t="s">
        <v>272</v>
      </c>
      <c r="G5645" s="54" t="s">
        <v>859</v>
      </c>
      <c r="H5645" s="54" t="s">
        <v>881</v>
      </c>
      <c r="I5645" s="54" t="s">
        <v>882</v>
      </c>
      <c r="J5645" s="54" t="s">
        <v>859</v>
      </c>
      <c r="K5645" s="54" t="s">
        <v>877</v>
      </c>
      <c r="L5645" s="87">
        <v>41695</v>
      </c>
      <c r="M5645" s="54"/>
      <c r="N5645" s="54" t="s">
        <v>887</v>
      </c>
      <c r="O5645" s="88">
        <v>1.3407110999999999E-2</v>
      </c>
      <c r="P5645" s="54">
        <v>1</v>
      </c>
    </row>
    <row r="5646" spans="1:16" ht="28">
      <c r="A5646" s="54" t="s">
        <v>228</v>
      </c>
      <c r="B5646" s="54" t="s">
        <v>185</v>
      </c>
      <c r="C5646" s="54" t="s">
        <v>1784</v>
      </c>
      <c r="D5646" s="54" t="s">
        <v>1560</v>
      </c>
      <c r="E5646" s="54" t="s">
        <v>370</v>
      </c>
      <c r="F5646" s="54" t="s">
        <v>272</v>
      </c>
      <c r="G5646" s="54" t="s">
        <v>201</v>
      </c>
      <c r="H5646" s="54" t="s">
        <v>958</v>
      </c>
      <c r="I5646" s="54" t="s">
        <v>959</v>
      </c>
      <c r="J5646" s="54" t="s">
        <v>201</v>
      </c>
      <c r="K5646" s="54" t="s">
        <v>958</v>
      </c>
      <c r="L5646" s="87">
        <v>42867</v>
      </c>
      <c r="M5646" s="54"/>
      <c r="N5646" s="54" t="s">
        <v>960</v>
      </c>
      <c r="O5646" s="88">
        <v>1.3407110999999999E-2</v>
      </c>
      <c r="P5646" s="54">
        <v>1</v>
      </c>
    </row>
    <row r="5647" spans="1:16" ht="28">
      <c r="A5647" s="54" t="s">
        <v>228</v>
      </c>
      <c r="B5647" s="54" t="s">
        <v>185</v>
      </c>
      <c r="C5647" s="54" t="s">
        <v>1784</v>
      </c>
      <c r="D5647" s="54" t="s">
        <v>1560</v>
      </c>
      <c r="E5647" s="54" t="s">
        <v>370</v>
      </c>
      <c r="F5647" s="54" t="s">
        <v>272</v>
      </c>
      <c r="G5647" s="54" t="s">
        <v>205</v>
      </c>
      <c r="H5647" s="54" t="s">
        <v>206</v>
      </c>
      <c r="I5647" s="54" t="s">
        <v>1001</v>
      </c>
      <c r="J5647" s="54" t="s">
        <v>205</v>
      </c>
      <c r="K5647" s="54" t="s">
        <v>1008</v>
      </c>
      <c r="L5647" s="87">
        <v>42136</v>
      </c>
      <c r="M5647" s="54"/>
      <c r="N5647" s="54" t="s">
        <v>1009</v>
      </c>
      <c r="O5647" s="88">
        <v>1.3260714E-2</v>
      </c>
      <c r="P5647" s="54">
        <v>1</v>
      </c>
    </row>
    <row r="5648" spans="1:16" ht="28">
      <c r="A5648" s="54" t="s">
        <v>228</v>
      </c>
      <c r="B5648" s="54" t="s">
        <v>185</v>
      </c>
      <c r="C5648" s="54" t="s">
        <v>1784</v>
      </c>
      <c r="D5648" s="54" t="s">
        <v>1560</v>
      </c>
      <c r="E5648" s="54" t="s">
        <v>370</v>
      </c>
      <c r="F5648" s="54" t="s">
        <v>272</v>
      </c>
      <c r="G5648" s="54" t="s">
        <v>205</v>
      </c>
      <c r="H5648" s="54" t="s">
        <v>1016</v>
      </c>
      <c r="I5648" s="54" t="s">
        <v>1017</v>
      </c>
      <c r="J5648" s="54" t="s">
        <v>205</v>
      </c>
      <c r="K5648" s="54" t="s">
        <v>1018</v>
      </c>
      <c r="L5648" s="87">
        <v>41982</v>
      </c>
      <c r="M5648" s="54"/>
      <c r="N5648" s="54" t="s">
        <v>1019</v>
      </c>
      <c r="O5648" s="88">
        <v>2.6667824999999999E-2</v>
      </c>
      <c r="P5648" s="54">
        <v>2</v>
      </c>
    </row>
    <row r="5649" spans="1:16" ht="28">
      <c r="A5649" s="54" t="s">
        <v>228</v>
      </c>
      <c r="B5649" s="54" t="s">
        <v>185</v>
      </c>
      <c r="C5649" s="54" t="s">
        <v>1784</v>
      </c>
      <c r="D5649" s="54" t="s">
        <v>1560</v>
      </c>
      <c r="E5649" s="54" t="s">
        <v>370</v>
      </c>
      <c r="F5649" s="54" t="s">
        <v>272</v>
      </c>
      <c r="G5649" s="54" t="s">
        <v>1023</v>
      </c>
      <c r="H5649" s="54" t="s">
        <v>1024</v>
      </c>
      <c r="I5649" s="54" t="s">
        <v>1025</v>
      </c>
      <c r="J5649" s="54" t="s">
        <v>1023</v>
      </c>
      <c r="K5649" s="54" t="s">
        <v>1044</v>
      </c>
      <c r="L5649" s="87">
        <v>41688</v>
      </c>
      <c r="M5649" s="54"/>
      <c r="N5649" s="54" t="s">
        <v>1045</v>
      </c>
      <c r="O5649" s="88">
        <v>0.119492822</v>
      </c>
      <c r="P5649" s="54">
        <v>9</v>
      </c>
    </row>
    <row r="5650" spans="1:16" ht="28">
      <c r="A5650" s="54" t="s">
        <v>228</v>
      </c>
      <c r="B5650" s="54" t="s">
        <v>185</v>
      </c>
      <c r="C5650" s="54" t="s">
        <v>1784</v>
      </c>
      <c r="D5650" s="54" t="s">
        <v>1560</v>
      </c>
      <c r="E5650" s="54" t="s">
        <v>370</v>
      </c>
      <c r="F5650" s="54" t="s">
        <v>272</v>
      </c>
      <c r="G5650" s="54" t="s">
        <v>210</v>
      </c>
      <c r="H5650" s="54" t="s">
        <v>210</v>
      </c>
      <c r="I5650" s="54" t="s">
        <v>322</v>
      </c>
      <c r="J5650" s="54" t="s">
        <v>210</v>
      </c>
      <c r="K5650" s="54" t="s">
        <v>327</v>
      </c>
      <c r="L5650" s="87">
        <v>41674</v>
      </c>
      <c r="M5650" s="54"/>
      <c r="N5650" s="54" t="s">
        <v>328</v>
      </c>
      <c r="O5650" s="88">
        <v>0.172535678</v>
      </c>
      <c r="P5650" s="54">
        <v>13</v>
      </c>
    </row>
    <row r="5651" spans="1:16" ht="28">
      <c r="A5651" s="54" t="s">
        <v>228</v>
      </c>
      <c r="B5651" s="54" t="s">
        <v>185</v>
      </c>
      <c r="C5651" s="54" t="s">
        <v>1784</v>
      </c>
      <c r="D5651" s="54" t="s">
        <v>1560</v>
      </c>
      <c r="E5651" s="54" t="s">
        <v>370</v>
      </c>
      <c r="F5651" s="54" t="s">
        <v>272</v>
      </c>
      <c r="G5651" s="54" t="s">
        <v>207</v>
      </c>
      <c r="H5651" s="54" t="s">
        <v>208</v>
      </c>
      <c r="I5651" s="54" t="s">
        <v>329</v>
      </c>
      <c r="J5651" s="54" t="s">
        <v>207</v>
      </c>
      <c r="K5651" s="54" t="s">
        <v>334</v>
      </c>
      <c r="L5651" s="87">
        <v>42171</v>
      </c>
      <c r="M5651" s="54"/>
      <c r="N5651" s="54" t="s">
        <v>335</v>
      </c>
      <c r="O5651" s="88">
        <v>8.0149872999999996E-2</v>
      </c>
      <c r="P5651" s="54">
        <v>6</v>
      </c>
    </row>
    <row r="5652" spans="1:16" ht="28">
      <c r="A5652" s="54" t="s">
        <v>228</v>
      </c>
      <c r="B5652" s="54" t="s">
        <v>185</v>
      </c>
      <c r="C5652" s="54" t="s">
        <v>1784</v>
      </c>
      <c r="D5652" s="54" t="s">
        <v>1560</v>
      </c>
      <c r="E5652" s="54" t="s">
        <v>370</v>
      </c>
      <c r="F5652" s="54" t="s">
        <v>272</v>
      </c>
      <c r="G5652" s="54" t="s">
        <v>207</v>
      </c>
      <c r="H5652" s="54" t="s">
        <v>336</v>
      </c>
      <c r="I5652" s="54" t="s">
        <v>337</v>
      </c>
      <c r="J5652" s="54" t="s">
        <v>207</v>
      </c>
      <c r="K5652" s="54" t="s">
        <v>336</v>
      </c>
      <c r="L5652" s="87">
        <v>42101</v>
      </c>
      <c r="M5652" s="54"/>
      <c r="N5652" s="54" t="s">
        <v>338</v>
      </c>
      <c r="O5652" s="88">
        <v>4.0221333999999997E-2</v>
      </c>
      <c r="P5652" s="54">
        <v>4</v>
      </c>
    </row>
    <row r="5653" spans="1:16" ht="28">
      <c r="A5653" s="54" t="s">
        <v>228</v>
      </c>
      <c r="B5653" s="54" t="s">
        <v>185</v>
      </c>
      <c r="C5653" s="54" t="s">
        <v>1784</v>
      </c>
      <c r="D5653" s="54" t="s">
        <v>1560</v>
      </c>
      <c r="E5653" s="54" t="s">
        <v>370</v>
      </c>
      <c r="F5653" s="54" t="s">
        <v>272</v>
      </c>
      <c r="G5653" s="54" t="s">
        <v>207</v>
      </c>
      <c r="H5653" s="54" t="s">
        <v>209</v>
      </c>
      <c r="I5653" s="54" t="s">
        <v>1074</v>
      </c>
      <c r="J5653" s="54" t="s">
        <v>207</v>
      </c>
      <c r="K5653" s="54" t="s">
        <v>1093</v>
      </c>
      <c r="L5653" s="87">
        <v>41688</v>
      </c>
      <c r="M5653" s="54"/>
      <c r="N5653" s="54" t="s">
        <v>1094</v>
      </c>
      <c r="O5653" s="88">
        <v>1.3407110999999999E-2</v>
      </c>
      <c r="P5653" s="54">
        <v>1</v>
      </c>
    </row>
    <row r="5654" spans="1:16" ht="28">
      <c r="A5654" s="54" t="s">
        <v>228</v>
      </c>
      <c r="B5654" s="54" t="s">
        <v>185</v>
      </c>
      <c r="C5654" s="54" t="s">
        <v>1784</v>
      </c>
      <c r="D5654" s="54" t="s">
        <v>1560</v>
      </c>
      <c r="E5654" s="54" t="s">
        <v>370</v>
      </c>
      <c r="F5654" s="54" t="s">
        <v>272</v>
      </c>
      <c r="G5654" s="54" t="s">
        <v>207</v>
      </c>
      <c r="H5654" s="54" t="s">
        <v>209</v>
      </c>
      <c r="I5654" s="54" t="s">
        <v>1074</v>
      </c>
      <c r="J5654" s="54" t="s">
        <v>207</v>
      </c>
      <c r="K5654" s="54" t="s">
        <v>1095</v>
      </c>
      <c r="L5654" s="87">
        <v>41688</v>
      </c>
      <c r="M5654" s="54"/>
      <c r="N5654" s="54" t="s">
        <v>1096</v>
      </c>
      <c r="O5654" s="88">
        <v>0.49313516800000001</v>
      </c>
      <c r="P5654" s="54">
        <v>37</v>
      </c>
    </row>
    <row r="5655" spans="1:16" ht="28">
      <c r="A5655" s="54" t="s">
        <v>228</v>
      </c>
      <c r="B5655" s="54" t="s">
        <v>185</v>
      </c>
      <c r="C5655" s="54" t="s">
        <v>1784</v>
      </c>
      <c r="D5655" s="54" t="s">
        <v>1560</v>
      </c>
      <c r="E5655" s="54" t="s">
        <v>370</v>
      </c>
      <c r="F5655" s="54" t="s">
        <v>272</v>
      </c>
      <c r="G5655" s="54" t="s">
        <v>365</v>
      </c>
      <c r="H5655" s="54" t="s">
        <v>1099</v>
      </c>
      <c r="I5655" s="54" t="s">
        <v>1100</v>
      </c>
      <c r="J5655" s="54" t="s">
        <v>365</v>
      </c>
      <c r="K5655" s="54" t="s">
        <v>1112</v>
      </c>
      <c r="L5655" s="87">
        <v>42671</v>
      </c>
      <c r="M5655" s="54"/>
      <c r="N5655" s="54" t="s">
        <v>1113</v>
      </c>
      <c r="O5655" s="88">
        <v>1.3260714E-2</v>
      </c>
      <c r="P5655" s="54">
        <v>1</v>
      </c>
    </row>
    <row r="5656" spans="1:16" ht="28">
      <c r="A5656" s="54" t="s">
        <v>228</v>
      </c>
      <c r="B5656" s="54" t="s">
        <v>185</v>
      </c>
      <c r="C5656" s="54" t="s">
        <v>1130</v>
      </c>
      <c r="D5656" s="54" t="s">
        <v>1560</v>
      </c>
      <c r="E5656" s="54" t="s">
        <v>370</v>
      </c>
      <c r="F5656" s="54" t="s">
        <v>272</v>
      </c>
      <c r="G5656" s="54" t="s">
        <v>186</v>
      </c>
      <c r="H5656" s="54" t="s">
        <v>387</v>
      </c>
      <c r="I5656" s="54" t="s">
        <v>388</v>
      </c>
      <c r="J5656" s="54" t="s">
        <v>186</v>
      </c>
      <c r="K5656" s="54" t="s">
        <v>387</v>
      </c>
      <c r="L5656" s="87">
        <v>42230</v>
      </c>
      <c r="M5656" s="54"/>
      <c r="N5656" s="54" t="s">
        <v>389</v>
      </c>
      <c r="O5656" s="88">
        <v>0.19948706999999999</v>
      </c>
      <c r="P5656" s="54">
        <v>14</v>
      </c>
    </row>
    <row r="5657" spans="1:16" ht="28">
      <c r="A5657" s="54" t="s">
        <v>228</v>
      </c>
      <c r="B5657" s="54" t="s">
        <v>185</v>
      </c>
      <c r="C5657" s="54" t="s">
        <v>1130</v>
      </c>
      <c r="D5657" s="54" t="s">
        <v>1560</v>
      </c>
      <c r="E5657" s="54" t="s">
        <v>370</v>
      </c>
      <c r="F5657" s="54" t="s">
        <v>272</v>
      </c>
      <c r="G5657" s="54" t="s">
        <v>186</v>
      </c>
      <c r="H5657" s="54" t="s">
        <v>187</v>
      </c>
      <c r="I5657" s="54" t="s">
        <v>273</v>
      </c>
      <c r="J5657" s="54" t="s">
        <v>186</v>
      </c>
      <c r="K5657" s="54" t="s">
        <v>187</v>
      </c>
      <c r="L5657" s="87">
        <v>42094</v>
      </c>
      <c r="M5657" s="54"/>
      <c r="N5657" s="54" t="s">
        <v>274</v>
      </c>
      <c r="O5657" s="88">
        <v>0.338401856</v>
      </c>
      <c r="P5657" s="54">
        <v>22</v>
      </c>
    </row>
    <row r="5658" spans="1:16" ht="28">
      <c r="A5658" s="54" t="s">
        <v>228</v>
      </c>
      <c r="B5658" s="54" t="s">
        <v>185</v>
      </c>
      <c r="C5658" s="54" t="s">
        <v>1130</v>
      </c>
      <c r="D5658" s="54" t="s">
        <v>1560</v>
      </c>
      <c r="E5658" s="54" t="s">
        <v>370</v>
      </c>
      <c r="F5658" s="54" t="s">
        <v>272</v>
      </c>
      <c r="G5658" s="54" t="s">
        <v>186</v>
      </c>
      <c r="H5658" s="54" t="s">
        <v>187</v>
      </c>
      <c r="I5658" s="54" t="s">
        <v>275</v>
      </c>
      <c r="J5658" s="54" t="s">
        <v>186</v>
      </c>
      <c r="K5658" s="54" t="s">
        <v>276</v>
      </c>
      <c r="L5658" s="87">
        <v>42251</v>
      </c>
      <c r="M5658" s="54"/>
      <c r="N5658" s="54" t="s">
        <v>277</v>
      </c>
      <c r="O5658" s="88">
        <v>0.17831481599999999</v>
      </c>
      <c r="P5658" s="54">
        <v>12</v>
      </c>
    </row>
    <row r="5659" spans="1:16" ht="28">
      <c r="A5659" s="54" t="s">
        <v>228</v>
      </c>
      <c r="B5659" s="54" t="s">
        <v>185</v>
      </c>
      <c r="C5659" s="54" t="s">
        <v>1130</v>
      </c>
      <c r="D5659" s="54" t="s">
        <v>1560</v>
      </c>
      <c r="E5659" s="54" t="s">
        <v>370</v>
      </c>
      <c r="F5659" s="54" t="s">
        <v>272</v>
      </c>
      <c r="G5659" s="54" t="s">
        <v>186</v>
      </c>
      <c r="H5659" s="54" t="s">
        <v>187</v>
      </c>
      <c r="I5659" s="54" t="s">
        <v>275</v>
      </c>
      <c r="J5659" s="54" t="s">
        <v>186</v>
      </c>
      <c r="K5659" s="54" t="s">
        <v>278</v>
      </c>
      <c r="L5659" s="87">
        <v>42251</v>
      </c>
      <c r="M5659" s="54"/>
      <c r="N5659" s="54" t="s">
        <v>279</v>
      </c>
      <c r="O5659" s="88">
        <v>0</v>
      </c>
      <c r="P5659" s="54">
        <v>1</v>
      </c>
    </row>
    <row r="5660" spans="1:16" ht="28">
      <c r="A5660" s="54" t="s">
        <v>228</v>
      </c>
      <c r="B5660" s="54" t="s">
        <v>185</v>
      </c>
      <c r="C5660" s="54" t="s">
        <v>1130</v>
      </c>
      <c r="D5660" s="54" t="s">
        <v>1560</v>
      </c>
      <c r="E5660" s="54" t="s">
        <v>370</v>
      </c>
      <c r="F5660" s="54" t="s">
        <v>272</v>
      </c>
      <c r="G5660" s="54" t="s">
        <v>186</v>
      </c>
      <c r="H5660" s="54" t="s">
        <v>409</v>
      </c>
      <c r="I5660" s="54" t="s">
        <v>410</v>
      </c>
      <c r="J5660" s="54" t="s">
        <v>186</v>
      </c>
      <c r="K5660" s="54" t="s">
        <v>409</v>
      </c>
      <c r="L5660" s="87">
        <v>42059</v>
      </c>
      <c r="M5660" s="54"/>
      <c r="N5660" s="54" t="s">
        <v>411</v>
      </c>
      <c r="O5660" s="88">
        <v>1.2392669199999999</v>
      </c>
      <c r="P5660" s="54">
        <v>76</v>
      </c>
    </row>
    <row r="5661" spans="1:16" ht="28">
      <c r="A5661" s="54" t="s">
        <v>228</v>
      </c>
      <c r="B5661" s="54" t="s">
        <v>185</v>
      </c>
      <c r="C5661" s="54" t="s">
        <v>1130</v>
      </c>
      <c r="D5661" s="54" t="s">
        <v>1560</v>
      </c>
      <c r="E5661" s="54" t="s">
        <v>370</v>
      </c>
      <c r="F5661" s="54" t="s">
        <v>272</v>
      </c>
      <c r="G5661" s="54" t="s">
        <v>416</v>
      </c>
      <c r="H5661" s="54" t="s">
        <v>416</v>
      </c>
      <c r="I5661" s="54" t="s">
        <v>417</v>
      </c>
      <c r="J5661" s="54" t="s">
        <v>416</v>
      </c>
      <c r="K5661" s="54" t="s">
        <v>422</v>
      </c>
      <c r="L5661" s="87">
        <v>41695</v>
      </c>
      <c r="M5661" s="54"/>
      <c r="N5661" s="54" t="s">
        <v>423</v>
      </c>
      <c r="O5661" s="88">
        <v>1.7364348000000002E-2</v>
      </c>
      <c r="P5661" s="54">
        <v>1</v>
      </c>
    </row>
    <row r="5662" spans="1:16" ht="28">
      <c r="A5662" s="54" t="s">
        <v>228</v>
      </c>
      <c r="B5662" s="54" t="s">
        <v>185</v>
      </c>
      <c r="C5662" s="54" t="s">
        <v>1130</v>
      </c>
      <c r="D5662" s="54" t="s">
        <v>1560</v>
      </c>
      <c r="E5662" s="54" t="s">
        <v>370</v>
      </c>
      <c r="F5662" s="54" t="s">
        <v>272</v>
      </c>
      <c r="G5662" s="54" t="s">
        <v>416</v>
      </c>
      <c r="H5662" s="54" t="s">
        <v>426</v>
      </c>
      <c r="I5662" s="54" t="s">
        <v>427</v>
      </c>
      <c r="J5662" s="54" t="s">
        <v>416</v>
      </c>
      <c r="K5662" s="54" t="s">
        <v>426</v>
      </c>
      <c r="L5662" s="87">
        <v>41828</v>
      </c>
      <c r="M5662" s="54"/>
      <c r="N5662" s="54" t="s">
        <v>428</v>
      </c>
      <c r="O5662" s="88">
        <v>1.6095047000000001E-2</v>
      </c>
      <c r="P5662" s="54">
        <v>2</v>
      </c>
    </row>
    <row r="5663" spans="1:16" ht="28">
      <c r="A5663" s="54" t="s">
        <v>228</v>
      </c>
      <c r="B5663" s="54" t="s">
        <v>185</v>
      </c>
      <c r="C5663" s="54" t="s">
        <v>1130</v>
      </c>
      <c r="D5663" s="54" t="s">
        <v>1560</v>
      </c>
      <c r="E5663" s="54" t="s">
        <v>370</v>
      </c>
      <c r="F5663" s="54" t="s">
        <v>272</v>
      </c>
      <c r="G5663" s="54" t="s">
        <v>416</v>
      </c>
      <c r="H5663" s="54" t="s">
        <v>429</v>
      </c>
      <c r="I5663" s="54" t="s">
        <v>430</v>
      </c>
      <c r="J5663" s="54" t="s">
        <v>416</v>
      </c>
      <c r="K5663" s="54" t="s">
        <v>429</v>
      </c>
      <c r="L5663" s="87">
        <v>41933</v>
      </c>
      <c r="M5663" s="54"/>
      <c r="N5663" s="54" t="s">
        <v>431</v>
      </c>
      <c r="O5663" s="88">
        <v>6.564948800000002E-2</v>
      </c>
      <c r="P5663" s="54">
        <v>4</v>
      </c>
    </row>
    <row r="5664" spans="1:16" ht="28">
      <c r="A5664" s="54" t="s">
        <v>228</v>
      </c>
      <c r="B5664" s="54" t="s">
        <v>185</v>
      </c>
      <c r="C5664" s="54" t="s">
        <v>1130</v>
      </c>
      <c r="D5664" s="54" t="s">
        <v>1560</v>
      </c>
      <c r="E5664" s="54" t="s">
        <v>370</v>
      </c>
      <c r="F5664" s="54" t="s">
        <v>272</v>
      </c>
      <c r="G5664" s="54" t="s">
        <v>416</v>
      </c>
      <c r="H5664" s="54" t="s">
        <v>432</v>
      </c>
      <c r="I5664" s="54" t="s">
        <v>433</v>
      </c>
      <c r="J5664" s="54" t="s">
        <v>416</v>
      </c>
      <c r="K5664" s="54" t="s">
        <v>440</v>
      </c>
      <c r="L5664" s="87">
        <v>42066</v>
      </c>
      <c r="M5664" s="54"/>
      <c r="N5664" s="54" t="s">
        <v>441</v>
      </c>
      <c r="O5664" s="88">
        <v>0.117742533</v>
      </c>
      <c r="P5664" s="54">
        <v>8</v>
      </c>
    </row>
    <row r="5665" spans="1:16" ht="28">
      <c r="A5665" s="54" t="s">
        <v>228</v>
      </c>
      <c r="B5665" s="54" t="s">
        <v>185</v>
      </c>
      <c r="C5665" s="54" t="s">
        <v>1130</v>
      </c>
      <c r="D5665" s="54" t="s">
        <v>1560</v>
      </c>
      <c r="E5665" s="54" t="s">
        <v>370</v>
      </c>
      <c r="F5665" s="54" t="s">
        <v>272</v>
      </c>
      <c r="G5665" s="54" t="s">
        <v>192</v>
      </c>
      <c r="H5665" s="54" t="s">
        <v>452</v>
      </c>
      <c r="I5665" s="54" t="s">
        <v>455</v>
      </c>
      <c r="J5665" s="54" t="s">
        <v>192</v>
      </c>
      <c r="K5665" s="54" t="s">
        <v>452</v>
      </c>
      <c r="L5665" s="87">
        <v>41975</v>
      </c>
      <c r="M5665" s="54"/>
      <c r="N5665" s="54" t="s">
        <v>456</v>
      </c>
      <c r="O5665" s="88">
        <v>1.6095047000000001E-2</v>
      </c>
      <c r="P5665" s="54">
        <v>1</v>
      </c>
    </row>
    <row r="5666" spans="1:16" ht="28">
      <c r="A5666" s="54" t="s">
        <v>228</v>
      </c>
      <c r="B5666" s="54" t="s">
        <v>185</v>
      </c>
      <c r="C5666" s="54" t="s">
        <v>1130</v>
      </c>
      <c r="D5666" s="54" t="s">
        <v>1560</v>
      </c>
      <c r="E5666" s="54" t="s">
        <v>370</v>
      </c>
      <c r="F5666" s="54" t="s">
        <v>272</v>
      </c>
      <c r="G5666" s="54" t="s">
        <v>192</v>
      </c>
      <c r="H5666" s="54" t="s">
        <v>452</v>
      </c>
      <c r="I5666" s="54" t="s">
        <v>455</v>
      </c>
      <c r="J5666" s="54" t="s">
        <v>192</v>
      </c>
      <c r="K5666" s="54" t="s">
        <v>452</v>
      </c>
      <c r="L5666" s="87">
        <v>41975</v>
      </c>
      <c r="M5666" s="54"/>
      <c r="N5666" s="54" t="s">
        <v>457</v>
      </c>
      <c r="O5666" s="88">
        <v>5.2093044999999991E-2</v>
      </c>
      <c r="P5666" s="54">
        <v>3</v>
      </c>
    </row>
    <row r="5667" spans="1:16" ht="28">
      <c r="A5667" s="54" t="s">
        <v>228</v>
      </c>
      <c r="B5667" s="54" t="s">
        <v>185</v>
      </c>
      <c r="C5667" s="54" t="s">
        <v>1130</v>
      </c>
      <c r="D5667" s="54" t="s">
        <v>1560</v>
      </c>
      <c r="E5667" s="54" t="s">
        <v>370</v>
      </c>
      <c r="F5667" s="54" t="s">
        <v>272</v>
      </c>
      <c r="G5667" s="54" t="s">
        <v>192</v>
      </c>
      <c r="H5667" s="54" t="s">
        <v>452</v>
      </c>
      <c r="I5667" s="54" t="s">
        <v>455</v>
      </c>
      <c r="J5667" s="54" t="s">
        <v>192</v>
      </c>
      <c r="K5667" s="54" t="s">
        <v>452</v>
      </c>
      <c r="L5667" s="87">
        <v>41975</v>
      </c>
      <c r="M5667" s="54"/>
      <c r="N5667" s="54" t="s">
        <v>458</v>
      </c>
      <c r="O5667" s="88">
        <v>0.39770483699999998</v>
      </c>
      <c r="P5667" s="54">
        <v>26</v>
      </c>
    </row>
    <row r="5668" spans="1:16" ht="28">
      <c r="A5668" s="54" t="s">
        <v>228</v>
      </c>
      <c r="B5668" s="54" t="s">
        <v>185</v>
      </c>
      <c r="C5668" s="54" t="s">
        <v>1130</v>
      </c>
      <c r="D5668" s="54" t="s">
        <v>1560</v>
      </c>
      <c r="E5668" s="54" t="s">
        <v>370</v>
      </c>
      <c r="F5668" s="54" t="s">
        <v>272</v>
      </c>
      <c r="G5668" s="54" t="s">
        <v>192</v>
      </c>
      <c r="H5668" s="54" t="s">
        <v>452</v>
      </c>
      <c r="I5668" s="54" t="s">
        <v>455</v>
      </c>
      <c r="J5668" s="54" t="s">
        <v>192</v>
      </c>
      <c r="K5668" s="54" t="s">
        <v>452</v>
      </c>
      <c r="L5668" s="87">
        <v>41975</v>
      </c>
      <c r="M5668" s="54"/>
      <c r="N5668" s="54" t="s">
        <v>459</v>
      </c>
      <c r="O5668" s="88">
        <v>1.6095047000000001E-2</v>
      </c>
      <c r="P5668" s="54">
        <v>1</v>
      </c>
    </row>
    <row r="5669" spans="1:16" ht="28">
      <c r="A5669" s="54" t="s">
        <v>228</v>
      </c>
      <c r="B5669" s="54" t="s">
        <v>185</v>
      </c>
      <c r="C5669" s="54" t="s">
        <v>1130</v>
      </c>
      <c r="D5669" s="54" t="s">
        <v>1560</v>
      </c>
      <c r="E5669" s="54" t="s">
        <v>370</v>
      </c>
      <c r="F5669" s="54" t="s">
        <v>272</v>
      </c>
      <c r="G5669" s="54" t="s">
        <v>192</v>
      </c>
      <c r="H5669" s="54" t="s">
        <v>452</v>
      </c>
      <c r="I5669" s="54" t="s">
        <v>460</v>
      </c>
      <c r="J5669" s="54" t="s">
        <v>192</v>
      </c>
      <c r="K5669" s="54" t="s">
        <v>452</v>
      </c>
      <c r="L5669" s="87">
        <v>41842</v>
      </c>
      <c r="M5669" s="54"/>
      <c r="N5669" s="54" t="s">
        <v>461</v>
      </c>
      <c r="O5669" s="88">
        <v>0.23294646499999999</v>
      </c>
      <c r="P5669" s="54">
        <v>16</v>
      </c>
    </row>
    <row r="5670" spans="1:16" ht="28">
      <c r="A5670" s="54" t="s">
        <v>228</v>
      </c>
      <c r="B5670" s="54" t="s">
        <v>185</v>
      </c>
      <c r="C5670" s="54" t="s">
        <v>1130</v>
      </c>
      <c r="D5670" s="54" t="s">
        <v>1560</v>
      </c>
      <c r="E5670" s="54" t="s">
        <v>370</v>
      </c>
      <c r="F5670" s="54" t="s">
        <v>272</v>
      </c>
      <c r="G5670" s="54" t="s">
        <v>192</v>
      </c>
      <c r="H5670" s="54" t="s">
        <v>462</v>
      </c>
      <c r="I5670" s="54" t="s">
        <v>463</v>
      </c>
      <c r="J5670" s="54" t="s">
        <v>192</v>
      </c>
      <c r="K5670" s="54" t="s">
        <v>462</v>
      </c>
      <c r="L5670" s="87">
        <v>41800</v>
      </c>
      <c r="M5670" s="54"/>
      <c r="N5670" s="54" t="s">
        <v>464</v>
      </c>
      <c r="O5670" s="88">
        <v>0.116473232</v>
      </c>
      <c r="P5670" s="54">
        <v>7</v>
      </c>
    </row>
    <row r="5671" spans="1:16" ht="28">
      <c r="A5671" s="54" t="s">
        <v>228</v>
      </c>
      <c r="B5671" s="54" t="s">
        <v>185</v>
      </c>
      <c r="C5671" s="54" t="s">
        <v>1130</v>
      </c>
      <c r="D5671" s="54" t="s">
        <v>1560</v>
      </c>
      <c r="E5671" s="54" t="s">
        <v>370</v>
      </c>
      <c r="F5671" s="54" t="s">
        <v>272</v>
      </c>
      <c r="G5671" s="54" t="s">
        <v>192</v>
      </c>
      <c r="H5671" s="54" t="s">
        <v>475</v>
      </c>
      <c r="I5671" s="54" t="s">
        <v>476</v>
      </c>
      <c r="J5671" s="54" t="s">
        <v>192</v>
      </c>
      <c r="K5671" s="54" t="s">
        <v>475</v>
      </c>
      <c r="L5671" s="87">
        <v>41814</v>
      </c>
      <c r="M5671" s="54"/>
      <c r="N5671" s="54" t="s">
        <v>477</v>
      </c>
      <c r="O5671" s="88">
        <v>3.3459395000000003E-2</v>
      </c>
      <c r="P5671" s="54">
        <v>2</v>
      </c>
    </row>
    <row r="5672" spans="1:16" ht="28">
      <c r="A5672" s="54" t="s">
        <v>228</v>
      </c>
      <c r="B5672" s="54" t="s">
        <v>185</v>
      </c>
      <c r="C5672" s="54" t="s">
        <v>1130</v>
      </c>
      <c r="D5672" s="54" t="s">
        <v>1560</v>
      </c>
      <c r="E5672" s="54" t="s">
        <v>370</v>
      </c>
      <c r="F5672" s="54" t="s">
        <v>272</v>
      </c>
      <c r="G5672" s="54" t="s">
        <v>500</v>
      </c>
      <c r="H5672" s="54" t="s">
        <v>501</v>
      </c>
      <c r="I5672" s="54" t="s">
        <v>502</v>
      </c>
      <c r="J5672" s="54" t="s">
        <v>500</v>
      </c>
      <c r="K5672" s="54" t="s">
        <v>513</v>
      </c>
      <c r="L5672" s="87">
        <v>41688</v>
      </c>
      <c r="M5672" s="54"/>
      <c r="N5672" s="54" t="s">
        <v>514</v>
      </c>
      <c r="O5672" s="88">
        <v>4.8285139999999997E-2</v>
      </c>
      <c r="P5672" s="54">
        <v>3</v>
      </c>
    </row>
    <row r="5673" spans="1:16" ht="28">
      <c r="A5673" s="54" t="s">
        <v>228</v>
      </c>
      <c r="B5673" s="54" t="s">
        <v>185</v>
      </c>
      <c r="C5673" s="54" t="s">
        <v>1130</v>
      </c>
      <c r="D5673" s="54" t="s">
        <v>1560</v>
      </c>
      <c r="E5673" s="54" t="s">
        <v>370</v>
      </c>
      <c r="F5673" s="54" t="s">
        <v>272</v>
      </c>
      <c r="G5673" s="54" t="s">
        <v>500</v>
      </c>
      <c r="H5673" s="54" t="s">
        <v>501</v>
      </c>
      <c r="I5673" s="54" t="s">
        <v>502</v>
      </c>
      <c r="J5673" s="54" t="s">
        <v>500</v>
      </c>
      <c r="K5673" s="54" t="s">
        <v>515</v>
      </c>
      <c r="L5673" s="87">
        <v>41688</v>
      </c>
      <c r="M5673" s="54"/>
      <c r="N5673" s="54" t="s">
        <v>516</v>
      </c>
      <c r="O5673" s="88">
        <v>1.7364348000000002E-2</v>
      </c>
      <c r="P5673" s="54">
        <v>1</v>
      </c>
    </row>
    <row r="5674" spans="1:16" ht="28">
      <c r="A5674" s="54" t="s">
        <v>228</v>
      </c>
      <c r="B5674" s="54" t="s">
        <v>185</v>
      </c>
      <c r="C5674" s="54" t="s">
        <v>1130</v>
      </c>
      <c r="D5674" s="54" t="s">
        <v>1560</v>
      </c>
      <c r="E5674" s="54" t="s">
        <v>370</v>
      </c>
      <c r="F5674" s="54" t="s">
        <v>272</v>
      </c>
      <c r="G5674" s="54" t="s">
        <v>500</v>
      </c>
      <c r="H5674" s="54" t="s">
        <v>501</v>
      </c>
      <c r="I5674" s="54" t="s">
        <v>502</v>
      </c>
      <c r="J5674" s="54" t="s">
        <v>500</v>
      </c>
      <c r="K5674" s="54" t="s">
        <v>519</v>
      </c>
      <c r="L5674" s="87">
        <v>41688</v>
      </c>
      <c r="M5674" s="54"/>
      <c r="N5674" s="54" t="s">
        <v>520</v>
      </c>
      <c r="O5674" s="88">
        <v>1.6095047000000001E-2</v>
      </c>
      <c r="P5674" s="54">
        <v>1</v>
      </c>
    </row>
    <row r="5675" spans="1:16" ht="28">
      <c r="A5675" s="54" t="s">
        <v>228</v>
      </c>
      <c r="B5675" s="54" t="s">
        <v>185</v>
      </c>
      <c r="C5675" s="54" t="s">
        <v>1130</v>
      </c>
      <c r="D5675" s="54" t="s">
        <v>1560</v>
      </c>
      <c r="E5675" s="54" t="s">
        <v>370</v>
      </c>
      <c r="F5675" s="54" t="s">
        <v>272</v>
      </c>
      <c r="G5675" s="54" t="s">
        <v>288</v>
      </c>
      <c r="H5675" s="54" t="s">
        <v>289</v>
      </c>
      <c r="I5675" s="54" t="s">
        <v>290</v>
      </c>
      <c r="J5675" s="54" t="s">
        <v>288</v>
      </c>
      <c r="K5675" s="54" t="s">
        <v>532</v>
      </c>
      <c r="L5675" s="87">
        <v>41653</v>
      </c>
      <c r="M5675" s="54"/>
      <c r="N5675" s="54" t="s">
        <v>533</v>
      </c>
      <c r="O5675" s="88">
        <v>3.4728697000000003E-2</v>
      </c>
      <c r="P5675" s="54">
        <v>2</v>
      </c>
    </row>
    <row r="5676" spans="1:16" ht="28">
      <c r="A5676" s="54" t="s">
        <v>228</v>
      </c>
      <c r="B5676" s="54" t="s">
        <v>185</v>
      </c>
      <c r="C5676" s="54" t="s">
        <v>1130</v>
      </c>
      <c r="D5676" s="54" t="s">
        <v>1560</v>
      </c>
      <c r="E5676" s="54" t="s">
        <v>370</v>
      </c>
      <c r="F5676" s="54" t="s">
        <v>272</v>
      </c>
      <c r="G5676" s="54" t="s">
        <v>288</v>
      </c>
      <c r="H5676" s="54" t="s">
        <v>288</v>
      </c>
      <c r="I5676" s="54" t="s">
        <v>293</v>
      </c>
      <c r="J5676" s="54" t="s">
        <v>288</v>
      </c>
      <c r="K5676" s="54" t="s">
        <v>294</v>
      </c>
      <c r="L5676" s="87">
        <v>41653</v>
      </c>
      <c r="M5676" s="54"/>
      <c r="N5676" s="54" t="s">
        <v>295</v>
      </c>
      <c r="O5676" s="88">
        <v>3.4728697000000003E-2</v>
      </c>
      <c r="P5676" s="54">
        <v>2</v>
      </c>
    </row>
    <row r="5677" spans="1:16" ht="28">
      <c r="A5677" s="54" t="s">
        <v>228</v>
      </c>
      <c r="B5677" s="54" t="s">
        <v>185</v>
      </c>
      <c r="C5677" s="54" t="s">
        <v>1130</v>
      </c>
      <c r="D5677" s="54" t="s">
        <v>1560</v>
      </c>
      <c r="E5677" s="54" t="s">
        <v>370</v>
      </c>
      <c r="F5677" s="54" t="s">
        <v>272</v>
      </c>
      <c r="G5677" s="54" t="s">
        <v>288</v>
      </c>
      <c r="H5677" s="54" t="s">
        <v>564</v>
      </c>
      <c r="I5677" s="54" t="s">
        <v>565</v>
      </c>
      <c r="J5677" s="54" t="s">
        <v>288</v>
      </c>
      <c r="K5677" s="54" t="s">
        <v>570</v>
      </c>
      <c r="L5677" s="87">
        <v>41653</v>
      </c>
      <c r="M5677" s="54"/>
      <c r="N5677" s="54" t="s">
        <v>571</v>
      </c>
      <c r="O5677" s="88">
        <v>1.6095047000000001E-2</v>
      </c>
      <c r="P5677" s="54">
        <v>1</v>
      </c>
    </row>
    <row r="5678" spans="1:16" ht="28">
      <c r="A5678" s="54" t="s">
        <v>228</v>
      </c>
      <c r="B5678" s="54" t="s">
        <v>185</v>
      </c>
      <c r="C5678" s="54" t="s">
        <v>1130</v>
      </c>
      <c r="D5678" s="54" t="s">
        <v>1560</v>
      </c>
      <c r="E5678" s="54" t="s">
        <v>370</v>
      </c>
      <c r="F5678" s="54" t="s">
        <v>272</v>
      </c>
      <c r="G5678" s="54" t="s">
        <v>288</v>
      </c>
      <c r="H5678" s="54" t="s">
        <v>194</v>
      </c>
      <c r="I5678" s="54" t="s">
        <v>576</v>
      </c>
      <c r="J5678" s="54" t="s">
        <v>288</v>
      </c>
      <c r="K5678" s="54" t="s">
        <v>577</v>
      </c>
      <c r="L5678" s="87">
        <v>42510</v>
      </c>
      <c r="M5678" s="54"/>
      <c r="N5678" s="54" t="s">
        <v>578</v>
      </c>
      <c r="O5678" s="88">
        <v>1.7364348000000002E-2</v>
      </c>
      <c r="P5678" s="54">
        <v>1</v>
      </c>
    </row>
    <row r="5679" spans="1:16" ht="28">
      <c r="A5679" s="54" t="s">
        <v>228</v>
      </c>
      <c r="B5679" s="54" t="s">
        <v>185</v>
      </c>
      <c r="C5679" s="54" t="s">
        <v>1130</v>
      </c>
      <c r="D5679" s="54" t="s">
        <v>1560</v>
      </c>
      <c r="E5679" s="54" t="s">
        <v>370</v>
      </c>
      <c r="F5679" s="54" t="s">
        <v>272</v>
      </c>
      <c r="G5679" s="54" t="s">
        <v>196</v>
      </c>
      <c r="H5679" s="54" t="s">
        <v>351</v>
      </c>
      <c r="I5679" s="54" t="s">
        <v>728</v>
      </c>
      <c r="J5679" s="54" t="s">
        <v>196</v>
      </c>
      <c r="K5679" s="54" t="s">
        <v>351</v>
      </c>
      <c r="L5679" s="87">
        <v>41744</v>
      </c>
      <c r="M5679" s="54"/>
      <c r="N5679" s="54" t="s">
        <v>729</v>
      </c>
      <c r="O5679" s="88">
        <v>1.6095047000000001E-2</v>
      </c>
      <c r="P5679" s="54">
        <v>8</v>
      </c>
    </row>
    <row r="5680" spans="1:16" ht="28">
      <c r="A5680" s="54" t="s">
        <v>228</v>
      </c>
      <c r="B5680" s="54" t="s">
        <v>185</v>
      </c>
      <c r="C5680" s="54" t="s">
        <v>1130</v>
      </c>
      <c r="D5680" s="54" t="s">
        <v>1560</v>
      </c>
      <c r="E5680" s="54" t="s">
        <v>370</v>
      </c>
      <c r="F5680" s="54" t="s">
        <v>272</v>
      </c>
      <c r="G5680" s="54" t="s">
        <v>261</v>
      </c>
      <c r="H5680" s="54" t="s">
        <v>303</v>
      </c>
      <c r="I5680" s="54" t="s">
        <v>304</v>
      </c>
      <c r="J5680" s="54" t="s">
        <v>261</v>
      </c>
      <c r="K5680" s="54" t="s">
        <v>303</v>
      </c>
      <c r="L5680" s="87">
        <v>42601</v>
      </c>
      <c r="M5680" s="54"/>
      <c r="N5680" s="54" t="s">
        <v>798</v>
      </c>
      <c r="O5680" s="88">
        <v>0.26894446300000002</v>
      </c>
      <c r="P5680" s="54">
        <v>17</v>
      </c>
    </row>
    <row r="5681" spans="1:16" ht="28">
      <c r="A5681" s="54" t="s">
        <v>228</v>
      </c>
      <c r="B5681" s="54" t="s">
        <v>185</v>
      </c>
      <c r="C5681" s="54" t="s">
        <v>1130</v>
      </c>
      <c r="D5681" s="54" t="s">
        <v>1560</v>
      </c>
      <c r="E5681" s="54" t="s">
        <v>370</v>
      </c>
      <c r="F5681" s="54" t="s">
        <v>272</v>
      </c>
      <c r="G5681" s="54" t="s">
        <v>307</v>
      </c>
      <c r="H5681" s="54" t="s">
        <v>835</v>
      </c>
      <c r="I5681" s="54" t="s">
        <v>836</v>
      </c>
      <c r="J5681" s="54" t="s">
        <v>307</v>
      </c>
      <c r="K5681" s="54" t="s">
        <v>839</v>
      </c>
      <c r="L5681" s="87">
        <v>41695</v>
      </c>
      <c r="M5681" s="54"/>
      <c r="N5681" s="54" t="s">
        <v>840</v>
      </c>
      <c r="O5681" s="88">
        <v>1.7364348000000002E-2</v>
      </c>
      <c r="P5681" s="54">
        <v>1</v>
      </c>
    </row>
    <row r="5682" spans="1:16" ht="28">
      <c r="A5682" s="54" t="s">
        <v>228</v>
      </c>
      <c r="B5682" s="54" t="s">
        <v>185</v>
      </c>
      <c r="C5682" s="54" t="s">
        <v>1130</v>
      </c>
      <c r="D5682" s="54" t="s">
        <v>1560</v>
      </c>
      <c r="E5682" s="54" t="s">
        <v>370</v>
      </c>
      <c r="F5682" s="54" t="s">
        <v>272</v>
      </c>
      <c r="G5682" s="54" t="s">
        <v>307</v>
      </c>
      <c r="H5682" s="54" t="s">
        <v>835</v>
      </c>
      <c r="I5682" s="54" t="s">
        <v>836</v>
      </c>
      <c r="J5682" s="54" t="s">
        <v>307</v>
      </c>
      <c r="K5682" s="54" t="s">
        <v>851</v>
      </c>
      <c r="L5682" s="87">
        <v>41695</v>
      </c>
      <c r="M5682" s="54"/>
      <c r="N5682" s="54" t="s">
        <v>852</v>
      </c>
      <c r="O5682" s="88">
        <v>5.0823742999999998E-2</v>
      </c>
      <c r="P5682" s="54">
        <v>3</v>
      </c>
    </row>
    <row r="5683" spans="1:16" ht="28">
      <c r="A5683" s="54" t="s">
        <v>228</v>
      </c>
      <c r="B5683" s="54" t="s">
        <v>185</v>
      </c>
      <c r="C5683" s="54" t="s">
        <v>1130</v>
      </c>
      <c r="D5683" s="54" t="s">
        <v>1560</v>
      </c>
      <c r="E5683" s="54" t="s">
        <v>370</v>
      </c>
      <c r="F5683" s="54" t="s">
        <v>272</v>
      </c>
      <c r="G5683" s="54" t="s">
        <v>859</v>
      </c>
      <c r="H5683" s="54" t="s">
        <v>860</v>
      </c>
      <c r="I5683" s="54" t="s">
        <v>861</v>
      </c>
      <c r="J5683" s="54" t="s">
        <v>859</v>
      </c>
      <c r="K5683" s="54" t="s">
        <v>877</v>
      </c>
      <c r="L5683" s="87">
        <v>41688</v>
      </c>
      <c r="M5683" s="54"/>
      <c r="N5683" s="54" t="s">
        <v>878</v>
      </c>
      <c r="O5683" s="88">
        <v>0.81952640200000004</v>
      </c>
      <c r="P5683" s="54">
        <v>57</v>
      </c>
    </row>
    <row r="5684" spans="1:16" ht="28">
      <c r="A5684" s="54" t="s">
        <v>228</v>
      </c>
      <c r="B5684" s="54" t="s">
        <v>185</v>
      </c>
      <c r="C5684" s="54" t="s">
        <v>1130</v>
      </c>
      <c r="D5684" s="54" t="s">
        <v>1560</v>
      </c>
      <c r="E5684" s="54" t="s">
        <v>370</v>
      </c>
      <c r="F5684" s="54" t="s">
        <v>272</v>
      </c>
      <c r="G5684" s="54" t="s">
        <v>859</v>
      </c>
      <c r="H5684" s="54" t="s">
        <v>881</v>
      </c>
      <c r="I5684" s="54" t="s">
        <v>882</v>
      </c>
      <c r="J5684" s="54" t="s">
        <v>859</v>
      </c>
      <c r="K5684" s="54" t="s">
        <v>885</v>
      </c>
      <c r="L5684" s="87">
        <v>41695</v>
      </c>
      <c r="M5684" s="54"/>
      <c r="N5684" s="54" t="s">
        <v>886</v>
      </c>
      <c r="O5684" s="88">
        <v>0.51798597400000002</v>
      </c>
      <c r="P5684" s="54">
        <v>43</v>
      </c>
    </row>
    <row r="5685" spans="1:16" ht="28">
      <c r="A5685" s="54" t="s">
        <v>228</v>
      </c>
      <c r="B5685" s="54" t="s">
        <v>185</v>
      </c>
      <c r="C5685" s="54" t="s">
        <v>1130</v>
      </c>
      <c r="D5685" s="54" t="s">
        <v>1560</v>
      </c>
      <c r="E5685" s="54" t="s">
        <v>370</v>
      </c>
      <c r="F5685" s="54" t="s">
        <v>272</v>
      </c>
      <c r="G5685" s="54" t="s">
        <v>859</v>
      </c>
      <c r="H5685" s="54" t="s">
        <v>881</v>
      </c>
      <c r="I5685" s="54" t="s">
        <v>882</v>
      </c>
      <c r="J5685" s="54" t="s">
        <v>859</v>
      </c>
      <c r="K5685" s="54" t="s">
        <v>877</v>
      </c>
      <c r="L5685" s="87">
        <v>41695</v>
      </c>
      <c r="M5685" s="54"/>
      <c r="N5685" s="54" t="s">
        <v>887</v>
      </c>
      <c r="O5685" s="88">
        <v>5.082374399999999E-2</v>
      </c>
      <c r="P5685" s="54">
        <v>8</v>
      </c>
    </row>
    <row r="5686" spans="1:16" ht="28">
      <c r="A5686" s="54" t="s">
        <v>228</v>
      </c>
      <c r="B5686" s="54" t="s">
        <v>185</v>
      </c>
      <c r="C5686" s="54" t="s">
        <v>1130</v>
      </c>
      <c r="D5686" s="54" t="s">
        <v>1560</v>
      </c>
      <c r="E5686" s="54" t="s">
        <v>370</v>
      </c>
      <c r="F5686" s="54" t="s">
        <v>272</v>
      </c>
      <c r="G5686" s="54" t="s">
        <v>859</v>
      </c>
      <c r="H5686" s="54" t="s">
        <v>881</v>
      </c>
      <c r="I5686" s="54" t="s">
        <v>882</v>
      </c>
      <c r="J5686" s="54" t="s">
        <v>859</v>
      </c>
      <c r="K5686" s="54" t="s">
        <v>881</v>
      </c>
      <c r="L5686" s="87">
        <v>41695</v>
      </c>
      <c r="M5686" s="54"/>
      <c r="N5686" s="54" t="s">
        <v>888</v>
      </c>
      <c r="O5686" s="88">
        <v>0.112665328</v>
      </c>
      <c r="P5686" s="54">
        <v>7</v>
      </c>
    </row>
    <row r="5687" spans="1:16" ht="28">
      <c r="A5687" s="54" t="s">
        <v>228</v>
      </c>
      <c r="B5687" s="54" t="s">
        <v>185</v>
      </c>
      <c r="C5687" s="54" t="s">
        <v>1130</v>
      </c>
      <c r="D5687" s="54" t="s">
        <v>1560</v>
      </c>
      <c r="E5687" s="54" t="s">
        <v>370</v>
      </c>
      <c r="F5687" s="54" t="s">
        <v>272</v>
      </c>
      <c r="G5687" s="54" t="s">
        <v>354</v>
      </c>
      <c r="H5687" s="54" t="s">
        <v>909</v>
      </c>
      <c r="I5687" s="54" t="s">
        <v>913</v>
      </c>
      <c r="J5687" s="54" t="s">
        <v>354</v>
      </c>
      <c r="K5687" s="54" t="s">
        <v>914</v>
      </c>
      <c r="L5687" s="87">
        <v>42209</v>
      </c>
      <c r="M5687" s="54"/>
      <c r="N5687" s="54" t="s">
        <v>915</v>
      </c>
      <c r="O5687" s="88">
        <v>1.7364348000000002E-2</v>
      </c>
      <c r="P5687" s="54">
        <v>1</v>
      </c>
    </row>
    <row r="5688" spans="1:16" ht="28">
      <c r="A5688" s="54" t="s">
        <v>228</v>
      </c>
      <c r="B5688" s="54" t="s">
        <v>185</v>
      </c>
      <c r="C5688" s="54" t="s">
        <v>1130</v>
      </c>
      <c r="D5688" s="54" t="s">
        <v>1560</v>
      </c>
      <c r="E5688" s="54" t="s">
        <v>370</v>
      </c>
      <c r="F5688" s="54" t="s">
        <v>272</v>
      </c>
      <c r="G5688" s="54" t="s">
        <v>354</v>
      </c>
      <c r="H5688" s="54" t="s">
        <v>355</v>
      </c>
      <c r="I5688" s="54" t="s">
        <v>926</v>
      </c>
      <c r="J5688" s="54" t="s">
        <v>354</v>
      </c>
      <c r="K5688" s="54" t="s">
        <v>355</v>
      </c>
      <c r="L5688" s="87">
        <v>42384</v>
      </c>
      <c r="M5688" s="54"/>
      <c r="N5688" s="54" t="s">
        <v>927</v>
      </c>
      <c r="O5688" s="88">
        <v>0.15500983300000001</v>
      </c>
      <c r="P5688" s="54">
        <v>9</v>
      </c>
    </row>
    <row r="5689" spans="1:16" ht="28">
      <c r="A5689" s="54" t="s">
        <v>228</v>
      </c>
      <c r="B5689" s="54" t="s">
        <v>185</v>
      </c>
      <c r="C5689" s="54" t="s">
        <v>1130</v>
      </c>
      <c r="D5689" s="54" t="s">
        <v>1560</v>
      </c>
      <c r="E5689" s="54" t="s">
        <v>370</v>
      </c>
      <c r="F5689" s="54" t="s">
        <v>272</v>
      </c>
      <c r="G5689" s="54" t="s">
        <v>358</v>
      </c>
      <c r="H5689" s="54" t="s">
        <v>928</v>
      </c>
      <c r="I5689" s="54" t="s">
        <v>929</v>
      </c>
      <c r="J5689" s="54" t="s">
        <v>358</v>
      </c>
      <c r="K5689" s="54" t="s">
        <v>930</v>
      </c>
      <c r="L5689" s="87">
        <v>42622</v>
      </c>
      <c r="M5689" s="54"/>
      <c r="N5689" s="54" t="s">
        <v>931</v>
      </c>
      <c r="O5689" s="88">
        <v>1.7364348000000002E-2</v>
      </c>
      <c r="P5689" s="54">
        <v>1</v>
      </c>
    </row>
    <row r="5690" spans="1:16" ht="28">
      <c r="A5690" s="54" t="s">
        <v>228</v>
      </c>
      <c r="B5690" s="54" t="s">
        <v>185</v>
      </c>
      <c r="C5690" s="54" t="s">
        <v>1130</v>
      </c>
      <c r="D5690" s="54" t="s">
        <v>1560</v>
      </c>
      <c r="E5690" s="54" t="s">
        <v>370</v>
      </c>
      <c r="F5690" s="54" t="s">
        <v>272</v>
      </c>
      <c r="G5690" s="54" t="s">
        <v>358</v>
      </c>
      <c r="H5690" s="54" t="s">
        <v>928</v>
      </c>
      <c r="I5690" s="54" t="s">
        <v>929</v>
      </c>
      <c r="J5690" s="54" t="s">
        <v>358</v>
      </c>
      <c r="K5690" s="54" t="s">
        <v>359</v>
      </c>
      <c r="L5690" s="87">
        <v>42622</v>
      </c>
      <c r="M5690" s="54"/>
      <c r="N5690" s="54" t="s">
        <v>932</v>
      </c>
      <c r="O5690" s="88">
        <v>3.3459395000000003E-2</v>
      </c>
      <c r="P5690" s="54">
        <v>2</v>
      </c>
    </row>
    <row r="5691" spans="1:16" ht="28">
      <c r="A5691" s="54" t="s">
        <v>228</v>
      </c>
      <c r="B5691" s="54" t="s">
        <v>185</v>
      </c>
      <c r="C5691" s="54" t="s">
        <v>1130</v>
      </c>
      <c r="D5691" s="54" t="s">
        <v>1560</v>
      </c>
      <c r="E5691" s="54" t="s">
        <v>370</v>
      </c>
      <c r="F5691" s="54" t="s">
        <v>272</v>
      </c>
      <c r="G5691" s="54" t="s">
        <v>358</v>
      </c>
      <c r="H5691" s="54" t="s">
        <v>928</v>
      </c>
      <c r="I5691" s="54" t="s">
        <v>929</v>
      </c>
      <c r="J5691" s="54" t="s">
        <v>358</v>
      </c>
      <c r="K5691" s="54" t="s">
        <v>933</v>
      </c>
      <c r="L5691" s="87">
        <v>42622</v>
      </c>
      <c r="M5691" s="54"/>
      <c r="N5691" s="54" t="s">
        <v>934</v>
      </c>
      <c r="O5691" s="88">
        <v>1.7364348000000002E-2</v>
      </c>
      <c r="P5691" s="54">
        <v>1</v>
      </c>
    </row>
    <row r="5692" spans="1:16" ht="28">
      <c r="A5692" s="54" t="s">
        <v>228</v>
      </c>
      <c r="B5692" s="54" t="s">
        <v>185</v>
      </c>
      <c r="C5692" s="54" t="s">
        <v>1130</v>
      </c>
      <c r="D5692" s="54" t="s">
        <v>1560</v>
      </c>
      <c r="E5692" s="54" t="s">
        <v>370</v>
      </c>
      <c r="F5692" s="54" t="s">
        <v>272</v>
      </c>
      <c r="G5692" s="54" t="s">
        <v>358</v>
      </c>
      <c r="H5692" s="54" t="s">
        <v>928</v>
      </c>
      <c r="I5692" s="54" t="s">
        <v>929</v>
      </c>
      <c r="J5692" s="54" t="s">
        <v>358</v>
      </c>
      <c r="K5692" s="54" t="s">
        <v>935</v>
      </c>
      <c r="L5692" s="87">
        <v>42622</v>
      </c>
      <c r="M5692" s="54"/>
      <c r="N5692" s="54" t="s">
        <v>936</v>
      </c>
      <c r="O5692" s="88">
        <v>3.3459395000000003E-2</v>
      </c>
      <c r="P5692" s="54">
        <v>2</v>
      </c>
    </row>
    <row r="5693" spans="1:16" ht="28">
      <c r="A5693" s="54" t="s">
        <v>228</v>
      </c>
      <c r="B5693" s="54" t="s">
        <v>185</v>
      </c>
      <c r="C5693" s="54" t="s">
        <v>1130</v>
      </c>
      <c r="D5693" s="54" t="s">
        <v>1560</v>
      </c>
      <c r="E5693" s="54" t="s">
        <v>370</v>
      </c>
      <c r="F5693" s="54" t="s">
        <v>272</v>
      </c>
      <c r="G5693" s="54" t="s">
        <v>358</v>
      </c>
      <c r="H5693" s="54" t="s">
        <v>928</v>
      </c>
      <c r="I5693" s="54" t="s">
        <v>929</v>
      </c>
      <c r="J5693" s="54" t="s">
        <v>358</v>
      </c>
      <c r="K5693" s="54" t="s">
        <v>937</v>
      </c>
      <c r="L5693" s="87">
        <v>42622</v>
      </c>
      <c r="M5693" s="54"/>
      <c r="N5693" s="54" t="s">
        <v>938</v>
      </c>
      <c r="O5693" s="88">
        <v>6.6918791000000005E-2</v>
      </c>
      <c r="P5693" s="54">
        <v>4</v>
      </c>
    </row>
    <row r="5694" spans="1:16" s="76" customFormat="1" ht="28">
      <c r="A5694" s="54" t="s">
        <v>228</v>
      </c>
      <c r="B5694" s="54" t="s">
        <v>185</v>
      </c>
      <c r="C5694" s="54" t="s">
        <v>1130</v>
      </c>
      <c r="D5694" s="54" t="s">
        <v>1560</v>
      </c>
      <c r="E5694" s="54" t="s">
        <v>370</v>
      </c>
      <c r="F5694" s="54" t="s">
        <v>272</v>
      </c>
      <c r="G5694" s="54" t="s">
        <v>358</v>
      </c>
      <c r="H5694" s="54" t="s">
        <v>928</v>
      </c>
      <c r="I5694" s="54" t="s">
        <v>929</v>
      </c>
      <c r="J5694" s="54" t="s">
        <v>358</v>
      </c>
      <c r="K5694" s="54" t="s">
        <v>362</v>
      </c>
      <c r="L5694" s="87">
        <v>42622</v>
      </c>
      <c r="M5694" s="54"/>
      <c r="N5694" s="54" t="s">
        <v>939</v>
      </c>
      <c r="O5694" s="88">
        <v>0.117742533</v>
      </c>
      <c r="P5694" s="54">
        <v>7</v>
      </c>
    </row>
    <row r="5695" spans="1:16" ht="28">
      <c r="A5695" s="54" t="s">
        <v>228</v>
      </c>
      <c r="B5695" s="54" t="s">
        <v>185</v>
      </c>
      <c r="C5695" s="54" t="s">
        <v>1130</v>
      </c>
      <c r="D5695" s="54" t="s">
        <v>1560</v>
      </c>
      <c r="E5695" s="54" t="s">
        <v>370</v>
      </c>
      <c r="F5695" s="54" t="s">
        <v>272</v>
      </c>
      <c r="G5695" s="54" t="s">
        <v>201</v>
      </c>
      <c r="H5695" s="54" t="s">
        <v>958</v>
      </c>
      <c r="I5695" s="54" t="s">
        <v>959</v>
      </c>
      <c r="J5695" s="54" t="s">
        <v>201</v>
      </c>
      <c r="K5695" s="54" t="s">
        <v>958</v>
      </c>
      <c r="L5695" s="87">
        <v>42867</v>
      </c>
      <c r="M5695" s="54"/>
      <c r="N5695" s="54" t="s">
        <v>960</v>
      </c>
      <c r="O5695" s="88">
        <v>0.27615439899999999</v>
      </c>
      <c r="P5695" s="54">
        <v>17</v>
      </c>
    </row>
    <row r="5696" spans="1:16" ht="28">
      <c r="A5696" s="54" t="s">
        <v>228</v>
      </c>
      <c r="B5696" s="54" t="s">
        <v>185</v>
      </c>
      <c r="C5696" s="54" t="s">
        <v>1130</v>
      </c>
      <c r="D5696" s="54" t="s">
        <v>1560</v>
      </c>
      <c r="E5696" s="54" t="s">
        <v>370</v>
      </c>
      <c r="F5696" s="54" t="s">
        <v>272</v>
      </c>
      <c r="G5696" s="54" t="s">
        <v>201</v>
      </c>
      <c r="H5696" s="54" t="s">
        <v>204</v>
      </c>
      <c r="I5696" s="54" t="s">
        <v>315</v>
      </c>
      <c r="J5696" s="54" t="s">
        <v>201</v>
      </c>
      <c r="K5696" s="54" t="s">
        <v>961</v>
      </c>
      <c r="L5696" s="87">
        <v>41688</v>
      </c>
      <c r="M5696" s="54"/>
      <c r="N5696" s="54" t="s">
        <v>962</v>
      </c>
      <c r="O5696" s="88">
        <v>1.6095047000000001E-2</v>
      </c>
      <c r="P5696" s="54">
        <v>1</v>
      </c>
    </row>
    <row r="5697" spans="1:16" ht="28">
      <c r="A5697" s="54" t="s">
        <v>228</v>
      </c>
      <c r="B5697" s="54" t="s">
        <v>185</v>
      </c>
      <c r="C5697" s="54" t="s">
        <v>1130</v>
      </c>
      <c r="D5697" s="54" t="s">
        <v>1560</v>
      </c>
      <c r="E5697" s="54" t="s">
        <v>370</v>
      </c>
      <c r="F5697" s="54" t="s">
        <v>272</v>
      </c>
      <c r="G5697" s="54" t="s">
        <v>201</v>
      </c>
      <c r="H5697" s="54" t="s">
        <v>204</v>
      </c>
      <c r="I5697" s="54" t="s">
        <v>315</v>
      </c>
      <c r="J5697" s="54" t="s">
        <v>201</v>
      </c>
      <c r="K5697" s="54" t="s">
        <v>963</v>
      </c>
      <c r="L5697" s="87">
        <v>41688</v>
      </c>
      <c r="M5697" s="54"/>
      <c r="N5697" s="54" t="s">
        <v>964</v>
      </c>
      <c r="O5697" s="88">
        <v>1.7364348000000002E-2</v>
      </c>
      <c r="P5697" s="54">
        <v>1</v>
      </c>
    </row>
    <row r="5698" spans="1:16" ht="28">
      <c r="A5698" s="54" t="s">
        <v>228</v>
      </c>
      <c r="B5698" s="54" t="s">
        <v>185</v>
      </c>
      <c r="C5698" s="54" t="s">
        <v>1130</v>
      </c>
      <c r="D5698" s="54" t="s">
        <v>1560</v>
      </c>
      <c r="E5698" s="54" t="s">
        <v>370</v>
      </c>
      <c r="F5698" s="54" t="s">
        <v>272</v>
      </c>
      <c r="G5698" s="54" t="s">
        <v>201</v>
      </c>
      <c r="H5698" s="54" t="s">
        <v>204</v>
      </c>
      <c r="I5698" s="54" t="s">
        <v>315</v>
      </c>
      <c r="J5698" s="54" t="s">
        <v>201</v>
      </c>
      <c r="K5698" s="54" t="s">
        <v>316</v>
      </c>
      <c r="L5698" s="87">
        <v>41688</v>
      </c>
      <c r="M5698" s="54"/>
      <c r="N5698" s="54" t="s">
        <v>317</v>
      </c>
      <c r="O5698" s="88">
        <v>0.11520393</v>
      </c>
      <c r="P5698" s="54">
        <v>8</v>
      </c>
    </row>
    <row r="5699" spans="1:16" ht="28">
      <c r="A5699" s="54" t="s">
        <v>228</v>
      </c>
      <c r="B5699" s="54" t="s">
        <v>185</v>
      </c>
      <c r="C5699" s="54" t="s">
        <v>1130</v>
      </c>
      <c r="D5699" s="54" t="s">
        <v>1560</v>
      </c>
      <c r="E5699" s="54" t="s">
        <v>370</v>
      </c>
      <c r="F5699" s="54" t="s">
        <v>272</v>
      </c>
      <c r="G5699" s="54" t="s">
        <v>201</v>
      </c>
      <c r="H5699" s="54" t="s">
        <v>204</v>
      </c>
      <c r="I5699" s="54" t="s">
        <v>315</v>
      </c>
      <c r="J5699" s="54" t="s">
        <v>201</v>
      </c>
      <c r="K5699" s="54" t="s">
        <v>967</v>
      </c>
      <c r="L5699" s="87">
        <v>41688</v>
      </c>
      <c r="M5699" s="54"/>
      <c r="N5699" s="54" t="s">
        <v>968</v>
      </c>
      <c r="O5699" s="88">
        <v>0.13256827900000001</v>
      </c>
      <c r="P5699" s="54">
        <v>9</v>
      </c>
    </row>
    <row r="5700" spans="1:16" ht="28">
      <c r="A5700" s="54" t="s">
        <v>228</v>
      </c>
      <c r="B5700" s="54" t="s">
        <v>185</v>
      </c>
      <c r="C5700" s="54" t="s">
        <v>1130</v>
      </c>
      <c r="D5700" s="54" t="s">
        <v>1560</v>
      </c>
      <c r="E5700" s="54" t="s">
        <v>370</v>
      </c>
      <c r="F5700" s="54" t="s">
        <v>272</v>
      </c>
      <c r="G5700" s="54" t="s">
        <v>201</v>
      </c>
      <c r="H5700" s="54" t="s">
        <v>204</v>
      </c>
      <c r="I5700" s="54" t="s">
        <v>315</v>
      </c>
      <c r="J5700" s="54" t="s">
        <v>201</v>
      </c>
      <c r="K5700" s="54" t="s">
        <v>969</v>
      </c>
      <c r="L5700" s="87">
        <v>41688</v>
      </c>
      <c r="M5700" s="54"/>
      <c r="N5700" s="54" t="s">
        <v>970</v>
      </c>
      <c r="O5700" s="88">
        <v>3.2190094000000002E-2</v>
      </c>
      <c r="P5700" s="54">
        <v>4</v>
      </c>
    </row>
    <row r="5701" spans="1:16" ht="28">
      <c r="A5701" s="54" t="s">
        <v>228</v>
      </c>
      <c r="B5701" s="54" t="s">
        <v>185</v>
      </c>
      <c r="C5701" s="54" t="s">
        <v>1130</v>
      </c>
      <c r="D5701" s="54" t="s">
        <v>1560</v>
      </c>
      <c r="E5701" s="54" t="s">
        <v>370</v>
      </c>
      <c r="F5701" s="54" t="s">
        <v>272</v>
      </c>
      <c r="G5701" s="54" t="s">
        <v>201</v>
      </c>
      <c r="H5701" s="54" t="s">
        <v>204</v>
      </c>
      <c r="I5701" s="54" t="s">
        <v>315</v>
      </c>
      <c r="J5701" s="54" t="s">
        <v>201</v>
      </c>
      <c r="K5701" s="54" t="s">
        <v>971</v>
      </c>
      <c r="L5701" s="87">
        <v>41688</v>
      </c>
      <c r="M5701" s="54"/>
      <c r="N5701" s="54" t="s">
        <v>972</v>
      </c>
      <c r="O5701" s="88">
        <v>1.7364348000000002E-2</v>
      </c>
      <c r="P5701" s="54">
        <v>1</v>
      </c>
    </row>
    <row r="5702" spans="1:16" ht="28">
      <c r="A5702" s="54" t="s">
        <v>228</v>
      </c>
      <c r="B5702" s="54" t="s">
        <v>185</v>
      </c>
      <c r="C5702" s="54" t="s">
        <v>1130</v>
      </c>
      <c r="D5702" s="54" t="s">
        <v>1560</v>
      </c>
      <c r="E5702" s="54" t="s">
        <v>370</v>
      </c>
      <c r="F5702" s="54" t="s">
        <v>272</v>
      </c>
      <c r="G5702" s="54" t="s">
        <v>201</v>
      </c>
      <c r="H5702" s="54" t="s">
        <v>204</v>
      </c>
      <c r="I5702" s="54" t="s">
        <v>315</v>
      </c>
      <c r="J5702" s="54" t="s">
        <v>201</v>
      </c>
      <c r="K5702" s="54" t="s">
        <v>973</v>
      </c>
      <c r="L5702" s="87">
        <v>41688</v>
      </c>
      <c r="M5702" s="54"/>
      <c r="N5702" s="54" t="s">
        <v>974</v>
      </c>
      <c r="O5702" s="88">
        <v>3.4728697000000003E-2</v>
      </c>
      <c r="P5702" s="54">
        <v>2</v>
      </c>
    </row>
    <row r="5703" spans="1:16" ht="28">
      <c r="A5703" s="54" t="s">
        <v>228</v>
      </c>
      <c r="B5703" s="54" t="s">
        <v>185</v>
      </c>
      <c r="C5703" s="54" t="s">
        <v>1130</v>
      </c>
      <c r="D5703" s="54" t="s">
        <v>1560</v>
      </c>
      <c r="E5703" s="54" t="s">
        <v>370</v>
      </c>
      <c r="F5703" s="54" t="s">
        <v>272</v>
      </c>
      <c r="G5703" s="54" t="s">
        <v>201</v>
      </c>
      <c r="H5703" s="54" t="s">
        <v>204</v>
      </c>
      <c r="I5703" s="54" t="s">
        <v>315</v>
      </c>
      <c r="J5703" s="54" t="s">
        <v>201</v>
      </c>
      <c r="K5703" s="54" t="s">
        <v>204</v>
      </c>
      <c r="L5703" s="87">
        <v>41688</v>
      </c>
      <c r="M5703" s="54"/>
      <c r="N5703" s="54" t="s">
        <v>975</v>
      </c>
      <c r="O5703" s="88">
        <v>0.46462362600000001</v>
      </c>
      <c r="P5703" s="54">
        <v>28</v>
      </c>
    </row>
    <row r="5704" spans="1:16" ht="28">
      <c r="A5704" s="54" t="s">
        <v>228</v>
      </c>
      <c r="B5704" s="54" t="s">
        <v>185</v>
      </c>
      <c r="C5704" s="54" t="s">
        <v>1130</v>
      </c>
      <c r="D5704" s="54" t="s">
        <v>1560</v>
      </c>
      <c r="E5704" s="54" t="s">
        <v>370</v>
      </c>
      <c r="F5704" s="54" t="s">
        <v>272</v>
      </c>
      <c r="G5704" s="54" t="s">
        <v>201</v>
      </c>
      <c r="H5704" s="54" t="s">
        <v>204</v>
      </c>
      <c r="I5704" s="54" t="s">
        <v>315</v>
      </c>
      <c r="J5704" s="54" t="s">
        <v>201</v>
      </c>
      <c r="K5704" s="54" t="s">
        <v>320</v>
      </c>
      <c r="L5704" s="87">
        <v>41688</v>
      </c>
      <c r="M5704" s="54"/>
      <c r="N5704" s="54" t="s">
        <v>321</v>
      </c>
      <c r="O5704" s="88">
        <v>0.17237418099999999</v>
      </c>
      <c r="P5704" s="54">
        <v>11</v>
      </c>
    </row>
    <row r="5705" spans="1:16" ht="28">
      <c r="A5705" s="54" t="s">
        <v>228</v>
      </c>
      <c r="B5705" s="54" t="s">
        <v>185</v>
      </c>
      <c r="C5705" s="54" t="s">
        <v>1130</v>
      </c>
      <c r="D5705" s="54" t="s">
        <v>1560</v>
      </c>
      <c r="E5705" s="54" t="s">
        <v>370</v>
      </c>
      <c r="F5705" s="54" t="s">
        <v>272</v>
      </c>
      <c r="G5705" s="54" t="s">
        <v>205</v>
      </c>
      <c r="H5705" s="54" t="s">
        <v>998</v>
      </c>
      <c r="I5705" s="54" t="s">
        <v>999</v>
      </c>
      <c r="J5705" s="54" t="s">
        <v>205</v>
      </c>
      <c r="K5705" s="54" t="s">
        <v>998</v>
      </c>
      <c r="L5705" s="87">
        <v>42052</v>
      </c>
      <c r="M5705" s="54"/>
      <c r="N5705" s="54" t="s">
        <v>1000</v>
      </c>
      <c r="O5705" s="88">
        <v>0.281231605</v>
      </c>
      <c r="P5705" s="54">
        <v>17</v>
      </c>
    </row>
    <row r="5706" spans="1:16" ht="28">
      <c r="A5706" s="54" t="s">
        <v>228</v>
      </c>
      <c r="B5706" s="54" t="s">
        <v>185</v>
      </c>
      <c r="C5706" s="54" t="s">
        <v>1130</v>
      </c>
      <c r="D5706" s="54" t="s">
        <v>1560</v>
      </c>
      <c r="E5706" s="54" t="s">
        <v>370</v>
      </c>
      <c r="F5706" s="54" t="s">
        <v>272</v>
      </c>
      <c r="G5706" s="54" t="s">
        <v>205</v>
      </c>
      <c r="H5706" s="54" t="s">
        <v>206</v>
      </c>
      <c r="I5706" s="54" t="s">
        <v>1001</v>
      </c>
      <c r="J5706" s="54" t="s">
        <v>205</v>
      </c>
      <c r="K5706" s="54" t="s">
        <v>1002</v>
      </c>
      <c r="L5706" s="87">
        <v>42136</v>
      </c>
      <c r="M5706" s="54"/>
      <c r="N5706" s="54" t="s">
        <v>1003</v>
      </c>
      <c r="O5706" s="88">
        <v>1.7364348000000002E-2</v>
      </c>
      <c r="P5706" s="54">
        <v>1</v>
      </c>
    </row>
    <row r="5707" spans="1:16" ht="28">
      <c r="A5707" s="54" t="s">
        <v>228</v>
      </c>
      <c r="B5707" s="54" t="s">
        <v>185</v>
      </c>
      <c r="C5707" s="54" t="s">
        <v>1130</v>
      </c>
      <c r="D5707" s="54" t="s">
        <v>1560</v>
      </c>
      <c r="E5707" s="54" t="s">
        <v>370</v>
      </c>
      <c r="F5707" s="54" t="s">
        <v>272</v>
      </c>
      <c r="G5707" s="54" t="s">
        <v>205</v>
      </c>
      <c r="H5707" s="54" t="s">
        <v>206</v>
      </c>
      <c r="I5707" s="54" t="s">
        <v>1001</v>
      </c>
      <c r="J5707" s="54" t="s">
        <v>205</v>
      </c>
      <c r="K5707" s="54" t="s">
        <v>1004</v>
      </c>
      <c r="L5707" s="87">
        <v>42136</v>
      </c>
      <c r="M5707" s="54"/>
      <c r="N5707" s="54" t="s">
        <v>1005</v>
      </c>
      <c r="O5707" s="88">
        <v>0.10164748699999999</v>
      </c>
      <c r="P5707" s="54">
        <v>6</v>
      </c>
    </row>
    <row r="5708" spans="1:16" ht="28">
      <c r="A5708" s="54" t="s">
        <v>228</v>
      </c>
      <c r="B5708" s="54" t="s">
        <v>185</v>
      </c>
      <c r="C5708" s="54" t="s">
        <v>1130</v>
      </c>
      <c r="D5708" s="54" t="s">
        <v>1560</v>
      </c>
      <c r="E5708" s="54" t="s">
        <v>370</v>
      </c>
      <c r="F5708" s="54" t="s">
        <v>272</v>
      </c>
      <c r="G5708" s="54" t="s">
        <v>205</v>
      </c>
      <c r="H5708" s="54" t="s">
        <v>206</v>
      </c>
      <c r="I5708" s="54" t="s">
        <v>1001</v>
      </c>
      <c r="J5708" s="54" t="s">
        <v>205</v>
      </c>
      <c r="K5708" s="54" t="s">
        <v>1008</v>
      </c>
      <c r="L5708" s="87">
        <v>42136</v>
      </c>
      <c r="M5708" s="54"/>
      <c r="N5708" s="54" t="s">
        <v>1009</v>
      </c>
      <c r="O5708" s="88">
        <v>8.5552439999999993E-2</v>
      </c>
      <c r="P5708" s="54">
        <v>5</v>
      </c>
    </row>
    <row r="5709" spans="1:16" ht="28">
      <c r="A5709" s="54" t="s">
        <v>228</v>
      </c>
      <c r="B5709" s="54" t="s">
        <v>185</v>
      </c>
      <c r="C5709" s="54" t="s">
        <v>1130</v>
      </c>
      <c r="D5709" s="54" t="s">
        <v>1560</v>
      </c>
      <c r="E5709" s="54" t="s">
        <v>370</v>
      </c>
      <c r="F5709" s="54" t="s">
        <v>272</v>
      </c>
      <c r="G5709" s="54" t="s">
        <v>205</v>
      </c>
      <c r="H5709" s="54" t="s">
        <v>206</v>
      </c>
      <c r="I5709" s="54" t="s">
        <v>1001</v>
      </c>
      <c r="J5709" s="54" t="s">
        <v>205</v>
      </c>
      <c r="K5709" s="54" t="s">
        <v>1010</v>
      </c>
      <c r="L5709" s="87">
        <v>42136</v>
      </c>
      <c r="M5709" s="54"/>
      <c r="N5709" s="54" t="s">
        <v>1011</v>
      </c>
      <c r="O5709" s="88">
        <v>1.7364348000000002E-2</v>
      </c>
      <c r="P5709" s="54">
        <v>1</v>
      </c>
    </row>
    <row r="5710" spans="1:16" ht="28">
      <c r="A5710" s="54" t="s">
        <v>228</v>
      </c>
      <c r="B5710" s="54" t="s">
        <v>185</v>
      </c>
      <c r="C5710" s="54" t="s">
        <v>1130</v>
      </c>
      <c r="D5710" s="54" t="s">
        <v>1560</v>
      </c>
      <c r="E5710" s="54" t="s">
        <v>370</v>
      </c>
      <c r="F5710" s="54" t="s">
        <v>272</v>
      </c>
      <c r="G5710" s="54" t="s">
        <v>205</v>
      </c>
      <c r="H5710" s="54" t="s">
        <v>206</v>
      </c>
      <c r="I5710" s="54" t="s">
        <v>1001</v>
      </c>
      <c r="J5710" s="54" t="s">
        <v>205</v>
      </c>
      <c r="K5710" s="54" t="s">
        <v>1012</v>
      </c>
      <c r="L5710" s="87">
        <v>42136</v>
      </c>
      <c r="M5710" s="54"/>
      <c r="N5710" s="54" t="s">
        <v>1013</v>
      </c>
      <c r="O5710" s="88">
        <v>0.21558211599999999</v>
      </c>
      <c r="P5710" s="54">
        <v>13</v>
      </c>
    </row>
    <row r="5711" spans="1:16" ht="28">
      <c r="A5711" s="54" t="s">
        <v>228</v>
      </c>
      <c r="B5711" s="54" t="s">
        <v>185</v>
      </c>
      <c r="C5711" s="54" t="s">
        <v>1130</v>
      </c>
      <c r="D5711" s="54" t="s">
        <v>1560</v>
      </c>
      <c r="E5711" s="54" t="s">
        <v>370</v>
      </c>
      <c r="F5711" s="54" t="s">
        <v>272</v>
      </c>
      <c r="G5711" s="54" t="s">
        <v>205</v>
      </c>
      <c r="H5711" s="54" t="s">
        <v>1016</v>
      </c>
      <c r="I5711" s="54" t="s">
        <v>1017</v>
      </c>
      <c r="J5711" s="54" t="s">
        <v>205</v>
      </c>
      <c r="K5711" s="54" t="s">
        <v>1018</v>
      </c>
      <c r="L5711" s="87">
        <v>41982</v>
      </c>
      <c r="M5711" s="54"/>
      <c r="N5711" s="54" t="s">
        <v>1019</v>
      </c>
      <c r="O5711" s="88">
        <v>0.20075637099999999</v>
      </c>
      <c r="P5711" s="54">
        <v>12</v>
      </c>
    </row>
    <row r="5712" spans="1:16" ht="28">
      <c r="A5712" s="54" t="s">
        <v>228</v>
      </c>
      <c r="B5712" s="54" t="s">
        <v>185</v>
      </c>
      <c r="C5712" s="54" t="s">
        <v>1130</v>
      </c>
      <c r="D5712" s="54" t="s">
        <v>1560</v>
      </c>
      <c r="E5712" s="54" t="s">
        <v>370</v>
      </c>
      <c r="F5712" s="54" t="s">
        <v>272</v>
      </c>
      <c r="G5712" s="54" t="s">
        <v>205</v>
      </c>
      <c r="H5712" s="54" t="s">
        <v>1016</v>
      </c>
      <c r="I5712" s="54" t="s">
        <v>1017</v>
      </c>
      <c r="J5712" s="54" t="s">
        <v>205</v>
      </c>
      <c r="K5712" s="54" t="s">
        <v>1020</v>
      </c>
      <c r="L5712" s="87">
        <v>41982</v>
      </c>
      <c r="M5712" s="54"/>
      <c r="N5712" s="54" t="s">
        <v>1021</v>
      </c>
      <c r="O5712" s="88">
        <v>0.18593062499999999</v>
      </c>
      <c r="P5712" s="54">
        <v>11</v>
      </c>
    </row>
    <row r="5713" spans="1:16" ht="28">
      <c r="A5713" s="54" t="s">
        <v>228</v>
      </c>
      <c r="B5713" s="54" t="s">
        <v>185</v>
      </c>
      <c r="C5713" s="54" t="s">
        <v>1130</v>
      </c>
      <c r="D5713" s="54" t="s">
        <v>1560</v>
      </c>
      <c r="E5713" s="54" t="s">
        <v>370</v>
      </c>
      <c r="F5713" s="54" t="s">
        <v>272</v>
      </c>
      <c r="G5713" s="54" t="s">
        <v>205</v>
      </c>
      <c r="H5713" s="54" t="s">
        <v>1016</v>
      </c>
      <c r="I5713" s="54" t="s">
        <v>1017</v>
      </c>
      <c r="J5713" s="54" t="s">
        <v>205</v>
      </c>
      <c r="K5713" s="54" t="s">
        <v>1016</v>
      </c>
      <c r="L5713" s="87">
        <v>41982</v>
      </c>
      <c r="M5713" s="54"/>
      <c r="N5713" s="54" t="s">
        <v>1022</v>
      </c>
      <c r="O5713" s="88">
        <v>0.16729697599999999</v>
      </c>
      <c r="P5713" s="54">
        <v>10</v>
      </c>
    </row>
    <row r="5714" spans="1:16" ht="28">
      <c r="A5714" s="54" t="s">
        <v>228</v>
      </c>
      <c r="B5714" s="54" t="s">
        <v>185</v>
      </c>
      <c r="C5714" s="54" t="s">
        <v>1130</v>
      </c>
      <c r="D5714" s="54" t="s">
        <v>1560</v>
      </c>
      <c r="E5714" s="54" t="s">
        <v>370</v>
      </c>
      <c r="F5714" s="54" t="s">
        <v>272</v>
      </c>
      <c r="G5714" s="54" t="s">
        <v>1023</v>
      </c>
      <c r="H5714" s="54" t="s">
        <v>1024</v>
      </c>
      <c r="I5714" s="54" t="s">
        <v>1025</v>
      </c>
      <c r="J5714" s="54" t="s">
        <v>1023</v>
      </c>
      <c r="K5714" s="54" t="s">
        <v>1028</v>
      </c>
      <c r="L5714" s="87">
        <v>41688</v>
      </c>
      <c r="M5714" s="54"/>
      <c r="N5714" s="54" t="s">
        <v>1029</v>
      </c>
      <c r="O5714" s="88">
        <v>6.9457393000000006E-2</v>
      </c>
      <c r="P5714" s="54">
        <v>4</v>
      </c>
    </row>
    <row r="5715" spans="1:16" ht="28">
      <c r="A5715" s="54" t="s">
        <v>228</v>
      </c>
      <c r="B5715" s="54" t="s">
        <v>185</v>
      </c>
      <c r="C5715" s="54" t="s">
        <v>1130</v>
      </c>
      <c r="D5715" s="54" t="s">
        <v>1560</v>
      </c>
      <c r="E5715" s="54" t="s">
        <v>370</v>
      </c>
      <c r="F5715" s="54" t="s">
        <v>272</v>
      </c>
      <c r="G5715" s="54" t="s">
        <v>1023</v>
      </c>
      <c r="H5715" s="54" t="s">
        <v>1024</v>
      </c>
      <c r="I5715" s="54" t="s">
        <v>1025</v>
      </c>
      <c r="J5715" s="54" t="s">
        <v>1023</v>
      </c>
      <c r="K5715" s="54" t="s">
        <v>1044</v>
      </c>
      <c r="L5715" s="87">
        <v>41688</v>
      </c>
      <c r="M5715" s="54"/>
      <c r="N5715" s="54" t="s">
        <v>1045</v>
      </c>
      <c r="O5715" s="88">
        <v>0.27615439899999999</v>
      </c>
      <c r="P5715" s="54">
        <v>17</v>
      </c>
    </row>
    <row r="5716" spans="1:16" ht="28">
      <c r="A5716" s="54" t="s">
        <v>228</v>
      </c>
      <c r="B5716" s="54" t="s">
        <v>185</v>
      </c>
      <c r="C5716" s="54" t="s">
        <v>1130</v>
      </c>
      <c r="D5716" s="54" t="s">
        <v>1560</v>
      </c>
      <c r="E5716" s="54" t="s">
        <v>370</v>
      </c>
      <c r="F5716" s="54" t="s">
        <v>272</v>
      </c>
      <c r="G5716" s="54" t="s">
        <v>210</v>
      </c>
      <c r="H5716" s="54" t="s">
        <v>210</v>
      </c>
      <c r="I5716" s="54" t="s">
        <v>322</v>
      </c>
      <c r="J5716" s="54" t="s">
        <v>210</v>
      </c>
      <c r="K5716" s="54" t="s">
        <v>1047</v>
      </c>
      <c r="L5716" s="87">
        <v>41674</v>
      </c>
      <c r="M5716" s="54"/>
      <c r="N5716" s="54" t="s">
        <v>1048</v>
      </c>
      <c r="O5716" s="88">
        <v>0.13383758000000001</v>
      </c>
      <c r="P5716" s="54">
        <v>8</v>
      </c>
    </row>
    <row r="5717" spans="1:16" ht="28">
      <c r="A5717" s="54" t="s">
        <v>228</v>
      </c>
      <c r="B5717" s="54" t="s">
        <v>185</v>
      </c>
      <c r="C5717" s="54" t="s">
        <v>1130</v>
      </c>
      <c r="D5717" s="54" t="s">
        <v>1560</v>
      </c>
      <c r="E5717" s="54" t="s">
        <v>370</v>
      </c>
      <c r="F5717" s="54" t="s">
        <v>272</v>
      </c>
      <c r="G5717" s="54" t="s">
        <v>210</v>
      </c>
      <c r="H5717" s="54" t="s">
        <v>210</v>
      </c>
      <c r="I5717" s="54" t="s">
        <v>322</v>
      </c>
      <c r="J5717" s="54" t="s">
        <v>210</v>
      </c>
      <c r="K5717" s="54" t="s">
        <v>325</v>
      </c>
      <c r="L5717" s="87">
        <v>41674</v>
      </c>
      <c r="M5717" s="54"/>
      <c r="N5717" s="54" t="s">
        <v>326</v>
      </c>
      <c r="O5717" s="88">
        <v>4.9554441999999997E-2</v>
      </c>
      <c r="P5717" s="54">
        <v>9</v>
      </c>
    </row>
    <row r="5718" spans="1:16" ht="28">
      <c r="A5718" s="54" t="s">
        <v>228</v>
      </c>
      <c r="B5718" s="54" t="s">
        <v>185</v>
      </c>
      <c r="C5718" s="54" t="s">
        <v>1130</v>
      </c>
      <c r="D5718" s="54" t="s">
        <v>1560</v>
      </c>
      <c r="E5718" s="54" t="s">
        <v>370</v>
      </c>
      <c r="F5718" s="54" t="s">
        <v>272</v>
      </c>
      <c r="G5718" s="54" t="s">
        <v>210</v>
      </c>
      <c r="H5718" s="54" t="s">
        <v>210</v>
      </c>
      <c r="I5718" s="54" t="s">
        <v>322</v>
      </c>
      <c r="J5718" s="54" t="s">
        <v>210</v>
      </c>
      <c r="K5718" s="54" t="s">
        <v>1060</v>
      </c>
      <c r="L5718" s="87">
        <v>41674</v>
      </c>
      <c r="M5718" s="54"/>
      <c r="N5718" s="54" t="s">
        <v>1061</v>
      </c>
      <c r="O5718" s="88">
        <v>4.8285139999999997E-2</v>
      </c>
      <c r="P5718" s="54">
        <v>3</v>
      </c>
    </row>
    <row r="5719" spans="1:16" ht="28">
      <c r="A5719" s="54" t="s">
        <v>228</v>
      </c>
      <c r="B5719" s="54" t="s">
        <v>185</v>
      </c>
      <c r="C5719" s="54" t="s">
        <v>1130</v>
      </c>
      <c r="D5719" s="54" t="s">
        <v>1560</v>
      </c>
      <c r="E5719" s="54" t="s">
        <v>370</v>
      </c>
      <c r="F5719" s="54" t="s">
        <v>272</v>
      </c>
      <c r="G5719" s="54" t="s">
        <v>210</v>
      </c>
      <c r="H5719" s="54" t="s">
        <v>210</v>
      </c>
      <c r="I5719" s="54" t="s">
        <v>322</v>
      </c>
      <c r="J5719" s="54" t="s">
        <v>210</v>
      </c>
      <c r="K5719" s="54" t="s">
        <v>327</v>
      </c>
      <c r="L5719" s="87">
        <v>41674</v>
      </c>
      <c r="M5719" s="54"/>
      <c r="N5719" s="54" t="s">
        <v>328</v>
      </c>
      <c r="O5719" s="88">
        <v>0.51037016300000004</v>
      </c>
      <c r="P5719" s="54">
        <v>33</v>
      </c>
    </row>
    <row r="5720" spans="1:16" ht="28">
      <c r="A5720" s="54" t="s">
        <v>228</v>
      </c>
      <c r="B5720" s="54" t="s">
        <v>185</v>
      </c>
      <c r="C5720" s="54" t="s">
        <v>1130</v>
      </c>
      <c r="D5720" s="54" t="s">
        <v>1560</v>
      </c>
      <c r="E5720" s="54" t="s">
        <v>370</v>
      </c>
      <c r="F5720" s="54" t="s">
        <v>272</v>
      </c>
      <c r="G5720" s="54" t="s">
        <v>207</v>
      </c>
      <c r="H5720" s="54" t="s">
        <v>208</v>
      </c>
      <c r="I5720" s="54" t="s">
        <v>329</v>
      </c>
      <c r="J5720" s="54" t="s">
        <v>207</v>
      </c>
      <c r="K5720" s="54" t="s">
        <v>330</v>
      </c>
      <c r="L5720" s="87">
        <v>42171</v>
      </c>
      <c r="M5720" s="54"/>
      <c r="N5720" s="54" t="s">
        <v>331</v>
      </c>
      <c r="O5720" s="88">
        <v>1.7364348000000002E-2</v>
      </c>
      <c r="P5720" s="54">
        <v>1</v>
      </c>
    </row>
    <row r="5721" spans="1:16" ht="28">
      <c r="A5721" s="54" t="s">
        <v>228</v>
      </c>
      <c r="B5721" s="54" t="s">
        <v>185</v>
      </c>
      <c r="C5721" s="54" t="s">
        <v>1130</v>
      </c>
      <c r="D5721" s="54" t="s">
        <v>1560</v>
      </c>
      <c r="E5721" s="54" t="s">
        <v>370</v>
      </c>
      <c r="F5721" s="54" t="s">
        <v>272</v>
      </c>
      <c r="G5721" s="54" t="s">
        <v>207</v>
      </c>
      <c r="H5721" s="54" t="s">
        <v>208</v>
      </c>
      <c r="I5721" s="54" t="s">
        <v>329</v>
      </c>
      <c r="J5721" s="54" t="s">
        <v>207</v>
      </c>
      <c r="K5721" s="54" t="s">
        <v>1064</v>
      </c>
      <c r="L5721" s="87">
        <v>42171</v>
      </c>
      <c r="M5721" s="54"/>
      <c r="N5721" s="54" t="s">
        <v>1065</v>
      </c>
      <c r="O5721" s="88">
        <v>6.4380187000000005E-2</v>
      </c>
      <c r="P5721" s="54">
        <v>4</v>
      </c>
    </row>
    <row r="5722" spans="1:16" ht="28">
      <c r="A5722" s="54" t="s">
        <v>228</v>
      </c>
      <c r="B5722" s="54" t="s">
        <v>185</v>
      </c>
      <c r="C5722" s="54" t="s">
        <v>1130</v>
      </c>
      <c r="D5722" s="54" t="s">
        <v>1560</v>
      </c>
      <c r="E5722" s="54" t="s">
        <v>370</v>
      </c>
      <c r="F5722" s="54" t="s">
        <v>272</v>
      </c>
      <c r="G5722" s="54" t="s">
        <v>207</v>
      </c>
      <c r="H5722" s="54" t="s">
        <v>208</v>
      </c>
      <c r="I5722" s="54" t="s">
        <v>329</v>
      </c>
      <c r="J5722" s="54" t="s">
        <v>207</v>
      </c>
      <c r="K5722" s="54" t="s">
        <v>332</v>
      </c>
      <c r="L5722" s="87">
        <v>42171</v>
      </c>
      <c r="M5722" s="54"/>
      <c r="N5722" s="54" t="s">
        <v>333</v>
      </c>
      <c r="O5722" s="88">
        <v>4.9554441999999997E-2</v>
      </c>
      <c r="P5722" s="54">
        <v>3</v>
      </c>
    </row>
    <row r="5723" spans="1:16" ht="28">
      <c r="A5723" s="54" t="s">
        <v>228</v>
      </c>
      <c r="B5723" s="54" t="s">
        <v>185</v>
      </c>
      <c r="C5723" s="54" t="s">
        <v>1130</v>
      </c>
      <c r="D5723" s="54" t="s">
        <v>1560</v>
      </c>
      <c r="E5723" s="54" t="s">
        <v>370</v>
      </c>
      <c r="F5723" s="54" t="s">
        <v>272</v>
      </c>
      <c r="G5723" s="54" t="s">
        <v>207</v>
      </c>
      <c r="H5723" s="54" t="s">
        <v>208</v>
      </c>
      <c r="I5723" s="54" t="s">
        <v>329</v>
      </c>
      <c r="J5723" s="54" t="s">
        <v>207</v>
      </c>
      <c r="K5723" s="54" t="s">
        <v>334</v>
      </c>
      <c r="L5723" s="87">
        <v>42171</v>
      </c>
      <c r="M5723" s="54"/>
      <c r="N5723" s="54" t="s">
        <v>335</v>
      </c>
      <c r="O5723" s="88">
        <v>0.28377020800000002</v>
      </c>
      <c r="P5723" s="54">
        <v>19</v>
      </c>
    </row>
    <row r="5724" spans="1:16" ht="28">
      <c r="A5724" s="54" t="s">
        <v>228</v>
      </c>
      <c r="B5724" s="54" t="s">
        <v>185</v>
      </c>
      <c r="C5724" s="54" t="s">
        <v>1130</v>
      </c>
      <c r="D5724" s="54" t="s">
        <v>1560</v>
      </c>
      <c r="E5724" s="54" t="s">
        <v>370</v>
      </c>
      <c r="F5724" s="54" t="s">
        <v>272</v>
      </c>
      <c r="G5724" s="54" t="s">
        <v>207</v>
      </c>
      <c r="H5724" s="54" t="s">
        <v>336</v>
      </c>
      <c r="I5724" s="54" t="s">
        <v>337</v>
      </c>
      <c r="J5724" s="54" t="s">
        <v>207</v>
      </c>
      <c r="K5724" s="54" t="s">
        <v>336</v>
      </c>
      <c r="L5724" s="87">
        <v>42101</v>
      </c>
      <c r="M5724" s="54"/>
      <c r="N5724" s="54" t="s">
        <v>338</v>
      </c>
      <c r="O5724" s="88">
        <v>1.313395646</v>
      </c>
      <c r="P5724" s="54">
        <v>79</v>
      </c>
    </row>
    <row r="5725" spans="1:16" ht="28">
      <c r="A5725" s="54" t="s">
        <v>228</v>
      </c>
      <c r="B5725" s="54" t="s">
        <v>185</v>
      </c>
      <c r="C5725" s="54" t="s">
        <v>1130</v>
      </c>
      <c r="D5725" s="54" t="s">
        <v>1560</v>
      </c>
      <c r="E5725" s="54" t="s">
        <v>370</v>
      </c>
      <c r="F5725" s="54" t="s">
        <v>272</v>
      </c>
      <c r="G5725" s="54" t="s">
        <v>207</v>
      </c>
      <c r="H5725" s="54" t="s">
        <v>209</v>
      </c>
      <c r="I5725" s="54" t="s">
        <v>1074</v>
      </c>
      <c r="J5725" s="54" t="s">
        <v>207</v>
      </c>
      <c r="K5725" s="54" t="s">
        <v>1075</v>
      </c>
      <c r="L5725" s="87">
        <v>41688</v>
      </c>
      <c r="M5725" s="54"/>
      <c r="N5725" s="54" t="s">
        <v>1076</v>
      </c>
      <c r="O5725" s="88">
        <v>0.13002967600000001</v>
      </c>
      <c r="P5725" s="54">
        <v>8</v>
      </c>
    </row>
    <row r="5726" spans="1:16" ht="28">
      <c r="A5726" s="54" t="s">
        <v>228</v>
      </c>
      <c r="B5726" s="54" t="s">
        <v>185</v>
      </c>
      <c r="C5726" s="54" t="s">
        <v>1130</v>
      </c>
      <c r="D5726" s="54" t="s">
        <v>1560</v>
      </c>
      <c r="E5726" s="54" t="s">
        <v>370</v>
      </c>
      <c r="F5726" s="54" t="s">
        <v>272</v>
      </c>
      <c r="G5726" s="54" t="s">
        <v>207</v>
      </c>
      <c r="H5726" s="54" t="s">
        <v>209</v>
      </c>
      <c r="I5726" s="54" t="s">
        <v>1074</v>
      </c>
      <c r="J5726" s="54" t="s">
        <v>207</v>
      </c>
      <c r="K5726" s="54" t="s">
        <v>1077</v>
      </c>
      <c r="L5726" s="87">
        <v>41688</v>
      </c>
      <c r="M5726" s="54"/>
      <c r="N5726" s="54" t="s">
        <v>1078</v>
      </c>
      <c r="O5726" s="88">
        <v>3.2190094000000002E-2</v>
      </c>
      <c r="P5726" s="54">
        <v>3</v>
      </c>
    </row>
    <row r="5727" spans="1:16" ht="28">
      <c r="A5727" s="54" t="s">
        <v>228</v>
      </c>
      <c r="B5727" s="54" t="s">
        <v>185</v>
      </c>
      <c r="C5727" s="54" t="s">
        <v>1130</v>
      </c>
      <c r="D5727" s="54" t="s">
        <v>1560</v>
      </c>
      <c r="E5727" s="54" t="s">
        <v>370</v>
      </c>
      <c r="F5727" s="54" t="s">
        <v>272</v>
      </c>
      <c r="G5727" s="54" t="s">
        <v>207</v>
      </c>
      <c r="H5727" s="54" t="s">
        <v>209</v>
      </c>
      <c r="I5727" s="54" t="s">
        <v>1074</v>
      </c>
      <c r="J5727" s="54" t="s">
        <v>207</v>
      </c>
      <c r="K5727" s="54" t="s">
        <v>1079</v>
      </c>
      <c r="L5727" s="87">
        <v>41688</v>
      </c>
      <c r="M5727" s="54"/>
      <c r="N5727" s="54" t="s">
        <v>1080</v>
      </c>
      <c r="O5727" s="88">
        <v>1.6095047000000001E-2</v>
      </c>
      <c r="P5727" s="54">
        <v>2</v>
      </c>
    </row>
    <row r="5728" spans="1:16" ht="28">
      <c r="A5728" s="54" t="s">
        <v>228</v>
      </c>
      <c r="B5728" s="54" t="s">
        <v>185</v>
      </c>
      <c r="C5728" s="54" t="s">
        <v>1130</v>
      </c>
      <c r="D5728" s="54" t="s">
        <v>1560</v>
      </c>
      <c r="E5728" s="54" t="s">
        <v>370</v>
      </c>
      <c r="F5728" s="54" t="s">
        <v>272</v>
      </c>
      <c r="G5728" s="54" t="s">
        <v>207</v>
      </c>
      <c r="H5728" s="54" t="s">
        <v>209</v>
      </c>
      <c r="I5728" s="54" t="s">
        <v>1074</v>
      </c>
      <c r="J5728" s="54" t="s">
        <v>207</v>
      </c>
      <c r="K5728" s="54" t="s">
        <v>1081</v>
      </c>
      <c r="L5728" s="87">
        <v>41688</v>
      </c>
      <c r="M5728" s="54"/>
      <c r="N5728" s="54" t="s">
        <v>1082</v>
      </c>
      <c r="O5728" s="88">
        <v>1.6095047000000001E-2</v>
      </c>
      <c r="P5728" s="54">
        <v>1</v>
      </c>
    </row>
    <row r="5729" spans="1:16" ht="28">
      <c r="A5729" s="54" t="s">
        <v>228</v>
      </c>
      <c r="B5729" s="54" t="s">
        <v>185</v>
      </c>
      <c r="C5729" s="54" t="s">
        <v>1130</v>
      </c>
      <c r="D5729" s="54" t="s">
        <v>1560</v>
      </c>
      <c r="E5729" s="54" t="s">
        <v>370</v>
      </c>
      <c r="F5729" s="54" t="s">
        <v>272</v>
      </c>
      <c r="G5729" s="54" t="s">
        <v>207</v>
      </c>
      <c r="H5729" s="54" t="s">
        <v>209</v>
      </c>
      <c r="I5729" s="54" t="s">
        <v>1074</v>
      </c>
      <c r="J5729" s="54" t="s">
        <v>207</v>
      </c>
      <c r="K5729" s="54" t="s">
        <v>1083</v>
      </c>
      <c r="L5729" s="87">
        <v>41688</v>
      </c>
      <c r="M5729" s="54"/>
      <c r="N5729" s="54" t="s">
        <v>1084</v>
      </c>
      <c r="O5729" s="88">
        <v>0.13002967600000001</v>
      </c>
      <c r="P5729" s="54">
        <v>9</v>
      </c>
    </row>
    <row r="5730" spans="1:16" ht="28">
      <c r="A5730" s="54" t="s">
        <v>228</v>
      </c>
      <c r="B5730" s="54" t="s">
        <v>185</v>
      </c>
      <c r="C5730" s="54" t="s">
        <v>1130</v>
      </c>
      <c r="D5730" s="54" t="s">
        <v>1560</v>
      </c>
      <c r="E5730" s="54" t="s">
        <v>370</v>
      </c>
      <c r="F5730" s="54" t="s">
        <v>272</v>
      </c>
      <c r="G5730" s="54" t="s">
        <v>207</v>
      </c>
      <c r="H5730" s="54" t="s">
        <v>209</v>
      </c>
      <c r="I5730" s="54" t="s">
        <v>1074</v>
      </c>
      <c r="J5730" s="54" t="s">
        <v>207</v>
      </c>
      <c r="K5730" s="54" t="s">
        <v>1085</v>
      </c>
      <c r="L5730" s="87">
        <v>41688</v>
      </c>
      <c r="M5730" s="54"/>
      <c r="N5730" s="54" t="s">
        <v>1086</v>
      </c>
      <c r="O5730" s="88">
        <v>0.16475837300000001</v>
      </c>
      <c r="P5730" s="54">
        <v>10</v>
      </c>
    </row>
    <row r="5731" spans="1:16" ht="28">
      <c r="A5731" s="54" t="s">
        <v>228</v>
      </c>
      <c r="B5731" s="54" t="s">
        <v>185</v>
      </c>
      <c r="C5731" s="54" t="s">
        <v>1130</v>
      </c>
      <c r="D5731" s="54" t="s">
        <v>1560</v>
      </c>
      <c r="E5731" s="54" t="s">
        <v>370</v>
      </c>
      <c r="F5731" s="54" t="s">
        <v>272</v>
      </c>
      <c r="G5731" s="54" t="s">
        <v>207</v>
      </c>
      <c r="H5731" s="54" t="s">
        <v>209</v>
      </c>
      <c r="I5731" s="54" t="s">
        <v>1074</v>
      </c>
      <c r="J5731" s="54" t="s">
        <v>207</v>
      </c>
      <c r="K5731" s="54" t="s">
        <v>1087</v>
      </c>
      <c r="L5731" s="87">
        <v>41688</v>
      </c>
      <c r="M5731" s="54"/>
      <c r="N5731" s="54" t="s">
        <v>1088</v>
      </c>
      <c r="O5731" s="88">
        <v>3.2190094000000002E-2</v>
      </c>
      <c r="P5731" s="54">
        <v>2</v>
      </c>
    </row>
    <row r="5732" spans="1:16" ht="28">
      <c r="A5732" s="54" t="s">
        <v>228</v>
      </c>
      <c r="B5732" s="54" t="s">
        <v>185</v>
      </c>
      <c r="C5732" s="54" t="s">
        <v>1130</v>
      </c>
      <c r="D5732" s="54" t="s">
        <v>1560</v>
      </c>
      <c r="E5732" s="54" t="s">
        <v>370</v>
      </c>
      <c r="F5732" s="54" t="s">
        <v>272</v>
      </c>
      <c r="G5732" s="54" t="s">
        <v>207</v>
      </c>
      <c r="H5732" s="54" t="s">
        <v>209</v>
      </c>
      <c r="I5732" s="54" t="s">
        <v>1074</v>
      </c>
      <c r="J5732" s="54" t="s">
        <v>207</v>
      </c>
      <c r="K5732" s="54" t="s">
        <v>1089</v>
      </c>
      <c r="L5732" s="87">
        <v>41688</v>
      </c>
      <c r="M5732" s="54"/>
      <c r="N5732" s="54" t="s">
        <v>1090</v>
      </c>
      <c r="O5732" s="88">
        <v>1.6095047000000001E-2</v>
      </c>
      <c r="P5732" s="54">
        <v>1</v>
      </c>
    </row>
    <row r="5733" spans="1:16" ht="28">
      <c r="A5733" s="54" t="s">
        <v>228</v>
      </c>
      <c r="B5733" s="54" t="s">
        <v>185</v>
      </c>
      <c r="C5733" s="54" t="s">
        <v>1130</v>
      </c>
      <c r="D5733" s="54" t="s">
        <v>1560</v>
      </c>
      <c r="E5733" s="54" t="s">
        <v>370</v>
      </c>
      <c r="F5733" s="54" t="s">
        <v>272</v>
      </c>
      <c r="G5733" s="54" t="s">
        <v>207</v>
      </c>
      <c r="H5733" s="54" t="s">
        <v>209</v>
      </c>
      <c r="I5733" s="54" t="s">
        <v>1074</v>
      </c>
      <c r="J5733" s="54" t="s">
        <v>207</v>
      </c>
      <c r="K5733" s="54" t="s">
        <v>1091</v>
      </c>
      <c r="L5733" s="87">
        <v>41688</v>
      </c>
      <c r="M5733" s="54"/>
      <c r="N5733" s="54" t="s">
        <v>1092</v>
      </c>
      <c r="O5733" s="88">
        <v>0.59465330299999997</v>
      </c>
      <c r="P5733" s="54">
        <v>36</v>
      </c>
    </row>
    <row r="5734" spans="1:16" ht="28">
      <c r="A5734" s="54" t="s">
        <v>228</v>
      </c>
      <c r="B5734" s="54" t="s">
        <v>185</v>
      </c>
      <c r="C5734" s="54" t="s">
        <v>1130</v>
      </c>
      <c r="D5734" s="54" t="s">
        <v>1560</v>
      </c>
      <c r="E5734" s="54" t="s">
        <v>370</v>
      </c>
      <c r="F5734" s="54" t="s">
        <v>272</v>
      </c>
      <c r="G5734" s="54" t="s">
        <v>207</v>
      </c>
      <c r="H5734" s="54" t="s">
        <v>209</v>
      </c>
      <c r="I5734" s="54" t="s">
        <v>1074</v>
      </c>
      <c r="J5734" s="54" t="s">
        <v>207</v>
      </c>
      <c r="K5734" s="54" t="s">
        <v>1093</v>
      </c>
      <c r="L5734" s="87">
        <v>41688</v>
      </c>
      <c r="M5734" s="54"/>
      <c r="N5734" s="54" t="s">
        <v>1094</v>
      </c>
      <c r="O5734" s="88">
        <v>0.88477001799999999</v>
      </c>
      <c r="P5734" s="54">
        <v>54</v>
      </c>
    </row>
    <row r="5735" spans="1:16" ht="28">
      <c r="A5735" s="54" t="s">
        <v>228</v>
      </c>
      <c r="B5735" s="54" t="s">
        <v>185</v>
      </c>
      <c r="C5735" s="54" t="s">
        <v>1130</v>
      </c>
      <c r="D5735" s="54" t="s">
        <v>1560</v>
      </c>
      <c r="E5735" s="54" t="s">
        <v>370</v>
      </c>
      <c r="F5735" s="54" t="s">
        <v>272</v>
      </c>
      <c r="G5735" s="54" t="s">
        <v>207</v>
      </c>
      <c r="H5735" s="54" t="s">
        <v>209</v>
      </c>
      <c r="I5735" s="54" t="s">
        <v>1074</v>
      </c>
      <c r="J5735" s="54" t="s">
        <v>207</v>
      </c>
      <c r="K5735" s="54" t="s">
        <v>1095</v>
      </c>
      <c r="L5735" s="87">
        <v>41688</v>
      </c>
      <c r="M5735" s="54"/>
      <c r="N5735" s="54" t="s">
        <v>1096</v>
      </c>
      <c r="O5735" s="88">
        <v>3.7254165709999998</v>
      </c>
      <c r="P5735" s="54">
        <v>230</v>
      </c>
    </row>
    <row r="5736" spans="1:16" ht="28">
      <c r="A5736" s="54" t="s">
        <v>228</v>
      </c>
      <c r="B5736" s="54" t="s">
        <v>185</v>
      </c>
      <c r="C5736" s="54" t="s">
        <v>1130</v>
      </c>
      <c r="D5736" s="54" t="s">
        <v>1560</v>
      </c>
      <c r="E5736" s="54" t="s">
        <v>370</v>
      </c>
      <c r="F5736" s="54" t="s">
        <v>272</v>
      </c>
      <c r="G5736" s="54" t="s">
        <v>207</v>
      </c>
      <c r="H5736" s="54" t="s">
        <v>209</v>
      </c>
      <c r="I5736" s="54" t="s">
        <v>1074</v>
      </c>
      <c r="J5736" s="54" t="s">
        <v>207</v>
      </c>
      <c r="K5736" s="54" t="s">
        <v>1097</v>
      </c>
      <c r="L5736" s="87">
        <v>41688</v>
      </c>
      <c r="M5736" s="54"/>
      <c r="N5736" s="54" t="s">
        <v>1098</v>
      </c>
      <c r="O5736" s="88">
        <v>3.2190094000000002E-2</v>
      </c>
      <c r="P5736" s="54">
        <v>4</v>
      </c>
    </row>
    <row r="5737" spans="1:16" ht="28">
      <c r="A5737" s="54" t="s">
        <v>228</v>
      </c>
      <c r="B5737" s="54" t="s">
        <v>185</v>
      </c>
      <c r="C5737" s="54" t="s">
        <v>1130</v>
      </c>
      <c r="D5737" s="54" t="s">
        <v>1560</v>
      </c>
      <c r="E5737" s="54" t="s">
        <v>370</v>
      </c>
      <c r="F5737" s="54" t="s">
        <v>272</v>
      </c>
      <c r="G5737" s="54" t="s">
        <v>365</v>
      </c>
      <c r="H5737" s="54" t="s">
        <v>1099</v>
      </c>
      <c r="I5737" s="54" t="s">
        <v>1100</v>
      </c>
      <c r="J5737" s="54" t="s">
        <v>365</v>
      </c>
      <c r="K5737" s="54" t="s">
        <v>1112</v>
      </c>
      <c r="L5737" s="87">
        <v>42671</v>
      </c>
      <c r="M5737" s="54"/>
      <c r="N5737" s="54" t="s">
        <v>1113</v>
      </c>
      <c r="O5737" s="88">
        <v>0.116473232</v>
      </c>
      <c r="P5737" s="54">
        <v>7</v>
      </c>
    </row>
    <row r="5738" spans="1:16" ht="28">
      <c r="A5738" s="54" t="s">
        <v>228</v>
      </c>
      <c r="B5738" s="54" t="s">
        <v>185</v>
      </c>
      <c r="C5738" s="54" t="s">
        <v>1129</v>
      </c>
      <c r="D5738" s="54" t="s">
        <v>1560</v>
      </c>
      <c r="E5738" s="54" t="s">
        <v>1129</v>
      </c>
      <c r="F5738" s="54" t="s">
        <v>272</v>
      </c>
      <c r="G5738" s="54" t="s">
        <v>186</v>
      </c>
      <c r="H5738" s="54" t="s">
        <v>187</v>
      </c>
      <c r="I5738" s="54" t="s">
        <v>390</v>
      </c>
      <c r="J5738" s="54" t="s">
        <v>186</v>
      </c>
      <c r="K5738" s="54" t="s">
        <v>187</v>
      </c>
      <c r="L5738" s="87">
        <v>42482</v>
      </c>
      <c r="M5738" s="54"/>
      <c r="N5738" s="54" t="s">
        <v>391</v>
      </c>
      <c r="O5738" s="88">
        <v>4.2053869999999988E-3</v>
      </c>
      <c r="P5738" s="54">
        <v>2</v>
      </c>
    </row>
    <row r="5739" spans="1:16" ht="28">
      <c r="A5739" s="54" t="s">
        <v>228</v>
      </c>
      <c r="B5739" s="54" t="s">
        <v>185</v>
      </c>
      <c r="C5739" s="54" t="s">
        <v>1129</v>
      </c>
      <c r="D5739" s="54" t="s">
        <v>1560</v>
      </c>
      <c r="E5739" s="54" t="s">
        <v>1129</v>
      </c>
      <c r="F5739" s="54" t="s">
        <v>272</v>
      </c>
      <c r="G5739" s="54" t="s">
        <v>186</v>
      </c>
      <c r="H5739" s="54" t="s">
        <v>187</v>
      </c>
      <c r="I5739" s="54" t="s">
        <v>392</v>
      </c>
      <c r="J5739" s="54" t="s">
        <v>186</v>
      </c>
      <c r="K5739" s="54" t="s">
        <v>187</v>
      </c>
      <c r="L5739" s="87">
        <v>42475</v>
      </c>
      <c r="M5739" s="54"/>
      <c r="N5739" s="54" t="s">
        <v>393</v>
      </c>
      <c r="O5739" s="88">
        <v>2.102694E-3</v>
      </c>
      <c r="P5739" s="54">
        <v>1</v>
      </c>
    </row>
    <row r="5740" spans="1:16" ht="28">
      <c r="A5740" s="54" t="s">
        <v>228</v>
      </c>
      <c r="B5740" s="54" t="s">
        <v>185</v>
      </c>
      <c r="C5740" s="54" t="s">
        <v>1129</v>
      </c>
      <c r="D5740" s="54" t="s">
        <v>1560</v>
      </c>
      <c r="E5740" s="54" t="s">
        <v>1129</v>
      </c>
      <c r="F5740" s="54" t="s">
        <v>272</v>
      </c>
      <c r="G5740" s="54" t="s">
        <v>186</v>
      </c>
      <c r="H5740" s="54" t="s">
        <v>276</v>
      </c>
      <c r="I5740" s="54" t="s">
        <v>407</v>
      </c>
      <c r="J5740" s="54" t="s">
        <v>186</v>
      </c>
      <c r="K5740" s="54" t="s">
        <v>276</v>
      </c>
      <c r="L5740" s="87">
        <v>42475</v>
      </c>
      <c r="M5740" s="54"/>
      <c r="N5740" s="54" t="s">
        <v>408</v>
      </c>
      <c r="O5740" s="88">
        <v>6.0722603E-2</v>
      </c>
      <c r="P5740" s="54">
        <v>29</v>
      </c>
    </row>
    <row r="5741" spans="1:16" ht="28">
      <c r="A5741" s="54" t="s">
        <v>228</v>
      </c>
      <c r="B5741" s="54" t="s">
        <v>185</v>
      </c>
      <c r="C5741" s="54" t="s">
        <v>1129</v>
      </c>
      <c r="D5741" s="54" t="s">
        <v>1560</v>
      </c>
      <c r="E5741" s="54" t="s">
        <v>1129</v>
      </c>
      <c r="F5741" s="54" t="s">
        <v>272</v>
      </c>
      <c r="G5741" s="54" t="s">
        <v>186</v>
      </c>
      <c r="H5741" s="54" t="s">
        <v>409</v>
      </c>
      <c r="I5741" s="54" t="s">
        <v>410</v>
      </c>
      <c r="J5741" s="54" t="s">
        <v>186</v>
      </c>
      <c r="K5741" s="54" t="s">
        <v>409</v>
      </c>
      <c r="L5741" s="87">
        <v>42059</v>
      </c>
      <c r="M5741" s="54"/>
      <c r="N5741" s="54" t="s">
        <v>411</v>
      </c>
      <c r="O5741" s="88">
        <v>0.28453546899999999</v>
      </c>
      <c r="P5741" s="54">
        <v>136</v>
      </c>
    </row>
    <row r="5742" spans="1:16" ht="28">
      <c r="A5742" s="54" t="s">
        <v>228</v>
      </c>
      <c r="B5742" s="54" t="s">
        <v>185</v>
      </c>
      <c r="C5742" s="54" t="s">
        <v>1129</v>
      </c>
      <c r="D5742" s="54" t="s">
        <v>1560</v>
      </c>
      <c r="E5742" s="54" t="s">
        <v>1129</v>
      </c>
      <c r="F5742" s="54" t="s">
        <v>272</v>
      </c>
      <c r="G5742" s="54" t="s">
        <v>186</v>
      </c>
      <c r="H5742" s="54" t="s">
        <v>409</v>
      </c>
      <c r="I5742" s="54" t="s">
        <v>412</v>
      </c>
      <c r="J5742" s="54" t="s">
        <v>186</v>
      </c>
      <c r="K5742" s="54" t="s">
        <v>409</v>
      </c>
      <c r="L5742" s="87">
        <v>42475</v>
      </c>
      <c r="M5742" s="54"/>
      <c r="N5742" s="54" t="s">
        <v>413</v>
      </c>
      <c r="O5742" s="88">
        <v>1.2590611E-2</v>
      </c>
      <c r="P5742" s="54">
        <v>6</v>
      </c>
    </row>
    <row r="5743" spans="1:16" ht="28">
      <c r="A5743" s="54" t="s">
        <v>228</v>
      </c>
      <c r="B5743" s="54" t="s">
        <v>185</v>
      </c>
      <c r="C5743" s="54" t="s">
        <v>1129</v>
      </c>
      <c r="D5743" s="54" t="s">
        <v>1560</v>
      </c>
      <c r="E5743" s="54" t="s">
        <v>1129</v>
      </c>
      <c r="F5743" s="54" t="s">
        <v>272</v>
      </c>
      <c r="G5743" s="54" t="s">
        <v>186</v>
      </c>
      <c r="H5743" s="54" t="s">
        <v>409</v>
      </c>
      <c r="I5743" s="54" t="s">
        <v>414</v>
      </c>
      <c r="J5743" s="54" t="s">
        <v>186</v>
      </c>
      <c r="K5743" s="54" t="s">
        <v>409</v>
      </c>
      <c r="L5743" s="87">
        <v>42475</v>
      </c>
      <c r="M5743" s="54"/>
      <c r="N5743" s="54" t="s">
        <v>415</v>
      </c>
      <c r="O5743" s="88">
        <v>6.2825299999999997E-3</v>
      </c>
      <c r="P5743" s="54">
        <v>3</v>
      </c>
    </row>
    <row r="5744" spans="1:16" ht="28">
      <c r="A5744" s="54" t="s">
        <v>228</v>
      </c>
      <c r="B5744" s="54" t="s">
        <v>185</v>
      </c>
      <c r="C5744" s="54" t="s">
        <v>1129</v>
      </c>
      <c r="D5744" s="54" t="s">
        <v>1560</v>
      </c>
      <c r="E5744" s="54" t="s">
        <v>1129</v>
      </c>
      <c r="F5744" s="54" t="s">
        <v>272</v>
      </c>
      <c r="G5744" s="54" t="s">
        <v>416</v>
      </c>
      <c r="H5744" s="54" t="s">
        <v>426</v>
      </c>
      <c r="I5744" s="54" t="s">
        <v>427</v>
      </c>
      <c r="J5744" s="54" t="s">
        <v>416</v>
      </c>
      <c r="K5744" s="54" t="s">
        <v>426</v>
      </c>
      <c r="L5744" s="87">
        <v>41828</v>
      </c>
      <c r="M5744" s="54"/>
      <c r="N5744" s="54" t="s">
        <v>428</v>
      </c>
      <c r="O5744" s="88">
        <v>2.077143E-3</v>
      </c>
      <c r="P5744" s="54">
        <v>1</v>
      </c>
    </row>
    <row r="5745" spans="1:16" ht="28">
      <c r="A5745" s="54" t="s">
        <v>228</v>
      </c>
      <c r="B5745" s="54" t="s">
        <v>185</v>
      </c>
      <c r="C5745" s="54" t="s">
        <v>1129</v>
      </c>
      <c r="D5745" s="54" t="s">
        <v>1560</v>
      </c>
      <c r="E5745" s="54" t="s">
        <v>1129</v>
      </c>
      <c r="F5745" s="54" t="s">
        <v>272</v>
      </c>
      <c r="G5745" s="54" t="s">
        <v>192</v>
      </c>
      <c r="H5745" s="54" t="s">
        <v>452</v>
      </c>
      <c r="I5745" s="54" t="s">
        <v>460</v>
      </c>
      <c r="J5745" s="54" t="s">
        <v>192</v>
      </c>
      <c r="K5745" s="54" t="s">
        <v>452</v>
      </c>
      <c r="L5745" s="87">
        <v>41842</v>
      </c>
      <c r="M5745" s="54"/>
      <c r="N5745" s="54" t="s">
        <v>461</v>
      </c>
      <c r="O5745" s="88">
        <v>1.8770938000000001E-2</v>
      </c>
      <c r="P5745" s="54">
        <v>9</v>
      </c>
    </row>
    <row r="5746" spans="1:16" ht="28">
      <c r="A5746" s="54" t="s">
        <v>228</v>
      </c>
      <c r="B5746" s="54" t="s">
        <v>185</v>
      </c>
      <c r="C5746" s="54" t="s">
        <v>1129</v>
      </c>
      <c r="D5746" s="54" t="s">
        <v>1560</v>
      </c>
      <c r="E5746" s="54" t="s">
        <v>1129</v>
      </c>
      <c r="F5746" s="54" t="s">
        <v>272</v>
      </c>
      <c r="G5746" s="54" t="s">
        <v>192</v>
      </c>
      <c r="H5746" s="54" t="s">
        <v>475</v>
      </c>
      <c r="I5746" s="54" t="s">
        <v>476</v>
      </c>
      <c r="J5746" s="54" t="s">
        <v>192</v>
      </c>
      <c r="K5746" s="54" t="s">
        <v>475</v>
      </c>
      <c r="L5746" s="87">
        <v>41814</v>
      </c>
      <c r="M5746" s="54"/>
      <c r="N5746" s="54" t="s">
        <v>477</v>
      </c>
      <c r="O5746" s="88">
        <v>4.3926606E-2</v>
      </c>
      <c r="P5746" s="54">
        <v>24</v>
      </c>
    </row>
    <row r="5747" spans="1:16" ht="28">
      <c r="A5747" s="54" t="s">
        <v>228</v>
      </c>
      <c r="B5747" s="54" t="s">
        <v>185</v>
      </c>
      <c r="C5747" s="54" t="s">
        <v>1129</v>
      </c>
      <c r="D5747" s="54" t="s">
        <v>1560</v>
      </c>
      <c r="E5747" s="54" t="s">
        <v>1129</v>
      </c>
      <c r="F5747" s="54" t="s">
        <v>272</v>
      </c>
      <c r="G5747" s="54" t="s">
        <v>500</v>
      </c>
      <c r="H5747" s="54" t="s">
        <v>501</v>
      </c>
      <c r="I5747" s="54" t="s">
        <v>502</v>
      </c>
      <c r="J5747" s="54" t="s">
        <v>500</v>
      </c>
      <c r="K5747" s="54" t="s">
        <v>519</v>
      </c>
      <c r="L5747" s="87">
        <v>41688</v>
      </c>
      <c r="M5747" s="54"/>
      <c r="N5747" s="54" t="s">
        <v>520</v>
      </c>
      <c r="O5747" s="88">
        <v>3.3464239999999999E-2</v>
      </c>
      <c r="P5747" s="54">
        <v>16</v>
      </c>
    </row>
    <row r="5748" spans="1:16" ht="28">
      <c r="A5748" s="54" t="s">
        <v>228</v>
      </c>
      <c r="B5748" s="54" t="s">
        <v>185</v>
      </c>
      <c r="C5748" s="54" t="s">
        <v>1129</v>
      </c>
      <c r="D5748" s="54" t="s">
        <v>1560</v>
      </c>
      <c r="E5748" s="54" t="s">
        <v>1129</v>
      </c>
      <c r="F5748" s="54" t="s">
        <v>272</v>
      </c>
      <c r="G5748" s="54" t="s">
        <v>500</v>
      </c>
      <c r="H5748" s="54" t="s">
        <v>501</v>
      </c>
      <c r="I5748" s="54" t="s">
        <v>502</v>
      </c>
      <c r="J5748" s="54" t="s">
        <v>500</v>
      </c>
      <c r="K5748" s="54" t="s">
        <v>521</v>
      </c>
      <c r="L5748" s="87">
        <v>41688</v>
      </c>
      <c r="M5748" s="54"/>
      <c r="N5748" s="54" t="s">
        <v>522</v>
      </c>
      <c r="O5748" s="88">
        <v>1.6744895999999999E-2</v>
      </c>
      <c r="P5748" s="54">
        <v>8</v>
      </c>
    </row>
    <row r="5749" spans="1:16" ht="28">
      <c r="A5749" s="54" t="s">
        <v>228</v>
      </c>
      <c r="B5749" s="54" t="s">
        <v>185</v>
      </c>
      <c r="C5749" s="54" t="s">
        <v>1129</v>
      </c>
      <c r="D5749" s="54" t="s">
        <v>1560</v>
      </c>
      <c r="E5749" s="54" t="s">
        <v>1129</v>
      </c>
      <c r="F5749" s="54" t="s">
        <v>272</v>
      </c>
      <c r="G5749" s="54" t="s">
        <v>288</v>
      </c>
      <c r="H5749" s="54" t="s">
        <v>194</v>
      </c>
      <c r="I5749" s="54" t="s">
        <v>576</v>
      </c>
      <c r="J5749" s="54" t="s">
        <v>288</v>
      </c>
      <c r="K5749" s="54" t="s">
        <v>583</v>
      </c>
      <c r="L5749" s="87">
        <v>42510</v>
      </c>
      <c r="M5749" s="54"/>
      <c r="N5749" s="54" t="s">
        <v>584</v>
      </c>
      <c r="O5749" s="88">
        <v>2.077143E-3</v>
      </c>
      <c r="P5749" s="54">
        <v>1</v>
      </c>
    </row>
    <row r="5750" spans="1:16" ht="28">
      <c r="A5750" s="54" t="s">
        <v>228</v>
      </c>
      <c r="B5750" s="54" t="s">
        <v>185</v>
      </c>
      <c r="C5750" s="54" t="s">
        <v>1129</v>
      </c>
      <c r="D5750" s="54" t="s">
        <v>1560</v>
      </c>
      <c r="E5750" s="54" t="s">
        <v>1129</v>
      </c>
      <c r="F5750" s="54" t="s">
        <v>272</v>
      </c>
      <c r="G5750" s="54" t="s">
        <v>196</v>
      </c>
      <c r="H5750" s="54" t="s">
        <v>720</v>
      </c>
      <c r="I5750" s="54" t="s">
        <v>721</v>
      </c>
      <c r="J5750" s="54" t="s">
        <v>196</v>
      </c>
      <c r="K5750" s="54" t="s">
        <v>720</v>
      </c>
      <c r="L5750" s="87">
        <v>42627</v>
      </c>
      <c r="M5750" s="54"/>
      <c r="N5750" s="54" t="s">
        <v>722</v>
      </c>
      <c r="O5750" s="88">
        <v>1.2539509000000001E-2</v>
      </c>
      <c r="P5750" s="54">
        <v>6</v>
      </c>
    </row>
    <row r="5751" spans="1:16" ht="28">
      <c r="A5751" s="54" t="s">
        <v>228</v>
      </c>
      <c r="B5751" s="54" t="s">
        <v>185</v>
      </c>
      <c r="C5751" s="54" t="s">
        <v>1129</v>
      </c>
      <c r="D5751" s="54" t="s">
        <v>1560</v>
      </c>
      <c r="E5751" s="54" t="s">
        <v>1129</v>
      </c>
      <c r="F5751" s="54" t="s">
        <v>272</v>
      </c>
      <c r="G5751" s="54" t="s">
        <v>196</v>
      </c>
      <c r="H5751" s="54" t="s">
        <v>720</v>
      </c>
      <c r="I5751" s="54" t="s">
        <v>723</v>
      </c>
      <c r="J5751" s="54" t="s">
        <v>196</v>
      </c>
      <c r="K5751" s="54" t="s">
        <v>724</v>
      </c>
      <c r="L5751" s="87">
        <v>42678</v>
      </c>
      <c r="M5751" s="54"/>
      <c r="N5751" s="54" t="s">
        <v>725</v>
      </c>
      <c r="O5751" s="88">
        <v>6.2569790000000002E-3</v>
      </c>
      <c r="P5751" s="54">
        <v>3</v>
      </c>
    </row>
    <row r="5752" spans="1:16" ht="28">
      <c r="A5752" s="54" t="s">
        <v>228</v>
      </c>
      <c r="B5752" s="54" t="s">
        <v>185</v>
      </c>
      <c r="C5752" s="54" t="s">
        <v>1129</v>
      </c>
      <c r="D5752" s="54" t="s">
        <v>1560</v>
      </c>
      <c r="E5752" s="54" t="s">
        <v>1129</v>
      </c>
      <c r="F5752" s="54" t="s">
        <v>272</v>
      </c>
      <c r="G5752" s="54" t="s">
        <v>196</v>
      </c>
      <c r="H5752" s="54" t="s">
        <v>720</v>
      </c>
      <c r="I5752" s="54" t="s">
        <v>723</v>
      </c>
      <c r="J5752" s="54" t="s">
        <v>196</v>
      </c>
      <c r="K5752" s="54" t="s">
        <v>726</v>
      </c>
      <c r="L5752" s="87">
        <v>42678</v>
      </c>
      <c r="M5752" s="54"/>
      <c r="N5752" s="54" t="s">
        <v>727</v>
      </c>
      <c r="O5752" s="88">
        <v>4.1798369999999987E-3</v>
      </c>
      <c r="P5752" s="54">
        <v>2</v>
      </c>
    </row>
    <row r="5753" spans="1:16" ht="28">
      <c r="A5753" s="54" t="s">
        <v>228</v>
      </c>
      <c r="B5753" s="54" t="s">
        <v>185</v>
      </c>
      <c r="C5753" s="54" t="s">
        <v>1129</v>
      </c>
      <c r="D5753" s="54" t="s">
        <v>1560</v>
      </c>
      <c r="E5753" s="54" t="s">
        <v>1129</v>
      </c>
      <c r="F5753" s="54" t="s">
        <v>272</v>
      </c>
      <c r="G5753" s="54" t="s">
        <v>200</v>
      </c>
      <c r="H5753" s="54" t="s">
        <v>733</v>
      </c>
      <c r="I5753" s="54" t="s">
        <v>734</v>
      </c>
      <c r="J5753" s="54" t="s">
        <v>200</v>
      </c>
      <c r="K5753" s="54" t="s">
        <v>735</v>
      </c>
      <c r="L5753" s="87">
        <v>42657</v>
      </c>
      <c r="M5753" s="54"/>
      <c r="N5753" s="54" t="s">
        <v>736</v>
      </c>
      <c r="O5753" s="88">
        <v>4.2053869999999988E-3</v>
      </c>
      <c r="P5753" s="54">
        <v>2</v>
      </c>
    </row>
    <row r="5754" spans="1:16" ht="28">
      <c r="A5754" s="54" t="s">
        <v>228</v>
      </c>
      <c r="B5754" s="54" t="s">
        <v>185</v>
      </c>
      <c r="C5754" s="54" t="s">
        <v>1129</v>
      </c>
      <c r="D5754" s="54" t="s">
        <v>1560</v>
      </c>
      <c r="E5754" s="54" t="s">
        <v>1129</v>
      </c>
      <c r="F5754" s="54" t="s">
        <v>272</v>
      </c>
      <c r="G5754" s="54" t="s">
        <v>200</v>
      </c>
      <c r="H5754" s="54" t="s">
        <v>733</v>
      </c>
      <c r="I5754" s="54" t="s">
        <v>734</v>
      </c>
      <c r="J5754" s="54" t="s">
        <v>200</v>
      </c>
      <c r="K5754" s="54" t="s">
        <v>737</v>
      </c>
      <c r="L5754" s="87">
        <v>42657</v>
      </c>
      <c r="M5754" s="54"/>
      <c r="N5754" s="54" t="s">
        <v>738</v>
      </c>
      <c r="O5754" s="88">
        <v>1.2616162E-2</v>
      </c>
      <c r="P5754" s="54">
        <v>6</v>
      </c>
    </row>
    <row r="5755" spans="1:16" ht="28">
      <c r="A5755" s="54" t="s">
        <v>228</v>
      </c>
      <c r="B5755" s="54" t="s">
        <v>185</v>
      </c>
      <c r="C5755" s="54" t="s">
        <v>1129</v>
      </c>
      <c r="D5755" s="54" t="s">
        <v>1560</v>
      </c>
      <c r="E5755" s="54" t="s">
        <v>1129</v>
      </c>
      <c r="F5755" s="54" t="s">
        <v>272</v>
      </c>
      <c r="G5755" s="54" t="s">
        <v>200</v>
      </c>
      <c r="H5755" s="54" t="s">
        <v>733</v>
      </c>
      <c r="I5755" s="54" t="s">
        <v>734</v>
      </c>
      <c r="J5755" s="54" t="s">
        <v>200</v>
      </c>
      <c r="K5755" s="54" t="s">
        <v>739</v>
      </c>
      <c r="L5755" s="87">
        <v>42657</v>
      </c>
      <c r="M5755" s="54"/>
      <c r="N5755" s="54" t="s">
        <v>740</v>
      </c>
      <c r="O5755" s="88">
        <v>2.102694E-3</v>
      </c>
      <c r="P5755" s="54">
        <v>1</v>
      </c>
    </row>
    <row r="5756" spans="1:16" ht="28">
      <c r="A5756" s="54" t="s">
        <v>228</v>
      </c>
      <c r="B5756" s="54" t="s">
        <v>185</v>
      </c>
      <c r="C5756" s="54" t="s">
        <v>1129</v>
      </c>
      <c r="D5756" s="54" t="s">
        <v>1560</v>
      </c>
      <c r="E5756" s="54" t="s">
        <v>1129</v>
      </c>
      <c r="F5756" s="54" t="s">
        <v>272</v>
      </c>
      <c r="G5756" s="54" t="s">
        <v>200</v>
      </c>
      <c r="H5756" s="54" t="s">
        <v>733</v>
      </c>
      <c r="I5756" s="54" t="s">
        <v>734</v>
      </c>
      <c r="J5756" s="54" t="s">
        <v>200</v>
      </c>
      <c r="K5756" s="54" t="s">
        <v>741</v>
      </c>
      <c r="L5756" s="87">
        <v>42657</v>
      </c>
      <c r="M5756" s="54"/>
      <c r="N5756" s="54" t="s">
        <v>742</v>
      </c>
      <c r="O5756" s="88">
        <v>2.102694E-3</v>
      </c>
      <c r="P5756" s="54">
        <v>1</v>
      </c>
    </row>
    <row r="5757" spans="1:16" ht="28">
      <c r="A5757" s="54" t="s">
        <v>228</v>
      </c>
      <c r="B5757" s="54" t="s">
        <v>185</v>
      </c>
      <c r="C5757" s="54" t="s">
        <v>1129</v>
      </c>
      <c r="D5757" s="54" t="s">
        <v>1560</v>
      </c>
      <c r="E5757" s="54" t="s">
        <v>1129</v>
      </c>
      <c r="F5757" s="54" t="s">
        <v>272</v>
      </c>
      <c r="G5757" s="54" t="s">
        <v>200</v>
      </c>
      <c r="H5757" s="54" t="s">
        <v>733</v>
      </c>
      <c r="I5757" s="54" t="s">
        <v>734</v>
      </c>
      <c r="J5757" s="54" t="s">
        <v>200</v>
      </c>
      <c r="K5757" s="54" t="s">
        <v>743</v>
      </c>
      <c r="L5757" s="87">
        <v>42657</v>
      </c>
      <c r="M5757" s="54"/>
      <c r="N5757" s="54" t="s">
        <v>744</v>
      </c>
      <c r="O5757" s="88">
        <v>4.1798369999999987E-3</v>
      </c>
      <c r="P5757" s="54">
        <v>2</v>
      </c>
    </row>
    <row r="5758" spans="1:16" ht="28">
      <c r="A5758" s="54" t="s">
        <v>228</v>
      </c>
      <c r="B5758" s="54" t="s">
        <v>185</v>
      </c>
      <c r="C5758" s="54" t="s">
        <v>1129</v>
      </c>
      <c r="D5758" s="54" t="s">
        <v>1560</v>
      </c>
      <c r="E5758" s="54" t="s">
        <v>1129</v>
      </c>
      <c r="F5758" s="54" t="s">
        <v>272</v>
      </c>
      <c r="G5758" s="54" t="s">
        <v>200</v>
      </c>
      <c r="H5758" s="54" t="s">
        <v>733</v>
      </c>
      <c r="I5758" s="54" t="s">
        <v>734</v>
      </c>
      <c r="J5758" s="54" t="s">
        <v>200</v>
      </c>
      <c r="K5758" s="54" t="s">
        <v>745</v>
      </c>
      <c r="L5758" s="87">
        <v>42657</v>
      </c>
      <c r="M5758" s="54"/>
      <c r="N5758" s="54" t="s">
        <v>746</v>
      </c>
      <c r="O5758" s="88">
        <v>2.102694E-3</v>
      </c>
      <c r="P5758" s="54">
        <v>1</v>
      </c>
    </row>
    <row r="5759" spans="1:16" ht="28">
      <c r="A5759" s="54" t="s">
        <v>228</v>
      </c>
      <c r="B5759" s="54" t="s">
        <v>185</v>
      </c>
      <c r="C5759" s="54" t="s">
        <v>1129</v>
      </c>
      <c r="D5759" s="54" t="s">
        <v>1560</v>
      </c>
      <c r="E5759" s="54" t="s">
        <v>1129</v>
      </c>
      <c r="F5759" s="54" t="s">
        <v>272</v>
      </c>
      <c r="G5759" s="54" t="s">
        <v>200</v>
      </c>
      <c r="H5759" s="54" t="s">
        <v>733</v>
      </c>
      <c r="I5759" s="54" t="s">
        <v>734</v>
      </c>
      <c r="J5759" s="54" t="s">
        <v>200</v>
      </c>
      <c r="K5759" s="54" t="s">
        <v>747</v>
      </c>
      <c r="L5759" s="87">
        <v>42657</v>
      </c>
      <c r="M5759" s="54"/>
      <c r="N5759" s="54" t="s">
        <v>748</v>
      </c>
      <c r="O5759" s="88">
        <v>2.102694E-3</v>
      </c>
      <c r="P5759" s="54">
        <v>1</v>
      </c>
    </row>
    <row r="5760" spans="1:16" ht="28">
      <c r="A5760" s="54" t="s">
        <v>228</v>
      </c>
      <c r="B5760" s="54" t="s">
        <v>185</v>
      </c>
      <c r="C5760" s="54" t="s">
        <v>1129</v>
      </c>
      <c r="D5760" s="54" t="s">
        <v>1560</v>
      </c>
      <c r="E5760" s="54" t="s">
        <v>1129</v>
      </c>
      <c r="F5760" s="54" t="s">
        <v>272</v>
      </c>
      <c r="G5760" s="54" t="s">
        <v>200</v>
      </c>
      <c r="H5760" s="54" t="s">
        <v>733</v>
      </c>
      <c r="I5760" s="54" t="s">
        <v>734</v>
      </c>
      <c r="J5760" s="54" t="s">
        <v>200</v>
      </c>
      <c r="K5760" s="54" t="s">
        <v>749</v>
      </c>
      <c r="L5760" s="87">
        <v>42657</v>
      </c>
      <c r="M5760" s="54"/>
      <c r="N5760" s="54" t="s">
        <v>750</v>
      </c>
      <c r="O5760" s="88">
        <v>4.2053869999999988E-3</v>
      </c>
      <c r="P5760" s="54">
        <v>2</v>
      </c>
    </row>
    <row r="5761" spans="1:16" ht="28">
      <c r="A5761" s="54" t="s">
        <v>228</v>
      </c>
      <c r="B5761" s="54" t="s">
        <v>185</v>
      </c>
      <c r="C5761" s="54" t="s">
        <v>1129</v>
      </c>
      <c r="D5761" s="54" t="s">
        <v>1560</v>
      </c>
      <c r="E5761" s="54" t="s">
        <v>1129</v>
      </c>
      <c r="F5761" s="54" t="s">
        <v>272</v>
      </c>
      <c r="G5761" s="54" t="s">
        <v>200</v>
      </c>
      <c r="H5761" s="54" t="s">
        <v>733</v>
      </c>
      <c r="I5761" s="54" t="s">
        <v>734</v>
      </c>
      <c r="J5761" s="54" t="s">
        <v>200</v>
      </c>
      <c r="K5761" s="54" t="s">
        <v>751</v>
      </c>
      <c r="L5761" s="87">
        <v>42657</v>
      </c>
      <c r="M5761" s="54"/>
      <c r="N5761" s="54" t="s">
        <v>752</v>
      </c>
      <c r="O5761" s="88">
        <v>2.102694E-3</v>
      </c>
      <c r="P5761" s="54">
        <v>1</v>
      </c>
    </row>
    <row r="5762" spans="1:16" ht="28">
      <c r="A5762" s="54" t="s">
        <v>228</v>
      </c>
      <c r="B5762" s="54" t="s">
        <v>185</v>
      </c>
      <c r="C5762" s="54" t="s">
        <v>1129</v>
      </c>
      <c r="D5762" s="54" t="s">
        <v>1560</v>
      </c>
      <c r="E5762" s="54" t="s">
        <v>1129</v>
      </c>
      <c r="F5762" s="54" t="s">
        <v>272</v>
      </c>
      <c r="G5762" s="54" t="s">
        <v>200</v>
      </c>
      <c r="H5762" s="54" t="s">
        <v>733</v>
      </c>
      <c r="I5762" s="54" t="s">
        <v>734</v>
      </c>
      <c r="J5762" s="54" t="s">
        <v>200</v>
      </c>
      <c r="K5762" s="54" t="s">
        <v>753</v>
      </c>
      <c r="L5762" s="87">
        <v>42657</v>
      </c>
      <c r="M5762" s="54"/>
      <c r="N5762" s="54" t="s">
        <v>754</v>
      </c>
      <c r="O5762" s="88">
        <v>4.2053869999999988E-3</v>
      </c>
      <c r="P5762" s="54">
        <v>2</v>
      </c>
    </row>
    <row r="5763" spans="1:16" ht="28">
      <c r="A5763" s="54" t="s">
        <v>228</v>
      </c>
      <c r="B5763" s="54" t="s">
        <v>185</v>
      </c>
      <c r="C5763" s="54" t="s">
        <v>1129</v>
      </c>
      <c r="D5763" s="54" t="s">
        <v>1560</v>
      </c>
      <c r="E5763" s="54" t="s">
        <v>1129</v>
      </c>
      <c r="F5763" s="54" t="s">
        <v>272</v>
      </c>
      <c r="G5763" s="54" t="s">
        <v>200</v>
      </c>
      <c r="H5763" s="54" t="s">
        <v>733</v>
      </c>
      <c r="I5763" s="54" t="s">
        <v>734</v>
      </c>
      <c r="J5763" s="54" t="s">
        <v>200</v>
      </c>
      <c r="K5763" s="54" t="s">
        <v>755</v>
      </c>
      <c r="L5763" s="87">
        <v>42657</v>
      </c>
      <c r="M5763" s="54"/>
      <c r="N5763" s="54" t="s">
        <v>756</v>
      </c>
      <c r="O5763" s="88">
        <v>2.102694E-3</v>
      </c>
      <c r="P5763" s="54">
        <v>1</v>
      </c>
    </row>
    <row r="5764" spans="1:16" ht="28">
      <c r="A5764" s="54" t="s">
        <v>228</v>
      </c>
      <c r="B5764" s="54" t="s">
        <v>185</v>
      </c>
      <c r="C5764" s="54" t="s">
        <v>1129</v>
      </c>
      <c r="D5764" s="54" t="s">
        <v>1560</v>
      </c>
      <c r="E5764" s="54" t="s">
        <v>1129</v>
      </c>
      <c r="F5764" s="54" t="s">
        <v>272</v>
      </c>
      <c r="G5764" s="54" t="s">
        <v>200</v>
      </c>
      <c r="H5764" s="54" t="s">
        <v>757</v>
      </c>
      <c r="I5764" s="54" t="s">
        <v>758</v>
      </c>
      <c r="J5764" s="54" t="s">
        <v>200</v>
      </c>
      <c r="K5764" s="54" t="s">
        <v>757</v>
      </c>
      <c r="L5764" s="87">
        <v>42031</v>
      </c>
      <c r="M5764" s="54"/>
      <c r="N5764" s="54" t="s">
        <v>759</v>
      </c>
      <c r="O5764" s="88">
        <v>6.2569790000000002E-3</v>
      </c>
      <c r="P5764" s="54">
        <v>3</v>
      </c>
    </row>
    <row r="5765" spans="1:16" ht="28">
      <c r="A5765" s="54" t="s">
        <v>228</v>
      </c>
      <c r="B5765" s="54" t="s">
        <v>185</v>
      </c>
      <c r="C5765" s="54" t="s">
        <v>1129</v>
      </c>
      <c r="D5765" s="54" t="s">
        <v>1560</v>
      </c>
      <c r="E5765" s="54" t="s">
        <v>1129</v>
      </c>
      <c r="F5765" s="54" t="s">
        <v>272</v>
      </c>
      <c r="G5765" s="54" t="s">
        <v>200</v>
      </c>
      <c r="H5765" s="54" t="s">
        <v>778</v>
      </c>
      <c r="I5765" s="54" t="s">
        <v>779</v>
      </c>
      <c r="J5765" s="54" t="s">
        <v>200</v>
      </c>
      <c r="K5765" s="54" t="s">
        <v>778</v>
      </c>
      <c r="L5765" s="87">
        <v>42578</v>
      </c>
      <c r="M5765" s="54"/>
      <c r="N5765" s="54" t="s">
        <v>780</v>
      </c>
      <c r="O5765" s="88">
        <v>4.2053869999999988E-3</v>
      </c>
      <c r="P5765" s="54">
        <v>2</v>
      </c>
    </row>
    <row r="5766" spans="1:16" ht="28">
      <c r="A5766" s="54" t="s">
        <v>228</v>
      </c>
      <c r="B5766" s="54" t="s">
        <v>185</v>
      </c>
      <c r="C5766" s="54" t="s">
        <v>1129</v>
      </c>
      <c r="D5766" s="54" t="s">
        <v>1560</v>
      </c>
      <c r="E5766" s="54" t="s">
        <v>1129</v>
      </c>
      <c r="F5766" s="54" t="s">
        <v>272</v>
      </c>
      <c r="G5766" s="54" t="s">
        <v>200</v>
      </c>
      <c r="H5766" s="54" t="s">
        <v>781</v>
      </c>
      <c r="I5766" s="54" t="s">
        <v>782</v>
      </c>
      <c r="J5766" s="54" t="s">
        <v>200</v>
      </c>
      <c r="K5766" s="54" t="s">
        <v>781</v>
      </c>
      <c r="L5766" s="87">
        <v>41988</v>
      </c>
      <c r="M5766" s="54"/>
      <c r="N5766" s="54" t="s">
        <v>783</v>
      </c>
      <c r="O5766" s="88">
        <v>1.8796487000000001E-2</v>
      </c>
      <c r="P5766" s="54">
        <v>9</v>
      </c>
    </row>
    <row r="5767" spans="1:16" ht="28">
      <c r="A5767" s="54" t="s">
        <v>228</v>
      </c>
      <c r="B5767" s="54" t="s">
        <v>185</v>
      </c>
      <c r="C5767" s="54" t="s">
        <v>1129</v>
      </c>
      <c r="D5767" s="54" t="s">
        <v>1560</v>
      </c>
      <c r="E5767" s="54" t="s">
        <v>1129</v>
      </c>
      <c r="F5767" s="54" t="s">
        <v>272</v>
      </c>
      <c r="G5767" s="54" t="s">
        <v>200</v>
      </c>
      <c r="H5767" s="54" t="s">
        <v>781</v>
      </c>
      <c r="I5767" s="54" t="s">
        <v>784</v>
      </c>
      <c r="J5767" s="54" t="s">
        <v>200</v>
      </c>
      <c r="K5767" s="54" t="s">
        <v>787</v>
      </c>
      <c r="L5767" s="87">
        <v>42307</v>
      </c>
      <c r="M5767" s="54"/>
      <c r="N5767" s="54" t="s">
        <v>788</v>
      </c>
      <c r="O5767" s="88">
        <v>2.102694E-3</v>
      </c>
      <c r="P5767" s="54">
        <v>1</v>
      </c>
    </row>
    <row r="5768" spans="1:16" ht="28">
      <c r="A5768" s="54" t="s">
        <v>228</v>
      </c>
      <c r="B5768" s="54" t="s">
        <v>185</v>
      </c>
      <c r="C5768" s="54" t="s">
        <v>1129</v>
      </c>
      <c r="D5768" s="54" t="s">
        <v>1560</v>
      </c>
      <c r="E5768" s="54" t="s">
        <v>1129</v>
      </c>
      <c r="F5768" s="54" t="s">
        <v>272</v>
      </c>
      <c r="G5768" s="54" t="s">
        <v>200</v>
      </c>
      <c r="H5768" s="54" t="s">
        <v>781</v>
      </c>
      <c r="I5768" s="54" t="s">
        <v>784</v>
      </c>
      <c r="J5768" s="54" t="s">
        <v>200</v>
      </c>
      <c r="K5768" s="54" t="s">
        <v>789</v>
      </c>
      <c r="L5768" s="87">
        <v>42307</v>
      </c>
      <c r="M5768" s="54"/>
      <c r="N5768" s="54" t="s">
        <v>790</v>
      </c>
      <c r="O5768" s="88">
        <v>2.102694E-3</v>
      </c>
      <c r="P5768" s="54">
        <v>1</v>
      </c>
    </row>
    <row r="5769" spans="1:16" ht="28">
      <c r="A5769" s="54" t="s">
        <v>228</v>
      </c>
      <c r="B5769" s="54" t="s">
        <v>185</v>
      </c>
      <c r="C5769" s="54" t="s">
        <v>1129</v>
      </c>
      <c r="D5769" s="54" t="s">
        <v>1560</v>
      </c>
      <c r="E5769" s="54" t="s">
        <v>1129</v>
      </c>
      <c r="F5769" s="54" t="s">
        <v>272</v>
      </c>
      <c r="G5769" s="54" t="s">
        <v>200</v>
      </c>
      <c r="H5769" s="54" t="s">
        <v>781</v>
      </c>
      <c r="I5769" s="54" t="s">
        <v>784</v>
      </c>
      <c r="J5769" s="54" t="s">
        <v>200</v>
      </c>
      <c r="K5769" s="54" t="s">
        <v>791</v>
      </c>
      <c r="L5769" s="87">
        <v>42307</v>
      </c>
      <c r="M5769" s="54"/>
      <c r="N5769" s="54" t="s">
        <v>792</v>
      </c>
      <c r="O5769" s="88">
        <v>2.102694E-3</v>
      </c>
      <c r="P5769" s="54">
        <v>1</v>
      </c>
    </row>
    <row r="5770" spans="1:16" ht="28">
      <c r="A5770" s="54" t="s">
        <v>228</v>
      </c>
      <c r="B5770" s="54" t="s">
        <v>185</v>
      </c>
      <c r="C5770" s="54" t="s">
        <v>1129</v>
      </c>
      <c r="D5770" s="54" t="s">
        <v>1560</v>
      </c>
      <c r="E5770" s="54" t="s">
        <v>1129</v>
      </c>
      <c r="F5770" s="54" t="s">
        <v>272</v>
      </c>
      <c r="G5770" s="54" t="s">
        <v>261</v>
      </c>
      <c r="H5770" s="54" t="s">
        <v>793</v>
      </c>
      <c r="I5770" s="54" t="s">
        <v>794</v>
      </c>
      <c r="J5770" s="54" t="s">
        <v>261</v>
      </c>
      <c r="K5770" s="54" t="s">
        <v>793</v>
      </c>
      <c r="L5770" s="87">
        <v>1</v>
      </c>
      <c r="M5770" s="54"/>
      <c r="N5770" s="54" t="s">
        <v>795</v>
      </c>
      <c r="O5770" s="88">
        <v>8.3341219999999994E-3</v>
      </c>
      <c r="P5770" s="54">
        <v>4</v>
      </c>
    </row>
    <row r="5771" spans="1:16" ht="28">
      <c r="A5771" s="54" t="s">
        <v>228</v>
      </c>
      <c r="B5771" s="54" t="s">
        <v>185</v>
      </c>
      <c r="C5771" s="54" t="s">
        <v>1129</v>
      </c>
      <c r="D5771" s="54" t="s">
        <v>1560</v>
      </c>
      <c r="E5771" s="54" t="s">
        <v>1129</v>
      </c>
      <c r="F5771" s="54" t="s">
        <v>272</v>
      </c>
      <c r="G5771" s="54" t="s">
        <v>261</v>
      </c>
      <c r="H5771" s="54" t="s">
        <v>303</v>
      </c>
      <c r="I5771" s="54" t="s">
        <v>304</v>
      </c>
      <c r="J5771" s="54" t="s">
        <v>261</v>
      </c>
      <c r="K5771" s="54" t="s">
        <v>305</v>
      </c>
      <c r="L5771" s="87">
        <v>42601</v>
      </c>
      <c r="M5771" s="54"/>
      <c r="N5771" s="54" t="s">
        <v>306</v>
      </c>
      <c r="O5771" s="88">
        <v>5.4107909000000003E-2</v>
      </c>
      <c r="P5771" s="54">
        <v>26</v>
      </c>
    </row>
    <row r="5772" spans="1:16" ht="28">
      <c r="A5772" s="54" t="s">
        <v>228</v>
      </c>
      <c r="B5772" s="54" t="s">
        <v>185</v>
      </c>
      <c r="C5772" s="54" t="s">
        <v>1129</v>
      </c>
      <c r="D5772" s="54" t="s">
        <v>1560</v>
      </c>
      <c r="E5772" s="54" t="s">
        <v>1129</v>
      </c>
      <c r="F5772" s="54" t="s">
        <v>272</v>
      </c>
      <c r="G5772" s="54" t="s">
        <v>261</v>
      </c>
      <c r="H5772" s="54" t="s">
        <v>303</v>
      </c>
      <c r="I5772" s="54" t="s">
        <v>304</v>
      </c>
      <c r="J5772" s="54" t="s">
        <v>261</v>
      </c>
      <c r="K5772" s="54" t="s">
        <v>796</v>
      </c>
      <c r="L5772" s="87">
        <v>42601</v>
      </c>
      <c r="M5772" s="54"/>
      <c r="N5772" s="54" t="s">
        <v>797</v>
      </c>
      <c r="O5772" s="88">
        <v>1.4539998E-2</v>
      </c>
      <c r="P5772" s="54">
        <v>7</v>
      </c>
    </row>
    <row r="5773" spans="1:16" ht="28">
      <c r="A5773" s="54" t="s">
        <v>228</v>
      </c>
      <c r="B5773" s="54" t="s">
        <v>185</v>
      </c>
      <c r="C5773" s="54" t="s">
        <v>1129</v>
      </c>
      <c r="D5773" s="54" t="s">
        <v>1560</v>
      </c>
      <c r="E5773" s="54" t="s">
        <v>1129</v>
      </c>
      <c r="F5773" s="54" t="s">
        <v>272</v>
      </c>
      <c r="G5773" s="54" t="s">
        <v>261</v>
      </c>
      <c r="H5773" s="54" t="s">
        <v>303</v>
      </c>
      <c r="I5773" s="54" t="s">
        <v>304</v>
      </c>
      <c r="J5773" s="54" t="s">
        <v>261</v>
      </c>
      <c r="K5773" s="54" t="s">
        <v>303</v>
      </c>
      <c r="L5773" s="87">
        <v>42601</v>
      </c>
      <c r="M5773" s="54"/>
      <c r="N5773" s="54" t="s">
        <v>798</v>
      </c>
      <c r="O5773" s="88">
        <v>0.116677696</v>
      </c>
      <c r="P5773" s="54">
        <v>56</v>
      </c>
    </row>
    <row r="5774" spans="1:16" ht="28">
      <c r="A5774" s="54" t="s">
        <v>228</v>
      </c>
      <c r="B5774" s="54" t="s">
        <v>185</v>
      </c>
      <c r="C5774" s="54" t="s">
        <v>1129</v>
      </c>
      <c r="D5774" s="54" t="s">
        <v>1560</v>
      </c>
      <c r="E5774" s="54" t="s">
        <v>1129</v>
      </c>
      <c r="F5774" s="54" t="s">
        <v>272</v>
      </c>
      <c r="G5774" s="54" t="s">
        <v>261</v>
      </c>
      <c r="H5774" s="54" t="s">
        <v>303</v>
      </c>
      <c r="I5774" s="54" t="s">
        <v>304</v>
      </c>
      <c r="J5774" s="54" t="s">
        <v>261</v>
      </c>
      <c r="K5774" s="54" t="s">
        <v>799</v>
      </c>
      <c r="L5774" s="87">
        <v>42601</v>
      </c>
      <c r="M5774" s="54"/>
      <c r="N5774" s="54" t="s">
        <v>800</v>
      </c>
      <c r="O5774" s="88">
        <v>2.4976812000000001E-2</v>
      </c>
      <c r="P5774" s="54">
        <v>12</v>
      </c>
    </row>
    <row r="5775" spans="1:16" ht="28">
      <c r="A5775" s="54" t="s">
        <v>228</v>
      </c>
      <c r="B5775" s="54" t="s">
        <v>185</v>
      </c>
      <c r="C5775" s="54" t="s">
        <v>1129</v>
      </c>
      <c r="D5775" s="54" t="s">
        <v>1560</v>
      </c>
      <c r="E5775" s="54" t="s">
        <v>1129</v>
      </c>
      <c r="F5775" s="54" t="s">
        <v>272</v>
      </c>
      <c r="G5775" s="54" t="s">
        <v>261</v>
      </c>
      <c r="H5775" s="54" t="s">
        <v>303</v>
      </c>
      <c r="I5775" s="54" t="s">
        <v>304</v>
      </c>
      <c r="J5775" s="54" t="s">
        <v>261</v>
      </c>
      <c r="K5775" s="54" t="s">
        <v>801</v>
      </c>
      <c r="L5775" s="87">
        <v>42601</v>
      </c>
      <c r="M5775" s="54"/>
      <c r="N5775" s="54" t="s">
        <v>802</v>
      </c>
      <c r="O5775" s="88">
        <v>2.9105546999999999E-2</v>
      </c>
      <c r="P5775" s="54">
        <v>14</v>
      </c>
    </row>
    <row r="5776" spans="1:16" ht="28">
      <c r="A5776" s="54" t="s">
        <v>228</v>
      </c>
      <c r="B5776" s="54" t="s">
        <v>185</v>
      </c>
      <c r="C5776" s="54" t="s">
        <v>1129</v>
      </c>
      <c r="D5776" s="54" t="s">
        <v>1560</v>
      </c>
      <c r="E5776" s="54" t="s">
        <v>1129</v>
      </c>
      <c r="F5776" s="54" t="s">
        <v>272</v>
      </c>
      <c r="G5776" s="54" t="s">
        <v>307</v>
      </c>
      <c r="H5776" s="54" t="s">
        <v>835</v>
      </c>
      <c r="I5776" s="54" t="s">
        <v>836</v>
      </c>
      <c r="J5776" s="54" t="s">
        <v>307</v>
      </c>
      <c r="K5776" s="54" t="s">
        <v>851</v>
      </c>
      <c r="L5776" s="87">
        <v>41695</v>
      </c>
      <c r="M5776" s="54"/>
      <c r="N5776" s="54" t="s">
        <v>852</v>
      </c>
      <c r="O5776" s="88">
        <v>2.3001876000000001E-2</v>
      </c>
      <c r="P5776" s="54">
        <v>11</v>
      </c>
    </row>
    <row r="5777" spans="1:16" ht="28">
      <c r="A5777" s="54" t="s">
        <v>228</v>
      </c>
      <c r="B5777" s="54" t="s">
        <v>185</v>
      </c>
      <c r="C5777" s="54" t="s">
        <v>1129</v>
      </c>
      <c r="D5777" s="54" t="s">
        <v>1560</v>
      </c>
      <c r="E5777" s="54" t="s">
        <v>1129</v>
      </c>
      <c r="F5777" s="54" t="s">
        <v>272</v>
      </c>
      <c r="G5777" s="54" t="s">
        <v>859</v>
      </c>
      <c r="H5777" s="54" t="s">
        <v>860</v>
      </c>
      <c r="I5777" s="54" t="s">
        <v>861</v>
      </c>
      <c r="J5777" s="54" t="s">
        <v>859</v>
      </c>
      <c r="K5777" s="54" t="s">
        <v>873</v>
      </c>
      <c r="L5777" s="87">
        <v>41688</v>
      </c>
      <c r="M5777" s="54"/>
      <c r="N5777" s="54" t="s">
        <v>874</v>
      </c>
      <c r="O5777" s="88">
        <v>8.8108721999999987E-2</v>
      </c>
      <c r="P5777" s="54">
        <v>42</v>
      </c>
    </row>
    <row r="5778" spans="1:16" ht="28">
      <c r="A5778" s="54" t="s">
        <v>228</v>
      </c>
      <c r="B5778" s="54" t="s">
        <v>185</v>
      </c>
      <c r="C5778" s="54" t="s">
        <v>1129</v>
      </c>
      <c r="D5778" s="54" t="s">
        <v>1560</v>
      </c>
      <c r="E5778" s="54" t="s">
        <v>1129</v>
      </c>
      <c r="F5778" s="54" t="s">
        <v>272</v>
      </c>
      <c r="G5778" s="54" t="s">
        <v>859</v>
      </c>
      <c r="H5778" s="54" t="s">
        <v>860</v>
      </c>
      <c r="I5778" s="54" t="s">
        <v>861</v>
      </c>
      <c r="J5778" s="54" t="s">
        <v>859</v>
      </c>
      <c r="K5778" s="54" t="s">
        <v>877</v>
      </c>
      <c r="L5778" s="87">
        <v>41688</v>
      </c>
      <c r="M5778" s="54"/>
      <c r="N5778" s="54" t="s">
        <v>878</v>
      </c>
      <c r="O5778" s="88">
        <v>0.28668926500000008</v>
      </c>
      <c r="P5778" s="54">
        <v>140</v>
      </c>
    </row>
    <row r="5779" spans="1:16" ht="28">
      <c r="A5779" s="54" t="s">
        <v>228</v>
      </c>
      <c r="B5779" s="54" t="s">
        <v>185</v>
      </c>
      <c r="C5779" s="54" t="s">
        <v>1129</v>
      </c>
      <c r="D5779" s="54" t="s">
        <v>1560</v>
      </c>
      <c r="E5779" s="54" t="s">
        <v>1129</v>
      </c>
      <c r="F5779" s="54" t="s">
        <v>272</v>
      </c>
      <c r="G5779" s="54" t="s">
        <v>859</v>
      </c>
      <c r="H5779" s="54" t="s">
        <v>881</v>
      </c>
      <c r="I5779" s="54" t="s">
        <v>882</v>
      </c>
      <c r="J5779" s="54" t="s">
        <v>859</v>
      </c>
      <c r="K5779" s="54" t="s">
        <v>877</v>
      </c>
      <c r="L5779" s="87">
        <v>41695</v>
      </c>
      <c r="M5779" s="54"/>
      <c r="N5779" s="54" t="s">
        <v>887</v>
      </c>
      <c r="O5779" s="88">
        <v>0.284739878</v>
      </c>
      <c r="P5779" s="54">
        <v>137</v>
      </c>
    </row>
    <row r="5780" spans="1:16" ht="28">
      <c r="A5780" s="54" t="s">
        <v>228</v>
      </c>
      <c r="B5780" s="54" t="s">
        <v>185</v>
      </c>
      <c r="C5780" s="54" t="s">
        <v>1129</v>
      </c>
      <c r="D5780" s="54" t="s">
        <v>1560</v>
      </c>
      <c r="E5780" s="54" t="s">
        <v>1129</v>
      </c>
      <c r="F5780" s="54" t="s">
        <v>272</v>
      </c>
      <c r="G5780" s="54" t="s">
        <v>354</v>
      </c>
      <c r="H5780" s="54" t="s">
        <v>909</v>
      </c>
      <c r="I5780" s="54" t="s">
        <v>913</v>
      </c>
      <c r="J5780" s="54" t="s">
        <v>354</v>
      </c>
      <c r="K5780" s="54" t="s">
        <v>914</v>
      </c>
      <c r="L5780" s="87">
        <v>42209</v>
      </c>
      <c r="M5780" s="54"/>
      <c r="N5780" s="54" t="s">
        <v>915</v>
      </c>
      <c r="O5780" s="88">
        <v>0.12506291899999999</v>
      </c>
      <c r="P5780" s="54">
        <v>60</v>
      </c>
    </row>
    <row r="5781" spans="1:16" ht="28">
      <c r="A5781" s="54" t="s">
        <v>228</v>
      </c>
      <c r="B5781" s="54" t="s">
        <v>185</v>
      </c>
      <c r="C5781" s="54" t="s">
        <v>1129</v>
      </c>
      <c r="D5781" s="54" t="s">
        <v>1560</v>
      </c>
      <c r="E5781" s="54" t="s">
        <v>1129</v>
      </c>
      <c r="F5781" s="54" t="s">
        <v>272</v>
      </c>
      <c r="G5781" s="54" t="s">
        <v>354</v>
      </c>
      <c r="H5781" s="54" t="s">
        <v>909</v>
      </c>
      <c r="I5781" s="54" t="s">
        <v>913</v>
      </c>
      <c r="J5781" s="54" t="s">
        <v>354</v>
      </c>
      <c r="K5781" s="54" t="s">
        <v>916</v>
      </c>
      <c r="L5781" s="87">
        <v>42209</v>
      </c>
      <c r="M5781" s="54"/>
      <c r="N5781" s="54" t="s">
        <v>917</v>
      </c>
      <c r="O5781" s="88">
        <v>8.3596720000000003E-3</v>
      </c>
      <c r="P5781" s="54">
        <v>4</v>
      </c>
    </row>
    <row r="5782" spans="1:16" ht="28">
      <c r="A5782" s="54" t="s">
        <v>228</v>
      </c>
      <c r="B5782" s="54" t="s">
        <v>185</v>
      </c>
      <c r="C5782" s="54" t="s">
        <v>1129</v>
      </c>
      <c r="D5782" s="54" t="s">
        <v>1560</v>
      </c>
      <c r="E5782" s="54" t="s">
        <v>1129</v>
      </c>
      <c r="F5782" s="54" t="s">
        <v>272</v>
      </c>
      <c r="G5782" s="54" t="s">
        <v>354</v>
      </c>
      <c r="H5782" s="54" t="s">
        <v>920</v>
      </c>
      <c r="I5782" s="54" t="s">
        <v>921</v>
      </c>
      <c r="J5782" s="54" t="s">
        <v>354</v>
      </c>
      <c r="K5782" s="54" t="s">
        <v>922</v>
      </c>
      <c r="L5782" s="87">
        <v>42307</v>
      </c>
      <c r="M5782" s="54"/>
      <c r="N5782" s="54" t="s">
        <v>923</v>
      </c>
      <c r="O5782" s="88">
        <v>6.2569790000000002E-3</v>
      </c>
      <c r="P5782" s="54">
        <v>3</v>
      </c>
    </row>
    <row r="5783" spans="1:16" ht="28">
      <c r="A5783" s="54" t="s">
        <v>228</v>
      </c>
      <c r="B5783" s="54" t="s">
        <v>185</v>
      </c>
      <c r="C5783" s="54" t="s">
        <v>1129</v>
      </c>
      <c r="D5783" s="54" t="s">
        <v>1560</v>
      </c>
      <c r="E5783" s="54" t="s">
        <v>1129</v>
      </c>
      <c r="F5783" s="54" t="s">
        <v>272</v>
      </c>
      <c r="G5783" s="54" t="s">
        <v>354</v>
      </c>
      <c r="H5783" s="54" t="s">
        <v>920</v>
      </c>
      <c r="I5783" s="54" t="s">
        <v>921</v>
      </c>
      <c r="J5783" s="54" t="s">
        <v>354</v>
      </c>
      <c r="K5783" s="54" t="s">
        <v>924</v>
      </c>
      <c r="L5783" s="87">
        <v>42307</v>
      </c>
      <c r="M5783" s="54"/>
      <c r="N5783" s="54" t="s">
        <v>925</v>
      </c>
      <c r="O5783" s="88">
        <v>1.0411264E-2</v>
      </c>
      <c r="P5783" s="54">
        <v>5</v>
      </c>
    </row>
    <row r="5784" spans="1:16" ht="28">
      <c r="A5784" s="54" t="s">
        <v>228</v>
      </c>
      <c r="B5784" s="54" t="s">
        <v>185</v>
      </c>
      <c r="C5784" s="54" t="s">
        <v>1129</v>
      </c>
      <c r="D5784" s="54" t="s">
        <v>1560</v>
      </c>
      <c r="E5784" s="54" t="s">
        <v>1129</v>
      </c>
      <c r="F5784" s="54" t="s">
        <v>272</v>
      </c>
      <c r="G5784" s="54" t="s">
        <v>354</v>
      </c>
      <c r="H5784" s="54" t="s">
        <v>355</v>
      </c>
      <c r="I5784" s="54" t="s">
        <v>926</v>
      </c>
      <c r="J5784" s="54" t="s">
        <v>354</v>
      </c>
      <c r="K5784" s="54" t="s">
        <v>355</v>
      </c>
      <c r="L5784" s="87">
        <v>42384</v>
      </c>
      <c r="M5784" s="54"/>
      <c r="N5784" s="54" t="s">
        <v>927</v>
      </c>
      <c r="O5784" s="88">
        <v>3.7669627999999997E-2</v>
      </c>
      <c r="P5784" s="54">
        <v>18</v>
      </c>
    </row>
    <row r="5785" spans="1:16" ht="28">
      <c r="A5785" s="54" t="s">
        <v>228</v>
      </c>
      <c r="B5785" s="54" t="s">
        <v>185</v>
      </c>
      <c r="C5785" s="54" t="s">
        <v>1129</v>
      </c>
      <c r="D5785" s="54" t="s">
        <v>1560</v>
      </c>
      <c r="E5785" s="54" t="s">
        <v>1129</v>
      </c>
      <c r="F5785" s="54" t="s">
        <v>272</v>
      </c>
      <c r="G5785" s="54" t="s">
        <v>358</v>
      </c>
      <c r="H5785" s="54" t="s">
        <v>928</v>
      </c>
      <c r="I5785" s="54" t="s">
        <v>929</v>
      </c>
      <c r="J5785" s="54" t="s">
        <v>358</v>
      </c>
      <c r="K5785" s="54" t="s">
        <v>930</v>
      </c>
      <c r="L5785" s="87">
        <v>42622</v>
      </c>
      <c r="M5785" s="54"/>
      <c r="N5785" s="54" t="s">
        <v>931</v>
      </c>
      <c r="O5785" s="88">
        <v>1.8770935999999998E-2</v>
      </c>
      <c r="P5785" s="54">
        <v>9</v>
      </c>
    </row>
    <row r="5786" spans="1:16" ht="28">
      <c r="A5786" s="54" t="s">
        <v>228</v>
      </c>
      <c r="B5786" s="54" t="s">
        <v>185</v>
      </c>
      <c r="C5786" s="54" t="s">
        <v>1129</v>
      </c>
      <c r="D5786" s="54" t="s">
        <v>1560</v>
      </c>
      <c r="E5786" s="54" t="s">
        <v>1129</v>
      </c>
      <c r="F5786" s="54" t="s">
        <v>272</v>
      </c>
      <c r="G5786" s="54" t="s">
        <v>358</v>
      </c>
      <c r="H5786" s="54" t="s">
        <v>928</v>
      </c>
      <c r="I5786" s="54" t="s">
        <v>929</v>
      </c>
      <c r="J5786" s="54" t="s">
        <v>358</v>
      </c>
      <c r="K5786" s="54" t="s">
        <v>359</v>
      </c>
      <c r="L5786" s="87">
        <v>42622</v>
      </c>
      <c r="M5786" s="54"/>
      <c r="N5786" s="54" t="s">
        <v>932</v>
      </c>
      <c r="O5786" s="88">
        <v>3.3413138000000002E-2</v>
      </c>
      <c r="P5786" s="54">
        <v>16</v>
      </c>
    </row>
    <row r="5787" spans="1:16" ht="28">
      <c r="A5787" s="54" t="s">
        <v>228</v>
      </c>
      <c r="B5787" s="54" t="s">
        <v>185</v>
      </c>
      <c r="C5787" s="54" t="s">
        <v>1129</v>
      </c>
      <c r="D5787" s="54" t="s">
        <v>1560</v>
      </c>
      <c r="E5787" s="54" t="s">
        <v>1129</v>
      </c>
      <c r="F5787" s="54" t="s">
        <v>272</v>
      </c>
      <c r="G5787" s="54" t="s">
        <v>358</v>
      </c>
      <c r="H5787" s="54" t="s">
        <v>928</v>
      </c>
      <c r="I5787" s="54" t="s">
        <v>929</v>
      </c>
      <c r="J5787" s="54" t="s">
        <v>358</v>
      </c>
      <c r="K5787" s="54" t="s">
        <v>933</v>
      </c>
      <c r="L5787" s="87">
        <v>42622</v>
      </c>
      <c r="M5787" s="54"/>
      <c r="N5787" s="54" t="s">
        <v>934</v>
      </c>
      <c r="O5787" s="88">
        <v>2.0924732000000001E-2</v>
      </c>
      <c r="P5787" s="54">
        <v>10</v>
      </c>
    </row>
    <row r="5788" spans="1:16" ht="28">
      <c r="A5788" s="54" t="s">
        <v>228</v>
      </c>
      <c r="B5788" s="54" t="s">
        <v>185</v>
      </c>
      <c r="C5788" s="54" t="s">
        <v>1129</v>
      </c>
      <c r="D5788" s="54" t="s">
        <v>1560</v>
      </c>
      <c r="E5788" s="54" t="s">
        <v>1129</v>
      </c>
      <c r="F5788" s="54" t="s">
        <v>272</v>
      </c>
      <c r="G5788" s="54" t="s">
        <v>358</v>
      </c>
      <c r="H5788" s="54" t="s">
        <v>928</v>
      </c>
      <c r="I5788" s="54" t="s">
        <v>929</v>
      </c>
      <c r="J5788" s="54" t="s">
        <v>358</v>
      </c>
      <c r="K5788" s="54" t="s">
        <v>935</v>
      </c>
      <c r="L5788" s="87">
        <v>42622</v>
      </c>
      <c r="M5788" s="54"/>
      <c r="N5788" s="54" t="s">
        <v>936</v>
      </c>
      <c r="O5788" s="88">
        <v>2.7156159999999999E-2</v>
      </c>
      <c r="P5788" s="54">
        <v>13</v>
      </c>
    </row>
    <row r="5789" spans="1:16" ht="28">
      <c r="A5789" s="54" t="s">
        <v>228</v>
      </c>
      <c r="B5789" s="54" t="s">
        <v>185</v>
      </c>
      <c r="C5789" s="54" t="s">
        <v>1129</v>
      </c>
      <c r="D5789" s="54" t="s">
        <v>1560</v>
      </c>
      <c r="E5789" s="54" t="s">
        <v>1129</v>
      </c>
      <c r="F5789" s="54" t="s">
        <v>272</v>
      </c>
      <c r="G5789" s="54" t="s">
        <v>358</v>
      </c>
      <c r="H5789" s="54" t="s">
        <v>928</v>
      </c>
      <c r="I5789" s="54" t="s">
        <v>929</v>
      </c>
      <c r="J5789" s="54" t="s">
        <v>358</v>
      </c>
      <c r="K5789" s="54" t="s">
        <v>937</v>
      </c>
      <c r="L5789" s="87">
        <v>42622</v>
      </c>
      <c r="M5789" s="54"/>
      <c r="N5789" s="54" t="s">
        <v>938</v>
      </c>
      <c r="O5789" s="88">
        <v>2.2976323E-2</v>
      </c>
      <c r="P5789" s="54">
        <v>11</v>
      </c>
    </row>
    <row r="5790" spans="1:16" ht="28">
      <c r="A5790" s="54" t="s">
        <v>228</v>
      </c>
      <c r="B5790" s="54" t="s">
        <v>185</v>
      </c>
      <c r="C5790" s="54" t="s">
        <v>1129</v>
      </c>
      <c r="D5790" s="54" t="s">
        <v>1560</v>
      </c>
      <c r="E5790" s="54" t="s">
        <v>1129</v>
      </c>
      <c r="F5790" s="54" t="s">
        <v>272</v>
      </c>
      <c r="G5790" s="54" t="s">
        <v>358</v>
      </c>
      <c r="H5790" s="54" t="s">
        <v>928</v>
      </c>
      <c r="I5790" s="54" t="s">
        <v>929</v>
      </c>
      <c r="J5790" s="54" t="s">
        <v>358</v>
      </c>
      <c r="K5790" s="54" t="s">
        <v>362</v>
      </c>
      <c r="L5790" s="87">
        <v>42622</v>
      </c>
      <c r="M5790" s="54"/>
      <c r="N5790" s="54" t="s">
        <v>939</v>
      </c>
      <c r="O5790" s="88">
        <v>5.6542768E-2</v>
      </c>
      <c r="P5790" s="54">
        <v>27</v>
      </c>
    </row>
    <row r="5791" spans="1:16" ht="28">
      <c r="A5791" s="54" t="s">
        <v>228</v>
      </c>
      <c r="B5791" s="54" t="s">
        <v>185</v>
      </c>
      <c r="C5791" s="54" t="s">
        <v>1129</v>
      </c>
      <c r="D5791" s="54" t="s">
        <v>1560</v>
      </c>
      <c r="E5791" s="54" t="s">
        <v>1129</v>
      </c>
      <c r="F5791" s="54" t="s">
        <v>272</v>
      </c>
      <c r="G5791" s="54" t="s">
        <v>201</v>
      </c>
      <c r="H5791" s="54" t="s">
        <v>958</v>
      </c>
      <c r="I5791" s="54" t="s">
        <v>959</v>
      </c>
      <c r="J5791" s="54" t="s">
        <v>201</v>
      </c>
      <c r="K5791" s="54" t="s">
        <v>958</v>
      </c>
      <c r="L5791" s="87">
        <v>42867</v>
      </c>
      <c r="M5791" s="54"/>
      <c r="N5791" s="54" t="s">
        <v>960</v>
      </c>
      <c r="O5791" s="88">
        <v>9.8290027000000002E-2</v>
      </c>
      <c r="P5791" s="54">
        <v>47</v>
      </c>
    </row>
    <row r="5792" spans="1:16" ht="28">
      <c r="A5792" s="54" t="s">
        <v>228</v>
      </c>
      <c r="B5792" s="54" t="s">
        <v>185</v>
      </c>
      <c r="C5792" s="54" t="s">
        <v>1129</v>
      </c>
      <c r="D5792" s="54" t="s">
        <v>1560</v>
      </c>
      <c r="E5792" s="54" t="s">
        <v>1129</v>
      </c>
      <c r="F5792" s="54" t="s">
        <v>272</v>
      </c>
      <c r="G5792" s="54" t="s">
        <v>201</v>
      </c>
      <c r="H5792" s="54" t="s">
        <v>204</v>
      </c>
      <c r="I5792" s="54" t="s">
        <v>315</v>
      </c>
      <c r="J5792" s="54" t="s">
        <v>201</v>
      </c>
      <c r="K5792" s="54" t="s">
        <v>316</v>
      </c>
      <c r="L5792" s="87">
        <v>41688</v>
      </c>
      <c r="M5792" s="54"/>
      <c r="N5792" s="54" t="s">
        <v>317</v>
      </c>
      <c r="O5792" s="88">
        <v>4.1926116999999999E-2</v>
      </c>
      <c r="P5792" s="54">
        <v>21</v>
      </c>
    </row>
    <row r="5793" spans="1:16" ht="28">
      <c r="A5793" s="54" t="s">
        <v>228</v>
      </c>
      <c r="B5793" s="54" t="s">
        <v>185</v>
      </c>
      <c r="C5793" s="54" t="s">
        <v>1129</v>
      </c>
      <c r="D5793" s="54" t="s">
        <v>1560</v>
      </c>
      <c r="E5793" s="54" t="s">
        <v>1129</v>
      </c>
      <c r="F5793" s="54" t="s">
        <v>272</v>
      </c>
      <c r="G5793" s="54" t="s">
        <v>201</v>
      </c>
      <c r="H5793" s="54" t="s">
        <v>204</v>
      </c>
      <c r="I5793" s="54" t="s">
        <v>315</v>
      </c>
      <c r="J5793" s="54" t="s">
        <v>201</v>
      </c>
      <c r="K5793" s="54" t="s">
        <v>320</v>
      </c>
      <c r="L5793" s="87">
        <v>41688</v>
      </c>
      <c r="M5793" s="54"/>
      <c r="N5793" s="54" t="s">
        <v>321</v>
      </c>
      <c r="O5793" s="88">
        <v>5.031134000000001E-2</v>
      </c>
      <c r="P5793" s="54">
        <v>24</v>
      </c>
    </row>
    <row r="5794" spans="1:16" ht="28">
      <c r="A5794" s="54" t="s">
        <v>228</v>
      </c>
      <c r="B5794" s="54" t="s">
        <v>185</v>
      </c>
      <c r="C5794" s="54" t="s">
        <v>1129</v>
      </c>
      <c r="D5794" s="54" t="s">
        <v>1560</v>
      </c>
      <c r="E5794" s="54" t="s">
        <v>1129</v>
      </c>
      <c r="F5794" s="54" t="s">
        <v>272</v>
      </c>
      <c r="G5794" s="54" t="s">
        <v>205</v>
      </c>
      <c r="H5794" s="54" t="s">
        <v>998</v>
      </c>
      <c r="I5794" s="54" t="s">
        <v>999</v>
      </c>
      <c r="J5794" s="54" t="s">
        <v>205</v>
      </c>
      <c r="K5794" s="54" t="s">
        <v>998</v>
      </c>
      <c r="L5794" s="87">
        <v>42052</v>
      </c>
      <c r="M5794" s="54"/>
      <c r="N5794" s="54" t="s">
        <v>1000</v>
      </c>
      <c r="O5794" s="88">
        <v>3.5592485E-2</v>
      </c>
      <c r="P5794" s="54">
        <v>17</v>
      </c>
    </row>
    <row r="5795" spans="1:16" ht="28">
      <c r="A5795" s="54" t="s">
        <v>228</v>
      </c>
      <c r="B5795" s="54" t="s">
        <v>185</v>
      </c>
      <c r="C5795" s="54" t="s">
        <v>1129</v>
      </c>
      <c r="D5795" s="54" t="s">
        <v>1560</v>
      </c>
      <c r="E5795" s="54" t="s">
        <v>1129</v>
      </c>
      <c r="F5795" s="54" t="s">
        <v>272</v>
      </c>
      <c r="G5795" s="54" t="s">
        <v>205</v>
      </c>
      <c r="H5795" s="54" t="s">
        <v>206</v>
      </c>
      <c r="I5795" s="54" t="s">
        <v>1001</v>
      </c>
      <c r="J5795" s="54" t="s">
        <v>205</v>
      </c>
      <c r="K5795" s="54" t="s">
        <v>1002</v>
      </c>
      <c r="L5795" s="87">
        <v>42136</v>
      </c>
      <c r="M5795" s="54"/>
      <c r="N5795" s="54" t="s">
        <v>1003</v>
      </c>
      <c r="O5795" s="88">
        <v>4.1798369999999987E-3</v>
      </c>
      <c r="P5795" s="54">
        <v>2</v>
      </c>
    </row>
    <row r="5796" spans="1:16" ht="28">
      <c r="A5796" s="54" t="s">
        <v>228</v>
      </c>
      <c r="B5796" s="54" t="s">
        <v>185</v>
      </c>
      <c r="C5796" s="54" t="s">
        <v>1129</v>
      </c>
      <c r="D5796" s="54" t="s">
        <v>1560</v>
      </c>
      <c r="E5796" s="54" t="s">
        <v>1129</v>
      </c>
      <c r="F5796" s="54" t="s">
        <v>272</v>
      </c>
      <c r="G5796" s="54" t="s">
        <v>205</v>
      </c>
      <c r="H5796" s="54" t="s">
        <v>206</v>
      </c>
      <c r="I5796" s="54" t="s">
        <v>1001</v>
      </c>
      <c r="J5796" s="54" t="s">
        <v>205</v>
      </c>
      <c r="K5796" s="54" t="s">
        <v>1004</v>
      </c>
      <c r="L5796" s="87">
        <v>42136</v>
      </c>
      <c r="M5796" s="54"/>
      <c r="N5796" s="54" t="s">
        <v>1005</v>
      </c>
      <c r="O5796" s="88">
        <v>4.1798369999999987E-3</v>
      </c>
      <c r="P5796" s="54">
        <v>2</v>
      </c>
    </row>
    <row r="5797" spans="1:16" ht="28">
      <c r="A5797" s="54" t="s">
        <v>228</v>
      </c>
      <c r="B5797" s="54" t="s">
        <v>185</v>
      </c>
      <c r="C5797" s="54" t="s">
        <v>1129</v>
      </c>
      <c r="D5797" s="54" t="s">
        <v>1560</v>
      </c>
      <c r="E5797" s="54" t="s">
        <v>1129</v>
      </c>
      <c r="F5797" s="54" t="s">
        <v>272</v>
      </c>
      <c r="G5797" s="54" t="s">
        <v>205</v>
      </c>
      <c r="H5797" s="54" t="s">
        <v>206</v>
      </c>
      <c r="I5797" s="54" t="s">
        <v>1001</v>
      </c>
      <c r="J5797" s="54" t="s">
        <v>205</v>
      </c>
      <c r="K5797" s="54" t="s">
        <v>1006</v>
      </c>
      <c r="L5797" s="87">
        <v>42136</v>
      </c>
      <c r="M5797" s="54"/>
      <c r="N5797" s="54" t="s">
        <v>1007</v>
      </c>
      <c r="O5797" s="88">
        <v>4.1798369999999987E-3</v>
      </c>
      <c r="P5797" s="54">
        <v>2</v>
      </c>
    </row>
    <row r="5798" spans="1:16" ht="28">
      <c r="A5798" s="54" t="s">
        <v>228</v>
      </c>
      <c r="B5798" s="54" t="s">
        <v>185</v>
      </c>
      <c r="C5798" s="54" t="s">
        <v>1129</v>
      </c>
      <c r="D5798" s="54" t="s">
        <v>1560</v>
      </c>
      <c r="E5798" s="54" t="s">
        <v>1129</v>
      </c>
      <c r="F5798" s="54" t="s">
        <v>272</v>
      </c>
      <c r="G5798" s="54" t="s">
        <v>205</v>
      </c>
      <c r="H5798" s="54" t="s">
        <v>206</v>
      </c>
      <c r="I5798" s="54" t="s">
        <v>1001</v>
      </c>
      <c r="J5798" s="54" t="s">
        <v>205</v>
      </c>
      <c r="K5798" s="54" t="s">
        <v>1008</v>
      </c>
      <c r="L5798" s="87">
        <v>42136</v>
      </c>
      <c r="M5798" s="54"/>
      <c r="N5798" s="54" t="s">
        <v>1009</v>
      </c>
      <c r="O5798" s="88">
        <v>3.9695666999999997E-2</v>
      </c>
      <c r="P5798" s="54">
        <v>19</v>
      </c>
    </row>
    <row r="5799" spans="1:16" ht="28">
      <c r="A5799" s="54" t="s">
        <v>228</v>
      </c>
      <c r="B5799" s="54" t="s">
        <v>185</v>
      </c>
      <c r="C5799" s="54" t="s">
        <v>1129</v>
      </c>
      <c r="D5799" s="54" t="s">
        <v>1560</v>
      </c>
      <c r="E5799" s="54" t="s">
        <v>1129</v>
      </c>
      <c r="F5799" s="54" t="s">
        <v>272</v>
      </c>
      <c r="G5799" s="54" t="s">
        <v>205</v>
      </c>
      <c r="H5799" s="54" t="s">
        <v>206</v>
      </c>
      <c r="I5799" s="54" t="s">
        <v>1001</v>
      </c>
      <c r="J5799" s="54" t="s">
        <v>205</v>
      </c>
      <c r="K5799" s="54" t="s">
        <v>1010</v>
      </c>
      <c r="L5799" s="87">
        <v>42136</v>
      </c>
      <c r="M5799" s="54"/>
      <c r="N5799" s="54" t="s">
        <v>1011</v>
      </c>
      <c r="O5799" s="88">
        <v>6.2569790000000002E-3</v>
      </c>
      <c r="P5799" s="54">
        <v>3</v>
      </c>
    </row>
    <row r="5800" spans="1:16" ht="28">
      <c r="A5800" s="54" t="s">
        <v>228</v>
      </c>
      <c r="B5800" s="54" t="s">
        <v>185</v>
      </c>
      <c r="C5800" s="54" t="s">
        <v>1129</v>
      </c>
      <c r="D5800" s="54" t="s">
        <v>1560</v>
      </c>
      <c r="E5800" s="54" t="s">
        <v>1129</v>
      </c>
      <c r="F5800" s="54" t="s">
        <v>272</v>
      </c>
      <c r="G5800" s="54" t="s">
        <v>205</v>
      </c>
      <c r="H5800" s="54" t="s">
        <v>206</v>
      </c>
      <c r="I5800" s="54" t="s">
        <v>1001</v>
      </c>
      <c r="J5800" s="54" t="s">
        <v>205</v>
      </c>
      <c r="K5800" s="54" t="s">
        <v>1012</v>
      </c>
      <c r="L5800" s="87">
        <v>42136</v>
      </c>
      <c r="M5800" s="54"/>
      <c r="N5800" s="54" t="s">
        <v>1013</v>
      </c>
      <c r="O5800" s="88">
        <v>4.1798369999999987E-3</v>
      </c>
      <c r="P5800" s="54">
        <v>2</v>
      </c>
    </row>
    <row r="5801" spans="1:16" ht="28">
      <c r="A5801" s="54" t="s">
        <v>228</v>
      </c>
      <c r="B5801" s="54" t="s">
        <v>185</v>
      </c>
      <c r="C5801" s="54" t="s">
        <v>1129</v>
      </c>
      <c r="D5801" s="54" t="s">
        <v>1560</v>
      </c>
      <c r="E5801" s="54" t="s">
        <v>1129</v>
      </c>
      <c r="F5801" s="54" t="s">
        <v>272</v>
      </c>
      <c r="G5801" s="54" t="s">
        <v>205</v>
      </c>
      <c r="H5801" s="54" t="s">
        <v>1016</v>
      </c>
      <c r="I5801" s="54" t="s">
        <v>1017</v>
      </c>
      <c r="J5801" s="54" t="s">
        <v>205</v>
      </c>
      <c r="K5801" s="54" t="s">
        <v>1018</v>
      </c>
      <c r="L5801" s="87">
        <v>41982</v>
      </c>
      <c r="M5801" s="54"/>
      <c r="N5801" s="54" t="s">
        <v>1019</v>
      </c>
      <c r="O5801" s="88">
        <v>6.2569790000000002E-3</v>
      </c>
      <c r="P5801" s="54">
        <v>3</v>
      </c>
    </row>
    <row r="5802" spans="1:16" ht="28">
      <c r="A5802" s="54" t="s">
        <v>228</v>
      </c>
      <c r="B5802" s="54" t="s">
        <v>185</v>
      </c>
      <c r="C5802" s="54" t="s">
        <v>1129</v>
      </c>
      <c r="D5802" s="54" t="s">
        <v>1560</v>
      </c>
      <c r="E5802" s="54" t="s">
        <v>1129</v>
      </c>
      <c r="F5802" s="54" t="s">
        <v>272</v>
      </c>
      <c r="G5802" s="54" t="s">
        <v>205</v>
      </c>
      <c r="H5802" s="54" t="s">
        <v>1016</v>
      </c>
      <c r="I5802" s="54" t="s">
        <v>1017</v>
      </c>
      <c r="J5802" s="54" t="s">
        <v>205</v>
      </c>
      <c r="K5802" s="54" t="s">
        <v>1020</v>
      </c>
      <c r="L5802" s="87">
        <v>41982</v>
      </c>
      <c r="M5802" s="54"/>
      <c r="N5802" s="54" t="s">
        <v>1021</v>
      </c>
      <c r="O5802" s="88">
        <v>6.0799257000000002E-2</v>
      </c>
      <c r="P5802" s="54">
        <v>29</v>
      </c>
    </row>
    <row r="5803" spans="1:16" ht="28">
      <c r="A5803" s="54" t="s">
        <v>228</v>
      </c>
      <c r="B5803" s="54" t="s">
        <v>185</v>
      </c>
      <c r="C5803" s="54" t="s">
        <v>1129</v>
      </c>
      <c r="D5803" s="54" t="s">
        <v>1560</v>
      </c>
      <c r="E5803" s="54" t="s">
        <v>1129</v>
      </c>
      <c r="F5803" s="54" t="s">
        <v>272</v>
      </c>
      <c r="G5803" s="54" t="s">
        <v>1023</v>
      </c>
      <c r="H5803" s="54" t="s">
        <v>1024</v>
      </c>
      <c r="I5803" s="54" t="s">
        <v>1025</v>
      </c>
      <c r="J5803" s="54" t="s">
        <v>1023</v>
      </c>
      <c r="K5803" s="54" t="s">
        <v>1028</v>
      </c>
      <c r="L5803" s="87">
        <v>41688</v>
      </c>
      <c r="M5803" s="54"/>
      <c r="N5803" s="54" t="s">
        <v>1029</v>
      </c>
      <c r="O5803" s="88">
        <v>1.4616651E-2</v>
      </c>
      <c r="P5803" s="54">
        <v>7</v>
      </c>
    </row>
    <row r="5804" spans="1:16" ht="28">
      <c r="A5804" s="54" t="s">
        <v>228</v>
      </c>
      <c r="B5804" s="54" t="s">
        <v>185</v>
      </c>
      <c r="C5804" s="54" t="s">
        <v>1129</v>
      </c>
      <c r="D5804" s="54" t="s">
        <v>1560</v>
      </c>
      <c r="E5804" s="54" t="s">
        <v>1129</v>
      </c>
      <c r="F5804" s="54" t="s">
        <v>272</v>
      </c>
      <c r="G5804" s="54" t="s">
        <v>1023</v>
      </c>
      <c r="H5804" s="54" t="s">
        <v>1024</v>
      </c>
      <c r="I5804" s="54" t="s">
        <v>1025</v>
      </c>
      <c r="J5804" s="54" t="s">
        <v>1023</v>
      </c>
      <c r="K5804" s="54" t="s">
        <v>1036</v>
      </c>
      <c r="L5804" s="87">
        <v>41688</v>
      </c>
      <c r="M5804" s="54"/>
      <c r="N5804" s="54" t="s">
        <v>1037</v>
      </c>
      <c r="O5804" s="88">
        <v>3.1310444999999999E-2</v>
      </c>
      <c r="P5804" s="54">
        <v>15</v>
      </c>
    </row>
    <row r="5805" spans="1:16" ht="28">
      <c r="A5805" s="54" t="s">
        <v>228</v>
      </c>
      <c r="B5805" s="54" t="s">
        <v>185</v>
      </c>
      <c r="C5805" s="54" t="s">
        <v>1129</v>
      </c>
      <c r="D5805" s="54" t="s">
        <v>1560</v>
      </c>
      <c r="E5805" s="54" t="s">
        <v>1129</v>
      </c>
      <c r="F5805" s="54" t="s">
        <v>272</v>
      </c>
      <c r="G5805" s="54" t="s">
        <v>1023</v>
      </c>
      <c r="H5805" s="54" t="s">
        <v>1024</v>
      </c>
      <c r="I5805" s="54" t="s">
        <v>1025</v>
      </c>
      <c r="J5805" s="54" t="s">
        <v>1023</v>
      </c>
      <c r="K5805" s="54" t="s">
        <v>1038</v>
      </c>
      <c r="L5805" s="87">
        <v>41688</v>
      </c>
      <c r="M5805" s="54"/>
      <c r="N5805" s="54" t="s">
        <v>1039</v>
      </c>
      <c r="O5805" s="88">
        <v>1.0462366000000001E-2</v>
      </c>
      <c r="P5805" s="54">
        <v>5</v>
      </c>
    </row>
    <row r="5806" spans="1:16" ht="28">
      <c r="A5806" s="54" t="s">
        <v>228</v>
      </c>
      <c r="B5806" s="54" t="s">
        <v>185</v>
      </c>
      <c r="C5806" s="54" t="s">
        <v>1129</v>
      </c>
      <c r="D5806" s="54" t="s">
        <v>1560</v>
      </c>
      <c r="E5806" s="54" t="s">
        <v>1129</v>
      </c>
      <c r="F5806" s="54" t="s">
        <v>272</v>
      </c>
      <c r="G5806" s="54" t="s">
        <v>1023</v>
      </c>
      <c r="H5806" s="54" t="s">
        <v>1024</v>
      </c>
      <c r="I5806" s="54" t="s">
        <v>1025</v>
      </c>
      <c r="J5806" s="54" t="s">
        <v>1023</v>
      </c>
      <c r="K5806" s="54" t="s">
        <v>1040</v>
      </c>
      <c r="L5806" s="87">
        <v>41688</v>
      </c>
      <c r="M5806" s="54"/>
      <c r="N5806" s="54" t="s">
        <v>1041</v>
      </c>
      <c r="O5806" s="88">
        <v>6.2314279999999998E-3</v>
      </c>
      <c r="P5806" s="54">
        <v>3</v>
      </c>
    </row>
    <row r="5807" spans="1:16" ht="28">
      <c r="A5807" s="54" t="s">
        <v>228</v>
      </c>
      <c r="B5807" s="54" t="s">
        <v>185</v>
      </c>
      <c r="C5807" s="54" t="s">
        <v>1129</v>
      </c>
      <c r="D5807" s="54" t="s">
        <v>1560</v>
      </c>
      <c r="E5807" s="54" t="s">
        <v>1129</v>
      </c>
      <c r="F5807" s="54" t="s">
        <v>272</v>
      </c>
      <c r="G5807" s="54" t="s">
        <v>1023</v>
      </c>
      <c r="H5807" s="54" t="s">
        <v>1024</v>
      </c>
      <c r="I5807" s="54" t="s">
        <v>1025</v>
      </c>
      <c r="J5807" s="54" t="s">
        <v>1023</v>
      </c>
      <c r="K5807" s="54" t="s">
        <v>1042</v>
      </c>
      <c r="L5807" s="87">
        <v>41688</v>
      </c>
      <c r="M5807" s="54"/>
      <c r="N5807" s="54" t="s">
        <v>1043</v>
      </c>
      <c r="O5807" s="88">
        <v>2.5053466E-2</v>
      </c>
      <c r="P5807" s="54">
        <v>13</v>
      </c>
    </row>
    <row r="5808" spans="1:16" ht="28">
      <c r="A5808" s="54" t="s">
        <v>228</v>
      </c>
      <c r="B5808" s="54" t="s">
        <v>185</v>
      </c>
      <c r="C5808" s="54" t="s">
        <v>1129</v>
      </c>
      <c r="D5808" s="54" t="s">
        <v>1560</v>
      </c>
      <c r="E5808" s="54" t="s">
        <v>1129</v>
      </c>
      <c r="F5808" s="54" t="s">
        <v>272</v>
      </c>
      <c r="G5808" s="54" t="s">
        <v>1023</v>
      </c>
      <c r="H5808" s="54" t="s">
        <v>1024</v>
      </c>
      <c r="I5808" s="54" t="s">
        <v>1025</v>
      </c>
      <c r="J5808" s="54" t="s">
        <v>1023</v>
      </c>
      <c r="K5808" s="54" t="s">
        <v>1044</v>
      </c>
      <c r="L5808" s="87">
        <v>41688</v>
      </c>
      <c r="M5808" s="54"/>
      <c r="N5808" s="54" t="s">
        <v>1045</v>
      </c>
      <c r="O5808" s="88">
        <v>0.17345042299999999</v>
      </c>
      <c r="P5808" s="54">
        <v>83</v>
      </c>
    </row>
    <row r="5809" spans="1:16" ht="28">
      <c r="A5809" s="54" t="s">
        <v>228</v>
      </c>
      <c r="B5809" s="54" t="s">
        <v>185</v>
      </c>
      <c r="C5809" s="54" t="s">
        <v>1129</v>
      </c>
      <c r="D5809" s="54" t="s">
        <v>1560</v>
      </c>
      <c r="E5809" s="54" t="s">
        <v>1129</v>
      </c>
      <c r="F5809" s="54" t="s">
        <v>272</v>
      </c>
      <c r="G5809" s="54" t="s">
        <v>210</v>
      </c>
      <c r="H5809" s="54" t="s">
        <v>210</v>
      </c>
      <c r="I5809" s="54" t="s">
        <v>322</v>
      </c>
      <c r="J5809" s="54" t="s">
        <v>210</v>
      </c>
      <c r="K5809" s="54" t="s">
        <v>325</v>
      </c>
      <c r="L5809" s="87">
        <v>41674</v>
      </c>
      <c r="M5809" s="54"/>
      <c r="N5809" s="54" t="s">
        <v>326</v>
      </c>
      <c r="O5809" s="88">
        <v>1.8796487000000001E-2</v>
      </c>
      <c r="P5809" s="54">
        <v>9</v>
      </c>
    </row>
    <row r="5810" spans="1:16" ht="28">
      <c r="A5810" s="54" t="s">
        <v>228</v>
      </c>
      <c r="B5810" s="54" t="s">
        <v>185</v>
      </c>
      <c r="C5810" s="54" t="s">
        <v>1129</v>
      </c>
      <c r="D5810" s="54" t="s">
        <v>1560</v>
      </c>
      <c r="E5810" s="54" t="s">
        <v>1129</v>
      </c>
      <c r="F5810" s="54" t="s">
        <v>272</v>
      </c>
      <c r="G5810" s="54" t="s">
        <v>210</v>
      </c>
      <c r="H5810" s="54" t="s">
        <v>210</v>
      </c>
      <c r="I5810" s="54" t="s">
        <v>322</v>
      </c>
      <c r="J5810" s="54" t="s">
        <v>210</v>
      </c>
      <c r="K5810" s="54" t="s">
        <v>327</v>
      </c>
      <c r="L5810" s="87">
        <v>41674</v>
      </c>
      <c r="M5810" s="54"/>
      <c r="N5810" s="54" t="s">
        <v>328</v>
      </c>
      <c r="O5810" s="88">
        <v>0.24027669900000001</v>
      </c>
      <c r="P5810" s="54">
        <v>115</v>
      </c>
    </row>
    <row r="5811" spans="1:16" ht="28">
      <c r="A5811" s="54" t="s">
        <v>228</v>
      </c>
      <c r="B5811" s="54" t="s">
        <v>185</v>
      </c>
      <c r="C5811" s="54" t="s">
        <v>1129</v>
      </c>
      <c r="D5811" s="54" t="s">
        <v>1560</v>
      </c>
      <c r="E5811" s="54" t="s">
        <v>1129</v>
      </c>
      <c r="F5811" s="54" t="s">
        <v>272</v>
      </c>
      <c r="G5811" s="54" t="s">
        <v>207</v>
      </c>
      <c r="H5811" s="54" t="s">
        <v>208</v>
      </c>
      <c r="I5811" s="54" t="s">
        <v>329</v>
      </c>
      <c r="J5811" s="54" t="s">
        <v>207</v>
      </c>
      <c r="K5811" s="54" t="s">
        <v>334</v>
      </c>
      <c r="L5811" s="87">
        <v>42171</v>
      </c>
      <c r="M5811" s="54"/>
      <c r="N5811" s="54" t="s">
        <v>335</v>
      </c>
      <c r="O5811" s="88">
        <v>0.39649675499999998</v>
      </c>
      <c r="P5811" s="54">
        <v>190</v>
      </c>
    </row>
    <row r="5812" spans="1:16" ht="28">
      <c r="A5812" s="54" t="s">
        <v>228</v>
      </c>
      <c r="B5812" s="54" t="s">
        <v>185</v>
      </c>
      <c r="C5812" s="54" t="s">
        <v>1129</v>
      </c>
      <c r="D5812" s="54" t="s">
        <v>1560</v>
      </c>
      <c r="E5812" s="54" t="s">
        <v>1129</v>
      </c>
      <c r="F5812" s="54" t="s">
        <v>272</v>
      </c>
      <c r="G5812" s="54" t="s">
        <v>207</v>
      </c>
      <c r="H5812" s="54" t="s">
        <v>336</v>
      </c>
      <c r="I5812" s="54" t="s">
        <v>337</v>
      </c>
      <c r="J5812" s="54" t="s">
        <v>207</v>
      </c>
      <c r="K5812" s="54" t="s">
        <v>336</v>
      </c>
      <c r="L5812" s="87">
        <v>42101</v>
      </c>
      <c r="M5812" s="54"/>
      <c r="N5812" s="54" t="s">
        <v>338</v>
      </c>
      <c r="O5812" s="88">
        <v>0.31620362800000001</v>
      </c>
      <c r="P5812" s="54">
        <v>155</v>
      </c>
    </row>
    <row r="5813" spans="1:16" ht="28">
      <c r="A5813" s="54" t="s">
        <v>228</v>
      </c>
      <c r="B5813" s="54" t="s">
        <v>185</v>
      </c>
      <c r="C5813" s="54" t="s">
        <v>1129</v>
      </c>
      <c r="D5813" s="54" t="s">
        <v>1560</v>
      </c>
      <c r="E5813" s="54" t="s">
        <v>1129</v>
      </c>
      <c r="F5813" s="54" t="s">
        <v>272</v>
      </c>
      <c r="G5813" s="54" t="s">
        <v>207</v>
      </c>
      <c r="H5813" s="54" t="s">
        <v>209</v>
      </c>
      <c r="I5813" s="54" t="s">
        <v>1074</v>
      </c>
      <c r="J5813" s="54" t="s">
        <v>207</v>
      </c>
      <c r="K5813" s="54" t="s">
        <v>1075</v>
      </c>
      <c r="L5813" s="87">
        <v>41688</v>
      </c>
      <c r="M5813" s="54"/>
      <c r="N5813" s="54" t="s">
        <v>1076</v>
      </c>
      <c r="O5813" s="88">
        <v>4.1798369999999987E-3</v>
      </c>
      <c r="P5813" s="54">
        <v>2</v>
      </c>
    </row>
    <row r="5814" spans="1:16" ht="28">
      <c r="A5814" s="54" t="s">
        <v>228</v>
      </c>
      <c r="B5814" s="54" t="s">
        <v>185</v>
      </c>
      <c r="C5814" s="54" t="s">
        <v>1129</v>
      </c>
      <c r="D5814" s="54" t="s">
        <v>1560</v>
      </c>
      <c r="E5814" s="54" t="s">
        <v>1129</v>
      </c>
      <c r="F5814" s="54" t="s">
        <v>272</v>
      </c>
      <c r="G5814" s="54" t="s">
        <v>207</v>
      </c>
      <c r="H5814" s="54" t="s">
        <v>209</v>
      </c>
      <c r="I5814" s="54" t="s">
        <v>1074</v>
      </c>
      <c r="J5814" s="54" t="s">
        <v>207</v>
      </c>
      <c r="K5814" s="54" t="s">
        <v>1093</v>
      </c>
      <c r="L5814" s="87">
        <v>41688</v>
      </c>
      <c r="M5814" s="54"/>
      <c r="N5814" s="54" t="s">
        <v>1094</v>
      </c>
      <c r="O5814" s="88">
        <v>0.46411511599999999</v>
      </c>
      <c r="P5814" s="54">
        <v>223</v>
      </c>
    </row>
    <row r="5815" spans="1:16" ht="28">
      <c r="A5815" s="54" t="s">
        <v>228</v>
      </c>
      <c r="B5815" s="54" t="s">
        <v>185</v>
      </c>
      <c r="C5815" s="54" t="s">
        <v>1129</v>
      </c>
      <c r="D5815" s="54" t="s">
        <v>1560</v>
      </c>
      <c r="E5815" s="54" t="s">
        <v>1129</v>
      </c>
      <c r="F5815" s="54" t="s">
        <v>272</v>
      </c>
      <c r="G5815" s="54" t="s">
        <v>207</v>
      </c>
      <c r="H5815" s="54" t="s">
        <v>209</v>
      </c>
      <c r="I5815" s="54" t="s">
        <v>1074</v>
      </c>
      <c r="J5815" s="54" t="s">
        <v>207</v>
      </c>
      <c r="K5815" s="54" t="s">
        <v>1095</v>
      </c>
      <c r="L5815" s="87">
        <v>41688</v>
      </c>
      <c r="M5815" s="54"/>
      <c r="N5815" s="54" t="s">
        <v>1096</v>
      </c>
      <c r="O5815" s="88">
        <v>2.1742813129999998</v>
      </c>
      <c r="P5815" s="54">
        <v>1055</v>
      </c>
    </row>
    <row r="5816" spans="1:16" ht="28">
      <c r="A5816" s="54" t="s">
        <v>228</v>
      </c>
      <c r="B5816" s="54" t="s">
        <v>185</v>
      </c>
      <c r="C5816" s="54" t="s">
        <v>1129</v>
      </c>
      <c r="D5816" s="54" t="s">
        <v>1560</v>
      </c>
      <c r="E5816" s="54" t="s">
        <v>1129</v>
      </c>
      <c r="F5816" s="54" t="s">
        <v>272</v>
      </c>
      <c r="G5816" s="54" t="s">
        <v>365</v>
      </c>
      <c r="H5816" s="54" t="s">
        <v>1099</v>
      </c>
      <c r="I5816" s="54" t="s">
        <v>1100</v>
      </c>
      <c r="J5816" s="54" t="s">
        <v>365</v>
      </c>
      <c r="K5816" s="54" t="s">
        <v>1101</v>
      </c>
      <c r="L5816" s="87">
        <v>42671</v>
      </c>
      <c r="M5816" s="54"/>
      <c r="N5816" s="54" t="s">
        <v>1102</v>
      </c>
      <c r="O5816" s="88">
        <v>4.1542849999999997E-3</v>
      </c>
      <c r="P5816" s="54">
        <v>2</v>
      </c>
    </row>
    <row r="5817" spans="1:16" ht="28">
      <c r="A5817" s="54" t="s">
        <v>228</v>
      </c>
      <c r="B5817" s="54" t="s">
        <v>185</v>
      </c>
      <c r="C5817" s="54" t="s">
        <v>1129</v>
      </c>
      <c r="D5817" s="54" t="s">
        <v>1560</v>
      </c>
      <c r="E5817" s="54" t="s">
        <v>1129</v>
      </c>
      <c r="F5817" s="54" t="s">
        <v>272</v>
      </c>
      <c r="G5817" s="54" t="s">
        <v>365</v>
      </c>
      <c r="H5817" s="54" t="s">
        <v>1099</v>
      </c>
      <c r="I5817" s="54" t="s">
        <v>1100</v>
      </c>
      <c r="J5817" s="54" t="s">
        <v>365</v>
      </c>
      <c r="K5817" s="54" t="s">
        <v>1103</v>
      </c>
      <c r="L5817" s="87">
        <v>42671</v>
      </c>
      <c r="M5817" s="54"/>
      <c r="N5817" s="54" t="s">
        <v>1104</v>
      </c>
      <c r="O5817" s="88">
        <v>1.6770447000000001E-2</v>
      </c>
      <c r="P5817" s="54">
        <v>8</v>
      </c>
    </row>
    <row r="5818" spans="1:16" ht="28">
      <c r="A5818" s="54" t="s">
        <v>228</v>
      </c>
      <c r="B5818" s="54" t="s">
        <v>185</v>
      </c>
      <c r="C5818" s="54" t="s">
        <v>1129</v>
      </c>
      <c r="D5818" s="54" t="s">
        <v>1560</v>
      </c>
      <c r="E5818" s="54" t="s">
        <v>1129</v>
      </c>
      <c r="F5818" s="54" t="s">
        <v>272</v>
      </c>
      <c r="G5818" s="54" t="s">
        <v>365</v>
      </c>
      <c r="H5818" s="54" t="s">
        <v>1099</v>
      </c>
      <c r="I5818" s="54" t="s">
        <v>1100</v>
      </c>
      <c r="J5818" s="54" t="s">
        <v>365</v>
      </c>
      <c r="K5818" s="54" t="s">
        <v>1112</v>
      </c>
      <c r="L5818" s="87">
        <v>42671</v>
      </c>
      <c r="M5818" s="54"/>
      <c r="N5818" s="54" t="s">
        <v>1113</v>
      </c>
      <c r="O5818" s="88">
        <v>4.8106441999999999E-2</v>
      </c>
      <c r="P5818" s="54">
        <v>23</v>
      </c>
    </row>
    <row r="5819" spans="1:16" ht="28">
      <c r="A5819" s="54" t="s">
        <v>228</v>
      </c>
      <c r="B5819" s="54" t="s">
        <v>185</v>
      </c>
      <c r="C5819" s="54" t="s">
        <v>1784</v>
      </c>
      <c r="D5819" s="54" t="s">
        <v>1560</v>
      </c>
      <c r="E5819" s="54" t="s">
        <v>370</v>
      </c>
      <c r="F5819" s="54" t="s">
        <v>272</v>
      </c>
      <c r="G5819" s="54" t="s">
        <v>186</v>
      </c>
      <c r="H5819" s="54" t="s">
        <v>371</v>
      </c>
      <c r="I5819" s="54" t="s">
        <v>372</v>
      </c>
      <c r="J5819" s="54" t="s">
        <v>186</v>
      </c>
      <c r="K5819" s="54" t="s">
        <v>373</v>
      </c>
      <c r="L5819" s="87">
        <v>41695</v>
      </c>
      <c r="M5819" s="54"/>
      <c r="N5819" s="54" t="s">
        <v>374</v>
      </c>
      <c r="O5819" s="88">
        <v>0.119492822</v>
      </c>
      <c r="P5819" s="54">
        <v>9</v>
      </c>
    </row>
    <row r="5820" spans="1:16" ht="28">
      <c r="A5820" s="54" t="s">
        <v>228</v>
      </c>
      <c r="B5820" s="54" t="s">
        <v>185</v>
      </c>
      <c r="C5820" s="54" t="s">
        <v>1784</v>
      </c>
      <c r="D5820" s="54" t="s">
        <v>1560</v>
      </c>
      <c r="E5820" s="54" t="s">
        <v>370</v>
      </c>
      <c r="F5820" s="54" t="s">
        <v>272</v>
      </c>
      <c r="G5820" s="54" t="s">
        <v>186</v>
      </c>
      <c r="H5820" s="54" t="s">
        <v>371</v>
      </c>
      <c r="I5820" s="54" t="s">
        <v>372</v>
      </c>
      <c r="J5820" s="54" t="s">
        <v>186</v>
      </c>
      <c r="K5820" s="54" t="s">
        <v>373</v>
      </c>
      <c r="L5820" s="87">
        <v>41695</v>
      </c>
      <c r="M5820" s="54"/>
      <c r="N5820" s="54" t="s">
        <v>375</v>
      </c>
      <c r="O5820" s="88">
        <v>0.14645344199999999</v>
      </c>
      <c r="P5820" s="54">
        <v>11</v>
      </c>
    </row>
    <row r="5821" spans="1:16" ht="28">
      <c r="A5821" s="54" t="s">
        <v>228</v>
      </c>
      <c r="B5821" s="54" t="s">
        <v>185</v>
      </c>
      <c r="C5821" s="54" t="s">
        <v>1784</v>
      </c>
      <c r="D5821" s="54" t="s">
        <v>1560</v>
      </c>
      <c r="E5821" s="54" t="s">
        <v>370</v>
      </c>
      <c r="F5821" s="54" t="s">
        <v>272</v>
      </c>
      <c r="G5821" s="54" t="s">
        <v>186</v>
      </c>
      <c r="H5821" s="54" t="s">
        <v>371</v>
      </c>
      <c r="I5821" s="54" t="s">
        <v>372</v>
      </c>
      <c r="J5821" s="54" t="s">
        <v>186</v>
      </c>
      <c r="K5821" s="54" t="s">
        <v>376</v>
      </c>
      <c r="L5821" s="87">
        <v>41695</v>
      </c>
      <c r="M5821" s="54"/>
      <c r="N5821" s="54" t="s">
        <v>377</v>
      </c>
      <c r="O5821" s="88">
        <v>1.3260714E-2</v>
      </c>
      <c r="P5821" s="54">
        <v>1</v>
      </c>
    </row>
    <row r="5822" spans="1:16" ht="28">
      <c r="A5822" s="54" t="s">
        <v>228</v>
      </c>
      <c r="B5822" s="54" t="s">
        <v>185</v>
      </c>
      <c r="C5822" s="54" t="s">
        <v>1784</v>
      </c>
      <c r="D5822" s="54" t="s">
        <v>1560</v>
      </c>
      <c r="E5822" s="54" t="s">
        <v>370</v>
      </c>
      <c r="F5822" s="54" t="s">
        <v>272</v>
      </c>
      <c r="G5822" s="54" t="s">
        <v>186</v>
      </c>
      <c r="H5822" s="54" t="s">
        <v>371</v>
      </c>
      <c r="I5822" s="54" t="s">
        <v>372</v>
      </c>
      <c r="J5822" s="54" t="s">
        <v>186</v>
      </c>
      <c r="K5822" s="54" t="s">
        <v>379</v>
      </c>
      <c r="L5822" s="87">
        <v>41695</v>
      </c>
      <c r="M5822" s="54"/>
      <c r="N5822" s="54" t="s">
        <v>380</v>
      </c>
      <c r="O5822" s="88">
        <v>0.11934642500000001</v>
      </c>
      <c r="P5822" s="54">
        <v>9</v>
      </c>
    </row>
    <row r="5823" spans="1:16" ht="28">
      <c r="A5823" s="54" t="s">
        <v>228</v>
      </c>
      <c r="B5823" s="54" t="s">
        <v>185</v>
      </c>
      <c r="C5823" s="54" t="s">
        <v>1784</v>
      </c>
      <c r="D5823" s="54" t="s">
        <v>1560</v>
      </c>
      <c r="E5823" s="54" t="s">
        <v>370</v>
      </c>
      <c r="F5823" s="54" t="s">
        <v>272</v>
      </c>
      <c r="G5823" s="54" t="s">
        <v>192</v>
      </c>
      <c r="H5823" s="54" t="s">
        <v>478</v>
      </c>
      <c r="I5823" s="54" t="s">
        <v>479</v>
      </c>
      <c r="J5823" s="54" t="s">
        <v>192</v>
      </c>
      <c r="K5823" s="54" t="s">
        <v>494</v>
      </c>
      <c r="L5823" s="87">
        <v>41695</v>
      </c>
      <c r="M5823" s="54"/>
      <c r="N5823" s="54" t="s">
        <v>495</v>
      </c>
      <c r="O5823" s="88">
        <v>6.6742760999999984E-2</v>
      </c>
      <c r="P5823" s="54">
        <v>5</v>
      </c>
    </row>
    <row r="5824" spans="1:16" ht="28">
      <c r="A5824" s="54" t="s">
        <v>228</v>
      </c>
      <c r="B5824" s="54" t="s">
        <v>185</v>
      </c>
      <c r="C5824" s="54" t="s">
        <v>1784</v>
      </c>
      <c r="D5824" s="54" t="s">
        <v>1560</v>
      </c>
      <c r="E5824" s="54" t="s">
        <v>370</v>
      </c>
      <c r="F5824" s="54" t="s">
        <v>272</v>
      </c>
      <c r="G5824" s="54" t="s">
        <v>288</v>
      </c>
      <c r="H5824" s="54" t="s">
        <v>600</v>
      </c>
      <c r="I5824" s="54" t="s">
        <v>601</v>
      </c>
      <c r="J5824" s="54" t="s">
        <v>288</v>
      </c>
      <c r="K5824" s="54" t="s">
        <v>608</v>
      </c>
      <c r="L5824" s="87">
        <v>41695</v>
      </c>
      <c r="M5824" s="54"/>
      <c r="N5824" s="54" t="s">
        <v>609</v>
      </c>
      <c r="O5824" s="88">
        <v>4.0221332999999998E-2</v>
      </c>
      <c r="P5824" s="54">
        <v>3</v>
      </c>
    </row>
    <row r="5825" spans="1:16" ht="28">
      <c r="A5825" s="54" t="s">
        <v>228</v>
      </c>
      <c r="B5825" s="54" t="s">
        <v>185</v>
      </c>
      <c r="C5825" s="54" t="s">
        <v>1784</v>
      </c>
      <c r="D5825" s="54" t="s">
        <v>1560</v>
      </c>
      <c r="E5825" s="54" t="s">
        <v>370</v>
      </c>
      <c r="F5825" s="54" t="s">
        <v>272</v>
      </c>
      <c r="G5825" s="54" t="s">
        <v>201</v>
      </c>
      <c r="H5825" s="54" t="s">
        <v>976</v>
      </c>
      <c r="I5825" s="54" t="s">
        <v>977</v>
      </c>
      <c r="J5825" s="54" t="s">
        <v>201</v>
      </c>
      <c r="K5825" s="54" t="s">
        <v>980</v>
      </c>
      <c r="L5825" s="87">
        <v>41695</v>
      </c>
      <c r="M5825" s="54"/>
      <c r="N5825" s="54" t="s">
        <v>981</v>
      </c>
      <c r="O5825" s="88">
        <v>4.0221333999999997E-2</v>
      </c>
      <c r="P5825" s="54">
        <v>3</v>
      </c>
    </row>
    <row r="5826" spans="1:16" ht="28">
      <c r="A5826" s="54" t="s">
        <v>228</v>
      </c>
      <c r="B5826" s="54" t="s">
        <v>185</v>
      </c>
      <c r="C5826" s="54" t="s">
        <v>1130</v>
      </c>
      <c r="D5826" s="54" t="s">
        <v>1560</v>
      </c>
      <c r="E5826" s="54" t="s">
        <v>370</v>
      </c>
      <c r="F5826" s="54" t="s">
        <v>272</v>
      </c>
      <c r="G5826" s="54" t="s">
        <v>186</v>
      </c>
      <c r="H5826" s="54" t="s">
        <v>371</v>
      </c>
      <c r="I5826" s="54" t="s">
        <v>372</v>
      </c>
      <c r="J5826" s="54" t="s">
        <v>186</v>
      </c>
      <c r="K5826" s="54" t="s">
        <v>373</v>
      </c>
      <c r="L5826" s="87">
        <v>41695</v>
      </c>
      <c r="M5826" s="54"/>
      <c r="N5826" s="54" t="s">
        <v>374</v>
      </c>
      <c r="O5826" s="88">
        <v>0.18973852999999999</v>
      </c>
      <c r="P5826" s="54">
        <v>11</v>
      </c>
    </row>
    <row r="5827" spans="1:16" ht="28">
      <c r="A5827" s="54" t="s">
        <v>228</v>
      </c>
      <c r="B5827" s="54" t="s">
        <v>185</v>
      </c>
      <c r="C5827" s="54" t="s">
        <v>1130</v>
      </c>
      <c r="D5827" s="54" t="s">
        <v>1560</v>
      </c>
      <c r="E5827" s="54" t="s">
        <v>370</v>
      </c>
      <c r="F5827" s="54" t="s">
        <v>272</v>
      </c>
      <c r="G5827" s="54" t="s">
        <v>186</v>
      </c>
      <c r="H5827" s="54" t="s">
        <v>371</v>
      </c>
      <c r="I5827" s="54" t="s">
        <v>372</v>
      </c>
      <c r="J5827" s="54" t="s">
        <v>186</v>
      </c>
      <c r="K5827" s="54" t="s">
        <v>373</v>
      </c>
      <c r="L5827" s="87">
        <v>41695</v>
      </c>
      <c r="M5827" s="54"/>
      <c r="N5827" s="54" t="s">
        <v>375</v>
      </c>
      <c r="O5827" s="88">
        <v>0.56373251099999999</v>
      </c>
      <c r="P5827" s="54">
        <v>34</v>
      </c>
    </row>
    <row r="5828" spans="1:16" ht="28">
      <c r="A5828" s="54" t="s">
        <v>228</v>
      </c>
      <c r="B5828" s="54" t="s">
        <v>185</v>
      </c>
      <c r="C5828" s="54" t="s">
        <v>1130</v>
      </c>
      <c r="D5828" s="54" t="s">
        <v>1560</v>
      </c>
      <c r="E5828" s="54" t="s">
        <v>370</v>
      </c>
      <c r="F5828" s="54" t="s">
        <v>272</v>
      </c>
      <c r="G5828" s="54" t="s">
        <v>186</v>
      </c>
      <c r="H5828" s="54" t="s">
        <v>371</v>
      </c>
      <c r="I5828" s="54" t="s">
        <v>372</v>
      </c>
      <c r="J5828" s="54" t="s">
        <v>186</v>
      </c>
      <c r="K5828" s="54" t="s">
        <v>376</v>
      </c>
      <c r="L5828" s="87">
        <v>41695</v>
      </c>
      <c r="M5828" s="54"/>
      <c r="N5828" s="54" t="s">
        <v>377</v>
      </c>
      <c r="O5828" s="88">
        <v>1.7364348000000002E-2</v>
      </c>
      <c r="P5828" s="54">
        <v>1</v>
      </c>
    </row>
    <row r="5829" spans="1:16" ht="28">
      <c r="A5829" s="54" t="s">
        <v>228</v>
      </c>
      <c r="B5829" s="54" t="s">
        <v>185</v>
      </c>
      <c r="C5829" s="54" t="s">
        <v>1130</v>
      </c>
      <c r="D5829" s="54" t="s">
        <v>1560</v>
      </c>
      <c r="E5829" s="54" t="s">
        <v>370</v>
      </c>
      <c r="F5829" s="54" t="s">
        <v>272</v>
      </c>
      <c r="G5829" s="54" t="s">
        <v>186</v>
      </c>
      <c r="H5829" s="54" t="s">
        <v>371</v>
      </c>
      <c r="I5829" s="54" t="s">
        <v>372</v>
      </c>
      <c r="J5829" s="54" t="s">
        <v>186</v>
      </c>
      <c r="K5829" s="54" t="s">
        <v>376</v>
      </c>
      <c r="L5829" s="87">
        <v>41695</v>
      </c>
      <c r="M5829" s="54"/>
      <c r="N5829" s="54" t="s">
        <v>378</v>
      </c>
      <c r="O5829" s="88">
        <v>0.116473232</v>
      </c>
      <c r="P5829" s="54">
        <v>9</v>
      </c>
    </row>
    <row r="5830" spans="1:16" ht="28">
      <c r="A5830" s="54" t="s">
        <v>228</v>
      </c>
      <c r="B5830" s="54" t="s">
        <v>185</v>
      </c>
      <c r="C5830" s="54" t="s">
        <v>1130</v>
      </c>
      <c r="D5830" s="54" t="s">
        <v>1560</v>
      </c>
      <c r="E5830" s="54" t="s">
        <v>370</v>
      </c>
      <c r="F5830" s="54" t="s">
        <v>272</v>
      </c>
      <c r="G5830" s="54" t="s">
        <v>186</v>
      </c>
      <c r="H5830" s="54" t="s">
        <v>371</v>
      </c>
      <c r="I5830" s="54" t="s">
        <v>372</v>
      </c>
      <c r="J5830" s="54" t="s">
        <v>186</v>
      </c>
      <c r="K5830" s="54" t="s">
        <v>379</v>
      </c>
      <c r="L5830" s="87">
        <v>41695</v>
      </c>
      <c r="M5830" s="54"/>
      <c r="N5830" s="54" t="s">
        <v>380</v>
      </c>
      <c r="O5830" s="88">
        <v>0.59505917600000002</v>
      </c>
      <c r="P5830" s="54">
        <v>39</v>
      </c>
    </row>
    <row r="5831" spans="1:16" ht="28">
      <c r="A5831" s="54" t="s">
        <v>228</v>
      </c>
      <c r="B5831" s="54" t="s">
        <v>185</v>
      </c>
      <c r="C5831" s="54" t="s">
        <v>1130</v>
      </c>
      <c r="D5831" s="54" t="s">
        <v>1560</v>
      </c>
      <c r="E5831" s="54" t="s">
        <v>370</v>
      </c>
      <c r="F5831" s="54" t="s">
        <v>272</v>
      </c>
      <c r="G5831" s="54" t="s">
        <v>186</v>
      </c>
      <c r="H5831" s="54" t="s">
        <v>371</v>
      </c>
      <c r="I5831" s="54" t="s">
        <v>372</v>
      </c>
      <c r="J5831" s="54" t="s">
        <v>186</v>
      </c>
      <c r="K5831" s="54" t="s">
        <v>381</v>
      </c>
      <c r="L5831" s="87">
        <v>41695</v>
      </c>
      <c r="M5831" s="54"/>
      <c r="N5831" s="54" t="s">
        <v>382</v>
      </c>
      <c r="O5831" s="88">
        <v>0.19694846599999999</v>
      </c>
      <c r="P5831" s="54">
        <v>12</v>
      </c>
    </row>
    <row r="5832" spans="1:16" ht="28">
      <c r="A5832" s="54" t="s">
        <v>228</v>
      </c>
      <c r="B5832" s="54" t="s">
        <v>185</v>
      </c>
      <c r="C5832" s="54" t="s">
        <v>1130</v>
      </c>
      <c r="D5832" s="54" t="s">
        <v>1560</v>
      </c>
      <c r="E5832" s="54" t="s">
        <v>370</v>
      </c>
      <c r="F5832" s="54" t="s">
        <v>272</v>
      </c>
      <c r="G5832" s="54" t="s">
        <v>186</v>
      </c>
      <c r="H5832" s="54" t="s">
        <v>371</v>
      </c>
      <c r="I5832" s="54" t="s">
        <v>372</v>
      </c>
      <c r="J5832" s="54" t="s">
        <v>186</v>
      </c>
      <c r="K5832" s="54" t="s">
        <v>383</v>
      </c>
      <c r="L5832" s="87">
        <v>41695</v>
      </c>
      <c r="M5832" s="54"/>
      <c r="N5832" s="54" t="s">
        <v>384</v>
      </c>
      <c r="O5832" s="88">
        <v>4.9554441999999997E-2</v>
      </c>
      <c r="P5832" s="54">
        <v>3</v>
      </c>
    </row>
    <row r="5833" spans="1:16" ht="28">
      <c r="A5833" s="54" t="s">
        <v>228</v>
      </c>
      <c r="B5833" s="54" t="s">
        <v>185</v>
      </c>
      <c r="C5833" s="54" t="s">
        <v>1130</v>
      </c>
      <c r="D5833" s="54" t="s">
        <v>1560</v>
      </c>
      <c r="E5833" s="54" t="s">
        <v>370</v>
      </c>
      <c r="F5833" s="54" t="s">
        <v>272</v>
      </c>
      <c r="G5833" s="54" t="s">
        <v>192</v>
      </c>
      <c r="H5833" s="54" t="s">
        <v>280</v>
      </c>
      <c r="I5833" s="54" t="s">
        <v>281</v>
      </c>
      <c r="J5833" s="54" t="s">
        <v>192</v>
      </c>
      <c r="K5833" s="54" t="s">
        <v>465</v>
      </c>
      <c r="L5833" s="87">
        <v>41898</v>
      </c>
      <c r="M5833" s="54"/>
      <c r="N5833" s="54" t="s">
        <v>466</v>
      </c>
      <c r="O5833" s="88">
        <v>1.6095047000000001E-2</v>
      </c>
      <c r="P5833" s="54">
        <v>1</v>
      </c>
    </row>
    <row r="5834" spans="1:16" ht="28">
      <c r="A5834" s="54" t="s">
        <v>228</v>
      </c>
      <c r="B5834" s="54" t="s">
        <v>185</v>
      </c>
      <c r="C5834" s="54" t="s">
        <v>1130</v>
      </c>
      <c r="D5834" s="54" t="s">
        <v>1560</v>
      </c>
      <c r="E5834" s="54" t="s">
        <v>370</v>
      </c>
      <c r="F5834" s="54" t="s">
        <v>272</v>
      </c>
      <c r="G5834" s="54" t="s">
        <v>192</v>
      </c>
      <c r="H5834" s="54" t="s">
        <v>280</v>
      </c>
      <c r="I5834" s="54" t="s">
        <v>281</v>
      </c>
      <c r="J5834" s="54" t="s">
        <v>192</v>
      </c>
      <c r="K5834" s="54" t="s">
        <v>282</v>
      </c>
      <c r="L5834" s="87">
        <v>41898</v>
      </c>
      <c r="M5834" s="54"/>
      <c r="N5834" s="54" t="s">
        <v>283</v>
      </c>
      <c r="O5834" s="88">
        <v>0.13637618400000001</v>
      </c>
      <c r="P5834" s="54">
        <v>10</v>
      </c>
    </row>
    <row r="5835" spans="1:16" ht="28">
      <c r="A5835" s="54" t="s">
        <v>228</v>
      </c>
      <c r="B5835" s="54" t="s">
        <v>185</v>
      </c>
      <c r="C5835" s="54" t="s">
        <v>1130</v>
      </c>
      <c r="D5835" s="54" t="s">
        <v>1560</v>
      </c>
      <c r="E5835" s="54" t="s">
        <v>370</v>
      </c>
      <c r="F5835" s="54" t="s">
        <v>272</v>
      </c>
      <c r="G5835" s="54" t="s">
        <v>192</v>
      </c>
      <c r="H5835" s="54" t="s">
        <v>280</v>
      </c>
      <c r="I5835" s="54" t="s">
        <v>281</v>
      </c>
      <c r="J5835" s="54" t="s">
        <v>192</v>
      </c>
      <c r="K5835" s="54" t="s">
        <v>284</v>
      </c>
      <c r="L5835" s="87">
        <v>41898</v>
      </c>
      <c r="M5835" s="54"/>
      <c r="N5835" s="54" t="s">
        <v>285</v>
      </c>
      <c r="O5835" s="88">
        <v>0.116473232</v>
      </c>
      <c r="P5835" s="54">
        <v>7</v>
      </c>
    </row>
    <row r="5836" spans="1:16" ht="28">
      <c r="A5836" s="54" t="s">
        <v>228</v>
      </c>
      <c r="B5836" s="54" t="s">
        <v>185</v>
      </c>
      <c r="C5836" s="54" t="s">
        <v>1130</v>
      </c>
      <c r="D5836" s="54" t="s">
        <v>1560</v>
      </c>
      <c r="E5836" s="54" t="s">
        <v>370</v>
      </c>
      <c r="F5836" s="54" t="s">
        <v>272</v>
      </c>
      <c r="G5836" s="54" t="s">
        <v>192</v>
      </c>
      <c r="H5836" s="54" t="s">
        <v>280</v>
      </c>
      <c r="I5836" s="54" t="s">
        <v>281</v>
      </c>
      <c r="J5836" s="54" t="s">
        <v>192</v>
      </c>
      <c r="K5836" s="54" t="s">
        <v>471</v>
      </c>
      <c r="L5836" s="87">
        <v>41898</v>
      </c>
      <c r="M5836" s="54"/>
      <c r="N5836" s="54" t="s">
        <v>472</v>
      </c>
      <c r="O5836" s="88">
        <v>0.13510688200000001</v>
      </c>
      <c r="P5836" s="54">
        <v>8</v>
      </c>
    </row>
    <row r="5837" spans="1:16" ht="28">
      <c r="A5837" s="54" t="s">
        <v>228</v>
      </c>
      <c r="B5837" s="54" t="s">
        <v>185</v>
      </c>
      <c r="C5837" s="54" t="s">
        <v>1130</v>
      </c>
      <c r="D5837" s="54" t="s">
        <v>1560</v>
      </c>
      <c r="E5837" s="54" t="s">
        <v>370</v>
      </c>
      <c r="F5837" s="54" t="s">
        <v>272</v>
      </c>
      <c r="G5837" s="54" t="s">
        <v>192</v>
      </c>
      <c r="H5837" s="54" t="s">
        <v>280</v>
      </c>
      <c r="I5837" s="54" t="s">
        <v>281</v>
      </c>
      <c r="J5837" s="54" t="s">
        <v>192</v>
      </c>
      <c r="K5837" s="54" t="s">
        <v>473</v>
      </c>
      <c r="L5837" s="87">
        <v>41898</v>
      </c>
      <c r="M5837" s="54"/>
      <c r="N5837" s="54" t="s">
        <v>474</v>
      </c>
      <c r="O5837" s="88">
        <v>1.7364348000000002E-2</v>
      </c>
      <c r="P5837" s="54">
        <v>1</v>
      </c>
    </row>
    <row r="5838" spans="1:16" ht="28">
      <c r="A5838" s="54" t="s">
        <v>228</v>
      </c>
      <c r="B5838" s="54" t="s">
        <v>185</v>
      </c>
      <c r="C5838" s="54" t="s">
        <v>1130</v>
      </c>
      <c r="D5838" s="54" t="s">
        <v>1560</v>
      </c>
      <c r="E5838" s="54" t="s">
        <v>370</v>
      </c>
      <c r="F5838" s="54" t="s">
        <v>272</v>
      </c>
      <c r="G5838" s="54" t="s">
        <v>192</v>
      </c>
      <c r="H5838" s="54" t="s">
        <v>478</v>
      </c>
      <c r="I5838" s="54" t="s">
        <v>479</v>
      </c>
      <c r="J5838" s="54" t="s">
        <v>192</v>
      </c>
      <c r="K5838" s="54" t="s">
        <v>484</v>
      </c>
      <c r="L5838" s="87">
        <v>41695</v>
      </c>
      <c r="M5838" s="54"/>
      <c r="N5838" s="54" t="s">
        <v>485</v>
      </c>
      <c r="O5838" s="88">
        <v>1.6095047000000001E-2</v>
      </c>
      <c r="P5838" s="54">
        <v>1</v>
      </c>
    </row>
    <row r="5839" spans="1:16" ht="28">
      <c r="A5839" s="54" t="s">
        <v>228</v>
      </c>
      <c r="B5839" s="54" t="s">
        <v>185</v>
      </c>
      <c r="C5839" s="54" t="s">
        <v>1130</v>
      </c>
      <c r="D5839" s="54" t="s">
        <v>1560</v>
      </c>
      <c r="E5839" s="54" t="s">
        <v>370</v>
      </c>
      <c r="F5839" s="54" t="s">
        <v>272</v>
      </c>
      <c r="G5839" s="54" t="s">
        <v>192</v>
      </c>
      <c r="H5839" s="54" t="s">
        <v>478</v>
      </c>
      <c r="I5839" s="54" t="s">
        <v>479</v>
      </c>
      <c r="J5839" s="54" t="s">
        <v>192</v>
      </c>
      <c r="K5839" s="54" t="s">
        <v>488</v>
      </c>
      <c r="L5839" s="87">
        <v>41695</v>
      </c>
      <c r="M5839" s="54"/>
      <c r="N5839" s="54" t="s">
        <v>489</v>
      </c>
      <c r="O5839" s="88">
        <v>0.40278204299999998</v>
      </c>
      <c r="P5839" s="54">
        <v>24</v>
      </c>
    </row>
    <row r="5840" spans="1:16" ht="28">
      <c r="A5840" s="54" t="s">
        <v>228</v>
      </c>
      <c r="B5840" s="54" t="s">
        <v>185</v>
      </c>
      <c r="C5840" s="54" t="s">
        <v>1130</v>
      </c>
      <c r="D5840" s="54" t="s">
        <v>1560</v>
      </c>
      <c r="E5840" s="54" t="s">
        <v>370</v>
      </c>
      <c r="F5840" s="54" t="s">
        <v>272</v>
      </c>
      <c r="G5840" s="54" t="s">
        <v>192</v>
      </c>
      <c r="H5840" s="54" t="s">
        <v>478</v>
      </c>
      <c r="I5840" s="54" t="s">
        <v>479</v>
      </c>
      <c r="J5840" s="54" t="s">
        <v>192</v>
      </c>
      <c r="K5840" s="54" t="s">
        <v>494</v>
      </c>
      <c r="L5840" s="87">
        <v>41695</v>
      </c>
      <c r="M5840" s="54"/>
      <c r="N5840" s="54" t="s">
        <v>495</v>
      </c>
      <c r="O5840" s="88">
        <v>0.76829678599999995</v>
      </c>
      <c r="P5840" s="54">
        <v>49</v>
      </c>
    </row>
    <row r="5841" spans="1:16" ht="28">
      <c r="A5841" s="54" t="s">
        <v>228</v>
      </c>
      <c r="B5841" s="54" t="s">
        <v>185</v>
      </c>
      <c r="C5841" s="54" t="s">
        <v>1130</v>
      </c>
      <c r="D5841" s="54" t="s">
        <v>1560</v>
      </c>
      <c r="E5841" s="54" t="s">
        <v>370</v>
      </c>
      <c r="F5841" s="54" t="s">
        <v>272</v>
      </c>
      <c r="G5841" s="54" t="s">
        <v>192</v>
      </c>
      <c r="H5841" s="54" t="s">
        <v>478</v>
      </c>
      <c r="I5841" s="54" t="s">
        <v>479</v>
      </c>
      <c r="J5841" s="54" t="s">
        <v>192</v>
      </c>
      <c r="K5841" s="54" t="s">
        <v>496</v>
      </c>
      <c r="L5841" s="87">
        <v>41695</v>
      </c>
      <c r="M5841" s="54"/>
      <c r="N5841" s="54" t="s">
        <v>497</v>
      </c>
      <c r="O5841" s="88">
        <v>6.564948800000002E-2</v>
      </c>
      <c r="P5841" s="54">
        <v>4</v>
      </c>
    </row>
    <row r="5842" spans="1:16" ht="28">
      <c r="A5842" s="54" t="s">
        <v>228</v>
      </c>
      <c r="B5842" s="54" t="s">
        <v>185</v>
      </c>
      <c r="C5842" s="54" t="s">
        <v>1130</v>
      </c>
      <c r="D5842" s="54" t="s">
        <v>1560</v>
      </c>
      <c r="E5842" s="54" t="s">
        <v>370</v>
      </c>
      <c r="F5842" s="54" t="s">
        <v>272</v>
      </c>
      <c r="G5842" s="54" t="s">
        <v>192</v>
      </c>
      <c r="H5842" s="54" t="s">
        <v>478</v>
      </c>
      <c r="I5842" s="54" t="s">
        <v>479</v>
      </c>
      <c r="J5842" s="54" t="s">
        <v>192</v>
      </c>
      <c r="K5842" s="54" t="s">
        <v>498</v>
      </c>
      <c r="L5842" s="87">
        <v>41695</v>
      </c>
      <c r="M5842" s="54"/>
      <c r="N5842" s="54" t="s">
        <v>499</v>
      </c>
      <c r="O5842" s="88">
        <v>2.8952781999999999</v>
      </c>
      <c r="P5842" s="54">
        <v>176</v>
      </c>
    </row>
    <row r="5843" spans="1:16" ht="28">
      <c r="A5843" s="54" t="s">
        <v>228</v>
      </c>
      <c r="B5843" s="54" t="s">
        <v>185</v>
      </c>
      <c r="C5843" s="54" t="s">
        <v>1130</v>
      </c>
      <c r="D5843" s="54" t="s">
        <v>1560</v>
      </c>
      <c r="E5843" s="54" t="s">
        <v>370</v>
      </c>
      <c r="F5843" s="54" t="s">
        <v>272</v>
      </c>
      <c r="G5843" s="54" t="s">
        <v>288</v>
      </c>
      <c r="H5843" s="54" t="s">
        <v>600</v>
      </c>
      <c r="I5843" s="54" t="s">
        <v>601</v>
      </c>
      <c r="J5843" s="54" t="s">
        <v>288</v>
      </c>
      <c r="K5843" s="54" t="s">
        <v>608</v>
      </c>
      <c r="L5843" s="87">
        <v>41695</v>
      </c>
      <c r="M5843" s="54"/>
      <c r="N5843" s="54" t="s">
        <v>609</v>
      </c>
      <c r="O5843" s="88">
        <v>0.338401856</v>
      </c>
      <c r="P5843" s="54">
        <v>20</v>
      </c>
    </row>
    <row r="5844" spans="1:16" ht="28">
      <c r="A5844" s="54" t="s">
        <v>228</v>
      </c>
      <c r="B5844" s="54" t="s">
        <v>185</v>
      </c>
      <c r="C5844" s="54" t="s">
        <v>1130</v>
      </c>
      <c r="D5844" s="54" t="s">
        <v>1560</v>
      </c>
      <c r="E5844" s="54" t="s">
        <v>370</v>
      </c>
      <c r="F5844" s="54" t="s">
        <v>272</v>
      </c>
      <c r="G5844" s="54" t="s">
        <v>307</v>
      </c>
      <c r="H5844" s="54" t="s">
        <v>308</v>
      </c>
      <c r="I5844" s="54" t="s">
        <v>309</v>
      </c>
      <c r="J5844" s="54" t="s">
        <v>307</v>
      </c>
      <c r="K5844" s="54" t="s">
        <v>313</v>
      </c>
      <c r="L5844" s="87">
        <v>41695</v>
      </c>
      <c r="M5844" s="54"/>
      <c r="N5844" s="54" t="s">
        <v>314</v>
      </c>
      <c r="O5844" s="88">
        <v>0.59378987400000016</v>
      </c>
      <c r="P5844" s="54">
        <v>37</v>
      </c>
    </row>
    <row r="5845" spans="1:16" ht="28">
      <c r="A5845" s="54" t="s">
        <v>228</v>
      </c>
      <c r="B5845" s="54" t="s">
        <v>185</v>
      </c>
      <c r="C5845" s="54" t="s">
        <v>1130</v>
      </c>
      <c r="D5845" s="54" t="s">
        <v>1560</v>
      </c>
      <c r="E5845" s="54" t="s">
        <v>370</v>
      </c>
      <c r="F5845" s="54" t="s">
        <v>272</v>
      </c>
      <c r="G5845" s="54" t="s">
        <v>307</v>
      </c>
      <c r="H5845" s="54" t="s">
        <v>308</v>
      </c>
      <c r="I5845" s="54" t="s">
        <v>309</v>
      </c>
      <c r="J5845" s="54" t="s">
        <v>307</v>
      </c>
      <c r="K5845" s="54" t="s">
        <v>813</v>
      </c>
      <c r="L5845" s="87">
        <v>41695</v>
      </c>
      <c r="M5845" s="54"/>
      <c r="N5845" s="54" t="s">
        <v>814</v>
      </c>
      <c r="O5845" s="88">
        <v>1.7364348000000002E-2</v>
      </c>
      <c r="P5845" s="54">
        <v>1</v>
      </c>
    </row>
    <row r="5846" spans="1:16" ht="28">
      <c r="A5846" s="54" t="s">
        <v>228</v>
      </c>
      <c r="B5846" s="54" t="s">
        <v>185</v>
      </c>
      <c r="C5846" s="54" t="s">
        <v>1130</v>
      </c>
      <c r="D5846" s="54" t="s">
        <v>1560</v>
      </c>
      <c r="E5846" s="54" t="s">
        <v>370</v>
      </c>
      <c r="F5846" s="54" t="s">
        <v>272</v>
      </c>
      <c r="G5846" s="54" t="s">
        <v>307</v>
      </c>
      <c r="H5846" s="54" t="s">
        <v>308</v>
      </c>
      <c r="I5846" s="54" t="s">
        <v>309</v>
      </c>
      <c r="J5846" s="54" t="s">
        <v>307</v>
      </c>
      <c r="K5846" s="54" t="s">
        <v>815</v>
      </c>
      <c r="L5846" s="87">
        <v>41695</v>
      </c>
      <c r="M5846" s="54"/>
      <c r="N5846" s="54" t="s">
        <v>816</v>
      </c>
      <c r="O5846" s="88">
        <v>6.564948800000002E-2</v>
      </c>
      <c r="P5846" s="54">
        <v>4</v>
      </c>
    </row>
    <row r="5847" spans="1:16" ht="28">
      <c r="A5847" s="54" t="s">
        <v>228</v>
      </c>
      <c r="B5847" s="54" t="s">
        <v>185</v>
      </c>
      <c r="C5847" s="54" t="s">
        <v>1130</v>
      </c>
      <c r="D5847" s="54" t="s">
        <v>1560</v>
      </c>
      <c r="E5847" s="54" t="s">
        <v>370</v>
      </c>
      <c r="F5847" s="54" t="s">
        <v>272</v>
      </c>
      <c r="G5847" s="54" t="s">
        <v>307</v>
      </c>
      <c r="H5847" s="54" t="s">
        <v>308</v>
      </c>
      <c r="I5847" s="54" t="s">
        <v>309</v>
      </c>
      <c r="J5847" s="54" t="s">
        <v>307</v>
      </c>
      <c r="K5847" s="54" t="s">
        <v>817</v>
      </c>
      <c r="L5847" s="87">
        <v>41695</v>
      </c>
      <c r="M5847" s="54"/>
      <c r="N5847" s="54" t="s">
        <v>818</v>
      </c>
      <c r="O5847" s="88">
        <v>3.3459395000000003E-2</v>
      </c>
      <c r="P5847" s="54">
        <v>2</v>
      </c>
    </row>
    <row r="5848" spans="1:16" ht="28">
      <c r="A5848" s="54" t="s">
        <v>228</v>
      </c>
      <c r="B5848" s="54" t="s">
        <v>185</v>
      </c>
      <c r="C5848" s="54" t="s">
        <v>1130</v>
      </c>
      <c r="D5848" s="54" t="s">
        <v>1560</v>
      </c>
      <c r="E5848" s="54" t="s">
        <v>370</v>
      </c>
      <c r="F5848" s="54" t="s">
        <v>272</v>
      </c>
      <c r="G5848" s="54" t="s">
        <v>201</v>
      </c>
      <c r="H5848" s="54" t="s">
        <v>976</v>
      </c>
      <c r="I5848" s="54" t="s">
        <v>977</v>
      </c>
      <c r="J5848" s="54" t="s">
        <v>201</v>
      </c>
      <c r="K5848" s="54" t="s">
        <v>978</v>
      </c>
      <c r="L5848" s="87">
        <v>41695</v>
      </c>
      <c r="M5848" s="54"/>
      <c r="N5848" s="54" t="s">
        <v>979</v>
      </c>
      <c r="O5848" s="88">
        <v>0.16221976900000001</v>
      </c>
      <c r="P5848" s="54">
        <v>10</v>
      </c>
    </row>
    <row r="5849" spans="1:16" ht="28">
      <c r="A5849" s="54" t="s">
        <v>228</v>
      </c>
      <c r="B5849" s="54" t="s">
        <v>185</v>
      </c>
      <c r="C5849" s="54" t="s">
        <v>1130</v>
      </c>
      <c r="D5849" s="54" t="s">
        <v>1560</v>
      </c>
      <c r="E5849" s="54" t="s">
        <v>370</v>
      </c>
      <c r="F5849" s="54" t="s">
        <v>272</v>
      </c>
      <c r="G5849" s="54" t="s">
        <v>201</v>
      </c>
      <c r="H5849" s="54" t="s">
        <v>976</v>
      </c>
      <c r="I5849" s="54" t="s">
        <v>977</v>
      </c>
      <c r="J5849" s="54" t="s">
        <v>201</v>
      </c>
      <c r="K5849" s="54" t="s">
        <v>980</v>
      </c>
      <c r="L5849" s="87">
        <v>41695</v>
      </c>
      <c r="M5849" s="54"/>
      <c r="N5849" s="54" t="s">
        <v>981</v>
      </c>
      <c r="O5849" s="88">
        <v>0.60947904799999997</v>
      </c>
      <c r="P5849" s="54">
        <v>38</v>
      </c>
    </row>
    <row r="5850" spans="1:16" ht="28">
      <c r="A5850" s="54" t="s">
        <v>228</v>
      </c>
      <c r="B5850" s="54" t="s">
        <v>185</v>
      </c>
      <c r="C5850" s="54" t="s">
        <v>1130</v>
      </c>
      <c r="D5850" s="54" t="s">
        <v>1560</v>
      </c>
      <c r="E5850" s="54" t="s">
        <v>370</v>
      </c>
      <c r="F5850" s="54" t="s">
        <v>272</v>
      </c>
      <c r="G5850" s="54" t="s">
        <v>201</v>
      </c>
      <c r="H5850" s="54" t="s">
        <v>976</v>
      </c>
      <c r="I5850" s="54" t="s">
        <v>977</v>
      </c>
      <c r="J5850" s="54" t="s">
        <v>201</v>
      </c>
      <c r="K5850" s="54" t="s">
        <v>982</v>
      </c>
      <c r="L5850" s="87">
        <v>41695</v>
      </c>
      <c r="M5850" s="54"/>
      <c r="N5850" s="54" t="s">
        <v>983</v>
      </c>
      <c r="O5850" s="88">
        <v>0.41253058100000001</v>
      </c>
      <c r="P5850" s="54">
        <v>27</v>
      </c>
    </row>
    <row r="5851" spans="1:16" ht="28">
      <c r="A5851" s="54" t="s">
        <v>228</v>
      </c>
      <c r="B5851" s="54" t="s">
        <v>185</v>
      </c>
      <c r="C5851" s="54" t="s">
        <v>1130</v>
      </c>
      <c r="D5851" s="54" t="s">
        <v>1560</v>
      </c>
      <c r="E5851" s="54" t="s">
        <v>370</v>
      </c>
      <c r="F5851" s="54" t="s">
        <v>272</v>
      </c>
      <c r="G5851" s="54" t="s">
        <v>201</v>
      </c>
      <c r="H5851" s="54" t="s">
        <v>976</v>
      </c>
      <c r="I5851" s="54" t="s">
        <v>977</v>
      </c>
      <c r="J5851" s="54" t="s">
        <v>201</v>
      </c>
      <c r="K5851" s="54" t="s">
        <v>984</v>
      </c>
      <c r="L5851" s="87">
        <v>41695</v>
      </c>
      <c r="M5851" s="54"/>
      <c r="N5851" s="54" t="s">
        <v>985</v>
      </c>
      <c r="O5851" s="88">
        <v>4.8285139999999997E-2</v>
      </c>
      <c r="P5851" s="54">
        <v>3</v>
      </c>
    </row>
    <row r="5852" spans="1:16" ht="28">
      <c r="A5852" s="54" t="s">
        <v>228</v>
      </c>
      <c r="B5852" s="54" t="s">
        <v>185</v>
      </c>
      <c r="C5852" s="54" t="s">
        <v>1130</v>
      </c>
      <c r="D5852" s="54" t="s">
        <v>1560</v>
      </c>
      <c r="E5852" s="54" t="s">
        <v>370</v>
      </c>
      <c r="F5852" s="54" t="s">
        <v>272</v>
      </c>
      <c r="G5852" s="54" t="s">
        <v>201</v>
      </c>
      <c r="H5852" s="54" t="s">
        <v>976</v>
      </c>
      <c r="I5852" s="54" t="s">
        <v>977</v>
      </c>
      <c r="J5852" s="54" t="s">
        <v>201</v>
      </c>
      <c r="K5852" s="54" t="s">
        <v>986</v>
      </c>
      <c r="L5852" s="87">
        <v>41695</v>
      </c>
      <c r="M5852" s="54"/>
      <c r="N5852" s="54" t="s">
        <v>987</v>
      </c>
      <c r="O5852" s="88">
        <v>0.13129897800000001</v>
      </c>
      <c r="P5852" s="54">
        <v>10</v>
      </c>
    </row>
    <row r="5853" spans="1:16" ht="28">
      <c r="A5853" s="54" t="s">
        <v>228</v>
      </c>
      <c r="B5853" s="54" t="s">
        <v>185</v>
      </c>
      <c r="C5853" s="54" t="s">
        <v>1130</v>
      </c>
      <c r="D5853" s="54" t="s">
        <v>1560</v>
      </c>
      <c r="E5853" s="54" t="s">
        <v>370</v>
      </c>
      <c r="F5853" s="54" t="s">
        <v>272</v>
      </c>
      <c r="G5853" s="54" t="s">
        <v>201</v>
      </c>
      <c r="H5853" s="54" t="s">
        <v>976</v>
      </c>
      <c r="I5853" s="54" t="s">
        <v>977</v>
      </c>
      <c r="J5853" s="54" t="s">
        <v>201</v>
      </c>
      <c r="K5853" s="54" t="s">
        <v>988</v>
      </c>
      <c r="L5853" s="87">
        <v>41695</v>
      </c>
      <c r="M5853" s="54"/>
      <c r="N5853" s="54" t="s">
        <v>989</v>
      </c>
      <c r="O5853" s="88">
        <v>0.14612472200000001</v>
      </c>
      <c r="P5853" s="54">
        <v>9</v>
      </c>
    </row>
    <row r="5854" spans="1:16" ht="28">
      <c r="A5854" s="54" t="s">
        <v>228</v>
      </c>
      <c r="B5854" s="54" t="s">
        <v>185</v>
      </c>
      <c r="C5854" s="54" t="s">
        <v>1130</v>
      </c>
      <c r="D5854" s="54" t="s">
        <v>1560</v>
      </c>
      <c r="E5854" s="54" t="s">
        <v>370</v>
      </c>
      <c r="F5854" s="54" t="s">
        <v>272</v>
      </c>
      <c r="G5854" s="54" t="s">
        <v>201</v>
      </c>
      <c r="H5854" s="54" t="s">
        <v>976</v>
      </c>
      <c r="I5854" s="54" t="s">
        <v>977</v>
      </c>
      <c r="J5854" s="54" t="s">
        <v>201</v>
      </c>
      <c r="K5854" s="54" t="s">
        <v>990</v>
      </c>
      <c r="L5854" s="87">
        <v>41695</v>
      </c>
      <c r="M5854" s="54"/>
      <c r="N5854" s="54" t="s">
        <v>991</v>
      </c>
      <c r="O5854" s="88">
        <v>6.4380187000000005E-2</v>
      </c>
      <c r="P5854" s="54">
        <v>4</v>
      </c>
    </row>
    <row r="5855" spans="1:16" ht="28">
      <c r="A5855" s="54" t="s">
        <v>228</v>
      </c>
      <c r="B5855" s="54" t="s">
        <v>185</v>
      </c>
      <c r="C5855" s="54" t="s">
        <v>1130</v>
      </c>
      <c r="D5855" s="54" t="s">
        <v>1560</v>
      </c>
      <c r="E5855" s="54" t="s">
        <v>370</v>
      </c>
      <c r="F5855" s="54" t="s">
        <v>272</v>
      </c>
      <c r="G5855" s="54" t="s">
        <v>201</v>
      </c>
      <c r="H5855" s="54" t="s">
        <v>976</v>
      </c>
      <c r="I5855" s="54" t="s">
        <v>977</v>
      </c>
      <c r="J5855" s="54" t="s">
        <v>201</v>
      </c>
      <c r="K5855" s="54" t="s">
        <v>992</v>
      </c>
      <c r="L5855" s="87">
        <v>41695</v>
      </c>
      <c r="M5855" s="54"/>
      <c r="N5855" s="54" t="s">
        <v>993</v>
      </c>
      <c r="O5855" s="88">
        <v>8.1744534999999993E-2</v>
      </c>
      <c r="P5855" s="54">
        <v>5</v>
      </c>
    </row>
    <row r="5856" spans="1:16" ht="28">
      <c r="A5856" s="54" t="s">
        <v>228</v>
      </c>
      <c r="B5856" s="54" t="s">
        <v>185</v>
      </c>
      <c r="C5856" s="54" t="s">
        <v>1130</v>
      </c>
      <c r="D5856" s="54" t="s">
        <v>1560</v>
      </c>
      <c r="E5856" s="54" t="s">
        <v>370</v>
      </c>
      <c r="F5856" s="54" t="s">
        <v>272</v>
      </c>
      <c r="G5856" s="54" t="s">
        <v>201</v>
      </c>
      <c r="H5856" s="54" t="s">
        <v>976</v>
      </c>
      <c r="I5856" s="54" t="s">
        <v>977</v>
      </c>
      <c r="J5856" s="54" t="s">
        <v>201</v>
      </c>
      <c r="K5856" s="54" t="s">
        <v>994</v>
      </c>
      <c r="L5856" s="87">
        <v>41695</v>
      </c>
      <c r="M5856" s="54"/>
      <c r="N5856" s="54" t="s">
        <v>995</v>
      </c>
      <c r="O5856" s="88">
        <v>6.4380187000000005E-2</v>
      </c>
      <c r="P5856" s="54">
        <v>4</v>
      </c>
    </row>
    <row r="5857" spans="1:16" ht="28">
      <c r="A5857" s="54" t="s">
        <v>228</v>
      </c>
      <c r="B5857" s="54" t="s">
        <v>185</v>
      </c>
      <c r="C5857" s="54" t="s">
        <v>1130</v>
      </c>
      <c r="D5857" s="54" t="s">
        <v>1560</v>
      </c>
      <c r="E5857" s="54" t="s">
        <v>370</v>
      </c>
      <c r="F5857" s="54" t="s">
        <v>272</v>
      </c>
      <c r="G5857" s="54" t="s">
        <v>201</v>
      </c>
      <c r="H5857" s="54" t="s">
        <v>976</v>
      </c>
      <c r="I5857" s="54" t="s">
        <v>977</v>
      </c>
      <c r="J5857" s="54" t="s">
        <v>201</v>
      </c>
      <c r="K5857" s="54" t="s">
        <v>996</v>
      </c>
      <c r="L5857" s="87">
        <v>41695</v>
      </c>
      <c r="M5857" s="54"/>
      <c r="N5857" s="54" t="s">
        <v>997</v>
      </c>
      <c r="O5857" s="88">
        <v>6.4380187000000005E-2</v>
      </c>
      <c r="P5857" s="54">
        <v>4</v>
      </c>
    </row>
    <row r="5858" spans="1:16" ht="28">
      <c r="A5858" s="54" t="s">
        <v>228</v>
      </c>
      <c r="B5858" s="54" t="s">
        <v>185</v>
      </c>
      <c r="C5858" s="54" t="s">
        <v>1129</v>
      </c>
      <c r="D5858" s="54" t="s">
        <v>1560</v>
      </c>
      <c r="E5858" s="54" t="s">
        <v>1129</v>
      </c>
      <c r="F5858" s="54" t="s">
        <v>272</v>
      </c>
      <c r="G5858" s="54" t="s">
        <v>186</v>
      </c>
      <c r="H5858" s="54" t="s">
        <v>371</v>
      </c>
      <c r="I5858" s="54" t="s">
        <v>372</v>
      </c>
      <c r="J5858" s="54" t="s">
        <v>186</v>
      </c>
      <c r="K5858" s="54" t="s">
        <v>373</v>
      </c>
      <c r="L5858" s="87">
        <v>41695</v>
      </c>
      <c r="M5858" s="54"/>
      <c r="N5858" s="54" t="s">
        <v>374</v>
      </c>
      <c r="O5858" s="88">
        <v>2.7105056999999998E-2</v>
      </c>
      <c r="P5858" s="54">
        <v>13</v>
      </c>
    </row>
    <row r="5859" spans="1:16" ht="28">
      <c r="A5859" s="54" t="s">
        <v>228</v>
      </c>
      <c r="B5859" s="54" t="s">
        <v>185</v>
      </c>
      <c r="C5859" s="54" t="s">
        <v>1129</v>
      </c>
      <c r="D5859" s="54" t="s">
        <v>1560</v>
      </c>
      <c r="E5859" s="54" t="s">
        <v>1129</v>
      </c>
      <c r="F5859" s="54" t="s">
        <v>272</v>
      </c>
      <c r="G5859" s="54" t="s">
        <v>186</v>
      </c>
      <c r="H5859" s="54" t="s">
        <v>371</v>
      </c>
      <c r="I5859" s="54" t="s">
        <v>372</v>
      </c>
      <c r="J5859" s="54" t="s">
        <v>186</v>
      </c>
      <c r="K5859" s="54" t="s">
        <v>373</v>
      </c>
      <c r="L5859" s="87">
        <v>41695</v>
      </c>
      <c r="M5859" s="54"/>
      <c r="N5859" s="54" t="s">
        <v>375</v>
      </c>
      <c r="O5859" s="88">
        <v>0.21345270299999999</v>
      </c>
      <c r="P5859" s="54">
        <v>102</v>
      </c>
    </row>
    <row r="5860" spans="1:16" ht="28">
      <c r="A5860" s="54" t="s">
        <v>228</v>
      </c>
      <c r="B5860" s="54" t="s">
        <v>185</v>
      </c>
      <c r="C5860" s="54" t="s">
        <v>1129</v>
      </c>
      <c r="D5860" s="54" t="s">
        <v>1560</v>
      </c>
      <c r="E5860" s="54" t="s">
        <v>1129</v>
      </c>
      <c r="F5860" s="54" t="s">
        <v>272</v>
      </c>
      <c r="G5860" s="54" t="s">
        <v>186</v>
      </c>
      <c r="H5860" s="54" t="s">
        <v>371</v>
      </c>
      <c r="I5860" s="54" t="s">
        <v>372</v>
      </c>
      <c r="J5860" s="54" t="s">
        <v>186</v>
      </c>
      <c r="K5860" s="54" t="s">
        <v>376</v>
      </c>
      <c r="L5860" s="87">
        <v>41695</v>
      </c>
      <c r="M5860" s="54"/>
      <c r="N5860" s="54" t="s">
        <v>377</v>
      </c>
      <c r="O5860" s="88">
        <v>1.8745385E-2</v>
      </c>
      <c r="P5860" s="54">
        <v>9</v>
      </c>
    </row>
    <row r="5861" spans="1:16" ht="28">
      <c r="A5861" s="54" t="s">
        <v>228</v>
      </c>
      <c r="B5861" s="54" t="s">
        <v>185</v>
      </c>
      <c r="C5861" s="54" t="s">
        <v>1129</v>
      </c>
      <c r="D5861" s="54" t="s">
        <v>1560</v>
      </c>
      <c r="E5861" s="54" t="s">
        <v>1129</v>
      </c>
      <c r="F5861" s="54" t="s">
        <v>272</v>
      </c>
      <c r="G5861" s="54" t="s">
        <v>186</v>
      </c>
      <c r="H5861" s="54" t="s">
        <v>371</v>
      </c>
      <c r="I5861" s="54" t="s">
        <v>372</v>
      </c>
      <c r="J5861" s="54" t="s">
        <v>186</v>
      </c>
      <c r="K5861" s="54" t="s">
        <v>379</v>
      </c>
      <c r="L5861" s="87">
        <v>41695</v>
      </c>
      <c r="M5861" s="54"/>
      <c r="N5861" s="54" t="s">
        <v>380</v>
      </c>
      <c r="O5861" s="88">
        <v>0.35092737600000001</v>
      </c>
      <c r="P5861" s="54">
        <v>168</v>
      </c>
    </row>
    <row r="5862" spans="1:16" ht="28">
      <c r="A5862" s="54" t="s">
        <v>228</v>
      </c>
      <c r="B5862" s="54" t="s">
        <v>185</v>
      </c>
      <c r="C5862" s="54" t="s">
        <v>1129</v>
      </c>
      <c r="D5862" s="54" t="s">
        <v>1560</v>
      </c>
      <c r="E5862" s="54" t="s">
        <v>1129</v>
      </c>
      <c r="F5862" s="54" t="s">
        <v>272</v>
      </c>
      <c r="G5862" s="54" t="s">
        <v>192</v>
      </c>
      <c r="H5862" s="54" t="s">
        <v>478</v>
      </c>
      <c r="I5862" s="54" t="s">
        <v>479</v>
      </c>
      <c r="J5862" s="54" t="s">
        <v>192</v>
      </c>
      <c r="K5862" s="54" t="s">
        <v>494</v>
      </c>
      <c r="L5862" s="87">
        <v>41695</v>
      </c>
      <c r="M5862" s="54"/>
      <c r="N5862" s="54" t="s">
        <v>495</v>
      </c>
      <c r="O5862" s="88">
        <v>4.3849952999999997E-2</v>
      </c>
      <c r="P5862" s="54">
        <v>21</v>
      </c>
    </row>
    <row r="5863" spans="1:16" ht="28">
      <c r="A5863" s="54" t="s">
        <v>228</v>
      </c>
      <c r="B5863" s="54" t="s">
        <v>185</v>
      </c>
      <c r="C5863" s="54" t="s">
        <v>1129</v>
      </c>
      <c r="D5863" s="54" t="s">
        <v>1560</v>
      </c>
      <c r="E5863" s="54" t="s">
        <v>1129</v>
      </c>
      <c r="F5863" s="54" t="s">
        <v>272</v>
      </c>
      <c r="G5863" s="54" t="s">
        <v>192</v>
      </c>
      <c r="H5863" s="54" t="s">
        <v>478</v>
      </c>
      <c r="I5863" s="54" t="s">
        <v>479</v>
      </c>
      <c r="J5863" s="54" t="s">
        <v>192</v>
      </c>
      <c r="K5863" s="54" t="s">
        <v>496</v>
      </c>
      <c r="L5863" s="87">
        <v>41695</v>
      </c>
      <c r="M5863" s="54"/>
      <c r="N5863" s="54" t="s">
        <v>497</v>
      </c>
      <c r="O5863" s="88">
        <v>2.077143E-3</v>
      </c>
      <c r="P5863" s="54">
        <v>1</v>
      </c>
    </row>
    <row r="5864" spans="1:16" ht="28">
      <c r="A5864" s="54" t="s">
        <v>228</v>
      </c>
      <c r="B5864" s="54" t="s">
        <v>185</v>
      </c>
      <c r="C5864" s="54" t="s">
        <v>1129</v>
      </c>
      <c r="D5864" s="54" t="s">
        <v>1560</v>
      </c>
      <c r="E5864" s="54" t="s">
        <v>1129</v>
      </c>
      <c r="F5864" s="54" t="s">
        <v>272</v>
      </c>
      <c r="G5864" s="54" t="s">
        <v>288</v>
      </c>
      <c r="H5864" s="54" t="s">
        <v>600</v>
      </c>
      <c r="I5864" s="54" t="s">
        <v>601</v>
      </c>
      <c r="J5864" s="54" t="s">
        <v>288</v>
      </c>
      <c r="K5864" s="54" t="s">
        <v>606</v>
      </c>
      <c r="L5864" s="87">
        <v>41695</v>
      </c>
      <c r="M5864" s="54"/>
      <c r="N5864" s="54" t="s">
        <v>607</v>
      </c>
      <c r="O5864" s="88">
        <v>4.1798369999999987E-3</v>
      </c>
      <c r="P5864" s="54">
        <v>2</v>
      </c>
    </row>
    <row r="5865" spans="1:16" ht="28">
      <c r="A5865" s="54" t="s">
        <v>228</v>
      </c>
      <c r="B5865" s="54" t="s">
        <v>185</v>
      </c>
      <c r="C5865" s="54" t="s">
        <v>1129</v>
      </c>
      <c r="D5865" s="54" t="s">
        <v>1560</v>
      </c>
      <c r="E5865" s="54" t="s">
        <v>1129</v>
      </c>
      <c r="F5865" s="54" t="s">
        <v>272</v>
      </c>
      <c r="G5865" s="54" t="s">
        <v>288</v>
      </c>
      <c r="H5865" s="54" t="s">
        <v>600</v>
      </c>
      <c r="I5865" s="54" t="s">
        <v>601</v>
      </c>
      <c r="J5865" s="54" t="s">
        <v>288</v>
      </c>
      <c r="K5865" s="54" t="s">
        <v>608</v>
      </c>
      <c r="L5865" s="87">
        <v>41695</v>
      </c>
      <c r="M5865" s="54"/>
      <c r="N5865" s="54" t="s">
        <v>609</v>
      </c>
      <c r="O5865" s="88">
        <v>0.26548347100000008</v>
      </c>
      <c r="P5865" s="54">
        <v>127</v>
      </c>
    </row>
    <row r="5866" spans="1:16" ht="28">
      <c r="A5866" s="54" t="s">
        <v>228</v>
      </c>
      <c r="B5866" s="54" t="s">
        <v>185</v>
      </c>
      <c r="C5866" s="54" t="s">
        <v>1129</v>
      </c>
      <c r="D5866" s="54" t="s">
        <v>1560</v>
      </c>
      <c r="E5866" s="54" t="s">
        <v>1129</v>
      </c>
      <c r="F5866" s="54" t="s">
        <v>272</v>
      </c>
      <c r="G5866" s="54" t="s">
        <v>307</v>
      </c>
      <c r="H5866" s="54" t="s">
        <v>308</v>
      </c>
      <c r="I5866" s="54" t="s">
        <v>309</v>
      </c>
      <c r="J5866" s="54" t="s">
        <v>307</v>
      </c>
      <c r="K5866" s="54" t="s">
        <v>308</v>
      </c>
      <c r="L5866" s="87">
        <v>41695</v>
      </c>
      <c r="M5866" s="54"/>
      <c r="N5866" s="54" t="s">
        <v>310</v>
      </c>
      <c r="O5866" s="88">
        <v>1.0462366000000001E-2</v>
      </c>
      <c r="P5866" s="54">
        <v>5</v>
      </c>
    </row>
    <row r="5867" spans="1:16" ht="28">
      <c r="A5867" s="54" t="s">
        <v>228</v>
      </c>
      <c r="B5867" s="54" t="s">
        <v>185</v>
      </c>
      <c r="C5867" s="54" t="s">
        <v>1129</v>
      </c>
      <c r="D5867" s="54" t="s">
        <v>1560</v>
      </c>
      <c r="E5867" s="54" t="s">
        <v>1129</v>
      </c>
      <c r="F5867" s="54" t="s">
        <v>272</v>
      </c>
      <c r="G5867" s="54" t="s">
        <v>201</v>
      </c>
      <c r="H5867" s="54" t="s">
        <v>976</v>
      </c>
      <c r="I5867" s="54" t="s">
        <v>977</v>
      </c>
      <c r="J5867" s="54" t="s">
        <v>201</v>
      </c>
      <c r="K5867" s="54" t="s">
        <v>978</v>
      </c>
      <c r="L5867" s="87">
        <v>41695</v>
      </c>
      <c r="M5867" s="54"/>
      <c r="N5867" s="54" t="s">
        <v>979</v>
      </c>
      <c r="O5867" s="88">
        <v>3.1335994999999998E-2</v>
      </c>
      <c r="P5867" s="54">
        <v>15</v>
      </c>
    </row>
    <row r="5868" spans="1:16" ht="28">
      <c r="A5868" s="54" t="s">
        <v>228</v>
      </c>
      <c r="B5868" s="54" t="s">
        <v>185</v>
      </c>
      <c r="C5868" s="54" t="s">
        <v>1129</v>
      </c>
      <c r="D5868" s="54" t="s">
        <v>1560</v>
      </c>
      <c r="E5868" s="54" t="s">
        <v>1129</v>
      </c>
      <c r="F5868" s="54" t="s">
        <v>272</v>
      </c>
      <c r="G5868" s="54" t="s">
        <v>201</v>
      </c>
      <c r="H5868" s="54" t="s">
        <v>976</v>
      </c>
      <c r="I5868" s="54" t="s">
        <v>977</v>
      </c>
      <c r="J5868" s="54" t="s">
        <v>201</v>
      </c>
      <c r="K5868" s="54" t="s">
        <v>980</v>
      </c>
      <c r="L5868" s="87">
        <v>41695</v>
      </c>
      <c r="M5868" s="54"/>
      <c r="N5868" s="54" t="s">
        <v>981</v>
      </c>
      <c r="O5868" s="88">
        <v>0.20481197000000001</v>
      </c>
      <c r="P5868" s="54">
        <v>98</v>
      </c>
    </row>
    <row r="5869" spans="1:16" ht="28">
      <c r="A5869" s="54" t="s">
        <v>228</v>
      </c>
      <c r="B5869" s="54" t="s">
        <v>185</v>
      </c>
      <c r="C5869" s="54" t="s">
        <v>1129</v>
      </c>
      <c r="D5869" s="54" t="s">
        <v>1560</v>
      </c>
      <c r="E5869" s="54" t="s">
        <v>1129</v>
      </c>
      <c r="F5869" s="54" t="s">
        <v>272</v>
      </c>
      <c r="G5869" s="54" t="s">
        <v>201</v>
      </c>
      <c r="H5869" s="54" t="s">
        <v>976</v>
      </c>
      <c r="I5869" s="54" t="s">
        <v>977</v>
      </c>
      <c r="J5869" s="54" t="s">
        <v>201</v>
      </c>
      <c r="K5869" s="54" t="s">
        <v>986</v>
      </c>
      <c r="L5869" s="87">
        <v>41695</v>
      </c>
      <c r="M5869" s="54"/>
      <c r="N5869" s="54" t="s">
        <v>987</v>
      </c>
      <c r="O5869" s="88">
        <v>4.1900565000000001E-2</v>
      </c>
      <c r="P5869" s="54">
        <v>20</v>
      </c>
    </row>
    <row r="5870" spans="1:16">
      <c r="A5870" s="83"/>
      <c r="B5870" s="83"/>
      <c r="C5870" s="83"/>
      <c r="D5870" s="83"/>
      <c r="E5870" s="83"/>
      <c r="F5870" s="83"/>
      <c r="G5870" s="83"/>
      <c r="H5870" s="83"/>
      <c r="I5870" s="83"/>
      <c r="J5870" s="83"/>
      <c r="K5870" s="83"/>
      <c r="L5870" s="83"/>
      <c r="M5870" s="83"/>
      <c r="N5870" s="83" t="s">
        <v>1430</v>
      </c>
      <c r="O5870" s="89">
        <v>3733.3220113261082</v>
      </c>
      <c r="P5870" s="101">
        <v>815235</v>
      </c>
    </row>
    <row r="5871" spans="1:16">
      <c r="K5871" s="77"/>
      <c r="L5871"/>
      <c r="M5871"/>
      <c r="N5871"/>
      <c r="O5871"/>
      <c r="P5871"/>
    </row>
    <row r="5872" spans="1:16">
      <c r="K5872" s="3"/>
      <c r="L5872" s="216"/>
      <c r="M5872"/>
      <c r="N5872"/>
      <c r="O5872"/>
      <c r="P5872"/>
    </row>
    <row r="5873" spans="11:16">
      <c r="K5873" s="215"/>
      <c r="L5873" s="216"/>
      <c r="M5873"/>
      <c r="N5873"/>
      <c r="O5873"/>
      <c r="P5873"/>
    </row>
    <row r="5874" spans="11:16">
      <c r="K5874" s="215"/>
      <c r="L5874" s="216"/>
      <c r="M5874"/>
      <c r="N5874"/>
      <c r="O5874"/>
      <c r="P5874"/>
    </row>
    <row r="5875" spans="11:16">
      <c r="K5875" s="215"/>
      <c r="L5875" s="216"/>
      <c r="M5875"/>
      <c r="N5875"/>
      <c r="O5875"/>
      <c r="P5875"/>
    </row>
    <row r="5876" spans="11:16">
      <c r="K5876" s="3"/>
      <c r="L5876" s="216"/>
      <c r="M5876"/>
      <c r="N5876"/>
      <c r="O5876"/>
      <c r="P5876"/>
    </row>
    <row r="5877" spans="11:16">
      <c r="K5877" s="215"/>
      <c r="L5877" s="216"/>
      <c r="M5877"/>
      <c r="N5877"/>
      <c r="O5877"/>
      <c r="P5877"/>
    </row>
    <row r="5878" spans="11:16">
      <c r="K5878" s="215"/>
      <c r="L5878" s="216"/>
      <c r="M5878"/>
      <c r="N5878"/>
      <c r="O5878"/>
      <c r="P5878"/>
    </row>
    <row r="5879" spans="11:16">
      <c r="K5879" s="215"/>
      <c r="L5879" s="216"/>
      <c r="M5879"/>
      <c r="N5879"/>
      <c r="O5879"/>
      <c r="P5879"/>
    </row>
    <row r="5880" spans="11:16">
      <c r="K5880" s="215"/>
      <c r="L5880" s="216"/>
      <c r="M5880"/>
      <c r="N5880"/>
      <c r="O5880"/>
      <c r="P5880"/>
    </row>
    <row r="5881" spans="11:16">
      <c r="K5881" s="215"/>
      <c r="L5881" s="216"/>
      <c r="M5881"/>
      <c r="N5881"/>
      <c r="O5881"/>
      <c r="P5881"/>
    </row>
    <row r="5882" spans="11:16">
      <c r="K5882" s="3"/>
      <c r="L5882" s="216"/>
      <c r="M5882"/>
      <c r="N5882"/>
      <c r="O5882"/>
      <c r="P5882"/>
    </row>
    <row r="5883" spans="11:16">
      <c r="K5883" s="215"/>
      <c r="L5883" s="216"/>
      <c r="M5883"/>
      <c r="N5883"/>
      <c r="O5883"/>
      <c r="P5883"/>
    </row>
    <row r="5884" spans="11:16">
      <c r="K5884" s="215"/>
      <c r="L5884" s="216"/>
      <c r="M5884"/>
      <c r="N5884"/>
      <c r="O5884"/>
      <c r="P5884"/>
    </row>
    <row r="5885" spans="11:16">
      <c r="K5885" s="215"/>
      <c r="L5885" s="216"/>
      <c r="M5885"/>
      <c r="N5885"/>
      <c r="O5885"/>
      <c r="P5885"/>
    </row>
    <row r="5886" spans="11:16">
      <c r="K5886" s="215"/>
      <c r="L5886" s="216"/>
      <c r="M5886"/>
      <c r="N5886"/>
      <c r="O5886"/>
      <c r="P5886"/>
    </row>
    <row r="5887" spans="11:16">
      <c r="K5887" s="215"/>
      <c r="L5887" s="216"/>
      <c r="M5887"/>
      <c r="N5887"/>
      <c r="O5887"/>
      <c r="P5887"/>
    </row>
    <row r="5888" spans="11:16">
      <c r="K5888" s="3"/>
      <c r="L5888" s="216"/>
      <c r="M5888"/>
      <c r="N5888"/>
      <c r="O5888"/>
      <c r="P5888"/>
    </row>
    <row r="5889" spans="11:16">
      <c r="K5889" s="215"/>
      <c r="L5889" s="216"/>
      <c r="M5889"/>
      <c r="N5889"/>
      <c r="O5889"/>
      <c r="P5889"/>
    </row>
    <row r="5890" spans="11:16">
      <c r="K5890" s="3"/>
      <c r="L5890" s="216"/>
      <c r="M5890"/>
      <c r="N5890"/>
      <c r="O5890"/>
      <c r="P5890"/>
    </row>
    <row r="5891" spans="11:16">
      <c r="K5891" s="215"/>
      <c r="L5891" s="216"/>
      <c r="M5891"/>
      <c r="N5891"/>
      <c r="O5891"/>
      <c r="P5891"/>
    </row>
    <row r="5892" spans="11:16">
      <c r="K5892" s="215"/>
      <c r="L5892" s="216"/>
      <c r="M5892"/>
      <c r="N5892"/>
      <c r="O5892"/>
      <c r="P5892"/>
    </row>
    <row r="5893" spans="11:16">
      <c r="K5893" s="215"/>
      <c r="L5893" s="216"/>
      <c r="M5893"/>
      <c r="N5893"/>
      <c r="O5893"/>
      <c r="P5893"/>
    </row>
    <row r="5894" spans="11:16">
      <c r="K5894" s="215"/>
      <c r="L5894" s="216"/>
      <c r="M5894"/>
      <c r="N5894"/>
      <c r="O5894"/>
      <c r="P5894"/>
    </row>
    <row r="5895" spans="11:16">
      <c r="K5895" s="215"/>
      <c r="L5895" s="216"/>
      <c r="M5895"/>
      <c r="N5895"/>
      <c r="O5895"/>
      <c r="P5895"/>
    </row>
    <row r="5896" spans="11:16">
      <c r="K5896" s="3"/>
      <c r="L5896" s="216"/>
      <c r="M5896"/>
      <c r="N5896"/>
      <c r="O5896"/>
      <c r="P5896"/>
    </row>
    <row r="5897" spans="11:16">
      <c r="K5897" s="215"/>
      <c r="L5897" s="216"/>
      <c r="M5897"/>
      <c r="N5897"/>
      <c r="O5897"/>
      <c r="P5897"/>
    </row>
    <row r="5898" spans="11:16">
      <c r="K5898" s="3"/>
      <c r="L5898" s="216"/>
      <c r="M5898"/>
      <c r="N5898"/>
      <c r="O5898"/>
      <c r="P5898"/>
    </row>
    <row r="5899" spans="11:16">
      <c r="K5899" s="215"/>
      <c r="L5899" s="216"/>
      <c r="M5899"/>
      <c r="N5899"/>
      <c r="O5899"/>
      <c r="P5899"/>
    </row>
    <row r="5900" spans="11:16">
      <c r="K5900" s="215"/>
      <c r="L5900" s="216"/>
      <c r="M5900"/>
      <c r="N5900"/>
      <c r="O5900"/>
      <c r="P5900"/>
    </row>
    <row r="5901" spans="11:16">
      <c r="K5901" s="215"/>
      <c r="L5901" s="216"/>
      <c r="M5901"/>
      <c r="N5901"/>
      <c r="O5901"/>
      <c r="P5901"/>
    </row>
    <row r="5902" spans="11:16">
      <c r="K5902" s="215"/>
      <c r="L5902" s="216"/>
      <c r="M5902"/>
      <c r="N5902"/>
      <c r="O5902"/>
      <c r="P5902"/>
    </row>
    <row r="5903" spans="11:16">
      <c r="K5903" s="215"/>
      <c r="L5903" s="216"/>
      <c r="M5903"/>
      <c r="N5903"/>
      <c r="O5903"/>
      <c r="P5903"/>
    </row>
    <row r="5904" spans="11:16">
      <c r="K5904" s="215"/>
      <c r="L5904" s="216"/>
      <c r="M5904"/>
      <c r="N5904"/>
      <c r="O5904"/>
      <c r="P5904"/>
    </row>
    <row r="5905" spans="11:16">
      <c r="K5905" s="215"/>
      <c r="L5905" s="216"/>
      <c r="M5905"/>
      <c r="N5905"/>
      <c r="O5905"/>
      <c r="P5905"/>
    </row>
    <row r="5906" spans="11:16">
      <c r="K5906" s="3"/>
      <c r="L5906" s="216"/>
      <c r="M5906"/>
      <c r="N5906"/>
      <c r="O5906"/>
      <c r="P5906"/>
    </row>
    <row r="5907" spans="11:16">
      <c r="K5907" s="215"/>
      <c r="L5907" s="216"/>
      <c r="M5907"/>
      <c r="N5907"/>
      <c r="O5907"/>
      <c r="P5907"/>
    </row>
    <row r="5908" spans="11:16">
      <c r="K5908" s="215"/>
      <c r="L5908" s="216"/>
      <c r="M5908"/>
      <c r="N5908"/>
      <c r="O5908"/>
      <c r="P5908"/>
    </row>
    <row r="5909" spans="11:16">
      <c r="K5909" s="215"/>
      <c r="L5909" s="216"/>
      <c r="M5909"/>
      <c r="N5909"/>
      <c r="O5909"/>
      <c r="P5909"/>
    </row>
    <row r="5910" spans="11:16">
      <c r="K5910" s="3"/>
      <c r="L5910" s="216"/>
      <c r="M5910"/>
      <c r="N5910"/>
      <c r="O5910"/>
      <c r="P5910"/>
    </row>
    <row r="5911" spans="11:16">
      <c r="K5911" s="215"/>
      <c r="L5911" s="216"/>
      <c r="M5911"/>
      <c r="N5911"/>
      <c r="O5911"/>
      <c r="P5911"/>
    </row>
    <row r="5912" spans="11:16">
      <c r="K5912" s="215"/>
      <c r="L5912" s="216"/>
      <c r="M5912"/>
      <c r="N5912"/>
      <c r="O5912"/>
      <c r="P5912"/>
    </row>
    <row r="5913" spans="11:16">
      <c r="K5913" s="215"/>
      <c r="L5913" s="216"/>
      <c r="M5913"/>
      <c r="N5913"/>
      <c r="O5913"/>
      <c r="P5913"/>
    </row>
    <row r="5914" spans="11:16">
      <c r="K5914" s="215"/>
      <c r="L5914" s="216"/>
      <c r="M5914"/>
      <c r="N5914"/>
      <c r="O5914"/>
      <c r="P5914"/>
    </row>
    <row r="5915" spans="11:16">
      <c r="K5915" s="215"/>
      <c r="L5915" s="216"/>
      <c r="M5915"/>
      <c r="N5915"/>
      <c r="O5915"/>
      <c r="P5915"/>
    </row>
    <row r="5916" spans="11:16">
      <c r="K5916" s="3"/>
      <c r="L5916" s="216"/>
      <c r="M5916"/>
      <c r="N5916"/>
      <c r="O5916"/>
      <c r="P5916"/>
    </row>
    <row r="5917" spans="11:16">
      <c r="K5917" s="215"/>
      <c r="L5917" s="216"/>
      <c r="M5917"/>
      <c r="N5917"/>
      <c r="O5917"/>
      <c r="P5917"/>
    </row>
    <row r="5918" spans="11:16">
      <c r="K5918" s="215"/>
      <c r="L5918" s="216"/>
      <c r="M5918"/>
      <c r="N5918"/>
      <c r="O5918"/>
      <c r="P5918"/>
    </row>
    <row r="5919" spans="11:16">
      <c r="K5919" s="3"/>
      <c r="L5919" s="216"/>
      <c r="M5919"/>
      <c r="N5919"/>
      <c r="O5919"/>
      <c r="P5919"/>
    </row>
    <row r="5920" spans="11:16">
      <c r="K5920" s="215"/>
      <c r="L5920" s="216"/>
      <c r="M5920"/>
      <c r="N5920"/>
      <c r="O5920"/>
      <c r="P5920"/>
    </row>
    <row r="5921" spans="11:16">
      <c r="K5921" s="215"/>
      <c r="L5921" s="216"/>
      <c r="M5921"/>
      <c r="N5921"/>
      <c r="O5921"/>
      <c r="P5921"/>
    </row>
    <row r="5922" spans="11:16">
      <c r="K5922" s="215"/>
      <c r="L5922" s="216"/>
      <c r="M5922"/>
      <c r="N5922"/>
      <c r="O5922"/>
      <c r="P5922"/>
    </row>
    <row r="5923" spans="11:16">
      <c r="K5923" s="3"/>
      <c r="L5923" s="216"/>
      <c r="M5923"/>
      <c r="N5923"/>
      <c r="O5923"/>
      <c r="P5923"/>
    </row>
    <row r="5924" spans="11:16">
      <c r="K5924" s="215"/>
      <c r="L5924" s="216"/>
      <c r="M5924"/>
      <c r="N5924"/>
      <c r="O5924"/>
      <c r="P5924"/>
    </row>
    <row r="5925" spans="11:16">
      <c r="K5925" s="215"/>
      <c r="L5925" s="216"/>
      <c r="M5925"/>
      <c r="N5925"/>
      <c r="O5925"/>
      <c r="P5925"/>
    </row>
    <row r="5926" spans="11:16">
      <c r="K5926" s="215"/>
      <c r="L5926" s="216"/>
      <c r="M5926"/>
      <c r="N5926"/>
      <c r="O5926"/>
      <c r="P5926"/>
    </row>
    <row r="5927" spans="11:16">
      <c r="K5927" s="215"/>
      <c r="L5927" s="216"/>
      <c r="M5927"/>
      <c r="N5927"/>
      <c r="O5927"/>
      <c r="P5927"/>
    </row>
    <row r="5928" spans="11:16">
      <c r="K5928" s="215"/>
      <c r="L5928" s="216"/>
      <c r="M5928"/>
      <c r="N5928"/>
      <c r="O5928"/>
      <c r="P5928"/>
    </row>
    <row r="5929" spans="11:16">
      <c r="K5929" s="3"/>
      <c r="L5929" s="216"/>
      <c r="M5929"/>
      <c r="N5929"/>
      <c r="O5929"/>
      <c r="P5929"/>
    </row>
    <row r="5930" spans="11:16">
      <c r="K5930" s="215"/>
      <c r="L5930" s="216"/>
      <c r="M5930"/>
      <c r="N5930"/>
      <c r="O5930"/>
      <c r="P5930"/>
    </row>
    <row r="5931" spans="11:16">
      <c r="K5931" s="215"/>
      <c r="L5931" s="216"/>
      <c r="M5931"/>
      <c r="N5931"/>
      <c r="O5931"/>
      <c r="P5931"/>
    </row>
    <row r="5932" spans="11:16">
      <c r="K5932" s="215"/>
      <c r="L5932" s="216"/>
      <c r="M5932"/>
      <c r="N5932"/>
      <c r="O5932"/>
      <c r="P5932"/>
    </row>
    <row r="5933" spans="11:16">
      <c r="K5933" s="215"/>
      <c r="L5933" s="216"/>
      <c r="M5933"/>
      <c r="N5933"/>
      <c r="O5933"/>
      <c r="P5933"/>
    </row>
    <row r="5934" spans="11:16">
      <c r="K5934" s="215"/>
      <c r="L5934" s="216"/>
      <c r="M5934"/>
      <c r="N5934"/>
      <c r="O5934"/>
      <c r="P5934"/>
    </row>
    <row r="5935" spans="11:16">
      <c r="K5935" s="3"/>
      <c r="L5935" s="216"/>
      <c r="M5935"/>
      <c r="N5935"/>
      <c r="O5935"/>
      <c r="P5935"/>
    </row>
    <row r="5936" spans="11:16">
      <c r="K5936" s="215"/>
      <c r="L5936" s="216"/>
      <c r="M5936"/>
      <c r="N5936"/>
      <c r="O5936"/>
      <c r="P5936"/>
    </row>
    <row r="5937" spans="11:16">
      <c r="K5937" s="215"/>
      <c r="L5937" s="216"/>
      <c r="M5937"/>
      <c r="N5937"/>
      <c r="O5937"/>
      <c r="P5937"/>
    </row>
    <row r="5938" spans="11:16">
      <c r="K5938" s="215"/>
      <c r="L5938" s="216"/>
      <c r="M5938"/>
      <c r="N5938"/>
      <c r="O5938"/>
      <c r="P5938"/>
    </row>
    <row r="5939" spans="11:16">
      <c r="K5939" s="215"/>
      <c r="L5939" s="216"/>
      <c r="M5939"/>
      <c r="N5939"/>
      <c r="O5939"/>
      <c r="P5939"/>
    </row>
    <row r="5940" spans="11:16">
      <c r="K5940" s="215"/>
      <c r="L5940" s="216"/>
      <c r="M5940"/>
      <c r="N5940"/>
      <c r="O5940"/>
      <c r="P5940"/>
    </row>
    <row r="5941" spans="11:16">
      <c r="K5941" s="3"/>
      <c r="L5941" s="216"/>
      <c r="M5941"/>
      <c r="N5941"/>
      <c r="O5941"/>
      <c r="P5941"/>
    </row>
    <row r="5942" spans="11:16">
      <c r="K5942" s="215"/>
      <c r="L5942" s="216"/>
      <c r="M5942"/>
      <c r="N5942"/>
      <c r="O5942"/>
      <c r="P5942"/>
    </row>
    <row r="5943" spans="11:16">
      <c r="K5943" s="3"/>
      <c r="L5943" s="216"/>
      <c r="M5943"/>
      <c r="N5943"/>
      <c r="O5943"/>
      <c r="P5943"/>
    </row>
    <row r="5944" spans="11:16">
      <c r="K5944" s="215"/>
      <c r="L5944" s="216"/>
      <c r="M5944"/>
      <c r="N5944"/>
      <c r="O5944"/>
      <c r="P5944"/>
    </row>
    <row r="5945" spans="11:16">
      <c r="K5945" s="215"/>
      <c r="L5945" s="216"/>
      <c r="M5945"/>
      <c r="N5945"/>
      <c r="O5945"/>
      <c r="P5945"/>
    </row>
    <row r="5946" spans="11:16">
      <c r="K5946" s="3"/>
      <c r="L5946" s="216"/>
      <c r="M5946"/>
      <c r="N5946"/>
      <c r="O5946"/>
      <c r="P5946"/>
    </row>
    <row r="5947" spans="11:16">
      <c r="K5947" s="215"/>
      <c r="L5947" s="216"/>
      <c r="M5947"/>
      <c r="N5947"/>
      <c r="O5947"/>
      <c r="P5947"/>
    </row>
    <row r="5948" spans="11:16">
      <c r="K5948" s="215"/>
      <c r="L5948" s="216"/>
      <c r="M5948"/>
      <c r="N5948"/>
      <c r="O5948"/>
      <c r="P5948"/>
    </row>
    <row r="5949" spans="11:16">
      <c r="K5949" s="215"/>
      <c r="L5949" s="216"/>
      <c r="M5949"/>
      <c r="N5949"/>
      <c r="O5949"/>
      <c r="P5949"/>
    </row>
    <row r="5950" spans="11:16">
      <c r="K5950" s="215"/>
      <c r="L5950" s="216"/>
      <c r="M5950"/>
      <c r="N5950"/>
      <c r="O5950"/>
      <c r="P5950"/>
    </row>
    <row r="5951" spans="11:16">
      <c r="K5951" s="215"/>
      <c r="L5951" s="216"/>
      <c r="M5951"/>
      <c r="N5951"/>
      <c r="O5951"/>
      <c r="P5951"/>
    </row>
    <row r="5952" spans="11:16">
      <c r="K5952" s="215"/>
      <c r="L5952" s="216"/>
      <c r="M5952"/>
      <c r="N5952"/>
      <c r="O5952"/>
      <c r="P5952"/>
    </row>
    <row r="5953" spans="11:16">
      <c r="K5953" s="215"/>
      <c r="L5953" s="216"/>
      <c r="M5953"/>
      <c r="N5953"/>
      <c r="O5953"/>
      <c r="P5953"/>
    </row>
    <row r="5954" spans="11:16">
      <c r="K5954" s="215"/>
      <c r="L5954" s="216"/>
      <c r="M5954"/>
      <c r="N5954"/>
      <c r="O5954"/>
      <c r="P5954"/>
    </row>
    <row r="5955" spans="11:16">
      <c r="K5955" s="215"/>
      <c r="L5955" s="216"/>
      <c r="M5955"/>
      <c r="N5955"/>
      <c r="O5955"/>
      <c r="P5955"/>
    </row>
    <row r="5956" spans="11:16">
      <c r="K5956" s="3"/>
      <c r="L5956" s="216"/>
      <c r="M5956"/>
      <c r="N5956"/>
      <c r="O5956"/>
      <c r="P5956"/>
    </row>
    <row r="5957" spans="11:16">
      <c r="K5957" s="215"/>
      <c r="L5957" s="216"/>
      <c r="M5957"/>
      <c r="N5957"/>
      <c r="O5957"/>
      <c r="P5957"/>
    </row>
    <row r="5958" spans="11:16">
      <c r="K5958" s="3"/>
      <c r="L5958" s="216"/>
      <c r="M5958"/>
      <c r="N5958"/>
      <c r="O5958"/>
      <c r="P5958"/>
    </row>
    <row r="5959" spans="11:16">
      <c r="K5959" s="215"/>
      <c r="L5959" s="216"/>
      <c r="M5959"/>
      <c r="N5959"/>
      <c r="O5959"/>
      <c r="P5959"/>
    </row>
    <row r="5960" spans="11:16">
      <c r="K5960" s="3"/>
      <c r="L5960" s="216"/>
      <c r="M5960"/>
      <c r="N5960"/>
      <c r="O5960"/>
      <c r="P5960"/>
    </row>
    <row r="5961" spans="11:16">
      <c r="K5961" s="215"/>
      <c r="L5961" s="216"/>
      <c r="M5961"/>
      <c r="N5961"/>
      <c r="O5961"/>
      <c r="P5961"/>
    </row>
    <row r="5962" spans="11:16">
      <c r="K5962" s="215"/>
      <c r="L5962" s="216"/>
      <c r="M5962"/>
      <c r="N5962"/>
      <c r="O5962"/>
      <c r="P5962"/>
    </row>
    <row r="5963" spans="11:16">
      <c r="K5963" s="215"/>
      <c r="L5963" s="216"/>
      <c r="M5963"/>
      <c r="N5963"/>
      <c r="O5963"/>
      <c r="P5963"/>
    </row>
    <row r="5964" spans="11:16">
      <c r="K5964" s="215"/>
      <c r="L5964" s="216"/>
      <c r="M5964"/>
      <c r="N5964"/>
      <c r="O5964"/>
      <c r="P5964"/>
    </row>
    <row r="5965" spans="11:16">
      <c r="K5965" s="215"/>
      <c r="L5965" s="216"/>
      <c r="M5965"/>
      <c r="N5965"/>
      <c r="O5965"/>
      <c r="P5965"/>
    </row>
    <row r="5966" spans="11:16">
      <c r="K5966" s="3"/>
      <c r="L5966" s="216"/>
      <c r="M5966"/>
      <c r="N5966"/>
      <c r="O5966"/>
      <c r="P5966"/>
    </row>
    <row r="5967" spans="11:16">
      <c r="K5967" s="215"/>
      <c r="L5967" s="216"/>
      <c r="M5967"/>
      <c r="N5967"/>
      <c r="O5967"/>
      <c r="P5967"/>
    </row>
    <row r="5968" spans="11:16">
      <c r="K5968" s="215"/>
      <c r="L5968" s="216"/>
      <c r="M5968"/>
      <c r="N5968"/>
      <c r="O5968"/>
      <c r="P5968"/>
    </row>
    <row r="5969" spans="11:16">
      <c r="K5969" s="215"/>
      <c r="L5969" s="216"/>
      <c r="M5969"/>
      <c r="N5969"/>
      <c r="O5969"/>
      <c r="P5969"/>
    </row>
    <row r="5970" spans="11:16">
      <c r="K5970" s="215"/>
      <c r="L5970" s="216"/>
      <c r="M5970"/>
      <c r="N5970"/>
      <c r="O5970"/>
      <c r="P5970"/>
    </row>
    <row r="5971" spans="11:16">
      <c r="K5971" s="3"/>
      <c r="L5971" s="216"/>
      <c r="M5971"/>
      <c r="N5971"/>
      <c r="O5971"/>
      <c r="P5971"/>
    </row>
    <row r="5972" spans="11:16">
      <c r="K5972" s="215"/>
      <c r="L5972" s="216"/>
      <c r="M5972"/>
      <c r="N5972"/>
      <c r="O5972"/>
      <c r="P5972"/>
    </row>
    <row r="5973" spans="11:16">
      <c r="K5973" s="215"/>
      <c r="L5973" s="216"/>
      <c r="M5973"/>
      <c r="N5973"/>
      <c r="O5973"/>
      <c r="P5973"/>
    </row>
    <row r="5974" spans="11:16">
      <c r="K5974" s="215"/>
      <c r="L5974" s="216"/>
      <c r="M5974"/>
      <c r="N5974"/>
      <c r="O5974"/>
      <c r="P5974"/>
    </row>
    <row r="5975" spans="11:16">
      <c r="K5975" s="215"/>
      <c r="L5975" s="216"/>
      <c r="M5975"/>
      <c r="N5975"/>
      <c r="O5975"/>
      <c r="P5975"/>
    </row>
    <row r="5976" spans="11:16">
      <c r="K5976" s="215"/>
      <c r="L5976" s="216"/>
      <c r="M5976"/>
      <c r="N5976"/>
      <c r="O5976"/>
      <c r="P5976"/>
    </row>
    <row r="5977" spans="11:16">
      <c r="K5977" s="215"/>
      <c r="L5977" s="216"/>
      <c r="M5977"/>
      <c r="N5977"/>
      <c r="O5977"/>
      <c r="P5977"/>
    </row>
    <row r="5978" spans="11:16">
      <c r="K5978" s="3"/>
      <c r="L5978" s="216"/>
      <c r="M5978"/>
      <c r="N5978"/>
      <c r="O5978"/>
      <c r="P5978"/>
    </row>
  </sheetData>
  <pageMargins left="0" right="0" top="0.75" bottom="0.75" header="0.3" footer="0.3"/>
  <pageSetup scale="43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62"/>
  <sheetViews>
    <sheetView topLeftCell="F5" workbookViewId="0">
      <selection activeCell="M4" sqref="M4:M24"/>
    </sheetView>
  </sheetViews>
  <sheetFormatPr baseColWidth="10" defaultColWidth="9.1640625" defaultRowHeight="13"/>
  <cols>
    <col min="1" max="1" width="7.1640625" style="4" customWidth="1"/>
    <col min="2" max="2" width="14.5" style="4" customWidth="1"/>
    <col min="3" max="3" width="21.5" style="4" bestFit="1" customWidth="1"/>
    <col min="4" max="4" width="23.33203125" style="4" customWidth="1"/>
    <col min="5" max="5" width="15.1640625" style="4" bestFit="1" customWidth="1"/>
    <col min="6" max="6" width="12.5" style="4" customWidth="1"/>
    <col min="7" max="7" width="32.5" style="4" customWidth="1"/>
    <col min="8" max="8" width="17" style="4" customWidth="1"/>
    <col min="9" max="9" width="26.6640625" style="4" customWidth="1"/>
    <col min="10" max="10" width="19.83203125" style="4" customWidth="1"/>
    <col min="11" max="11" width="38.1640625" style="55" customWidth="1"/>
    <col min="12" max="12" width="10.5" style="55" customWidth="1"/>
    <col min="13" max="13" width="11.33203125" style="55" customWidth="1"/>
    <col min="14" max="14" width="12.5" style="55" customWidth="1"/>
    <col min="15" max="15" width="13.33203125" style="22" customWidth="1"/>
    <col min="16" max="16" width="13.5" style="22" customWidth="1"/>
    <col min="17" max="17" width="11.33203125" style="22" customWidth="1"/>
    <col min="18" max="16384" width="9.1640625" style="4"/>
  </cols>
  <sheetData>
    <row r="1" spans="1:18">
      <c r="A1" s="24" t="s">
        <v>98</v>
      </c>
    </row>
    <row r="3" spans="1:18" s="54" customFormat="1" ht="56">
      <c r="A3" s="54" t="s">
        <v>178</v>
      </c>
      <c r="B3" s="54" t="s">
        <v>179</v>
      </c>
      <c r="C3" s="54" t="s">
        <v>77</v>
      </c>
      <c r="D3" s="54" t="s">
        <v>118</v>
      </c>
      <c r="E3" s="54" t="s">
        <v>119</v>
      </c>
      <c r="F3" s="54" t="s">
        <v>180</v>
      </c>
      <c r="G3" s="54" t="s">
        <v>181</v>
      </c>
      <c r="H3" s="54" t="s">
        <v>182</v>
      </c>
      <c r="I3" s="54" t="s">
        <v>183</v>
      </c>
      <c r="J3" s="54" t="s">
        <v>184</v>
      </c>
      <c r="K3" s="54" t="s">
        <v>1643</v>
      </c>
      <c r="L3" s="54" t="s">
        <v>1644</v>
      </c>
      <c r="M3" s="54" t="s">
        <v>1645</v>
      </c>
      <c r="N3" s="54" t="s">
        <v>1646</v>
      </c>
      <c r="O3" s="54" t="s">
        <v>1647</v>
      </c>
      <c r="P3" s="54" t="s">
        <v>1648</v>
      </c>
      <c r="Q3" s="54" t="s">
        <v>1649</v>
      </c>
      <c r="R3" s="213" t="s">
        <v>2103</v>
      </c>
    </row>
    <row r="4" spans="1:18" ht="28">
      <c r="A4" s="54" t="s">
        <v>228</v>
      </c>
      <c r="B4" s="54" t="s">
        <v>185</v>
      </c>
      <c r="C4" s="54" t="s">
        <v>186</v>
      </c>
      <c r="D4" s="54" t="s">
        <v>371</v>
      </c>
      <c r="E4" s="54" t="s">
        <v>1650</v>
      </c>
      <c r="F4" s="87">
        <v>41663</v>
      </c>
      <c r="G4" s="54" t="s">
        <v>188</v>
      </c>
      <c r="H4" s="54" t="s">
        <v>189</v>
      </c>
      <c r="I4" s="54" t="s">
        <v>190</v>
      </c>
      <c r="J4" s="54" t="s">
        <v>191</v>
      </c>
      <c r="K4" s="54">
        <v>0</v>
      </c>
      <c r="L4" s="54">
        <v>-1</v>
      </c>
      <c r="M4" s="54">
        <v>-1</v>
      </c>
      <c r="N4" s="88">
        <v>0</v>
      </c>
      <c r="O4" s="88">
        <v>-2.79</v>
      </c>
      <c r="P4" s="88">
        <v>0</v>
      </c>
      <c r="Q4" s="88">
        <v>-2.79</v>
      </c>
      <c r="R4" s="212">
        <f>Table7[[#This Row],[Gross Before Discount UMG P2 18 (Oct18)]]-Table7[[#This Row],[Discount Amount UMG P2 18 (Oct18)]]</f>
        <v>0</v>
      </c>
    </row>
    <row r="5" spans="1:18" ht="28">
      <c r="A5" s="54" t="s">
        <v>228</v>
      </c>
      <c r="B5" s="54" t="s">
        <v>185</v>
      </c>
      <c r="C5" s="54" t="s">
        <v>1651</v>
      </c>
      <c r="D5" s="54" t="s">
        <v>1099</v>
      </c>
      <c r="E5" s="54" t="s">
        <v>1652</v>
      </c>
      <c r="F5" s="87">
        <v>42671</v>
      </c>
      <c r="G5" s="54" t="s">
        <v>188</v>
      </c>
      <c r="H5" s="54" t="s">
        <v>189</v>
      </c>
      <c r="I5" s="54" t="s">
        <v>190</v>
      </c>
      <c r="J5" s="54" t="s">
        <v>191</v>
      </c>
      <c r="K5" s="54">
        <v>5</v>
      </c>
      <c r="L5" s="54">
        <v>0</v>
      </c>
      <c r="M5" s="54">
        <v>5</v>
      </c>
      <c r="N5" s="88">
        <v>29.9</v>
      </c>
      <c r="O5" s="88">
        <v>0</v>
      </c>
      <c r="P5" s="88">
        <v>11.95</v>
      </c>
      <c r="Q5" s="88">
        <v>17.95</v>
      </c>
      <c r="R5" s="212">
        <f>Table7[[#This Row],[Gross Before Discount UMG P2 18 (Oct18)]]-Table7[[#This Row],[Discount Amount UMG P2 18 (Oct18)]]</f>
        <v>17.95</v>
      </c>
    </row>
    <row r="6" spans="1:18" ht="28">
      <c r="A6" s="54" t="s">
        <v>228</v>
      </c>
      <c r="B6" s="54" t="s">
        <v>185</v>
      </c>
      <c r="C6" s="54" t="s">
        <v>1651</v>
      </c>
      <c r="D6" s="54" t="s">
        <v>1099</v>
      </c>
      <c r="E6" s="54" t="s">
        <v>1652</v>
      </c>
      <c r="F6" s="87">
        <v>42671</v>
      </c>
      <c r="G6" s="54" t="s">
        <v>1577</v>
      </c>
      <c r="H6" s="54" t="s">
        <v>189</v>
      </c>
      <c r="I6" s="54" t="s">
        <v>190</v>
      </c>
      <c r="J6" s="54" t="s">
        <v>191</v>
      </c>
      <c r="K6" s="54">
        <v>0</v>
      </c>
      <c r="L6" s="54">
        <v>-2</v>
      </c>
      <c r="M6" s="54">
        <v>-2</v>
      </c>
      <c r="N6" s="88">
        <v>0</v>
      </c>
      <c r="O6" s="88">
        <v>-11.56</v>
      </c>
      <c r="P6" s="88">
        <v>0</v>
      </c>
      <c r="Q6" s="88">
        <v>-11.56</v>
      </c>
      <c r="R6" s="212">
        <f>Table7[[#This Row],[Gross Before Discount UMG P2 18 (Oct18)]]-Table7[[#This Row],[Discount Amount UMG P2 18 (Oct18)]]</f>
        <v>0</v>
      </c>
    </row>
    <row r="7" spans="1:18" ht="28">
      <c r="A7" s="54" t="s">
        <v>228</v>
      </c>
      <c r="B7" s="54" t="s">
        <v>185</v>
      </c>
      <c r="C7" s="54" t="s">
        <v>193</v>
      </c>
      <c r="D7" s="54" t="s">
        <v>194</v>
      </c>
      <c r="E7" s="54" t="s">
        <v>1504</v>
      </c>
      <c r="F7" s="87">
        <v>42510</v>
      </c>
      <c r="G7" s="54" t="s">
        <v>188</v>
      </c>
      <c r="H7" s="54" t="s">
        <v>189</v>
      </c>
      <c r="I7" s="54" t="s">
        <v>190</v>
      </c>
      <c r="J7" s="54" t="s">
        <v>191</v>
      </c>
      <c r="K7" s="54">
        <v>5</v>
      </c>
      <c r="L7" s="54">
        <v>-2</v>
      </c>
      <c r="M7" s="54">
        <v>3</v>
      </c>
      <c r="N7" s="88">
        <v>27.69</v>
      </c>
      <c r="O7" s="88">
        <v>-11.06</v>
      </c>
      <c r="P7" s="88">
        <v>7.17</v>
      </c>
      <c r="Q7" s="88">
        <v>9.4599999999999991</v>
      </c>
      <c r="R7" s="212">
        <f>Table7[[#This Row],[Gross Before Discount UMG P2 18 (Oct18)]]-Table7[[#This Row],[Discount Amount UMG P2 18 (Oct18)]]</f>
        <v>20.520000000000003</v>
      </c>
    </row>
    <row r="8" spans="1:18" ht="28">
      <c r="A8" s="54" t="s">
        <v>228</v>
      </c>
      <c r="B8" s="54" t="s">
        <v>185</v>
      </c>
      <c r="C8" s="54" t="s">
        <v>196</v>
      </c>
      <c r="D8" s="54" t="s">
        <v>199</v>
      </c>
      <c r="E8" s="54" t="s">
        <v>1575</v>
      </c>
      <c r="F8" s="87">
        <v>42888</v>
      </c>
      <c r="G8" s="54" t="s">
        <v>188</v>
      </c>
      <c r="H8" s="54" t="s">
        <v>189</v>
      </c>
      <c r="I8" s="54" t="s">
        <v>195</v>
      </c>
      <c r="J8" s="54" t="s">
        <v>191</v>
      </c>
      <c r="K8" s="54">
        <v>0</v>
      </c>
      <c r="L8" s="54">
        <v>-1</v>
      </c>
      <c r="M8" s="54">
        <v>-1</v>
      </c>
      <c r="N8" s="88">
        <v>0</v>
      </c>
      <c r="O8" s="88">
        <v>-5.5</v>
      </c>
      <c r="P8" s="88">
        <v>0</v>
      </c>
      <c r="Q8" s="88">
        <v>-5.5</v>
      </c>
      <c r="R8" s="212">
        <f>Table7[[#This Row],[Gross Before Discount UMG P2 18 (Oct18)]]-Table7[[#This Row],[Discount Amount UMG P2 18 (Oct18)]]</f>
        <v>0</v>
      </c>
    </row>
    <row r="9" spans="1:18" ht="28">
      <c r="A9" s="54" t="s">
        <v>228</v>
      </c>
      <c r="B9" s="54" t="s">
        <v>185</v>
      </c>
      <c r="C9" s="54" t="s">
        <v>200</v>
      </c>
      <c r="D9" s="54" t="s">
        <v>1653</v>
      </c>
      <c r="E9" s="54" t="s">
        <v>1654</v>
      </c>
      <c r="F9" s="87">
        <v>42629</v>
      </c>
      <c r="G9" s="54" t="s">
        <v>188</v>
      </c>
      <c r="H9" s="54" t="s">
        <v>189</v>
      </c>
      <c r="I9" s="54" t="s">
        <v>190</v>
      </c>
      <c r="J9" s="54" t="s">
        <v>191</v>
      </c>
      <c r="K9" s="54">
        <v>0</v>
      </c>
      <c r="L9" s="54">
        <v>-1</v>
      </c>
      <c r="M9" s="54">
        <v>-1</v>
      </c>
      <c r="N9" s="88">
        <v>0</v>
      </c>
      <c r="O9" s="88">
        <v>-5.41</v>
      </c>
      <c r="P9" s="88">
        <v>0</v>
      </c>
      <c r="Q9" s="88">
        <v>-5.41</v>
      </c>
      <c r="R9" s="212">
        <f>Table7[[#This Row],[Gross Before Discount UMG P2 18 (Oct18)]]-Table7[[#This Row],[Discount Amount UMG P2 18 (Oct18)]]</f>
        <v>0</v>
      </c>
    </row>
    <row r="10" spans="1:18" ht="28">
      <c r="A10" s="54" t="s">
        <v>228</v>
      </c>
      <c r="B10" s="54" t="s">
        <v>185</v>
      </c>
      <c r="C10" s="54" t="s">
        <v>200</v>
      </c>
      <c r="D10" s="54" t="s">
        <v>1653</v>
      </c>
      <c r="E10" s="54" t="s">
        <v>1654</v>
      </c>
      <c r="F10" s="87">
        <v>42629</v>
      </c>
      <c r="G10" s="54" t="s">
        <v>1577</v>
      </c>
      <c r="H10" s="54" t="s">
        <v>189</v>
      </c>
      <c r="I10" s="54" t="s">
        <v>190</v>
      </c>
      <c r="J10" s="54" t="s">
        <v>191</v>
      </c>
      <c r="K10" s="54">
        <v>0</v>
      </c>
      <c r="L10" s="54">
        <v>-3</v>
      </c>
      <c r="M10" s="54">
        <v>-3</v>
      </c>
      <c r="N10" s="88">
        <v>0</v>
      </c>
      <c r="O10" s="88">
        <v>-17.43</v>
      </c>
      <c r="P10" s="88">
        <v>0</v>
      </c>
      <c r="Q10" s="88">
        <v>-17.43</v>
      </c>
      <c r="R10" s="212">
        <f>Table7[[#This Row],[Gross Before Discount UMG P2 18 (Oct18)]]-Table7[[#This Row],[Discount Amount UMG P2 18 (Oct18)]]</f>
        <v>0</v>
      </c>
    </row>
    <row r="11" spans="1:18" ht="28">
      <c r="A11" s="54" t="s">
        <v>228</v>
      </c>
      <c r="B11" s="54" t="s">
        <v>185</v>
      </c>
      <c r="C11" s="54" t="s">
        <v>200</v>
      </c>
      <c r="D11" s="54" t="s">
        <v>760</v>
      </c>
      <c r="E11" s="54" t="s">
        <v>1655</v>
      </c>
      <c r="F11" s="87">
        <v>42101</v>
      </c>
      <c r="G11" s="54" t="s">
        <v>188</v>
      </c>
      <c r="H11" s="54" t="s">
        <v>189</v>
      </c>
      <c r="I11" s="54" t="s">
        <v>190</v>
      </c>
      <c r="J11" s="54" t="s">
        <v>1656</v>
      </c>
      <c r="K11" s="54">
        <v>2</v>
      </c>
      <c r="L11" s="54">
        <v>-1</v>
      </c>
      <c r="M11" s="54">
        <v>1</v>
      </c>
      <c r="N11" s="88">
        <v>10.5</v>
      </c>
      <c r="O11" s="88">
        <v>-4.16</v>
      </c>
      <c r="P11" s="88">
        <v>4.2</v>
      </c>
      <c r="Q11" s="88">
        <v>2.14</v>
      </c>
      <c r="R11" s="212">
        <f>Table7[[#This Row],[Gross Before Discount UMG P2 18 (Oct18)]]-Table7[[#This Row],[Discount Amount UMG P2 18 (Oct18)]]</f>
        <v>6.3</v>
      </c>
    </row>
    <row r="12" spans="1:18" ht="28">
      <c r="A12" s="54" t="s">
        <v>228</v>
      </c>
      <c r="B12" s="54" t="s">
        <v>185</v>
      </c>
      <c r="C12" s="54" t="s">
        <v>200</v>
      </c>
      <c r="D12" s="54" t="s">
        <v>760</v>
      </c>
      <c r="E12" s="54" t="s">
        <v>1655</v>
      </c>
      <c r="F12" s="87">
        <v>42101</v>
      </c>
      <c r="G12" s="54" t="s">
        <v>1577</v>
      </c>
      <c r="H12" s="54" t="s">
        <v>189</v>
      </c>
      <c r="I12" s="54" t="s">
        <v>190</v>
      </c>
      <c r="J12" s="54" t="s">
        <v>1656</v>
      </c>
      <c r="K12" s="54">
        <v>0</v>
      </c>
      <c r="L12" s="54">
        <v>-2</v>
      </c>
      <c r="M12" s="54">
        <v>-2</v>
      </c>
      <c r="N12" s="88">
        <v>0</v>
      </c>
      <c r="O12" s="88">
        <v>-10.199999999999999</v>
      </c>
      <c r="P12" s="88">
        <v>0</v>
      </c>
      <c r="Q12" s="88">
        <v>-10.199999999999999</v>
      </c>
      <c r="R12" s="212">
        <f>Table7[[#This Row],[Gross Before Discount UMG P2 18 (Oct18)]]-Table7[[#This Row],[Discount Amount UMG P2 18 (Oct18)]]</f>
        <v>0</v>
      </c>
    </row>
    <row r="13" spans="1:18" ht="28">
      <c r="A13" s="54" t="s">
        <v>228</v>
      </c>
      <c r="B13" s="54" t="s">
        <v>185</v>
      </c>
      <c r="C13" s="54" t="s">
        <v>354</v>
      </c>
      <c r="D13" s="54" t="s">
        <v>889</v>
      </c>
      <c r="E13" s="54" t="s">
        <v>1576</v>
      </c>
      <c r="F13" s="87">
        <v>42440</v>
      </c>
      <c r="G13" s="54" t="s">
        <v>188</v>
      </c>
      <c r="H13" s="54" t="s">
        <v>189</v>
      </c>
      <c r="I13" s="54" t="s">
        <v>190</v>
      </c>
      <c r="J13" s="54" t="s">
        <v>191</v>
      </c>
      <c r="K13" s="54">
        <v>2</v>
      </c>
      <c r="L13" s="54">
        <v>-1</v>
      </c>
      <c r="M13" s="54">
        <v>1</v>
      </c>
      <c r="N13" s="88">
        <v>11.98</v>
      </c>
      <c r="O13" s="88">
        <v>-4.71</v>
      </c>
      <c r="P13" s="88">
        <v>0</v>
      </c>
      <c r="Q13" s="88">
        <v>7.27</v>
      </c>
      <c r="R13" s="212">
        <f>Table7[[#This Row],[Gross Before Discount UMG P2 18 (Oct18)]]-Table7[[#This Row],[Discount Amount UMG P2 18 (Oct18)]]</f>
        <v>11.98</v>
      </c>
    </row>
    <row r="14" spans="1:18" ht="28">
      <c r="A14" s="54" t="s">
        <v>228</v>
      </c>
      <c r="B14" s="54" t="s">
        <v>185</v>
      </c>
      <c r="C14" s="54" t="s">
        <v>201</v>
      </c>
      <c r="D14" s="54" t="s">
        <v>202</v>
      </c>
      <c r="E14" s="54" t="s">
        <v>203</v>
      </c>
      <c r="F14" s="87">
        <v>42979</v>
      </c>
      <c r="G14" s="54" t="s">
        <v>188</v>
      </c>
      <c r="H14" s="54" t="s">
        <v>189</v>
      </c>
      <c r="I14" s="54" t="s">
        <v>195</v>
      </c>
      <c r="J14" s="54" t="s">
        <v>191</v>
      </c>
      <c r="K14" s="54">
        <v>2</v>
      </c>
      <c r="L14" s="54">
        <v>-5</v>
      </c>
      <c r="M14" s="54">
        <v>-3</v>
      </c>
      <c r="N14" s="88">
        <v>10.99</v>
      </c>
      <c r="O14" s="88">
        <v>-27.3</v>
      </c>
      <c r="P14" s="88">
        <v>0</v>
      </c>
      <c r="Q14" s="88">
        <v>-16.309999999999999</v>
      </c>
      <c r="R14" s="212">
        <f>Table7[[#This Row],[Gross Before Discount UMG P2 18 (Oct18)]]-Table7[[#This Row],[Discount Amount UMG P2 18 (Oct18)]]</f>
        <v>10.99</v>
      </c>
    </row>
    <row r="15" spans="1:18" ht="28">
      <c r="A15" s="54" t="s">
        <v>228</v>
      </c>
      <c r="B15" s="54" t="s">
        <v>185</v>
      </c>
      <c r="C15" s="54" t="s">
        <v>205</v>
      </c>
      <c r="D15" s="54" t="s">
        <v>206</v>
      </c>
      <c r="E15" s="54" t="s">
        <v>1657</v>
      </c>
      <c r="F15" s="87">
        <v>42136</v>
      </c>
      <c r="G15" s="54" t="s">
        <v>188</v>
      </c>
      <c r="H15" s="54" t="s">
        <v>189</v>
      </c>
      <c r="I15" s="54" t="s">
        <v>190</v>
      </c>
      <c r="J15" s="54" t="s">
        <v>1656</v>
      </c>
      <c r="K15" s="54">
        <v>3</v>
      </c>
      <c r="L15" s="54">
        <v>0</v>
      </c>
      <c r="M15" s="54">
        <v>3</v>
      </c>
      <c r="N15" s="88">
        <v>15.75</v>
      </c>
      <c r="O15" s="88">
        <v>0</v>
      </c>
      <c r="P15" s="88">
        <v>6.3</v>
      </c>
      <c r="Q15" s="88">
        <v>9.4499999999999993</v>
      </c>
      <c r="R15" s="212">
        <f>Table7[[#This Row],[Gross Before Discount UMG P2 18 (Oct18)]]-Table7[[#This Row],[Discount Amount UMG P2 18 (Oct18)]]</f>
        <v>9.4499999999999993</v>
      </c>
    </row>
    <row r="16" spans="1:18" ht="28">
      <c r="A16" s="54" t="s">
        <v>228</v>
      </c>
      <c r="B16" s="54" t="s">
        <v>185</v>
      </c>
      <c r="C16" s="54" t="s">
        <v>205</v>
      </c>
      <c r="D16" s="54" t="s">
        <v>1435</v>
      </c>
      <c r="E16" s="54" t="s">
        <v>1436</v>
      </c>
      <c r="F16" s="87">
        <v>43154</v>
      </c>
      <c r="G16" s="54" t="s">
        <v>188</v>
      </c>
      <c r="H16" s="54" t="s">
        <v>189</v>
      </c>
      <c r="I16" s="54" t="s">
        <v>195</v>
      </c>
      <c r="J16" s="54" t="s">
        <v>191</v>
      </c>
      <c r="K16" s="54">
        <v>0</v>
      </c>
      <c r="L16" s="54">
        <v>-29</v>
      </c>
      <c r="M16" s="54">
        <v>-29</v>
      </c>
      <c r="N16" s="88">
        <v>0</v>
      </c>
      <c r="O16" s="88">
        <v>-163.56</v>
      </c>
      <c r="P16" s="88">
        <v>0</v>
      </c>
      <c r="Q16" s="88">
        <v>-163.56</v>
      </c>
      <c r="R16" s="212">
        <f>Table7[[#This Row],[Gross Before Discount UMG P2 18 (Oct18)]]-Table7[[#This Row],[Discount Amount UMG P2 18 (Oct18)]]</f>
        <v>0</v>
      </c>
    </row>
    <row r="17" spans="1:18" ht="28">
      <c r="A17" s="54" t="s">
        <v>228</v>
      </c>
      <c r="B17" s="54" t="s">
        <v>185</v>
      </c>
      <c r="C17" s="54" t="s">
        <v>207</v>
      </c>
      <c r="D17" s="54" t="s">
        <v>208</v>
      </c>
      <c r="E17" s="54" t="s">
        <v>1578</v>
      </c>
      <c r="F17" s="87">
        <v>42171</v>
      </c>
      <c r="G17" s="54" t="s">
        <v>188</v>
      </c>
      <c r="H17" s="54" t="s">
        <v>189</v>
      </c>
      <c r="I17" s="54" t="s">
        <v>190</v>
      </c>
      <c r="J17" s="54" t="s">
        <v>191</v>
      </c>
      <c r="K17" s="54">
        <v>0</v>
      </c>
      <c r="L17" s="54">
        <v>-1</v>
      </c>
      <c r="M17" s="54">
        <v>-1</v>
      </c>
      <c r="N17" s="88">
        <v>0</v>
      </c>
      <c r="O17" s="88">
        <v>-5.04</v>
      </c>
      <c r="P17" s="88">
        <v>0</v>
      </c>
      <c r="Q17" s="88">
        <v>-5.04</v>
      </c>
      <c r="R17" s="212">
        <f>Table7[[#This Row],[Gross Before Discount UMG P2 18 (Oct18)]]-Table7[[#This Row],[Discount Amount UMG P2 18 (Oct18)]]</f>
        <v>0</v>
      </c>
    </row>
    <row r="18" spans="1:18" ht="28">
      <c r="A18" s="54" t="s">
        <v>228</v>
      </c>
      <c r="B18" s="54" t="s">
        <v>185</v>
      </c>
      <c r="C18" s="54" t="s">
        <v>207</v>
      </c>
      <c r="D18" s="54" t="s">
        <v>209</v>
      </c>
      <c r="E18" s="54" t="s">
        <v>1579</v>
      </c>
      <c r="F18" s="87">
        <v>41663</v>
      </c>
      <c r="G18" s="54" t="s">
        <v>188</v>
      </c>
      <c r="H18" s="54" t="s">
        <v>189</v>
      </c>
      <c r="I18" s="54" t="s">
        <v>190</v>
      </c>
      <c r="J18" s="54" t="s">
        <v>198</v>
      </c>
      <c r="K18" s="54">
        <v>4</v>
      </c>
      <c r="L18" s="54">
        <v>0</v>
      </c>
      <c r="M18" s="54">
        <v>4</v>
      </c>
      <c r="N18" s="88">
        <v>36.270000000000003</v>
      </c>
      <c r="O18" s="88">
        <v>0</v>
      </c>
      <c r="P18" s="88">
        <v>5.99</v>
      </c>
      <c r="Q18" s="88">
        <v>30.28</v>
      </c>
      <c r="R18" s="212">
        <f>Table7[[#This Row],[Gross Before Discount UMG P2 18 (Oct18)]]-Table7[[#This Row],[Discount Amount UMG P2 18 (Oct18)]]</f>
        <v>30.28</v>
      </c>
    </row>
    <row r="19" spans="1:18" ht="28">
      <c r="A19" s="54" t="s">
        <v>228</v>
      </c>
      <c r="B19" s="54" t="s">
        <v>185</v>
      </c>
      <c r="C19" s="54" t="s">
        <v>186</v>
      </c>
      <c r="D19" s="54" t="s">
        <v>1658</v>
      </c>
      <c r="E19" s="54" t="s">
        <v>1659</v>
      </c>
      <c r="F19" s="87">
        <v>42251</v>
      </c>
      <c r="G19" s="54" t="s">
        <v>188</v>
      </c>
      <c r="H19" s="54" t="s">
        <v>211</v>
      </c>
      <c r="I19" s="54" t="s">
        <v>190</v>
      </c>
      <c r="J19" s="54" t="s">
        <v>198</v>
      </c>
      <c r="K19" s="54">
        <v>1</v>
      </c>
      <c r="L19" s="54">
        <v>0</v>
      </c>
      <c r="M19" s="54">
        <v>1</v>
      </c>
      <c r="N19" s="88">
        <v>10.4</v>
      </c>
      <c r="O19" s="88">
        <v>0</v>
      </c>
      <c r="P19" s="88">
        <v>0</v>
      </c>
      <c r="Q19" s="88">
        <v>10.4</v>
      </c>
      <c r="R19" s="212">
        <f>Table7[[#This Row],[Gross Before Discount UMG P2 18 (Oct18)]]-Table7[[#This Row],[Discount Amount UMG P2 18 (Oct18)]]</f>
        <v>10.4</v>
      </c>
    </row>
    <row r="20" spans="1:18" ht="28">
      <c r="A20" s="54" t="s">
        <v>228</v>
      </c>
      <c r="B20" s="54" t="s">
        <v>185</v>
      </c>
      <c r="C20" s="54" t="s">
        <v>192</v>
      </c>
      <c r="D20" s="54" t="s">
        <v>1660</v>
      </c>
      <c r="E20" s="54" t="s">
        <v>1661</v>
      </c>
      <c r="F20" s="87">
        <v>41663</v>
      </c>
      <c r="G20" s="54" t="s">
        <v>188</v>
      </c>
      <c r="H20" s="54" t="s">
        <v>211</v>
      </c>
      <c r="I20" s="54" t="s">
        <v>190</v>
      </c>
      <c r="J20" s="54" t="s">
        <v>198</v>
      </c>
      <c r="K20" s="54">
        <v>2</v>
      </c>
      <c r="L20" s="54">
        <v>0</v>
      </c>
      <c r="M20" s="54">
        <v>2</v>
      </c>
      <c r="N20" s="88">
        <v>23.18</v>
      </c>
      <c r="O20" s="88">
        <v>0</v>
      </c>
      <c r="P20" s="88">
        <v>0</v>
      </c>
      <c r="Q20" s="88">
        <v>23.18</v>
      </c>
      <c r="R20" s="212">
        <f>Table7[[#This Row],[Gross Before Discount UMG P2 18 (Oct18)]]-Table7[[#This Row],[Discount Amount UMG P2 18 (Oct18)]]</f>
        <v>23.18</v>
      </c>
    </row>
    <row r="21" spans="1:18" ht="28">
      <c r="A21" s="54" t="s">
        <v>228</v>
      </c>
      <c r="B21" s="54" t="s">
        <v>185</v>
      </c>
      <c r="C21" s="54" t="s">
        <v>307</v>
      </c>
      <c r="D21" s="54" t="s">
        <v>835</v>
      </c>
      <c r="E21" s="54" t="s">
        <v>1662</v>
      </c>
      <c r="F21" s="87">
        <v>41663</v>
      </c>
      <c r="G21" s="54" t="s">
        <v>188</v>
      </c>
      <c r="H21" s="54" t="s">
        <v>211</v>
      </c>
      <c r="I21" s="54" t="s">
        <v>190</v>
      </c>
      <c r="J21" s="54" t="s">
        <v>198</v>
      </c>
      <c r="K21" s="54">
        <v>1</v>
      </c>
      <c r="L21" s="54">
        <v>0</v>
      </c>
      <c r="M21" s="54">
        <v>1</v>
      </c>
      <c r="N21" s="88">
        <v>11.59</v>
      </c>
      <c r="O21" s="88">
        <v>0</v>
      </c>
      <c r="P21" s="88">
        <v>0</v>
      </c>
      <c r="Q21" s="88">
        <v>11.59</v>
      </c>
      <c r="R21" s="212">
        <f>Table7[[#This Row],[Gross Before Discount UMG P2 18 (Oct18)]]-Table7[[#This Row],[Discount Amount UMG P2 18 (Oct18)]]</f>
        <v>11.59</v>
      </c>
    </row>
    <row r="22" spans="1:18" ht="28">
      <c r="A22" s="54" t="s">
        <v>228</v>
      </c>
      <c r="B22" s="54" t="s">
        <v>185</v>
      </c>
      <c r="C22" s="54" t="s">
        <v>205</v>
      </c>
      <c r="D22" s="54" t="s">
        <v>1580</v>
      </c>
      <c r="E22" s="54" t="s">
        <v>1581</v>
      </c>
      <c r="F22" s="87">
        <v>43154</v>
      </c>
      <c r="G22" s="54" t="s">
        <v>188</v>
      </c>
      <c r="H22" s="54" t="s">
        <v>211</v>
      </c>
      <c r="I22" s="54" t="s">
        <v>195</v>
      </c>
      <c r="J22" s="54" t="s">
        <v>198</v>
      </c>
      <c r="K22" s="54">
        <v>1</v>
      </c>
      <c r="L22" s="54">
        <v>0</v>
      </c>
      <c r="M22" s="54">
        <v>1</v>
      </c>
      <c r="N22" s="88">
        <v>11.59</v>
      </c>
      <c r="O22" s="88">
        <v>0</v>
      </c>
      <c r="P22" s="88">
        <v>0</v>
      </c>
      <c r="Q22" s="88">
        <v>11.59</v>
      </c>
      <c r="R22" s="212">
        <f>Table7[[#This Row],[Gross Before Discount UMG P2 18 (Oct18)]]-Table7[[#This Row],[Discount Amount UMG P2 18 (Oct18)]]</f>
        <v>11.59</v>
      </c>
    </row>
    <row r="23" spans="1:18" ht="28">
      <c r="A23" s="54" t="s">
        <v>228</v>
      </c>
      <c r="B23" s="54" t="s">
        <v>185</v>
      </c>
      <c r="C23" s="54" t="s">
        <v>1023</v>
      </c>
      <c r="D23" s="54" t="s">
        <v>1024</v>
      </c>
      <c r="E23" s="54" t="s">
        <v>1663</v>
      </c>
      <c r="F23" s="87">
        <v>41663</v>
      </c>
      <c r="G23" s="54" t="s">
        <v>188</v>
      </c>
      <c r="H23" s="54" t="s">
        <v>211</v>
      </c>
      <c r="I23" s="54" t="s">
        <v>190</v>
      </c>
      <c r="J23" s="54" t="s">
        <v>198</v>
      </c>
      <c r="K23" s="54">
        <v>1</v>
      </c>
      <c r="L23" s="54">
        <v>0</v>
      </c>
      <c r="M23" s="54">
        <v>1</v>
      </c>
      <c r="N23" s="88">
        <v>11.59</v>
      </c>
      <c r="O23" s="88">
        <v>0</v>
      </c>
      <c r="P23" s="88">
        <v>0</v>
      </c>
      <c r="Q23" s="88">
        <v>11.59</v>
      </c>
      <c r="R23" s="212">
        <f>Table7[[#This Row],[Gross Before Discount UMG P2 18 (Oct18)]]-Table7[[#This Row],[Discount Amount UMG P2 18 (Oct18)]]</f>
        <v>11.59</v>
      </c>
    </row>
    <row r="24" spans="1:18" ht="28">
      <c r="A24" s="54" t="s">
        <v>228</v>
      </c>
      <c r="B24" s="54" t="s">
        <v>185</v>
      </c>
      <c r="C24" s="54" t="s">
        <v>210</v>
      </c>
      <c r="D24" s="54" t="s">
        <v>210</v>
      </c>
      <c r="E24" s="54" t="s">
        <v>1664</v>
      </c>
      <c r="F24" s="87">
        <v>41674</v>
      </c>
      <c r="G24" s="54" t="s">
        <v>188</v>
      </c>
      <c r="H24" s="54" t="s">
        <v>211</v>
      </c>
      <c r="I24" s="54" t="s">
        <v>190</v>
      </c>
      <c r="J24" s="54" t="s">
        <v>198</v>
      </c>
      <c r="K24" s="54">
        <v>2</v>
      </c>
      <c r="L24" s="54">
        <v>0</v>
      </c>
      <c r="M24" s="54">
        <v>2</v>
      </c>
      <c r="N24" s="88">
        <v>22.98</v>
      </c>
      <c r="O24" s="88">
        <v>0</v>
      </c>
      <c r="P24" s="88">
        <v>0</v>
      </c>
      <c r="Q24" s="88">
        <v>22.98</v>
      </c>
      <c r="R24" s="212">
        <f>Table7[[#This Row],[Gross Before Discount UMG P2 18 (Oct18)]]-Table7[[#This Row],[Discount Amount UMG P2 18 (Oct18)]]</f>
        <v>22.98</v>
      </c>
    </row>
    <row r="25" spans="1:18" ht="14">
      <c r="A25" s="82" t="s">
        <v>120</v>
      </c>
      <c r="B25" s="82"/>
      <c r="C25" s="82"/>
      <c r="D25" s="82"/>
      <c r="E25" s="82"/>
      <c r="F25" s="82"/>
      <c r="G25" s="82"/>
      <c r="H25" s="82"/>
      <c r="I25" s="82"/>
      <c r="J25" s="82"/>
      <c r="K25" s="92">
        <f>SUBTOTAL(109,Table7[Sales Units UMG P2 18 (Oct18)])</f>
        <v>31</v>
      </c>
      <c r="L25" s="92">
        <f>SUBTOTAL(109,Table7[Returned Units UMG P2 18 (Oct18)])</f>
        <v>-49</v>
      </c>
      <c r="M25" s="92">
        <f>SUBTOTAL(109,Table7[NET Units UMG P2 18 (oct18)])</f>
        <v>-18</v>
      </c>
      <c r="N25" s="116">
        <f>SUBTOTAL(109,Table7[Gross Before Discount UMG P2 18 (Oct18)])</f>
        <v>234.41000000000003</v>
      </c>
      <c r="O25" s="116">
        <f>SUBTOTAL(109,Table7[Return Dollars UMG P2 18 (Oct18)])</f>
        <v>-268.72000000000003</v>
      </c>
      <c r="P25" s="116">
        <f>SUBTOTAL(109,Table7[Discount Amount UMG P2 18 (Oct18)])</f>
        <v>35.61</v>
      </c>
      <c r="Q25" s="116">
        <f>SUBTOTAL(109,Table7[Financial Net Sales UMG P2 18 (Oct18)])</f>
        <v>-69.919999999999973</v>
      </c>
      <c r="R25" s="211"/>
    </row>
    <row r="26" spans="1:18">
      <c r="K26" s="84"/>
      <c r="L26" s="84"/>
      <c r="M26" s="84"/>
    </row>
    <row r="27" spans="1:18">
      <c r="K27" s="84"/>
      <c r="L27" s="84"/>
      <c r="M27" s="84"/>
    </row>
    <row r="28" spans="1:18">
      <c r="K28" s="84"/>
      <c r="L28" s="84"/>
      <c r="M28" s="84"/>
    </row>
    <row r="29" spans="1:18">
      <c r="I29"/>
      <c r="J29" s="77"/>
      <c r="K29"/>
      <c r="L29"/>
      <c r="M29"/>
      <c r="N29"/>
    </row>
    <row r="30" spans="1:18">
      <c r="I30" s="77"/>
      <c r="J30" s="77"/>
      <c r="K30" s="77"/>
      <c r="L30"/>
      <c r="M30"/>
      <c r="N30"/>
    </row>
    <row r="31" spans="1:18">
      <c r="I31" s="3"/>
      <c r="J31" s="214"/>
      <c r="K31" s="214"/>
      <c r="L31"/>
      <c r="M31"/>
      <c r="N31"/>
    </row>
    <row r="32" spans="1:18">
      <c r="I32" s="215"/>
      <c r="J32" s="214"/>
      <c r="K32" s="214"/>
      <c r="L32"/>
      <c r="M32"/>
      <c r="N32"/>
    </row>
    <row r="33" spans="9:14">
      <c r="I33" s="215"/>
      <c r="J33" s="214"/>
      <c r="K33" s="214"/>
      <c r="L33"/>
      <c r="M33"/>
      <c r="N33"/>
    </row>
    <row r="34" spans="9:14">
      <c r="I34" s="3"/>
      <c r="J34" s="214"/>
      <c r="K34" s="214"/>
      <c r="L34"/>
      <c r="M34"/>
      <c r="N34"/>
    </row>
    <row r="35" spans="9:14">
      <c r="I35" s="215"/>
      <c r="J35" s="214"/>
      <c r="K35" s="214"/>
      <c r="L35"/>
      <c r="M35"/>
      <c r="N35"/>
    </row>
    <row r="36" spans="9:14">
      <c r="I36" s="3"/>
      <c r="J36" s="214"/>
      <c r="K36" s="214"/>
      <c r="L36"/>
      <c r="M36"/>
      <c r="N36"/>
    </row>
    <row r="37" spans="9:14">
      <c r="I37" s="215"/>
      <c r="J37" s="214"/>
      <c r="K37" s="214"/>
      <c r="L37"/>
      <c r="M37"/>
      <c r="N37"/>
    </row>
    <row r="38" spans="9:14">
      <c r="I38" s="3"/>
      <c r="J38" s="214"/>
      <c r="K38" s="214"/>
      <c r="L38"/>
      <c r="M38"/>
      <c r="N38"/>
    </row>
    <row r="39" spans="9:14">
      <c r="I39" s="215"/>
      <c r="J39" s="214"/>
      <c r="K39" s="214"/>
      <c r="L39"/>
      <c r="M39"/>
      <c r="N39"/>
    </row>
    <row r="40" spans="9:14">
      <c r="I40" s="215"/>
      <c r="J40" s="214"/>
      <c r="K40" s="214"/>
      <c r="L40"/>
      <c r="M40"/>
      <c r="N40"/>
    </row>
    <row r="41" spans="9:14">
      <c r="I41" s="215"/>
      <c r="J41" s="214"/>
      <c r="K41" s="214"/>
      <c r="L41"/>
      <c r="M41"/>
      <c r="N41"/>
    </row>
    <row r="42" spans="9:14">
      <c r="I42" s="3"/>
      <c r="J42" s="214"/>
      <c r="K42" s="214"/>
      <c r="L42"/>
      <c r="M42"/>
      <c r="N42"/>
    </row>
    <row r="43" spans="9:14">
      <c r="I43" s="215"/>
      <c r="J43" s="214"/>
      <c r="K43" s="214"/>
      <c r="L43"/>
      <c r="M43"/>
      <c r="N43"/>
    </row>
    <row r="44" spans="9:14">
      <c r="I44" s="3"/>
      <c r="J44" s="214"/>
      <c r="K44" s="214"/>
      <c r="L44"/>
      <c r="M44"/>
      <c r="N44"/>
    </row>
    <row r="45" spans="9:14">
      <c r="I45" s="215"/>
      <c r="J45" s="214"/>
      <c r="K45" s="214"/>
      <c r="L45"/>
      <c r="M45"/>
      <c r="N45"/>
    </row>
    <row r="46" spans="9:14">
      <c r="I46" s="3"/>
      <c r="J46" s="214"/>
      <c r="K46" s="214"/>
      <c r="L46"/>
      <c r="M46"/>
      <c r="N46"/>
    </row>
    <row r="47" spans="9:14">
      <c r="I47" s="215"/>
      <c r="J47" s="214"/>
      <c r="K47" s="214"/>
      <c r="L47"/>
      <c r="M47"/>
      <c r="N47"/>
    </row>
    <row r="48" spans="9:14">
      <c r="I48" s="3"/>
      <c r="J48" s="214"/>
      <c r="K48" s="214"/>
      <c r="L48"/>
      <c r="M48"/>
      <c r="N48"/>
    </row>
    <row r="49" spans="9:14">
      <c r="I49" s="215"/>
      <c r="J49" s="214"/>
      <c r="K49" s="214"/>
      <c r="L49"/>
      <c r="M49"/>
      <c r="N49"/>
    </row>
    <row r="50" spans="9:14">
      <c r="I50" s="215"/>
      <c r="J50" s="214"/>
      <c r="K50" s="214"/>
      <c r="L50"/>
      <c r="M50"/>
      <c r="N50"/>
    </row>
    <row r="51" spans="9:14">
      <c r="I51" s="3"/>
      <c r="J51" s="214"/>
      <c r="K51" s="214"/>
      <c r="L51"/>
      <c r="M51"/>
      <c r="N51"/>
    </row>
    <row r="52" spans="9:14">
      <c r="I52" s="215"/>
      <c r="J52" s="214"/>
      <c r="K52" s="214"/>
      <c r="L52"/>
      <c r="M52"/>
      <c r="N52"/>
    </row>
    <row r="53" spans="9:14">
      <c r="I53" s="3"/>
      <c r="J53" s="214"/>
      <c r="K53" s="214"/>
      <c r="L53"/>
      <c r="M53"/>
      <c r="N53"/>
    </row>
    <row r="54" spans="9:14">
      <c r="I54" s="215"/>
      <c r="J54" s="214"/>
      <c r="K54" s="214"/>
      <c r="L54"/>
      <c r="M54"/>
      <c r="N54"/>
    </row>
    <row r="55" spans="9:14">
      <c r="I55" s="3"/>
      <c r="J55" s="214"/>
      <c r="K55" s="214"/>
      <c r="L55"/>
      <c r="M55"/>
      <c r="N55"/>
    </row>
    <row r="56" spans="9:14">
      <c r="I56" s="215"/>
      <c r="J56" s="214"/>
      <c r="K56" s="214"/>
      <c r="L56"/>
      <c r="M56"/>
      <c r="N56"/>
    </row>
    <row r="57" spans="9:14">
      <c r="I57" s="3"/>
      <c r="J57" s="214"/>
      <c r="K57" s="214"/>
      <c r="L57"/>
      <c r="M57"/>
      <c r="N57"/>
    </row>
    <row r="58" spans="9:14">
      <c r="I58" s="215"/>
      <c r="J58" s="214"/>
      <c r="K58" s="214"/>
      <c r="L58"/>
      <c r="M58"/>
      <c r="N58"/>
    </row>
    <row r="59" spans="9:14">
      <c r="I59" s="3"/>
      <c r="J59" s="214"/>
      <c r="K59" s="214"/>
      <c r="L59"/>
      <c r="M59"/>
      <c r="N59"/>
    </row>
    <row r="60" spans="9:14">
      <c r="I60" s="215"/>
      <c r="J60" s="214"/>
      <c r="K60" s="214"/>
      <c r="L60"/>
      <c r="M60"/>
      <c r="N60"/>
    </row>
    <row r="61" spans="9:14">
      <c r="I61" s="215"/>
      <c r="J61" s="214"/>
      <c r="K61" s="214"/>
      <c r="L61"/>
      <c r="M61"/>
      <c r="N61"/>
    </row>
    <row r="62" spans="9:14">
      <c r="I62" s="3"/>
      <c r="J62" s="214"/>
      <c r="K62" s="214"/>
      <c r="L62"/>
      <c r="M62"/>
      <c r="N62"/>
    </row>
  </sheetData>
  <pageMargins left="0" right="0" top="0.75" bottom="0.75" header="0.3" footer="0.3"/>
  <pageSetup scale="48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T7"/>
  <sheetViews>
    <sheetView workbookViewId="0">
      <selection activeCell="S16" sqref="S16"/>
    </sheetView>
  </sheetViews>
  <sheetFormatPr baseColWidth="10" defaultColWidth="11.5" defaultRowHeight="13"/>
  <sheetData>
    <row r="2" spans="2:20" ht="24">
      <c r="B2" s="159" t="s">
        <v>95</v>
      </c>
      <c r="C2" s="159" t="s">
        <v>95</v>
      </c>
      <c r="D2" s="159" t="s">
        <v>95</v>
      </c>
      <c r="E2" s="159" t="s">
        <v>95</v>
      </c>
      <c r="F2" s="159" t="s">
        <v>95</v>
      </c>
      <c r="G2" s="159" t="s">
        <v>95</v>
      </c>
      <c r="H2" s="159" t="s">
        <v>95</v>
      </c>
      <c r="I2" s="159" t="s">
        <v>95</v>
      </c>
      <c r="J2" s="159" t="s">
        <v>95</v>
      </c>
      <c r="K2" s="160" t="s">
        <v>1806</v>
      </c>
      <c r="L2" s="160" t="s">
        <v>1807</v>
      </c>
      <c r="M2" s="160" t="s">
        <v>1808</v>
      </c>
      <c r="N2" s="160" t="s">
        <v>1809</v>
      </c>
      <c r="O2" s="160" t="s">
        <v>1810</v>
      </c>
      <c r="P2" s="160" t="s">
        <v>1811</v>
      </c>
      <c r="Q2" s="160" t="s">
        <v>1812</v>
      </c>
      <c r="R2" s="160" t="s">
        <v>1813</v>
      </c>
      <c r="S2" s="160" t="s">
        <v>1814</v>
      </c>
      <c r="T2" s="160" t="s">
        <v>1815</v>
      </c>
    </row>
    <row r="3" spans="2:20">
      <c r="B3" s="161" t="s">
        <v>1816</v>
      </c>
      <c r="C3" s="161" t="s">
        <v>1817</v>
      </c>
      <c r="D3" s="161" t="s">
        <v>1818</v>
      </c>
      <c r="E3" s="161" t="s">
        <v>1197</v>
      </c>
      <c r="F3" s="161" t="s">
        <v>1819</v>
      </c>
      <c r="G3" s="161" t="s">
        <v>1199</v>
      </c>
      <c r="H3" s="161" t="s">
        <v>239</v>
      </c>
      <c r="I3" s="161" t="s">
        <v>1820</v>
      </c>
      <c r="J3" s="161" t="s">
        <v>1821</v>
      </c>
      <c r="K3" s="162"/>
      <c r="L3" s="162"/>
      <c r="M3" s="162"/>
      <c r="N3" s="162"/>
      <c r="O3" s="163">
        <v>-12.91</v>
      </c>
      <c r="P3" s="163">
        <v>1.59</v>
      </c>
      <c r="Q3" s="164">
        <v>-11.32</v>
      </c>
      <c r="R3" s="162"/>
      <c r="S3" s="162">
        <v>-1</v>
      </c>
      <c r="T3" s="165">
        <v>-1</v>
      </c>
    </row>
    <row r="4" spans="2:20">
      <c r="B4" s="161" t="s">
        <v>1816</v>
      </c>
      <c r="C4" s="161" t="s">
        <v>1817</v>
      </c>
      <c r="D4" s="161" t="s">
        <v>1818</v>
      </c>
      <c r="E4" s="161" t="s">
        <v>1212</v>
      </c>
      <c r="F4" s="161" t="s">
        <v>1822</v>
      </c>
      <c r="G4" s="161" t="s">
        <v>1214</v>
      </c>
      <c r="H4" s="161" t="s">
        <v>239</v>
      </c>
      <c r="I4" s="161" t="s">
        <v>1820</v>
      </c>
      <c r="J4" s="161" t="s">
        <v>1538</v>
      </c>
      <c r="K4" s="163">
        <v>35.94</v>
      </c>
      <c r="L4" s="162"/>
      <c r="M4" s="162"/>
      <c r="N4" s="163">
        <v>-6.58</v>
      </c>
      <c r="O4" s="162"/>
      <c r="P4" s="162"/>
      <c r="Q4" s="164">
        <v>29.36</v>
      </c>
      <c r="R4" s="162">
        <v>3</v>
      </c>
      <c r="S4" s="162"/>
      <c r="T4" s="165">
        <v>3</v>
      </c>
    </row>
    <row r="5" spans="2:20">
      <c r="B5" s="161" t="s">
        <v>1816</v>
      </c>
      <c r="C5" s="161" t="s">
        <v>1817</v>
      </c>
      <c r="D5" s="161" t="s">
        <v>1818</v>
      </c>
      <c r="E5" s="161" t="s">
        <v>260</v>
      </c>
      <c r="F5" s="161" t="s">
        <v>1823</v>
      </c>
      <c r="G5" s="161" t="s">
        <v>260</v>
      </c>
      <c r="H5" s="161" t="s">
        <v>239</v>
      </c>
      <c r="I5" s="161" t="s">
        <v>1820</v>
      </c>
      <c r="J5" s="161" t="s">
        <v>1538</v>
      </c>
      <c r="K5" s="163">
        <v>7.95</v>
      </c>
      <c r="L5" s="162"/>
      <c r="M5" s="162"/>
      <c r="N5" s="163">
        <v>-0.86</v>
      </c>
      <c r="O5" s="162"/>
      <c r="P5" s="162"/>
      <c r="Q5" s="164">
        <v>7.09</v>
      </c>
      <c r="R5" s="162">
        <v>1</v>
      </c>
      <c r="S5" s="162"/>
      <c r="T5" s="165">
        <v>1</v>
      </c>
    </row>
    <row r="6" spans="2:20">
      <c r="B6" s="161" t="s">
        <v>1816</v>
      </c>
      <c r="C6" s="161" t="s">
        <v>1817</v>
      </c>
      <c r="D6" s="161" t="s">
        <v>1818</v>
      </c>
      <c r="E6" s="161" t="s">
        <v>242</v>
      </c>
      <c r="F6" s="161" t="s">
        <v>1824</v>
      </c>
      <c r="G6" s="161" t="s">
        <v>241</v>
      </c>
      <c r="H6" s="161" t="s">
        <v>239</v>
      </c>
      <c r="I6" s="161" t="s">
        <v>1820</v>
      </c>
      <c r="J6" s="161" t="s">
        <v>1821</v>
      </c>
      <c r="K6" s="163">
        <v>12.1</v>
      </c>
      <c r="L6" s="162"/>
      <c r="M6" s="162"/>
      <c r="N6" s="163">
        <v>-1.49</v>
      </c>
      <c r="O6" s="162"/>
      <c r="P6" s="162"/>
      <c r="Q6" s="164">
        <v>10.61</v>
      </c>
      <c r="R6" s="162">
        <v>1</v>
      </c>
      <c r="S6" s="162"/>
      <c r="T6" s="165">
        <v>1</v>
      </c>
    </row>
    <row r="7" spans="2:20">
      <c r="K7" s="166">
        <f>SUM(K3:K6)</f>
        <v>55.99</v>
      </c>
      <c r="L7" s="166">
        <f t="shared" ref="L7:T7" si="0">SUM(L3:L6)</f>
        <v>0</v>
      </c>
      <c r="M7" s="166">
        <f t="shared" si="0"/>
        <v>0</v>
      </c>
      <c r="N7" s="166">
        <f t="shared" si="0"/>
        <v>-8.93</v>
      </c>
      <c r="O7" s="166">
        <f t="shared" si="0"/>
        <v>-12.91</v>
      </c>
      <c r="P7" s="166">
        <f t="shared" si="0"/>
        <v>1.59</v>
      </c>
      <c r="Q7" s="166">
        <f t="shared" si="0"/>
        <v>35.739999999999995</v>
      </c>
      <c r="R7" s="166">
        <f t="shared" si="0"/>
        <v>5</v>
      </c>
      <c r="S7" s="166">
        <f t="shared" si="0"/>
        <v>-1</v>
      </c>
      <c r="T7" s="166">
        <f t="shared" si="0"/>
        <v>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O1502"/>
  <sheetViews>
    <sheetView showGridLines="0" workbookViewId="0">
      <pane ySplit="16" topLeftCell="A1465" activePane="bottomLeft" state="frozen"/>
      <selection pane="bottomLeft" activeCell="J1392" sqref="J1392"/>
    </sheetView>
  </sheetViews>
  <sheetFormatPr baseColWidth="10" defaultColWidth="11.5" defaultRowHeight="14" outlineLevelRow="1"/>
  <cols>
    <col min="1" max="1" width="7.33203125" style="171" customWidth="1"/>
    <col min="2" max="2" width="14.6640625" style="171" customWidth="1"/>
    <col min="3" max="3" width="12.1640625" style="171" customWidth="1"/>
    <col min="4" max="4" width="21.83203125" style="171" bestFit="1" customWidth="1"/>
    <col min="5" max="5" width="24.83203125" style="171" customWidth="1"/>
    <col min="6" max="6" width="15.83203125" style="171" bestFit="1" customWidth="1"/>
    <col min="7" max="7" width="16.5" style="171" customWidth="1"/>
    <col min="8" max="8" width="17.33203125" style="171" customWidth="1"/>
    <col min="9" max="9" width="13.33203125" style="171" customWidth="1"/>
    <col min="10" max="10" width="30.1640625" style="171" customWidth="1"/>
    <col min="11" max="11" width="7.1640625" style="171" customWidth="1"/>
    <col min="12" max="12" width="10.6640625" style="171" bestFit="1" customWidth="1"/>
    <col min="13" max="16384" width="11.5" style="171"/>
  </cols>
  <sheetData>
    <row r="1" spans="1:12" ht="18" customHeight="1">
      <c r="A1" s="167"/>
      <c r="B1" s="167"/>
      <c r="C1" s="167"/>
      <c r="D1" s="167"/>
      <c r="E1" s="168" t="s">
        <v>1825</v>
      </c>
      <c r="F1" s="169" t="s">
        <v>1817</v>
      </c>
      <c r="G1" s="167"/>
      <c r="H1" s="167"/>
      <c r="I1" s="170" t="s">
        <v>1816</v>
      </c>
      <c r="J1" s="167"/>
      <c r="K1" s="167"/>
      <c r="L1" s="167"/>
    </row>
    <row r="2" spans="1:1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5" spans="1:12" collapsed="1">
      <c r="B5" s="172" t="s">
        <v>1826</v>
      </c>
    </row>
    <row r="6" spans="1:12" hidden="1" outlineLevel="1">
      <c r="B6" s="173" t="s">
        <v>218</v>
      </c>
      <c r="C6" s="174" t="s">
        <v>164</v>
      </c>
    </row>
    <row r="7" spans="1:12" hidden="1" outlineLevel="1">
      <c r="B7" s="173" t="s">
        <v>220</v>
      </c>
      <c r="C7" s="174" t="s">
        <v>1827</v>
      </c>
    </row>
    <row r="8" spans="1:12" hidden="1" outlineLevel="1">
      <c r="B8" s="173" t="s">
        <v>215</v>
      </c>
      <c r="C8" s="174" t="s">
        <v>95</v>
      </c>
    </row>
    <row r="9" spans="1:12" hidden="1" outlineLevel="1">
      <c r="B9" s="173" t="s">
        <v>1828</v>
      </c>
      <c r="C9" s="174" t="s">
        <v>95</v>
      </c>
    </row>
    <row r="10" spans="1:12" hidden="1" outlineLevel="1">
      <c r="B10" s="173" t="s">
        <v>75</v>
      </c>
      <c r="C10" s="174" t="s">
        <v>95</v>
      </c>
    </row>
    <row r="11" spans="1:12" hidden="1" outlineLevel="1">
      <c r="B11" s="173" t="s">
        <v>1829</v>
      </c>
      <c r="C11" s="174" t="s">
        <v>95</v>
      </c>
    </row>
    <row r="12" spans="1:12" hidden="1" outlineLevel="1">
      <c r="B12" s="173" t="s">
        <v>77</v>
      </c>
      <c r="C12" s="174" t="s">
        <v>95</v>
      </c>
    </row>
    <row r="14" spans="1:12"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</row>
    <row r="15" spans="1:12" ht="28">
      <c r="B15" s="176" t="s">
        <v>95</v>
      </c>
      <c r="C15" s="176" t="s">
        <v>95</v>
      </c>
      <c r="D15" s="176" t="s">
        <v>95</v>
      </c>
      <c r="E15" s="176" t="s">
        <v>95</v>
      </c>
      <c r="F15" s="176" t="s">
        <v>95</v>
      </c>
      <c r="G15" s="176" t="s">
        <v>95</v>
      </c>
      <c r="H15" s="176" t="s">
        <v>95</v>
      </c>
      <c r="I15" s="176" t="s">
        <v>95</v>
      </c>
      <c r="J15" s="176" t="s">
        <v>95</v>
      </c>
      <c r="K15" s="177" t="s">
        <v>1812</v>
      </c>
      <c r="L15" s="177" t="s">
        <v>1815</v>
      </c>
    </row>
    <row r="16" spans="1:12" ht="28">
      <c r="B16" s="178" t="s">
        <v>1485</v>
      </c>
      <c r="C16" s="178" t="s">
        <v>1830</v>
      </c>
      <c r="D16" s="178" t="s">
        <v>1829</v>
      </c>
      <c r="E16" s="178" t="s">
        <v>77</v>
      </c>
      <c r="F16" s="178" t="s">
        <v>119</v>
      </c>
      <c r="G16" s="178" t="s">
        <v>2081</v>
      </c>
      <c r="H16" s="178" t="s">
        <v>269</v>
      </c>
      <c r="I16" s="178" t="s">
        <v>2082</v>
      </c>
      <c r="J16" s="178" t="s">
        <v>218</v>
      </c>
      <c r="K16" s="177" t="s">
        <v>1812</v>
      </c>
      <c r="L16" s="177" t="s">
        <v>1815</v>
      </c>
    </row>
    <row r="17" spans="2:12">
      <c r="B17" s="179" t="s">
        <v>1816</v>
      </c>
      <c r="C17" s="179" t="s">
        <v>1817</v>
      </c>
      <c r="D17" s="179" t="s">
        <v>1818</v>
      </c>
      <c r="E17" s="179" t="s">
        <v>1174</v>
      </c>
      <c r="F17" s="179" t="s">
        <v>1832</v>
      </c>
      <c r="G17" s="179" t="s">
        <v>1833</v>
      </c>
      <c r="H17" s="179" t="s">
        <v>1104</v>
      </c>
      <c r="I17" s="179" t="s">
        <v>1833</v>
      </c>
      <c r="J17" s="179" t="s">
        <v>1834</v>
      </c>
      <c r="K17" s="180">
        <v>0.01</v>
      </c>
      <c r="L17" s="181">
        <v>4</v>
      </c>
    </row>
    <row r="18" spans="2:12">
      <c r="B18" s="179" t="s">
        <v>1816</v>
      </c>
      <c r="C18" s="179" t="s">
        <v>1817</v>
      </c>
      <c r="D18" s="179" t="s">
        <v>1818</v>
      </c>
      <c r="E18" s="179" t="s">
        <v>1174</v>
      </c>
      <c r="F18" s="179" t="s">
        <v>1832</v>
      </c>
      <c r="G18" s="179" t="s">
        <v>1833</v>
      </c>
      <c r="H18" s="179" t="s">
        <v>1104</v>
      </c>
      <c r="I18" s="179" t="s">
        <v>1833</v>
      </c>
      <c r="J18" s="179" t="s">
        <v>1835</v>
      </c>
      <c r="K18" s="180">
        <v>0.09</v>
      </c>
      <c r="L18" s="181">
        <v>20</v>
      </c>
    </row>
    <row r="19" spans="2:12">
      <c r="B19" s="179" t="s">
        <v>1816</v>
      </c>
      <c r="C19" s="179" t="s">
        <v>1817</v>
      </c>
      <c r="D19" s="179" t="s">
        <v>1818</v>
      </c>
      <c r="E19" s="179" t="s">
        <v>1174</v>
      </c>
      <c r="F19" s="179" t="s">
        <v>1832</v>
      </c>
      <c r="G19" s="179" t="s">
        <v>1833</v>
      </c>
      <c r="H19" s="179" t="s">
        <v>1104</v>
      </c>
      <c r="I19" s="179" t="s">
        <v>1833</v>
      </c>
      <c r="J19" s="179" t="s">
        <v>1836</v>
      </c>
      <c r="K19" s="180">
        <v>0.01</v>
      </c>
      <c r="L19" s="181">
        <v>2</v>
      </c>
    </row>
    <row r="20" spans="2:12">
      <c r="B20" s="179" t="s">
        <v>1816</v>
      </c>
      <c r="C20" s="179" t="s">
        <v>1817</v>
      </c>
      <c r="D20" s="179" t="s">
        <v>1818</v>
      </c>
      <c r="E20" s="179" t="s">
        <v>1174</v>
      </c>
      <c r="F20" s="179" t="s">
        <v>1452</v>
      </c>
      <c r="G20" s="179" t="s">
        <v>1175</v>
      </c>
      <c r="H20" s="179" t="s">
        <v>1117</v>
      </c>
      <c r="I20" s="179" t="s">
        <v>1837</v>
      </c>
      <c r="J20" s="179" t="s">
        <v>1834</v>
      </c>
      <c r="K20" s="180">
        <v>0.01</v>
      </c>
      <c r="L20" s="181">
        <v>9</v>
      </c>
    </row>
    <row r="21" spans="2:12">
      <c r="B21" s="179" t="s">
        <v>1816</v>
      </c>
      <c r="C21" s="179" t="s">
        <v>1817</v>
      </c>
      <c r="D21" s="179" t="s">
        <v>1818</v>
      </c>
      <c r="E21" s="179" t="s">
        <v>1174</v>
      </c>
      <c r="F21" s="179" t="s">
        <v>1452</v>
      </c>
      <c r="G21" s="179" t="s">
        <v>1175</v>
      </c>
      <c r="H21" s="179" t="s">
        <v>1117</v>
      </c>
      <c r="I21" s="179" t="s">
        <v>1837</v>
      </c>
      <c r="J21" s="179" t="s">
        <v>1838</v>
      </c>
      <c r="K21" s="181"/>
      <c r="L21" s="181">
        <v>1</v>
      </c>
    </row>
    <row r="22" spans="2:12">
      <c r="B22" s="179" t="s">
        <v>1816</v>
      </c>
      <c r="C22" s="179" t="s">
        <v>1817</v>
      </c>
      <c r="D22" s="179" t="s">
        <v>1818</v>
      </c>
      <c r="E22" s="179" t="s">
        <v>1174</v>
      </c>
      <c r="F22" s="179" t="s">
        <v>1452</v>
      </c>
      <c r="G22" s="179" t="s">
        <v>1175</v>
      </c>
      <c r="H22" s="179" t="s">
        <v>1117</v>
      </c>
      <c r="I22" s="179" t="s">
        <v>1837</v>
      </c>
      <c r="J22" s="179" t="s">
        <v>1835</v>
      </c>
      <c r="K22" s="180">
        <v>0.21</v>
      </c>
      <c r="L22" s="181">
        <v>39</v>
      </c>
    </row>
    <row r="23" spans="2:12">
      <c r="B23" s="179" t="s">
        <v>1816</v>
      </c>
      <c r="C23" s="179" t="s">
        <v>1817</v>
      </c>
      <c r="D23" s="179" t="s">
        <v>1818</v>
      </c>
      <c r="E23" s="179" t="s">
        <v>1174</v>
      </c>
      <c r="F23" s="179" t="s">
        <v>1452</v>
      </c>
      <c r="G23" s="179" t="s">
        <v>1175</v>
      </c>
      <c r="H23" s="179" t="s">
        <v>1117</v>
      </c>
      <c r="I23" s="179" t="s">
        <v>1837</v>
      </c>
      <c r="J23" s="179" t="s">
        <v>1836</v>
      </c>
      <c r="K23" s="180">
        <v>0.01</v>
      </c>
      <c r="L23" s="181">
        <v>2</v>
      </c>
    </row>
    <row r="24" spans="2:12">
      <c r="B24" s="179" t="s">
        <v>1816</v>
      </c>
      <c r="C24" s="179" t="s">
        <v>1817</v>
      </c>
      <c r="D24" s="179" t="s">
        <v>1818</v>
      </c>
      <c r="E24" s="179" t="s">
        <v>1174</v>
      </c>
      <c r="F24" s="179" t="s">
        <v>1452</v>
      </c>
      <c r="G24" s="179" t="s">
        <v>1175</v>
      </c>
      <c r="H24" s="179" t="s">
        <v>1113</v>
      </c>
      <c r="I24" s="179" t="s">
        <v>1453</v>
      </c>
      <c r="J24" s="179" t="s">
        <v>1834</v>
      </c>
      <c r="K24" s="180">
        <v>0.04</v>
      </c>
      <c r="L24" s="181">
        <v>26</v>
      </c>
    </row>
    <row r="25" spans="2:12">
      <c r="B25" s="179" t="s">
        <v>1816</v>
      </c>
      <c r="C25" s="179" t="s">
        <v>1817</v>
      </c>
      <c r="D25" s="179" t="s">
        <v>1818</v>
      </c>
      <c r="E25" s="179" t="s">
        <v>1174</v>
      </c>
      <c r="F25" s="179" t="s">
        <v>1452</v>
      </c>
      <c r="G25" s="179" t="s">
        <v>1175</v>
      </c>
      <c r="H25" s="179" t="s">
        <v>1113</v>
      </c>
      <c r="I25" s="179" t="s">
        <v>1453</v>
      </c>
      <c r="J25" s="179" t="s">
        <v>1838</v>
      </c>
      <c r="K25" s="181"/>
      <c r="L25" s="181">
        <v>2</v>
      </c>
    </row>
    <row r="26" spans="2:12">
      <c r="B26" s="179" t="s">
        <v>1816</v>
      </c>
      <c r="C26" s="179" t="s">
        <v>1817</v>
      </c>
      <c r="D26" s="179" t="s">
        <v>1818</v>
      </c>
      <c r="E26" s="179" t="s">
        <v>1174</v>
      </c>
      <c r="F26" s="179" t="s">
        <v>1452</v>
      </c>
      <c r="G26" s="179" t="s">
        <v>1175</v>
      </c>
      <c r="H26" s="179" t="s">
        <v>1113</v>
      </c>
      <c r="I26" s="179" t="s">
        <v>1453</v>
      </c>
      <c r="J26" s="179" t="s">
        <v>1835</v>
      </c>
      <c r="K26" s="180">
        <v>0.11</v>
      </c>
      <c r="L26" s="181">
        <v>24</v>
      </c>
    </row>
    <row r="27" spans="2:12">
      <c r="B27" s="179" t="s">
        <v>1816</v>
      </c>
      <c r="C27" s="179" t="s">
        <v>1817</v>
      </c>
      <c r="D27" s="179" t="s">
        <v>1818</v>
      </c>
      <c r="E27" s="179" t="s">
        <v>1174</v>
      </c>
      <c r="F27" s="179" t="s">
        <v>1452</v>
      </c>
      <c r="G27" s="179" t="s">
        <v>1175</v>
      </c>
      <c r="H27" s="179" t="s">
        <v>1113</v>
      </c>
      <c r="I27" s="179" t="s">
        <v>1453</v>
      </c>
      <c r="J27" s="179" t="s">
        <v>1836</v>
      </c>
      <c r="K27" s="180">
        <v>0.01</v>
      </c>
      <c r="L27" s="181">
        <v>2</v>
      </c>
    </row>
    <row r="28" spans="2:12">
      <c r="B28" s="179" t="s">
        <v>1816</v>
      </c>
      <c r="C28" s="179" t="s">
        <v>1817</v>
      </c>
      <c r="D28" s="179" t="s">
        <v>1818</v>
      </c>
      <c r="E28" s="179" t="s">
        <v>1174</v>
      </c>
      <c r="F28" s="179" t="s">
        <v>1452</v>
      </c>
      <c r="G28" s="179" t="s">
        <v>1175</v>
      </c>
      <c r="H28" s="179" t="s">
        <v>1111</v>
      </c>
      <c r="I28" s="179" t="s">
        <v>1110</v>
      </c>
      <c r="J28" s="179" t="s">
        <v>1834</v>
      </c>
      <c r="K28" s="180">
        <v>0.01</v>
      </c>
      <c r="L28" s="181">
        <v>6</v>
      </c>
    </row>
    <row r="29" spans="2:12">
      <c r="B29" s="179" t="s">
        <v>1816</v>
      </c>
      <c r="C29" s="179" t="s">
        <v>1817</v>
      </c>
      <c r="D29" s="179" t="s">
        <v>1818</v>
      </c>
      <c r="E29" s="179" t="s">
        <v>1174</v>
      </c>
      <c r="F29" s="179" t="s">
        <v>1452</v>
      </c>
      <c r="G29" s="179" t="s">
        <v>1175</v>
      </c>
      <c r="H29" s="179" t="s">
        <v>1111</v>
      </c>
      <c r="I29" s="179" t="s">
        <v>1110</v>
      </c>
      <c r="J29" s="179" t="s">
        <v>1838</v>
      </c>
      <c r="K29" s="181"/>
      <c r="L29" s="181">
        <v>1</v>
      </c>
    </row>
    <row r="30" spans="2:12">
      <c r="B30" s="179" t="s">
        <v>1816</v>
      </c>
      <c r="C30" s="179" t="s">
        <v>1817</v>
      </c>
      <c r="D30" s="179" t="s">
        <v>1818</v>
      </c>
      <c r="E30" s="179" t="s">
        <v>1174</v>
      </c>
      <c r="F30" s="179" t="s">
        <v>1452</v>
      </c>
      <c r="G30" s="179" t="s">
        <v>1175</v>
      </c>
      <c r="H30" s="179" t="s">
        <v>1111</v>
      </c>
      <c r="I30" s="179" t="s">
        <v>1110</v>
      </c>
      <c r="J30" s="179" t="s">
        <v>1835</v>
      </c>
      <c r="K30" s="180">
        <v>0.04</v>
      </c>
      <c r="L30" s="181">
        <v>8</v>
      </c>
    </row>
    <row r="31" spans="2:12">
      <c r="B31" s="179" t="s">
        <v>1816</v>
      </c>
      <c r="C31" s="179" t="s">
        <v>1817</v>
      </c>
      <c r="D31" s="179" t="s">
        <v>1818</v>
      </c>
      <c r="E31" s="179" t="s">
        <v>1174</v>
      </c>
      <c r="F31" s="179" t="s">
        <v>1452</v>
      </c>
      <c r="G31" s="179" t="s">
        <v>1175</v>
      </c>
      <c r="H31" s="179" t="s">
        <v>1111</v>
      </c>
      <c r="I31" s="179" t="s">
        <v>1110</v>
      </c>
      <c r="J31" s="179" t="s">
        <v>1836</v>
      </c>
      <c r="K31" s="181"/>
      <c r="L31" s="181">
        <v>1</v>
      </c>
    </row>
    <row r="32" spans="2:12">
      <c r="B32" s="179" t="s">
        <v>1816</v>
      </c>
      <c r="C32" s="179" t="s">
        <v>1817</v>
      </c>
      <c r="D32" s="179" t="s">
        <v>1818</v>
      </c>
      <c r="E32" s="179" t="s">
        <v>1174</v>
      </c>
      <c r="F32" s="179" t="s">
        <v>1452</v>
      </c>
      <c r="G32" s="179" t="s">
        <v>1175</v>
      </c>
      <c r="H32" s="179" t="s">
        <v>1104</v>
      </c>
      <c r="I32" s="179" t="s">
        <v>1833</v>
      </c>
      <c r="J32" s="179" t="s">
        <v>1834</v>
      </c>
      <c r="K32" s="180">
        <v>0.02</v>
      </c>
      <c r="L32" s="181">
        <v>16</v>
      </c>
    </row>
    <row r="33" spans="2:12">
      <c r="B33" s="179" t="s">
        <v>1816</v>
      </c>
      <c r="C33" s="179" t="s">
        <v>1817</v>
      </c>
      <c r="D33" s="179" t="s">
        <v>1818</v>
      </c>
      <c r="E33" s="179" t="s">
        <v>1174</v>
      </c>
      <c r="F33" s="179" t="s">
        <v>1452</v>
      </c>
      <c r="G33" s="179" t="s">
        <v>1175</v>
      </c>
      <c r="H33" s="179" t="s">
        <v>1104</v>
      </c>
      <c r="I33" s="179" t="s">
        <v>1833</v>
      </c>
      <c r="J33" s="179" t="s">
        <v>1838</v>
      </c>
      <c r="K33" s="181"/>
      <c r="L33" s="181">
        <v>1</v>
      </c>
    </row>
    <row r="34" spans="2:12">
      <c r="B34" s="179" t="s">
        <v>1816</v>
      </c>
      <c r="C34" s="179" t="s">
        <v>1817</v>
      </c>
      <c r="D34" s="179" t="s">
        <v>1818</v>
      </c>
      <c r="E34" s="179" t="s">
        <v>1174</v>
      </c>
      <c r="F34" s="179" t="s">
        <v>1452</v>
      </c>
      <c r="G34" s="179" t="s">
        <v>1175</v>
      </c>
      <c r="H34" s="179" t="s">
        <v>1104</v>
      </c>
      <c r="I34" s="179" t="s">
        <v>1833</v>
      </c>
      <c r="J34" s="179" t="s">
        <v>1839</v>
      </c>
      <c r="K34" s="181"/>
      <c r="L34" s="181">
        <v>1</v>
      </c>
    </row>
    <row r="35" spans="2:12">
      <c r="B35" s="179" t="s">
        <v>1816</v>
      </c>
      <c r="C35" s="179" t="s">
        <v>1817</v>
      </c>
      <c r="D35" s="179" t="s">
        <v>1818</v>
      </c>
      <c r="E35" s="179" t="s">
        <v>1174</v>
      </c>
      <c r="F35" s="179" t="s">
        <v>1452</v>
      </c>
      <c r="G35" s="179" t="s">
        <v>1175</v>
      </c>
      <c r="H35" s="179" t="s">
        <v>1104</v>
      </c>
      <c r="I35" s="179" t="s">
        <v>1833</v>
      </c>
      <c r="J35" s="179" t="s">
        <v>1835</v>
      </c>
      <c r="K35" s="180">
        <v>0.57999999999999996</v>
      </c>
      <c r="L35" s="181">
        <v>119</v>
      </c>
    </row>
    <row r="36" spans="2:12">
      <c r="B36" s="179" t="s">
        <v>1816</v>
      </c>
      <c r="C36" s="179" t="s">
        <v>1817</v>
      </c>
      <c r="D36" s="179" t="s">
        <v>1818</v>
      </c>
      <c r="E36" s="179" t="s">
        <v>1174</v>
      </c>
      <c r="F36" s="179" t="s">
        <v>1452</v>
      </c>
      <c r="G36" s="179" t="s">
        <v>1175</v>
      </c>
      <c r="H36" s="179" t="s">
        <v>1104</v>
      </c>
      <c r="I36" s="179" t="s">
        <v>1833</v>
      </c>
      <c r="J36" s="179" t="s">
        <v>1836</v>
      </c>
      <c r="K36" s="180">
        <v>0.05</v>
      </c>
      <c r="L36" s="181">
        <v>2</v>
      </c>
    </row>
    <row r="37" spans="2:12">
      <c r="B37" s="179" t="s">
        <v>1816</v>
      </c>
      <c r="C37" s="179" t="s">
        <v>1817</v>
      </c>
      <c r="D37" s="179" t="s">
        <v>1818</v>
      </c>
      <c r="E37" s="179" t="s">
        <v>1174</v>
      </c>
      <c r="F37" s="179" t="s">
        <v>1452</v>
      </c>
      <c r="G37" s="179" t="s">
        <v>1175</v>
      </c>
      <c r="H37" s="179" t="s">
        <v>1109</v>
      </c>
      <c r="I37" s="179" t="s">
        <v>1840</v>
      </c>
      <c r="J37" s="179" t="s">
        <v>1834</v>
      </c>
      <c r="K37" s="180">
        <v>0.02</v>
      </c>
      <c r="L37" s="181">
        <v>15</v>
      </c>
    </row>
    <row r="38" spans="2:12">
      <c r="B38" s="179" t="s">
        <v>1816</v>
      </c>
      <c r="C38" s="179" t="s">
        <v>1817</v>
      </c>
      <c r="D38" s="179" t="s">
        <v>1818</v>
      </c>
      <c r="E38" s="179" t="s">
        <v>1174</v>
      </c>
      <c r="F38" s="179" t="s">
        <v>1452</v>
      </c>
      <c r="G38" s="179" t="s">
        <v>1175</v>
      </c>
      <c r="H38" s="179" t="s">
        <v>1109</v>
      </c>
      <c r="I38" s="179" t="s">
        <v>1840</v>
      </c>
      <c r="J38" s="179" t="s">
        <v>1835</v>
      </c>
      <c r="K38" s="180">
        <v>0.17</v>
      </c>
      <c r="L38" s="181">
        <v>31</v>
      </c>
    </row>
    <row r="39" spans="2:12">
      <c r="B39" s="179" t="s">
        <v>1816</v>
      </c>
      <c r="C39" s="179" t="s">
        <v>1817</v>
      </c>
      <c r="D39" s="179" t="s">
        <v>1818</v>
      </c>
      <c r="E39" s="179" t="s">
        <v>1174</v>
      </c>
      <c r="F39" s="179" t="s">
        <v>1452</v>
      </c>
      <c r="G39" s="179" t="s">
        <v>1175</v>
      </c>
      <c r="H39" s="179" t="s">
        <v>1109</v>
      </c>
      <c r="I39" s="179" t="s">
        <v>1840</v>
      </c>
      <c r="J39" s="179" t="s">
        <v>1836</v>
      </c>
      <c r="K39" s="181"/>
      <c r="L39" s="181">
        <v>1</v>
      </c>
    </row>
    <row r="40" spans="2:12">
      <c r="B40" s="179" t="s">
        <v>1816</v>
      </c>
      <c r="C40" s="179" t="s">
        <v>1817</v>
      </c>
      <c r="D40" s="179" t="s">
        <v>1818</v>
      </c>
      <c r="E40" s="179" t="s">
        <v>1174</v>
      </c>
      <c r="F40" s="179" t="s">
        <v>1452</v>
      </c>
      <c r="G40" s="179" t="s">
        <v>1175</v>
      </c>
      <c r="H40" s="179" t="s">
        <v>1106</v>
      </c>
      <c r="I40" s="179" t="s">
        <v>1841</v>
      </c>
      <c r="J40" s="179" t="s">
        <v>1834</v>
      </c>
      <c r="K40" s="180">
        <v>0.02</v>
      </c>
      <c r="L40" s="181">
        <v>13</v>
      </c>
    </row>
    <row r="41" spans="2:12">
      <c r="B41" s="179" t="s">
        <v>1816</v>
      </c>
      <c r="C41" s="179" t="s">
        <v>1817</v>
      </c>
      <c r="D41" s="179" t="s">
        <v>1818</v>
      </c>
      <c r="E41" s="179" t="s">
        <v>1174</v>
      </c>
      <c r="F41" s="179" t="s">
        <v>1452</v>
      </c>
      <c r="G41" s="179" t="s">
        <v>1175</v>
      </c>
      <c r="H41" s="179" t="s">
        <v>1106</v>
      </c>
      <c r="I41" s="179" t="s">
        <v>1841</v>
      </c>
      <c r="J41" s="179" t="s">
        <v>1838</v>
      </c>
      <c r="K41" s="181"/>
      <c r="L41" s="181">
        <v>1</v>
      </c>
    </row>
    <row r="42" spans="2:12">
      <c r="B42" s="179" t="s">
        <v>1816</v>
      </c>
      <c r="C42" s="179" t="s">
        <v>1817</v>
      </c>
      <c r="D42" s="179" t="s">
        <v>1818</v>
      </c>
      <c r="E42" s="179" t="s">
        <v>1174</v>
      </c>
      <c r="F42" s="179" t="s">
        <v>1452</v>
      </c>
      <c r="G42" s="179" t="s">
        <v>1175</v>
      </c>
      <c r="H42" s="179" t="s">
        <v>1106</v>
      </c>
      <c r="I42" s="179" t="s">
        <v>1841</v>
      </c>
      <c r="J42" s="179" t="s">
        <v>1835</v>
      </c>
      <c r="K42" s="180">
        <v>0.37</v>
      </c>
      <c r="L42" s="181">
        <v>67</v>
      </c>
    </row>
    <row r="43" spans="2:12">
      <c r="B43" s="179" t="s">
        <v>1816</v>
      </c>
      <c r="C43" s="179" t="s">
        <v>1817</v>
      </c>
      <c r="D43" s="179" t="s">
        <v>1818</v>
      </c>
      <c r="E43" s="179" t="s">
        <v>1174</v>
      </c>
      <c r="F43" s="179" t="s">
        <v>1452</v>
      </c>
      <c r="G43" s="179" t="s">
        <v>1175</v>
      </c>
      <c r="H43" s="179" t="s">
        <v>1106</v>
      </c>
      <c r="I43" s="179" t="s">
        <v>1841</v>
      </c>
      <c r="J43" s="179" t="s">
        <v>1842</v>
      </c>
      <c r="K43" s="181"/>
      <c r="L43" s="181">
        <v>1</v>
      </c>
    </row>
    <row r="44" spans="2:12">
      <c r="B44" s="179" t="s">
        <v>1816</v>
      </c>
      <c r="C44" s="179" t="s">
        <v>1817</v>
      </c>
      <c r="D44" s="179" t="s">
        <v>1818</v>
      </c>
      <c r="E44" s="179" t="s">
        <v>1174</v>
      </c>
      <c r="F44" s="179" t="s">
        <v>1452</v>
      </c>
      <c r="G44" s="179" t="s">
        <v>1175</v>
      </c>
      <c r="H44" s="179" t="s">
        <v>1106</v>
      </c>
      <c r="I44" s="179" t="s">
        <v>1841</v>
      </c>
      <c r="J44" s="179" t="s">
        <v>1836</v>
      </c>
      <c r="K44" s="180">
        <v>0.06</v>
      </c>
      <c r="L44" s="181">
        <v>2</v>
      </c>
    </row>
    <row r="45" spans="2:12">
      <c r="B45" s="179" t="s">
        <v>1816</v>
      </c>
      <c r="C45" s="179" t="s">
        <v>1817</v>
      </c>
      <c r="D45" s="179" t="s">
        <v>1818</v>
      </c>
      <c r="E45" s="179" t="s">
        <v>1174</v>
      </c>
      <c r="F45" s="179" t="s">
        <v>1452</v>
      </c>
      <c r="G45" s="179" t="s">
        <v>1175</v>
      </c>
      <c r="H45" s="179" t="s">
        <v>1108</v>
      </c>
      <c r="I45" s="179" t="s">
        <v>1843</v>
      </c>
      <c r="J45" s="179" t="s">
        <v>1834</v>
      </c>
      <c r="K45" s="180">
        <v>0.02</v>
      </c>
      <c r="L45" s="181">
        <v>13</v>
      </c>
    </row>
    <row r="46" spans="2:12">
      <c r="B46" s="179" t="s">
        <v>1816</v>
      </c>
      <c r="C46" s="179" t="s">
        <v>1817</v>
      </c>
      <c r="D46" s="179" t="s">
        <v>1818</v>
      </c>
      <c r="E46" s="179" t="s">
        <v>1174</v>
      </c>
      <c r="F46" s="179" t="s">
        <v>1452</v>
      </c>
      <c r="G46" s="179" t="s">
        <v>1175</v>
      </c>
      <c r="H46" s="179" t="s">
        <v>1108</v>
      </c>
      <c r="I46" s="179" t="s">
        <v>1843</v>
      </c>
      <c r="J46" s="179" t="s">
        <v>1838</v>
      </c>
      <c r="K46" s="181"/>
      <c r="L46" s="181">
        <v>1</v>
      </c>
    </row>
    <row r="47" spans="2:12">
      <c r="B47" s="179" t="s">
        <v>1816</v>
      </c>
      <c r="C47" s="179" t="s">
        <v>1817</v>
      </c>
      <c r="D47" s="179" t="s">
        <v>1818</v>
      </c>
      <c r="E47" s="179" t="s">
        <v>1174</v>
      </c>
      <c r="F47" s="179" t="s">
        <v>1452</v>
      </c>
      <c r="G47" s="179" t="s">
        <v>1175</v>
      </c>
      <c r="H47" s="179" t="s">
        <v>1108</v>
      </c>
      <c r="I47" s="179" t="s">
        <v>1843</v>
      </c>
      <c r="J47" s="179" t="s">
        <v>1835</v>
      </c>
      <c r="K47" s="180">
        <v>0.06</v>
      </c>
      <c r="L47" s="181">
        <v>13</v>
      </c>
    </row>
    <row r="48" spans="2:12">
      <c r="B48" s="179" t="s">
        <v>1816</v>
      </c>
      <c r="C48" s="179" t="s">
        <v>1817</v>
      </c>
      <c r="D48" s="179" t="s">
        <v>1818</v>
      </c>
      <c r="E48" s="179" t="s">
        <v>1174</v>
      </c>
      <c r="F48" s="179" t="s">
        <v>1452</v>
      </c>
      <c r="G48" s="179" t="s">
        <v>1175</v>
      </c>
      <c r="H48" s="179" t="s">
        <v>1102</v>
      </c>
      <c r="I48" s="179" t="s">
        <v>1844</v>
      </c>
      <c r="J48" s="179" t="s">
        <v>1834</v>
      </c>
      <c r="K48" s="180">
        <v>0.03</v>
      </c>
      <c r="L48" s="181">
        <v>21</v>
      </c>
    </row>
    <row r="49" spans="2:12">
      <c r="B49" s="179" t="s">
        <v>1816</v>
      </c>
      <c r="C49" s="179" t="s">
        <v>1817</v>
      </c>
      <c r="D49" s="179" t="s">
        <v>1818</v>
      </c>
      <c r="E49" s="179" t="s">
        <v>1174</v>
      </c>
      <c r="F49" s="179" t="s">
        <v>1452</v>
      </c>
      <c r="G49" s="179" t="s">
        <v>1175</v>
      </c>
      <c r="H49" s="179" t="s">
        <v>1102</v>
      </c>
      <c r="I49" s="179" t="s">
        <v>1844</v>
      </c>
      <c r="J49" s="179" t="s">
        <v>1835</v>
      </c>
      <c r="K49" s="180">
        <v>0.18</v>
      </c>
      <c r="L49" s="181">
        <v>36</v>
      </c>
    </row>
    <row r="50" spans="2:12">
      <c r="B50" s="179" t="s">
        <v>1816</v>
      </c>
      <c r="C50" s="179" t="s">
        <v>1817</v>
      </c>
      <c r="D50" s="179" t="s">
        <v>1818</v>
      </c>
      <c r="E50" s="179" t="s">
        <v>1174</v>
      </c>
      <c r="F50" s="179" t="s">
        <v>1452</v>
      </c>
      <c r="G50" s="179" t="s">
        <v>1175</v>
      </c>
      <c r="H50" s="179" t="s">
        <v>1102</v>
      </c>
      <c r="I50" s="179" t="s">
        <v>1844</v>
      </c>
      <c r="J50" s="179" t="s">
        <v>1836</v>
      </c>
      <c r="K50" s="180">
        <v>0.02</v>
      </c>
      <c r="L50" s="181">
        <v>2</v>
      </c>
    </row>
    <row r="51" spans="2:12">
      <c r="B51" s="179" t="s">
        <v>1816</v>
      </c>
      <c r="C51" s="179" t="s">
        <v>1817</v>
      </c>
      <c r="D51" s="179" t="s">
        <v>1818</v>
      </c>
      <c r="E51" s="179" t="s">
        <v>1174</v>
      </c>
      <c r="F51" s="179" t="s">
        <v>1452</v>
      </c>
      <c r="G51" s="179" t="s">
        <v>1175</v>
      </c>
      <c r="H51" s="179" t="s">
        <v>1115</v>
      </c>
      <c r="I51" s="179" t="s">
        <v>1845</v>
      </c>
      <c r="J51" s="179" t="s">
        <v>1834</v>
      </c>
      <c r="K51" s="181"/>
      <c r="L51" s="181">
        <v>3</v>
      </c>
    </row>
    <row r="52" spans="2:12">
      <c r="B52" s="179" t="s">
        <v>1816</v>
      </c>
      <c r="C52" s="179" t="s">
        <v>1817</v>
      </c>
      <c r="D52" s="179" t="s">
        <v>1818</v>
      </c>
      <c r="E52" s="179" t="s">
        <v>1174</v>
      </c>
      <c r="F52" s="179" t="s">
        <v>1452</v>
      </c>
      <c r="G52" s="179" t="s">
        <v>1175</v>
      </c>
      <c r="H52" s="179" t="s">
        <v>1115</v>
      </c>
      <c r="I52" s="179" t="s">
        <v>1845</v>
      </c>
      <c r="J52" s="179" t="s">
        <v>1835</v>
      </c>
      <c r="K52" s="180">
        <v>0.09</v>
      </c>
      <c r="L52" s="181">
        <v>16</v>
      </c>
    </row>
    <row r="53" spans="2:12">
      <c r="B53" s="179" t="s">
        <v>1816</v>
      </c>
      <c r="C53" s="179" t="s">
        <v>1817</v>
      </c>
      <c r="D53" s="179" t="s">
        <v>1818</v>
      </c>
      <c r="E53" s="179" t="s">
        <v>1174</v>
      </c>
      <c r="F53" s="179" t="s">
        <v>1846</v>
      </c>
      <c r="G53" s="179" t="s">
        <v>1844</v>
      </c>
      <c r="H53" s="179" t="s">
        <v>1102</v>
      </c>
      <c r="I53" s="179" t="s">
        <v>1844</v>
      </c>
      <c r="J53" s="179" t="s">
        <v>1834</v>
      </c>
      <c r="K53" s="181"/>
      <c r="L53" s="181">
        <v>2</v>
      </c>
    </row>
    <row r="54" spans="2:12">
      <c r="B54" s="179" t="s">
        <v>1816</v>
      </c>
      <c r="C54" s="179" t="s">
        <v>1817</v>
      </c>
      <c r="D54" s="179" t="s">
        <v>1818</v>
      </c>
      <c r="E54" s="179" t="s">
        <v>1174</v>
      </c>
      <c r="F54" s="179" t="s">
        <v>1846</v>
      </c>
      <c r="G54" s="179" t="s">
        <v>1844</v>
      </c>
      <c r="H54" s="179" t="s">
        <v>1102</v>
      </c>
      <c r="I54" s="179" t="s">
        <v>1844</v>
      </c>
      <c r="J54" s="179" t="s">
        <v>1836</v>
      </c>
      <c r="K54" s="180">
        <v>0.01</v>
      </c>
      <c r="L54" s="181">
        <v>1</v>
      </c>
    </row>
    <row r="55" spans="2:12">
      <c r="B55" s="179" t="s">
        <v>1816</v>
      </c>
      <c r="C55" s="179" t="s">
        <v>1817</v>
      </c>
      <c r="D55" s="179" t="s">
        <v>1818</v>
      </c>
      <c r="E55" s="179" t="s">
        <v>1174</v>
      </c>
      <c r="F55" s="179" t="s">
        <v>1847</v>
      </c>
      <c r="G55" s="179" t="s">
        <v>1453</v>
      </c>
      <c r="H55" s="179" t="s">
        <v>1113</v>
      </c>
      <c r="I55" s="179" t="s">
        <v>1453</v>
      </c>
      <c r="J55" s="179" t="s">
        <v>1834</v>
      </c>
      <c r="K55" s="180">
        <v>0.01</v>
      </c>
      <c r="L55" s="181">
        <v>4</v>
      </c>
    </row>
    <row r="56" spans="2:12">
      <c r="B56" s="179" t="s">
        <v>1816</v>
      </c>
      <c r="C56" s="179" t="s">
        <v>1817</v>
      </c>
      <c r="D56" s="179" t="s">
        <v>1818</v>
      </c>
      <c r="E56" s="179" t="s">
        <v>1174</v>
      </c>
      <c r="F56" s="179" t="s">
        <v>1847</v>
      </c>
      <c r="G56" s="179" t="s">
        <v>1453</v>
      </c>
      <c r="H56" s="179" t="s">
        <v>1113</v>
      </c>
      <c r="I56" s="179" t="s">
        <v>1453</v>
      </c>
      <c r="J56" s="179" t="s">
        <v>1835</v>
      </c>
      <c r="K56" s="180">
        <v>0.02</v>
      </c>
      <c r="L56" s="181">
        <v>5</v>
      </c>
    </row>
    <row r="57" spans="2:12">
      <c r="B57" s="179" t="s">
        <v>1816</v>
      </c>
      <c r="C57" s="179" t="s">
        <v>1817</v>
      </c>
      <c r="D57" s="179" t="s">
        <v>1818</v>
      </c>
      <c r="E57" s="179" t="s">
        <v>1174</v>
      </c>
      <c r="F57" s="179" t="s">
        <v>1848</v>
      </c>
      <c r="G57" s="179" t="s">
        <v>1840</v>
      </c>
      <c r="H57" s="179" t="s">
        <v>368</v>
      </c>
      <c r="I57" s="179" t="s">
        <v>1840</v>
      </c>
      <c r="J57" s="179" t="s">
        <v>1838</v>
      </c>
      <c r="K57" s="180">
        <v>0.01</v>
      </c>
      <c r="L57" s="181">
        <v>3</v>
      </c>
    </row>
    <row r="58" spans="2:12">
      <c r="B58" s="179" t="s">
        <v>1816</v>
      </c>
      <c r="C58" s="179" t="s">
        <v>1817</v>
      </c>
      <c r="D58" s="179" t="s">
        <v>1818</v>
      </c>
      <c r="E58" s="179" t="s">
        <v>261</v>
      </c>
      <c r="F58" s="179" t="s">
        <v>1176</v>
      </c>
      <c r="G58" s="179" t="s">
        <v>303</v>
      </c>
      <c r="H58" s="179" t="s">
        <v>306</v>
      </c>
      <c r="I58" s="179" t="s">
        <v>305</v>
      </c>
      <c r="J58" s="179" t="s">
        <v>1834</v>
      </c>
      <c r="K58" s="181"/>
      <c r="L58" s="181">
        <v>3</v>
      </c>
    </row>
    <row r="59" spans="2:12">
      <c r="B59" s="179" t="s">
        <v>1816</v>
      </c>
      <c r="C59" s="179" t="s">
        <v>1817</v>
      </c>
      <c r="D59" s="179" t="s">
        <v>1818</v>
      </c>
      <c r="E59" s="179" t="s">
        <v>261</v>
      </c>
      <c r="F59" s="179" t="s">
        <v>1176</v>
      </c>
      <c r="G59" s="179" t="s">
        <v>303</v>
      </c>
      <c r="H59" s="179" t="s">
        <v>306</v>
      </c>
      <c r="I59" s="179" t="s">
        <v>305</v>
      </c>
      <c r="J59" s="179" t="s">
        <v>1835</v>
      </c>
      <c r="K59" s="180">
        <v>0.13</v>
      </c>
      <c r="L59" s="181">
        <v>26</v>
      </c>
    </row>
    <row r="60" spans="2:12">
      <c r="B60" s="179" t="s">
        <v>1816</v>
      </c>
      <c r="C60" s="179" t="s">
        <v>1817</v>
      </c>
      <c r="D60" s="179" t="s">
        <v>1818</v>
      </c>
      <c r="E60" s="179" t="s">
        <v>261</v>
      </c>
      <c r="F60" s="179" t="s">
        <v>1176</v>
      </c>
      <c r="G60" s="179" t="s">
        <v>303</v>
      </c>
      <c r="H60" s="179" t="s">
        <v>306</v>
      </c>
      <c r="I60" s="179" t="s">
        <v>305</v>
      </c>
      <c r="J60" s="179" t="s">
        <v>1842</v>
      </c>
      <c r="K60" s="181"/>
      <c r="L60" s="181">
        <v>4</v>
      </c>
    </row>
    <row r="61" spans="2:12">
      <c r="B61" s="179" t="s">
        <v>1816</v>
      </c>
      <c r="C61" s="179" t="s">
        <v>1817</v>
      </c>
      <c r="D61" s="179" t="s">
        <v>1818</v>
      </c>
      <c r="E61" s="179" t="s">
        <v>261</v>
      </c>
      <c r="F61" s="179" t="s">
        <v>1176</v>
      </c>
      <c r="G61" s="179" t="s">
        <v>303</v>
      </c>
      <c r="H61" s="179" t="s">
        <v>306</v>
      </c>
      <c r="I61" s="179" t="s">
        <v>305</v>
      </c>
      <c r="J61" s="179" t="s">
        <v>1836</v>
      </c>
      <c r="K61" s="180">
        <v>0.01</v>
      </c>
      <c r="L61" s="181">
        <v>1</v>
      </c>
    </row>
    <row r="62" spans="2:12">
      <c r="B62" s="179" t="s">
        <v>1816</v>
      </c>
      <c r="C62" s="179" t="s">
        <v>1817</v>
      </c>
      <c r="D62" s="179" t="s">
        <v>1818</v>
      </c>
      <c r="E62" s="179" t="s">
        <v>261</v>
      </c>
      <c r="F62" s="179" t="s">
        <v>1176</v>
      </c>
      <c r="G62" s="179" t="s">
        <v>303</v>
      </c>
      <c r="H62" s="179" t="s">
        <v>798</v>
      </c>
      <c r="I62" s="179" t="s">
        <v>1336</v>
      </c>
      <c r="J62" s="179" t="s">
        <v>1834</v>
      </c>
      <c r="K62" s="181"/>
      <c r="L62" s="181">
        <v>17</v>
      </c>
    </row>
    <row r="63" spans="2:12">
      <c r="B63" s="179" t="s">
        <v>1816</v>
      </c>
      <c r="C63" s="179" t="s">
        <v>1817</v>
      </c>
      <c r="D63" s="179" t="s">
        <v>1818</v>
      </c>
      <c r="E63" s="179" t="s">
        <v>261</v>
      </c>
      <c r="F63" s="179" t="s">
        <v>1176</v>
      </c>
      <c r="G63" s="179" t="s">
        <v>303</v>
      </c>
      <c r="H63" s="179" t="s">
        <v>798</v>
      </c>
      <c r="I63" s="179" t="s">
        <v>1336</v>
      </c>
      <c r="J63" s="179" t="s">
        <v>1835</v>
      </c>
      <c r="K63" s="180">
        <v>0.32</v>
      </c>
      <c r="L63" s="181">
        <v>50</v>
      </c>
    </row>
    <row r="64" spans="2:12">
      <c r="B64" s="179" t="s">
        <v>1816</v>
      </c>
      <c r="C64" s="179" t="s">
        <v>1817</v>
      </c>
      <c r="D64" s="179" t="s">
        <v>1818</v>
      </c>
      <c r="E64" s="179" t="s">
        <v>261</v>
      </c>
      <c r="F64" s="179" t="s">
        <v>1176</v>
      </c>
      <c r="G64" s="179" t="s">
        <v>303</v>
      </c>
      <c r="H64" s="179" t="s">
        <v>798</v>
      </c>
      <c r="I64" s="179" t="s">
        <v>1336</v>
      </c>
      <c r="J64" s="179" t="s">
        <v>1842</v>
      </c>
      <c r="K64" s="181"/>
      <c r="L64" s="181">
        <v>6</v>
      </c>
    </row>
    <row r="65" spans="2:12">
      <c r="B65" s="179" t="s">
        <v>1816</v>
      </c>
      <c r="C65" s="179" t="s">
        <v>1817</v>
      </c>
      <c r="D65" s="179" t="s">
        <v>1818</v>
      </c>
      <c r="E65" s="179" t="s">
        <v>261</v>
      </c>
      <c r="F65" s="179" t="s">
        <v>1176</v>
      </c>
      <c r="G65" s="179" t="s">
        <v>303</v>
      </c>
      <c r="H65" s="179" t="s">
        <v>798</v>
      </c>
      <c r="I65" s="179" t="s">
        <v>1336</v>
      </c>
      <c r="J65" s="179" t="s">
        <v>1836</v>
      </c>
      <c r="K65" s="180">
        <v>0.02</v>
      </c>
      <c r="L65" s="181">
        <v>1</v>
      </c>
    </row>
    <row r="66" spans="2:12">
      <c r="B66" s="179" t="s">
        <v>1816</v>
      </c>
      <c r="C66" s="179" t="s">
        <v>1817</v>
      </c>
      <c r="D66" s="179" t="s">
        <v>1818</v>
      </c>
      <c r="E66" s="179" t="s">
        <v>261</v>
      </c>
      <c r="F66" s="179" t="s">
        <v>1176</v>
      </c>
      <c r="G66" s="179" t="s">
        <v>303</v>
      </c>
      <c r="H66" s="179" t="s">
        <v>800</v>
      </c>
      <c r="I66" s="179" t="s">
        <v>1849</v>
      </c>
      <c r="J66" s="179" t="s">
        <v>1834</v>
      </c>
      <c r="K66" s="181"/>
      <c r="L66" s="181">
        <v>3</v>
      </c>
    </row>
    <row r="67" spans="2:12">
      <c r="B67" s="179" t="s">
        <v>1816</v>
      </c>
      <c r="C67" s="179" t="s">
        <v>1817</v>
      </c>
      <c r="D67" s="179" t="s">
        <v>1818</v>
      </c>
      <c r="E67" s="179" t="s">
        <v>261</v>
      </c>
      <c r="F67" s="179" t="s">
        <v>1176</v>
      </c>
      <c r="G67" s="179" t="s">
        <v>303</v>
      </c>
      <c r="H67" s="179" t="s">
        <v>800</v>
      </c>
      <c r="I67" s="179" t="s">
        <v>1849</v>
      </c>
      <c r="J67" s="179" t="s">
        <v>1835</v>
      </c>
      <c r="K67" s="180">
        <v>0.03</v>
      </c>
      <c r="L67" s="181">
        <v>4</v>
      </c>
    </row>
    <row r="68" spans="2:12">
      <c r="B68" s="179" t="s">
        <v>1816</v>
      </c>
      <c r="C68" s="179" t="s">
        <v>1817</v>
      </c>
      <c r="D68" s="179" t="s">
        <v>1818</v>
      </c>
      <c r="E68" s="179" t="s">
        <v>261</v>
      </c>
      <c r="F68" s="179" t="s">
        <v>1176</v>
      </c>
      <c r="G68" s="179" t="s">
        <v>303</v>
      </c>
      <c r="H68" s="179" t="s">
        <v>800</v>
      </c>
      <c r="I68" s="179" t="s">
        <v>1849</v>
      </c>
      <c r="J68" s="179" t="s">
        <v>1842</v>
      </c>
      <c r="K68" s="181"/>
      <c r="L68" s="181">
        <v>2</v>
      </c>
    </row>
    <row r="69" spans="2:12">
      <c r="B69" s="179" t="s">
        <v>1816</v>
      </c>
      <c r="C69" s="179" t="s">
        <v>1817</v>
      </c>
      <c r="D69" s="179" t="s">
        <v>1818</v>
      </c>
      <c r="E69" s="179" t="s">
        <v>261</v>
      </c>
      <c r="F69" s="179" t="s">
        <v>1176</v>
      </c>
      <c r="G69" s="179" t="s">
        <v>303</v>
      </c>
      <c r="H69" s="179" t="s">
        <v>800</v>
      </c>
      <c r="I69" s="179" t="s">
        <v>1849</v>
      </c>
      <c r="J69" s="179" t="s">
        <v>1836</v>
      </c>
      <c r="K69" s="180">
        <v>0.02</v>
      </c>
      <c r="L69" s="181">
        <v>1</v>
      </c>
    </row>
    <row r="70" spans="2:12">
      <c r="B70" s="179" t="s">
        <v>1816</v>
      </c>
      <c r="C70" s="179" t="s">
        <v>1817</v>
      </c>
      <c r="D70" s="179" t="s">
        <v>1818</v>
      </c>
      <c r="E70" s="179" t="s">
        <v>261</v>
      </c>
      <c r="F70" s="179" t="s">
        <v>1176</v>
      </c>
      <c r="G70" s="179" t="s">
        <v>303</v>
      </c>
      <c r="H70" s="179" t="s">
        <v>802</v>
      </c>
      <c r="I70" s="179" t="s">
        <v>1850</v>
      </c>
      <c r="J70" s="179" t="s">
        <v>1834</v>
      </c>
      <c r="K70" s="181"/>
      <c r="L70" s="181">
        <v>3</v>
      </c>
    </row>
    <row r="71" spans="2:12">
      <c r="B71" s="179" t="s">
        <v>1816</v>
      </c>
      <c r="C71" s="179" t="s">
        <v>1817</v>
      </c>
      <c r="D71" s="179" t="s">
        <v>1818</v>
      </c>
      <c r="E71" s="179" t="s">
        <v>261</v>
      </c>
      <c r="F71" s="179" t="s">
        <v>1176</v>
      </c>
      <c r="G71" s="179" t="s">
        <v>303</v>
      </c>
      <c r="H71" s="179" t="s">
        <v>802</v>
      </c>
      <c r="I71" s="179" t="s">
        <v>1850</v>
      </c>
      <c r="J71" s="179" t="s">
        <v>1835</v>
      </c>
      <c r="K71" s="180">
        <v>0.11</v>
      </c>
      <c r="L71" s="181">
        <v>24</v>
      </c>
    </row>
    <row r="72" spans="2:12">
      <c r="B72" s="179" t="s">
        <v>1816</v>
      </c>
      <c r="C72" s="179" t="s">
        <v>1817</v>
      </c>
      <c r="D72" s="179" t="s">
        <v>1818</v>
      </c>
      <c r="E72" s="179" t="s">
        <v>261</v>
      </c>
      <c r="F72" s="179" t="s">
        <v>1176</v>
      </c>
      <c r="G72" s="179" t="s">
        <v>303</v>
      </c>
      <c r="H72" s="179" t="s">
        <v>802</v>
      </c>
      <c r="I72" s="179" t="s">
        <v>1850</v>
      </c>
      <c r="J72" s="179" t="s">
        <v>1842</v>
      </c>
      <c r="K72" s="181"/>
      <c r="L72" s="181">
        <v>1</v>
      </c>
    </row>
    <row r="73" spans="2:12">
      <c r="B73" s="179" t="s">
        <v>1816</v>
      </c>
      <c r="C73" s="179" t="s">
        <v>1817</v>
      </c>
      <c r="D73" s="179" t="s">
        <v>1818</v>
      </c>
      <c r="E73" s="179" t="s">
        <v>261</v>
      </c>
      <c r="F73" s="179" t="s">
        <v>1176</v>
      </c>
      <c r="G73" s="179" t="s">
        <v>303</v>
      </c>
      <c r="H73" s="179" t="s">
        <v>802</v>
      </c>
      <c r="I73" s="179" t="s">
        <v>1850</v>
      </c>
      <c r="J73" s="179" t="s">
        <v>1836</v>
      </c>
      <c r="K73" s="180">
        <v>0.02</v>
      </c>
      <c r="L73" s="181">
        <v>1</v>
      </c>
    </row>
    <row r="74" spans="2:12">
      <c r="B74" s="179" t="s">
        <v>1816</v>
      </c>
      <c r="C74" s="179" t="s">
        <v>1817</v>
      </c>
      <c r="D74" s="179" t="s">
        <v>1818</v>
      </c>
      <c r="E74" s="179" t="s">
        <v>261</v>
      </c>
      <c r="F74" s="179" t="s">
        <v>1176</v>
      </c>
      <c r="G74" s="179" t="s">
        <v>303</v>
      </c>
      <c r="H74" s="179" t="s">
        <v>797</v>
      </c>
      <c r="I74" s="179" t="s">
        <v>1851</v>
      </c>
      <c r="J74" s="179" t="s">
        <v>1834</v>
      </c>
      <c r="K74" s="181"/>
      <c r="L74" s="181">
        <v>3</v>
      </c>
    </row>
    <row r="75" spans="2:12">
      <c r="B75" s="179" t="s">
        <v>1816</v>
      </c>
      <c r="C75" s="179" t="s">
        <v>1817</v>
      </c>
      <c r="D75" s="179" t="s">
        <v>1818</v>
      </c>
      <c r="E75" s="179" t="s">
        <v>261</v>
      </c>
      <c r="F75" s="179" t="s">
        <v>1176</v>
      </c>
      <c r="G75" s="179" t="s">
        <v>303</v>
      </c>
      <c r="H75" s="179" t="s">
        <v>797</v>
      </c>
      <c r="I75" s="179" t="s">
        <v>1851</v>
      </c>
      <c r="J75" s="179" t="s">
        <v>1835</v>
      </c>
      <c r="K75" s="180">
        <v>0.03</v>
      </c>
      <c r="L75" s="181">
        <v>8</v>
      </c>
    </row>
    <row r="76" spans="2:12">
      <c r="B76" s="179" t="s">
        <v>1816</v>
      </c>
      <c r="C76" s="179" t="s">
        <v>1817</v>
      </c>
      <c r="D76" s="179" t="s">
        <v>1818</v>
      </c>
      <c r="E76" s="179" t="s">
        <v>261</v>
      </c>
      <c r="F76" s="179" t="s">
        <v>1176</v>
      </c>
      <c r="G76" s="179" t="s">
        <v>303</v>
      </c>
      <c r="H76" s="179" t="s">
        <v>797</v>
      </c>
      <c r="I76" s="179" t="s">
        <v>1851</v>
      </c>
      <c r="J76" s="179" t="s">
        <v>1836</v>
      </c>
      <c r="K76" s="180">
        <v>0.02</v>
      </c>
      <c r="L76" s="181">
        <v>1</v>
      </c>
    </row>
    <row r="77" spans="2:12">
      <c r="B77" s="179" t="s">
        <v>1816</v>
      </c>
      <c r="C77" s="179" t="s">
        <v>1817</v>
      </c>
      <c r="D77" s="179" t="s">
        <v>1818</v>
      </c>
      <c r="E77" s="179" t="s">
        <v>261</v>
      </c>
      <c r="F77" s="179" t="s">
        <v>1852</v>
      </c>
      <c r="G77" s="179" t="s">
        <v>1336</v>
      </c>
      <c r="H77" s="179" t="s">
        <v>798</v>
      </c>
      <c r="I77" s="179" t="s">
        <v>1336</v>
      </c>
      <c r="J77" s="179" t="s">
        <v>1834</v>
      </c>
      <c r="K77" s="180">
        <v>0.04</v>
      </c>
      <c r="L77" s="181">
        <v>31</v>
      </c>
    </row>
    <row r="78" spans="2:12">
      <c r="B78" s="179" t="s">
        <v>1816</v>
      </c>
      <c r="C78" s="179" t="s">
        <v>1817</v>
      </c>
      <c r="D78" s="179" t="s">
        <v>1818</v>
      </c>
      <c r="E78" s="179" t="s">
        <v>261</v>
      </c>
      <c r="F78" s="179" t="s">
        <v>1852</v>
      </c>
      <c r="G78" s="179" t="s">
        <v>1336</v>
      </c>
      <c r="H78" s="179" t="s">
        <v>798</v>
      </c>
      <c r="I78" s="179" t="s">
        <v>1336</v>
      </c>
      <c r="J78" s="179" t="s">
        <v>1835</v>
      </c>
      <c r="K78" s="180">
        <v>0.73</v>
      </c>
      <c r="L78" s="181">
        <v>163</v>
      </c>
    </row>
    <row r="79" spans="2:12">
      <c r="B79" s="179" t="s">
        <v>1816</v>
      </c>
      <c r="C79" s="179" t="s">
        <v>1817</v>
      </c>
      <c r="D79" s="179" t="s">
        <v>1818</v>
      </c>
      <c r="E79" s="179" t="s">
        <v>261</v>
      </c>
      <c r="F79" s="179" t="s">
        <v>1852</v>
      </c>
      <c r="G79" s="179" t="s">
        <v>1336</v>
      </c>
      <c r="H79" s="179" t="s">
        <v>798</v>
      </c>
      <c r="I79" s="179" t="s">
        <v>1336</v>
      </c>
      <c r="J79" s="179" t="s">
        <v>1853</v>
      </c>
      <c r="K79" s="180">
        <v>0.02</v>
      </c>
      <c r="L79" s="181">
        <v>1</v>
      </c>
    </row>
    <row r="80" spans="2:12">
      <c r="B80" s="179" t="s">
        <v>1816</v>
      </c>
      <c r="C80" s="179" t="s">
        <v>1817</v>
      </c>
      <c r="D80" s="179" t="s">
        <v>1818</v>
      </c>
      <c r="E80" s="179" t="s">
        <v>261</v>
      </c>
      <c r="F80" s="179" t="s">
        <v>1852</v>
      </c>
      <c r="G80" s="179" t="s">
        <v>1336</v>
      </c>
      <c r="H80" s="179" t="s">
        <v>798</v>
      </c>
      <c r="I80" s="179" t="s">
        <v>1336</v>
      </c>
      <c r="J80" s="179" t="s">
        <v>1836</v>
      </c>
      <c r="K80" s="180">
        <v>0.06</v>
      </c>
      <c r="L80" s="181">
        <v>2</v>
      </c>
    </row>
    <row r="81" spans="2:12">
      <c r="B81" s="179" t="s">
        <v>1816</v>
      </c>
      <c r="C81" s="179" t="s">
        <v>1817</v>
      </c>
      <c r="D81" s="179" t="s">
        <v>1818</v>
      </c>
      <c r="E81" s="179" t="s">
        <v>261</v>
      </c>
      <c r="F81" s="179" t="s">
        <v>1854</v>
      </c>
      <c r="G81" s="179" t="s">
        <v>1336</v>
      </c>
      <c r="H81" s="179" t="s">
        <v>1157</v>
      </c>
      <c r="I81" s="179" t="s">
        <v>1855</v>
      </c>
      <c r="J81" s="179" t="s">
        <v>1838</v>
      </c>
      <c r="K81" s="180">
        <v>0.05</v>
      </c>
      <c r="L81" s="181">
        <v>21</v>
      </c>
    </row>
    <row r="82" spans="2:12">
      <c r="B82" s="179" t="s">
        <v>1816</v>
      </c>
      <c r="C82" s="179" t="s">
        <v>1817</v>
      </c>
      <c r="D82" s="179" t="s">
        <v>1818</v>
      </c>
      <c r="E82" s="179" t="s">
        <v>261</v>
      </c>
      <c r="F82" s="179" t="s">
        <v>1856</v>
      </c>
      <c r="G82" s="179" t="s">
        <v>305</v>
      </c>
      <c r="H82" s="179" t="s">
        <v>1154</v>
      </c>
      <c r="I82" s="179" t="s">
        <v>305</v>
      </c>
      <c r="J82" s="179" t="s">
        <v>1838</v>
      </c>
      <c r="K82" s="180">
        <v>0.03</v>
      </c>
      <c r="L82" s="181">
        <v>12</v>
      </c>
    </row>
    <row r="83" spans="2:12">
      <c r="B83" s="179" t="s">
        <v>1816</v>
      </c>
      <c r="C83" s="179" t="s">
        <v>1817</v>
      </c>
      <c r="D83" s="179" t="s">
        <v>1818</v>
      </c>
      <c r="E83" s="179" t="s">
        <v>261</v>
      </c>
      <c r="F83" s="179" t="s">
        <v>1857</v>
      </c>
      <c r="G83" s="179" t="s">
        <v>305</v>
      </c>
      <c r="H83" s="179" t="s">
        <v>306</v>
      </c>
      <c r="I83" s="179" t="s">
        <v>305</v>
      </c>
      <c r="J83" s="179" t="s">
        <v>1834</v>
      </c>
      <c r="K83" s="180">
        <v>0.01</v>
      </c>
      <c r="L83" s="181">
        <v>10</v>
      </c>
    </row>
    <row r="84" spans="2:12">
      <c r="B84" s="179" t="s">
        <v>1816</v>
      </c>
      <c r="C84" s="179" t="s">
        <v>1817</v>
      </c>
      <c r="D84" s="179" t="s">
        <v>1818</v>
      </c>
      <c r="E84" s="179" t="s">
        <v>261</v>
      </c>
      <c r="F84" s="179" t="s">
        <v>1857</v>
      </c>
      <c r="G84" s="179" t="s">
        <v>305</v>
      </c>
      <c r="H84" s="179" t="s">
        <v>306</v>
      </c>
      <c r="I84" s="179" t="s">
        <v>305</v>
      </c>
      <c r="J84" s="179" t="s">
        <v>1835</v>
      </c>
      <c r="K84" s="180">
        <v>0.27</v>
      </c>
      <c r="L84" s="181">
        <v>53</v>
      </c>
    </row>
    <row r="85" spans="2:12">
      <c r="B85" s="179" t="s">
        <v>1816</v>
      </c>
      <c r="C85" s="179" t="s">
        <v>1817</v>
      </c>
      <c r="D85" s="179" t="s">
        <v>1818</v>
      </c>
      <c r="E85" s="179" t="s">
        <v>261</v>
      </c>
      <c r="F85" s="179" t="s">
        <v>1857</v>
      </c>
      <c r="G85" s="179" t="s">
        <v>305</v>
      </c>
      <c r="H85" s="179" t="s">
        <v>306</v>
      </c>
      <c r="I85" s="179" t="s">
        <v>305</v>
      </c>
      <c r="J85" s="179" t="s">
        <v>1836</v>
      </c>
      <c r="K85" s="180">
        <v>0.01</v>
      </c>
      <c r="L85" s="181">
        <v>1</v>
      </c>
    </row>
    <row r="86" spans="2:12">
      <c r="B86" s="179" t="s">
        <v>1816</v>
      </c>
      <c r="C86" s="179" t="s">
        <v>1817</v>
      </c>
      <c r="D86" s="179" t="s">
        <v>1818</v>
      </c>
      <c r="E86" s="179" t="s">
        <v>261</v>
      </c>
      <c r="F86" s="179" t="s">
        <v>1858</v>
      </c>
      <c r="G86" s="179" t="s">
        <v>1859</v>
      </c>
      <c r="H86" s="179" t="s">
        <v>795</v>
      </c>
      <c r="I86" s="179" t="s">
        <v>1859</v>
      </c>
      <c r="J86" s="179" t="s">
        <v>1834</v>
      </c>
      <c r="K86" s="181"/>
      <c r="L86" s="181">
        <v>3</v>
      </c>
    </row>
    <row r="87" spans="2:12">
      <c r="B87" s="179" t="s">
        <v>1816</v>
      </c>
      <c r="C87" s="179" t="s">
        <v>1817</v>
      </c>
      <c r="D87" s="179" t="s">
        <v>1818</v>
      </c>
      <c r="E87" s="179" t="s">
        <v>261</v>
      </c>
      <c r="F87" s="179" t="s">
        <v>1858</v>
      </c>
      <c r="G87" s="179" t="s">
        <v>1859</v>
      </c>
      <c r="H87" s="179" t="s">
        <v>795</v>
      </c>
      <c r="I87" s="179" t="s">
        <v>1859</v>
      </c>
      <c r="J87" s="179" t="s">
        <v>1839</v>
      </c>
      <c r="K87" s="181"/>
      <c r="L87" s="181">
        <v>2</v>
      </c>
    </row>
    <row r="88" spans="2:12">
      <c r="B88" s="179" t="s">
        <v>1816</v>
      </c>
      <c r="C88" s="179" t="s">
        <v>1817</v>
      </c>
      <c r="D88" s="179" t="s">
        <v>1818</v>
      </c>
      <c r="E88" s="179" t="s">
        <v>261</v>
      </c>
      <c r="F88" s="179" t="s">
        <v>1858</v>
      </c>
      <c r="G88" s="179" t="s">
        <v>1859</v>
      </c>
      <c r="H88" s="179" t="s">
        <v>795</v>
      </c>
      <c r="I88" s="179" t="s">
        <v>1859</v>
      </c>
      <c r="J88" s="179" t="s">
        <v>1835</v>
      </c>
      <c r="K88" s="180">
        <v>0.02</v>
      </c>
      <c r="L88" s="181">
        <v>4</v>
      </c>
    </row>
    <row r="89" spans="2:12">
      <c r="B89" s="179" t="s">
        <v>1816</v>
      </c>
      <c r="C89" s="179" t="s">
        <v>1817</v>
      </c>
      <c r="D89" s="179" t="s">
        <v>1818</v>
      </c>
      <c r="E89" s="179" t="s">
        <v>261</v>
      </c>
      <c r="F89" s="179" t="s">
        <v>1858</v>
      </c>
      <c r="G89" s="179" t="s">
        <v>1859</v>
      </c>
      <c r="H89" s="179" t="s">
        <v>795</v>
      </c>
      <c r="I89" s="179" t="s">
        <v>1859</v>
      </c>
      <c r="J89" s="179" t="s">
        <v>1860</v>
      </c>
      <c r="K89" s="180">
        <v>0.01</v>
      </c>
      <c r="L89" s="181">
        <v>1</v>
      </c>
    </row>
    <row r="90" spans="2:12">
      <c r="B90" s="179" t="s">
        <v>1816</v>
      </c>
      <c r="C90" s="179" t="s">
        <v>1817</v>
      </c>
      <c r="D90" s="179" t="s">
        <v>1818</v>
      </c>
      <c r="E90" s="179" t="s">
        <v>261</v>
      </c>
      <c r="F90" s="179" t="s">
        <v>1337</v>
      </c>
      <c r="G90" s="179" t="s">
        <v>1338</v>
      </c>
      <c r="H90" s="179" t="s">
        <v>805</v>
      </c>
      <c r="I90" s="179" t="s">
        <v>1338</v>
      </c>
      <c r="J90" s="179" t="s">
        <v>1834</v>
      </c>
      <c r="K90" s="180">
        <v>0.02</v>
      </c>
      <c r="L90" s="181">
        <v>15</v>
      </c>
    </row>
    <row r="91" spans="2:12">
      <c r="B91" s="179" t="s">
        <v>1816</v>
      </c>
      <c r="C91" s="179" t="s">
        <v>1817</v>
      </c>
      <c r="D91" s="179" t="s">
        <v>1818</v>
      </c>
      <c r="E91" s="179" t="s">
        <v>261</v>
      </c>
      <c r="F91" s="179" t="s">
        <v>1337</v>
      </c>
      <c r="G91" s="179" t="s">
        <v>1338</v>
      </c>
      <c r="H91" s="179" t="s">
        <v>805</v>
      </c>
      <c r="I91" s="179" t="s">
        <v>1338</v>
      </c>
      <c r="J91" s="179" t="s">
        <v>1861</v>
      </c>
      <c r="K91" s="181"/>
      <c r="L91" s="181">
        <v>1</v>
      </c>
    </row>
    <row r="92" spans="2:12">
      <c r="B92" s="179" t="s">
        <v>1816</v>
      </c>
      <c r="C92" s="179" t="s">
        <v>1817</v>
      </c>
      <c r="D92" s="179" t="s">
        <v>1818</v>
      </c>
      <c r="E92" s="179" t="s">
        <v>261</v>
      </c>
      <c r="F92" s="179" t="s">
        <v>1337</v>
      </c>
      <c r="G92" s="179" t="s">
        <v>1338</v>
      </c>
      <c r="H92" s="179" t="s">
        <v>805</v>
      </c>
      <c r="I92" s="179" t="s">
        <v>1338</v>
      </c>
      <c r="J92" s="179" t="s">
        <v>1835</v>
      </c>
      <c r="K92" s="180">
        <v>0.1</v>
      </c>
      <c r="L92" s="181">
        <v>22</v>
      </c>
    </row>
    <row r="93" spans="2:12">
      <c r="B93" s="179" t="s">
        <v>1816</v>
      </c>
      <c r="C93" s="179" t="s">
        <v>1817</v>
      </c>
      <c r="D93" s="179" t="s">
        <v>1818</v>
      </c>
      <c r="E93" s="179" t="s">
        <v>261</v>
      </c>
      <c r="F93" s="179" t="s">
        <v>1337</v>
      </c>
      <c r="G93" s="179" t="s">
        <v>1338</v>
      </c>
      <c r="H93" s="179" t="s">
        <v>805</v>
      </c>
      <c r="I93" s="179" t="s">
        <v>1338</v>
      </c>
      <c r="J93" s="179" t="s">
        <v>1836</v>
      </c>
      <c r="K93" s="180">
        <v>0.18</v>
      </c>
      <c r="L93" s="181">
        <v>2</v>
      </c>
    </row>
    <row r="94" spans="2:12">
      <c r="B94" s="179" t="s">
        <v>1816</v>
      </c>
      <c r="C94" s="179" t="s">
        <v>1817</v>
      </c>
      <c r="D94" s="179" t="s">
        <v>1818</v>
      </c>
      <c r="E94" s="179" t="s">
        <v>261</v>
      </c>
      <c r="F94" s="179" t="s">
        <v>1862</v>
      </c>
      <c r="G94" s="179" t="s">
        <v>1338</v>
      </c>
      <c r="H94" s="179" t="s">
        <v>1166</v>
      </c>
      <c r="I94" s="179" t="s">
        <v>1338</v>
      </c>
      <c r="J94" s="179" t="s">
        <v>1838</v>
      </c>
      <c r="K94" s="180">
        <v>0.02</v>
      </c>
      <c r="L94" s="181">
        <v>10</v>
      </c>
    </row>
    <row r="95" spans="2:12">
      <c r="B95" s="179" t="s">
        <v>1816</v>
      </c>
      <c r="C95" s="179" t="s">
        <v>1817</v>
      </c>
      <c r="D95" s="179" t="s">
        <v>1818</v>
      </c>
      <c r="E95" s="179" t="s">
        <v>261</v>
      </c>
      <c r="F95" s="179" t="s">
        <v>1863</v>
      </c>
      <c r="G95" s="179" t="s">
        <v>1864</v>
      </c>
      <c r="H95" s="179" t="s">
        <v>1423</v>
      </c>
      <c r="I95" s="179" t="s">
        <v>1864</v>
      </c>
      <c r="J95" s="179" t="s">
        <v>1834</v>
      </c>
      <c r="K95" s="180">
        <v>0.01</v>
      </c>
      <c r="L95" s="181">
        <v>7</v>
      </c>
    </row>
    <row r="96" spans="2:12">
      <c r="B96" s="179" t="s">
        <v>1816</v>
      </c>
      <c r="C96" s="179" t="s">
        <v>1817</v>
      </c>
      <c r="D96" s="179" t="s">
        <v>1818</v>
      </c>
      <c r="E96" s="179" t="s">
        <v>261</v>
      </c>
      <c r="F96" s="179" t="s">
        <v>1863</v>
      </c>
      <c r="G96" s="179" t="s">
        <v>1864</v>
      </c>
      <c r="H96" s="179" t="s">
        <v>1423</v>
      </c>
      <c r="I96" s="179" t="s">
        <v>1864</v>
      </c>
      <c r="J96" s="179" t="s">
        <v>1835</v>
      </c>
      <c r="K96" s="180">
        <v>0.04</v>
      </c>
      <c r="L96" s="181">
        <v>9</v>
      </c>
    </row>
    <row r="97" spans="2:12">
      <c r="B97" s="179" t="s">
        <v>1816</v>
      </c>
      <c r="C97" s="179" t="s">
        <v>1817</v>
      </c>
      <c r="D97" s="179" t="s">
        <v>1818</v>
      </c>
      <c r="E97" s="179" t="s">
        <v>244</v>
      </c>
      <c r="F97" s="179" t="s">
        <v>1177</v>
      </c>
      <c r="G97" s="179" t="s">
        <v>243</v>
      </c>
      <c r="H97" s="179" t="s">
        <v>966</v>
      </c>
      <c r="I97" s="179" t="s">
        <v>1339</v>
      </c>
      <c r="J97" s="179" t="s">
        <v>1834</v>
      </c>
      <c r="K97" s="180">
        <v>0.01</v>
      </c>
      <c r="L97" s="181">
        <v>8</v>
      </c>
    </row>
    <row r="98" spans="2:12">
      <c r="B98" s="179" t="s">
        <v>1816</v>
      </c>
      <c r="C98" s="179" t="s">
        <v>1817</v>
      </c>
      <c r="D98" s="179" t="s">
        <v>1818</v>
      </c>
      <c r="E98" s="179" t="s">
        <v>244</v>
      </c>
      <c r="F98" s="179" t="s">
        <v>1177</v>
      </c>
      <c r="G98" s="179" t="s">
        <v>243</v>
      </c>
      <c r="H98" s="179" t="s">
        <v>966</v>
      </c>
      <c r="I98" s="179" t="s">
        <v>1339</v>
      </c>
      <c r="J98" s="179" t="s">
        <v>1838</v>
      </c>
      <c r="K98" s="181"/>
      <c r="L98" s="181">
        <v>1</v>
      </c>
    </row>
    <row r="99" spans="2:12">
      <c r="B99" s="179" t="s">
        <v>1816</v>
      </c>
      <c r="C99" s="179" t="s">
        <v>1817</v>
      </c>
      <c r="D99" s="179" t="s">
        <v>1818</v>
      </c>
      <c r="E99" s="179" t="s">
        <v>244</v>
      </c>
      <c r="F99" s="179" t="s">
        <v>1177</v>
      </c>
      <c r="G99" s="179" t="s">
        <v>243</v>
      </c>
      <c r="H99" s="179" t="s">
        <v>966</v>
      </c>
      <c r="I99" s="179" t="s">
        <v>1339</v>
      </c>
      <c r="J99" s="179" t="s">
        <v>1835</v>
      </c>
      <c r="K99" s="180">
        <v>0.89</v>
      </c>
      <c r="L99" s="181">
        <v>166</v>
      </c>
    </row>
    <row r="100" spans="2:12">
      <c r="B100" s="179" t="s">
        <v>1816</v>
      </c>
      <c r="C100" s="179" t="s">
        <v>1817</v>
      </c>
      <c r="D100" s="179" t="s">
        <v>1818</v>
      </c>
      <c r="E100" s="179" t="s">
        <v>244</v>
      </c>
      <c r="F100" s="179" t="s">
        <v>1177</v>
      </c>
      <c r="G100" s="179" t="s">
        <v>243</v>
      </c>
      <c r="H100" s="179" t="s">
        <v>966</v>
      </c>
      <c r="I100" s="179" t="s">
        <v>1339</v>
      </c>
      <c r="J100" s="179" t="s">
        <v>1842</v>
      </c>
      <c r="K100" s="181"/>
      <c r="L100" s="181">
        <v>4</v>
      </c>
    </row>
    <row r="101" spans="2:12">
      <c r="B101" s="179" t="s">
        <v>1816</v>
      </c>
      <c r="C101" s="179" t="s">
        <v>1817</v>
      </c>
      <c r="D101" s="179" t="s">
        <v>1818</v>
      </c>
      <c r="E101" s="179" t="s">
        <v>244</v>
      </c>
      <c r="F101" s="179" t="s">
        <v>1177</v>
      </c>
      <c r="G101" s="179" t="s">
        <v>243</v>
      </c>
      <c r="H101" s="179" t="s">
        <v>966</v>
      </c>
      <c r="I101" s="179" t="s">
        <v>1339</v>
      </c>
      <c r="J101" s="179" t="s">
        <v>1836</v>
      </c>
      <c r="K101" s="180">
        <v>0.02</v>
      </c>
      <c r="L101" s="181">
        <v>2</v>
      </c>
    </row>
    <row r="102" spans="2:12">
      <c r="B102" s="179" t="s">
        <v>1816</v>
      </c>
      <c r="C102" s="179" t="s">
        <v>1817</v>
      </c>
      <c r="D102" s="179" t="s">
        <v>1818</v>
      </c>
      <c r="E102" s="179" t="s">
        <v>244</v>
      </c>
      <c r="F102" s="179" t="s">
        <v>1177</v>
      </c>
      <c r="G102" s="179" t="s">
        <v>243</v>
      </c>
      <c r="H102" s="179" t="s">
        <v>968</v>
      </c>
      <c r="I102" s="179" t="s">
        <v>1340</v>
      </c>
      <c r="J102" s="179" t="s">
        <v>1834</v>
      </c>
      <c r="K102" s="180">
        <v>0.08</v>
      </c>
      <c r="L102" s="181">
        <v>60</v>
      </c>
    </row>
    <row r="103" spans="2:12">
      <c r="B103" s="179" t="s">
        <v>1816</v>
      </c>
      <c r="C103" s="179" t="s">
        <v>1817</v>
      </c>
      <c r="D103" s="179" t="s">
        <v>1818</v>
      </c>
      <c r="E103" s="179" t="s">
        <v>244</v>
      </c>
      <c r="F103" s="179" t="s">
        <v>1177</v>
      </c>
      <c r="G103" s="179" t="s">
        <v>243</v>
      </c>
      <c r="H103" s="179" t="s">
        <v>968</v>
      </c>
      <c r="I103" s="179" t="s">
        <v>1340</v>
      </c>
      <c r="J103" s="179" t="s">
        <v>1865</v>
      </c>
      <c r="K103" s="181"/>
      <c r="L103" s="181">
        <v>1</v>
      </c>
    </row>
    <row r="104" spans="2:12">
      <c r="B104" s="179" t="s">
        <v>1816</v>
      </c>
      <c r="C104" s="179" t="s">
        <v>1817</v>
      </c>
      <c r="D104" s="179" t="s">
        <v>1818</v>
      </c>
      <c r="E104" s="179" t="s">
        <v>244</v>
      </c>
      <c r="F104" s="179" t="s">
        <v>1177</v>
      </c>
      <c r="G104" s="179" t="s">
        <v>243</v>
      </c>
      <c r="H104" s="179" t="s">
        <v>968</v>
      </c>
      <c r="I104" s="179" t="s">
        <v>1340</v>
      </c>
      <c r="J104" s="179" t="s">
        <v>1835</v>
      </c>
      <c r="K104" s="180">
        <v>3.49</v>
      </c>
      <c r="L104" s="181">
        <v>624</v>
      </c>
    </row>
    <row r="105" spans="2:12">
      <c r="B105" s="179" t="s">
        <v>1816</v>
      </c>
      <c r="C105" s="179" t="s">
        <v>1817</v>
      </c>
      <c r="D105" s="179" t="s">
        <v>1818</v>
      </c>
      <c r="E105" s="179" t="s">
        <v>244</v>
      </c>
      <c r="F105" s="179" t="s">
        <v>1177</v>
      </c>
      <c r="G105" s="179" t="s">
        <v>243</v>
      </c>
      <c r="H105" s="179" t="s">
        <v>968</v>
      </c>
      <c r="I105" s="179" t="s">
        <v>1340</v>
      </c>
      <c r="J105" s="179" t="s">
        <v>1842</v>
      </c>
      <c r="K105" s="180">
        <v>0.01</v>
      </c>
      <c r="L105" s="181">
        <v>12</v>
      </c>
    </row>
    <row r="106" spans="2:12">
      <c r="B106" s="179" t="s">
        <v>1816</v>
      </c>
      <c r="C106" s="179" t="s">
        <v>1817</v>
      </c>
      <c r="D106" s="179" t="s">
        <v>1818</v>
      </c>
      <c r="E106" s="179" t="s">
        <v>244</v>
      </c>
      <c r="F106" s="179" t="s">
        <v>1177</v>
      </c>
      <c r="G106" s="179" t="s">
        <v>243</v>
      </c>
      <c r="H106" s="179" t="s">
        <v>968</v>
      </c>
      <c r="I106" s="179" t="s">
        <v>1340</v>
      </c>
      <c r="J106" s="179" t="s">
        <v>1836</v>
      </c>
      <c r="K106" s="180">
        <v>0.14000000000000001</v>
      </c>
      <c r="L106" s="181">
        <v>2</v>
      </c>
    </row>
    <row r="107" spans="2:12">
      <c r="B107" s="179" t="s">
        <v>1816</v>
      </c>
      <c r="C107" s="179" t="s">
        <v>1817</v>
      </c>
      <c r="D107" s="179" t="s">
        <v>1818</v>
      </c>
      <c r="E107" s="179" t="s">
        <v>244</v>
      </c>
      <c r="F107" s="179" t="s">
        <v>1177</v>
      </c>
      <c r="G107" s="179" t="s">
        <v>243</v>
      </c>
      <c r="H107" s="179" t="s">
        <v>970</v>
      </c>
      <c r="I107" s="179" t="s">
        <v>1341</v>
      </c>
      <c r="J107" s="179" t="s">
        <v>1834</v>
      </c>
      <c r="K107" s="180">
        <v>0.01</v>
      </c>
      <c r="L107" s="181">
        <v>10</v>
      </c>
    </row>
    <row r="108" spans="2:12">
      <c r="B108" s="179" t="s">
        <v>1816</v>
      </c>
      <c r="C108" s="179" t="s">
        <v>1817</v>
      </c>
      <c r="D108" s="179" t="s">
        <v>1818</v>
      </c>
      <c r="E108" s="179" t="s">
        <v>244</v>
      </c>
      <c r="F108" s="179" t="s">
        <v>1177</v>
      </c>
      <c r="G108" s="179" t="s">
        <v>243</v>
      </c>
      <c r="H108" s="179" t="s">
        <v>970</v>
      </c>
      <c r="I108" s="179" t="s">
        <v>1341</v>
      </c>
      <c r="J108" s="179" t="s">
        <v>1835</v>
      </c>
      <c r="K108" s="180">
        <v>1.0900000000000001</v>
      </c>
      <c r="L108" s="181">
        <v>207</v>
      </c>
    </row>
    <row r="109" spans="2:12">
      <c r="B109" s="179" t="s">
        <v>1816</v>
      </c>
      <c r="C109" s="179" t="s">
        <v>1817</v>
      </c>
      <c r="D109" s="179" t="s">
        <v>1818</v>
      </c>
      <c r="E109" s="179" t="s">
        <v>244</v>
      </c>
      <c r="F109" s="179" t="s">
        <v>1177</v>
      </c>
      <c r="G109" s="179" t="s">
        <v>243</v>
      </c>
      <c r="H109" s="179" t="s">
        <v>970</v>
      </c>
      <c r="I109" s="179" t="s">
        <v>1341</v>
      </c>
      <c r="J109" s="179" t="s">
        <v>1842</v>
      </c>
      <c r="K109" s="181"/>
      <c r="L109" s="181">
        <v>6</v>
      </c>
    </row>
    <row r="110" spans="2:12">
      <c r="B110" s="179" t="s">
        <v>1816</v>
      </c>
      <c r="C110" s="179" t="s">
        <v>1817</v>
      </c>
      <c r="D110" s="179" t="s">
        <v>1818</v>
      </c>
      <c r="E110" s="179" t="s">
        <v>244</v>
      </c>
      <c r="F110" s="179" t="s">
        <v>1177</v>
      </c>
      <c r="G110" s="179" t="s">
        <v>243</v>
      </c>
      <c r="H110" s="179" t="s">
        <v>970</v>
      </c>
      <c r="I110" s="179" t="s">
        <v>1341</v>
      </c>
      <c r="J110" s="179" t="s">
        <v>1836</v>
      </c>
      <c r="K110" s="180">
        <v>0.03</v>
      </c>
      <c r="L110" s="181">
        <v>2</v>
      </c>
    </row>
    <row r="111" spans="2:12">
      <c r="B111" s="179" t="s">
        <v>1816</v>
      </c>
      <c r="C111" s="179" t="s">
        <v>1817</v>
      </c>
      <c r="D111" s="179" t="s">
        <v>1818</v>
      </c>
      <c r="E111" s="179" t="s">
        <v>244</v>
      </c>
      <c r="F111" s="179" t="s">
        <v>1177</v>
      </c>
      <c r="G111" s="179" t="s">
        <v>243</v>
      </c>
      <c r="H111" s="179" t="s">
        <v>972</v>
      </c>
      <c r="I111" s="179" t="s">
        <v>1342</v>
      </c>
      <c r="J111" s="179" t="s">
        <v>1834</v>
      </c>
      <c r="K111" s="180">
        <v>0.01</v>
      </c>
      <c r="L111" s="181">
        <v>5</v>
      </c>
    </row>
    <row r="112" spans="2:12">
      <c r="B112" s="179" t="s">
        <v>1816</v>
      </c>
      <c r="C112" s="179" t="s">
        <v>1817</v>
      </c>
      <c r="D112" s="179" t="s">
        <v>1818</v>
      </c>
      <c r="E112" s="179" t="s">
        <v>244</v>
      </c>
      <c r="F112" s="179" t="s">
        <v>1177</v>
      </c>
      <c r="G112" s="179" t="s">
        <v>243</v>
      </c>
      <c r="H112" s="179" t="s">
        <v>972</v>
      </c>
      <c r="I112" s="179" t="s">
        <v>1342</v>
      </c>
      <c r="J112" s="179" t="s">
        <v>1835</v>
      </c>
      <c r="K112" s="180">
        <v>0.86</v>
      </c>
      <c r="L112" s="181">
        <v>153</v>
      </c>
    </row>
    <row r="113" spans="2:12">
      <c r="B113" s="179" t="s">
        <v>1816</v>
      </c>
      <c r="C113" s="179" t="s">
        <v>1817</v>
      </c>
      <c r="D113" s="179" t="s">
        <v>1818</v>
      </c>
      <c r="E113" s="179" t="s">
        <v>244</v>
      </c>
      <c r="F113" s="179" t="s">
        <v>1177</v>
      </c>
      <c r="G113" s="179" t="s">
        <v>243</v>
      </c>
      <c r="H113" s="179" t="s">
        <v>972</v>
      </c>
      <c r="I113" s="179" t="s">
        <v>1342</v>
      </c>
      <c r="J113" s="179" t="s">
        <v>1842</v>
      </c>
      <c r="K113" s="181"/>
      <c r="L113" s="181">
        <v>3</v>
      </c>
    </row>
    <row r="114" spans="2:12">
      <c r="B114" s="179" t="s">
        <v>1816</v>
      </c>
      <c r="C114" s="179" t="s">
        <v>1817</v>
      </c>
      <c r="D114" s="179" t="s">
        <v>1818</v>
      </c>
      <c r="E114" s="179" t="s">
        <v>244</v>
      </c>
      <c r="F114" s="179" t="s">
        <v>1177</v>
      </c>
      <c r="G114" s="179" t="s">
        <v>243</v>
      </c>
      <c r="H114" s="179" t="s">
        <v>972</v>
      </c>
      <c r="I114" s="179" t="s">
        <v>1342</v>
      </c>
      <c r="J114" s="179" t="s">
        <v>1836</v>
      </c>
      <c r="K114" s="180">
        <v>0.05</v>
      </c>
      <c r="L114" s="181">
        <v>2</v>
      </c>
    </row>
    <row r="115" spans="2:12">
      <c r="B115" s="179" t="s">
        <v>1816</v>
      </c>
      <c r="C115" s="179" t="s">
        <v>1817</v>
      </c>
      <c r="D115" s="179" t="s">
        <v>1818</v>
      </c>
      <c r="E115" s="179" t="s">
        <v>244</v>
      </c>
      <c r="F115" s="179" t="s">
        <v>1177</v>
      </c>
      <c r="G115" s="179" t="s">
        <v>243</v>
      </c>
      <c r="H115" s="179" t="s">
        <v>321</v>
      </c>
      <c r="I115" s="179" t="s">
        <v>1178</v>
      </c>
      <c r="J115" s="179" t="s">
        <v>1834</v>
      </c>
      <c r="K115" s="180">
        <v>0.1</v>
      </c>
      <c r="L115" s="181">
        <v>75</v>
      </c>
    </row>
    <row r="116" spans="2:12">
      <c r="B116" s="179" t="s">
        <v>1816</v>
      </c>
      <c r="C116" s="179" t="s">
        <v>1817</v>
      </c>
      <c r="D116" s="179" t="s">
        <v>1818</v>
      </c>
      <c r="E116" s="179" t="s">
        <v>244</v>
      </c>
      <c r="F116" s="179" t="s">
        <v>1177</v>
      </c>
      <c r="G116" s="179" t="s">
        <v>243</v>
      </c>
      <c r="H116" s="179" t="s">
        <v>321</v>
      </c>
      <c r="I116" s="179" t="s">
        <v>1178</v>
      </c>
      <c r="J116" s="179" t="s">
        <v>1835</v>
      </c>
      <c r="K116" s="180">
        <v>6.49</v>
      </c>
      <c r="L116" s="181">
        <v>1144</v>
      </c>
    </row>
    <row r="117" spans="2:12">
      <c r="B117" s="179" t="s">
        <v>1816</v>
      </c>
      <c r="C117" s="179" t="s">
        <v>1817</v>
      </c>
      <c r="D117" s="179" t="s">
        <v>1818</v>
      </c>
      <c r="E117" s="179" t="s">
        <v>244</v>
      </c>
      <c r="F117" s="179" t="s">
        <v>1177</v>
      </c>
      <c r="G117" s="179" t="s">
        <v>243</v>
      </c>
      <c r="H117" s="179" t="s">
        <v>321</v>
      </c>
      <c r="I117" s="179" t="s">
        <v>1178</v>
      </c>
      <c r="J117" s="179" t="s">
        <v>1842</v>
      </c>
      <c r="K117" s="180">
        <v>0.01</v>
      </c>
      <c r="L117" s="181">
        <v>13</v>
      </c>
    </row>
    <row r="118" spans="2:12">
      <c r="B118" s="179" t="s">
        <v>1816</v>
      </c>
      <c r="C118" s="179" t="s">
        <v>1817</v>
      </c>
      <c r="D118" s="179" t="s">
        <v>1818</v>
      </c>
      <c r="E118" s="179" t="s">
        <v>244</v>
      </c>
      <c r="F118" s="179" t="s">
        <v>1177</v>
      </c>
      <c r="G118" s="179" t="s">
        <v>243</v>
      </c>
      <c r="H118" s="179" t="s">
        <v>321</v>
      </c>
      <c r="I118" s="179" t="s">
        <v>1178</v>
      </c>
      <c r="J118" s="179" t="s">
        <v>1836</v>
      </c>
      <c r="K118" s="180">
        <v>0.16</v>
      </c>
      <c r="L118" s="181">
        <v>2</v>
      </c>
    </row>
    <row r="119" spans="2:12">
      <c r="B119" s="179" t="s">
        <v>1816</v>
      </c>
      <c r="C119" s="179" t="s">
        <v>1817</v>
      </c>
      <c r="D119" s="179" t="s">
        <v>1818</v>
      </c>
      <c r="E119" s="179" t="s">
        <v>244</v>
      </c>
      <c r="F119" s="179" t="s">
        <v>1177</v>
      </c>
      <c r="G119" s="179" t="s">
        <v>243</v>
      </c>
      <c r="H119" s="179" t="s">
        <v>317</v>
      </c>
      <c r="I119" s="179" t="s">
        <v>1343</v>
      </c>
      <c r="J119" s="179" t="s">
        <v>1866</v>
      </c>
      <c r="K119" s="180">
        <v>0.91</v>
      </c>
      <c r="L119" s="181">
        <v>1</v>
      </c>
    </row>
    <row r="120" spans="2:12">
      <c r="B120" s="179" t="s">
        <v>1816</v>
      </c>
      <c r="C120" s="179" t="s">
        <v>1817</v>
      </c>
      <c r="D120" s="179" t="s">
        <v>1818</v>
      </c>
      <c r="E120" s="179" t="s">
        <v>244</v>
      </c>
      <c r="F120" s="179" t="s">
        <v>1177</v>
      </c>
      <c r="G120" s="179" t="s">
        <v>243</v>
      </c>
      <c r="H120" s="179" t="s">
        <v>317</v>
      </c>
      <c r="I120" s="179" t="s">
        <v>1343</v>
      </c>
      <c r="J120" s="179" t="s">
        <v>1834</v>
      </c>
      <c r="K120" s="180">
        <v>0.08</v>
      </c>
      <c r="L120" s="181">
        <v>57</v>
      </c>
    </row>
    <row r="121" spans="2:12">
      <c r="B121" s="179" t="s">
        <v>1816</v>
      </c>
      <c r="C121" s="179" t="s">
        <v>1817</v>
      </c>
      <c r="D121" s="179" t="s">
        <v>1818</v>
      </c>
      <c r="E121" s="179" t="s">
        <v>244</v>
      </c>
      <c r="F121" s="179" t="s">
        <v>1177</v>
      </c>
      <c r="G121" s="179" t="s">
        <v>243</v>
      </c>
      <c r="H121" s="179" t="s">
        <v>317</v>
      </c>
      <c r="I121" s="179" t="s">
        <v>1343</v>
      </c>
      <c r="J121" s="179" t="s">
        <v>1838</v>
      </c>
      <c r="K121" s="181"/>
      <c r="L121" s="181">
        <v>2</v>
      </c>
    </row>
    <row r="122" spans="2:12">
      <c r="B122" s="179" t="s">
        <v>1816</v>
      </c>
      <c r="C122" s="179" t="s">
        <v>1817</v>
      </c>
      <c r="D122" s="179" t="s">
        <v>1818</v>
      </c>
      <c r="E122" s="179" t="s">
        <v>244</v>
      </c>
      <c r="F122" s="179" t="s">
        <v>1177</v>
      </c>
      <c r="G122" s="179" t="s">
        <v>243</v>
      </c>
      <c r="H122" s="179" t="s">
        <v>317</v>
      </c>
      <c r="I122" s="179" t="s">
        <v>1343</v>
      </c>
      <c r="J122" s="179" t="s">
        <v>1835</v>
      </c>
      <c r="K122" s="180">
        <v>3.81</v>
      </c>
      <c r="L122" s="181">
        <v>699</v>
      </c>
    </row>
    <row r="123" spans="2:12">
      <c r="B123" s="179" t="s">
        <v>1816</v>
      </c>
      <c r="C123" s="179" t="s">
        <v>1817</v>
      </c>
      <c r="D123" s="179" t="s">
        <v>1818</v>
      </c>
      <c r="E123" s="179" t="s">
        <v>244</v>
      </c>
      <c r="F123" s="179" t="s">
        <v>1177</v>
      </c>
      <c r="G123" s="179" t="s">
        <v>243</v>
      </c>
      <c r="H123" s="179" t="s">
        <v>317</v>
      </c>
      <c r="I123" s="179" t="s">
        <v>1343</v>
      </c>
      <c r="J123" s="179" t="s">
        <v>1842</v>
      </c>
      <c r="K123" s="180">
        <v>0.01</v>
      </c>
      <c r="L123" s="181">
        <v>11</v>
      </c>
    </row>
    <row r="124" spans="2:12">
      <c r="B124" s="179" t="s">
        <v>1816</v>
      </c>
      <c r="C124" s="179" t="s">
        <v>1817</v>
      </c>
      <c r="D124" s="179" t="s">
        <v>1818</v>
      </c>
      <c r="E124" s="179" t="s">
        <v>244</v>
      </c>
      <c r="F124" s="179" t="s">
        <v>1177</v>
      </c>
      <c r="G124" s="179" t="s">
        <v>243</v>
      </c>
      <c r="H124" s="179" t="s">
        <v>317</v>
      </c>
      <c r="I124" s="179" t="s">
        <v>1343</v>
      </c>
      <c r="J124" s="179" t="s">
        <v>1836</v>
      </c>
      <c r="K124" s="180">
        <v>0.18</v>
      </c>
      <c r="L124" s="181">
        <v>2</v>
      </c>
    </row>
    <row r="125" spans="2:12">
      <c r="B125" s="179" t="s">
        <v>1816</v>
      </c>
      <c r="C125" s="179" t="s">
        <v>1817</v>
      </c>
      <c r="D125" s="179" t="s">
        <v>1818</v>
      </c>
      <c r="E125" s="179" t="s">
        <v>244</v>
      </c>
      <c r="F125" s="179" t="s">
        <v>1177</v>
      </c>
      <c r="G125" s="179" t="s">
        <v>243</v>
      </c>
      <c r="H125" s="179" t="s">
        <v>974</v>
      </c>
      <c r="I125" s="179" t="s">
        <v>1344</v>
      </c>
      <c r="J125" s="179" t="s">
        <v>1834</v>
      </c>
      <c r="K125" s="180">
        <v>0.01</v>
      </c>
      <c r="L125" s="181">
        <v>6</v>
      </c>
    </row>
    <row r="126" spans="2:12">
      <c r="B126" s="179" t="s">
        <v>1816</v>
      </c>
      <c r="C126" s="179" t="s">
        <v>1817</v>
      </c>
      <c r="D126" s="179" t="s">
        <v>1818</v>
      </c>
      <c r="E126" s="179" t="s">
        <v>244</v>
      </c>
      <c r="F126" s="179" t="s">
        <v>1177</v>
      </c>
      <c r="G126" s="179" t="s">
        <v>243</v>
      </c>
      <c r="H126" s="179" t="s">
        <v>974</v>
      </c>
      <c r="I126" s="179" t="s">
        <v>1344</v>
      </c>
      <c r="J126" s="179" t="s">
        <v>1835</v>
      </c>
      <c r="K126" s="180">
        <v>1.19</v>
      </c>
      <c r="L126" s="181">
        <v>210</v>
      </c>
    </row>
    <row r="127" spans="2:12">
      <c r="B127" s="179" t="s">
        <v>1816</v>
      </c>
      <c r="C127" s="179" t="s">
        <v>1817</v>
      </c>
      <c r="D127" s="179" t="s">
        <v>1818</v>
      </c>
      <c r="E127" s="179" t="s">
        <v>244</v>
      </c>
      <c r="F127" s="179" t="s">
        <v>1177</v>
      </c>
      <c r="G127" s="179" t="s">
        <v>243</v>
      </c>
      <c r="H127" s="179" t="s">
        <v>974</v>
      </c>
      <c r="I127" s="179" t="s">
        <v>1344</v>
      </c>
      <c r="J127" s="179" t="s">
        <v>1842</v>
      </c>
      <c r="K127" s="181"/>
      <c r="L127" s="181">
        <v>4</v>
      </c>
    </row>
    <row r="128" spans="2:12">
      <c r="B128" s="179" t="s">
        <v>1816</v>
      </c>
      <c r="C128" s="179" t="s">
        <v>1817</v>
      </c>
      <c r="D128" s="179" t="s">
        <v>1818</v>
      </c>
      <c r="E128" s="179" t="s">
        <v>244</v>
      </c>
      <c r="F128" s="179" t="s">
        <v>1177</v>
      </c>
      <c r="G128" s="179" t="s">
        <v>243</v>
      </c>
      <c r="H128" s="179" t="s">
        <v>974</v>
      </c>
      <c r="I128" s="179" t="s">
        <v>1344</v>
      </c>
      <c r="J128" s="179" t="s">
        <v>1836</v>
      </c>
      <c r="K128" s="180">
        <v>0.03</v>
      </c>
      <c r="L128" s="181">
        <v>2</v>
      </c>
    </row>
    <row r="129" spans="2:12">
      <c r="B129" s="179" t="s">
        <v>1816</v>
      </c>
      <c r="C129" s="179" t="s">
        <v>1817</v>
      </c>
      <c r="D129" s="179" t="s">
        <v>1818</v>
      </c>
      <c r="E129" s="179" t="s">
        <v>244</v>
      </c>
      <c r="F129" s="179" t="s">
        <v>1177</v>
      </c>
      <c r="G129" s="179" t="s">
        <v>243</v>
      </c>
      <c r="H129" s="179" t="s">
        <v>319</v>
      </c>
      <c r="I129" s="179" t="s">
        <v>1345</v>
      </c>
      <c r="J129" s="179" t="s">
        <v>1834</v>
      </c>
      <c r="K129" s="180">
        <v>0.01</v>
      </c>
      <c r="L129" s="181">
        <v>6</v>
      </c>
    </row>
    <row r="130" spans="2:12">
      <c r="B130" s="179" t="s">
        <v>1816</v>
      </c>
      <c r="C130" s="179" t="s">
        <v>1817</v>
      </c>
      <c r="D130" s="179" t="s">
        <v>1818</v>
      </c>
      <c r="E130" s="179" t="s">
        <v>244</v>
      </c>
      <c r="F130" s="179" t="s">
        <v>1177</v>
      </c>
      <c r="G130" s="179" t="s">
        <v>243</v>
      </c>
      <c r="H130" s="179" t="s">
        <v>319</v>
      </c>
      <c r="I130" s="179" t="s">
        <v>1345</v>
      </c>
      <c r="J130" s="179" t="s">
        <v>1835</v>
      </c>
      <c r="K130" s="180">
        <v>0.71</v>
      </c>
      <c r="L130" s="181">
        <v>130</v>
      </c>
    </row>
    <row r="131" spans="2:12">
      <c r="B131" s="179" t="s">
        <v>1816</v>
      </c>
      <c r="C131" s="179" t="s">
        <v>1817</v>
      </c>
      <c r="D131" s="179" t="s">
        <v>1818</v>
      </c>
      <c r="E131" s="179" t="s">
        <v>244</v>
      </c>
      <c r="F131" s="179" t="s">
        <v>1177</v>
      </c>
      <c r="G131" s="179" t="s">
        <v>243</v>
      </c>
      <c r="H131" s="179" t="s">
        <v>319</v>
      </c>
      <c r="I131" s="179" t="s">
        <v>1345</v>
      </c>
      <c r="J131" s="179" t="s">
        <v>1842</v>
      </c>
      <c r="K131" s="181"/>
      <c r="L131" s="181">
        <v>3</v>
      </c>
    </row>
    <row r="132" spans="2:12">
      <c r="B132" s="179" t="s">
        <v>1816</v>
      </c>
      <c r="C132" s="179" t="s">
        <v>1817</v>
      </c>
      <c r="D132" s="179" t="s">
        <v>1818</v>
      </c>
      <c r="E132" s="179" t="s">
        <v>244</v>
      </c>
      <c r="F132" s="179" t="s">
        <v>1177</v>
      </c>
      <c r="G132" s="179" t="s">
        <v>243</v>
      </c>
      <c r="H132" s="179" t="s">
        <v>319</v>
      </c>
      <c r="I132" s="179" t="s">
        <v>1345</v>
      </c>
      <c r="J132" s="179" t="s">
        <v>1836</v>
      </c>
      <c r="K132" s="180">
        <v>0.03</v>
      </c>
      <c r="L132" s="181">
        <v>2</v>
      </c>
    </row>
    <row r="133" spans="2:12">
      <c r="B133" s="179" t="s">
        <v>1816</v>
      </c>
      <c r="C133" s="179" t="s">
        <v>1817</v>
      </c>
      <c r="D133" s="179" t="s">
        <v>1818</v>
      </c>
      <c r="E133" s="179" t="s">
        <v>244</v>
      </c>
      <c r="F133" s="179" t="s">
        <v>1177</v>
      </c>
      <c r="G133" s="179" t="s">
        <v>243</v>
      </c>
      <c r="H133" s="179" t="s">
        <v>964</v>
      </c>
      <c r="I133" s="179" t="s">
        <v>1179</v>
      </c>
      <c r="J133" s="179" t="s">
        <v>1834</v>
      </c>
      <c r="K133" s="180">
        <v>0.03</v>
      </c>
      <c r="L133" s="181">
        <v>23</v>
      </c>
    </row>
    <row r="134" spans="2:12">
      <c r="B134" s="179" t="s">
        <v>1816</v>
      </c>
      <c r="C134" s="179" t="s">
        <v>1817</v>
      </c>
      <c r="D134" s="179" t="s">
        <v>1818</v>
      </c>
      <c r="E134" s="179" t="s">
        <v>244</v>
      </c>
      <c r="F134" s="179" t="s">
        <v>1177</v>
      </c>
      <c r="G134" s="179" t="s">
        <v>243</v>
      </c>
      <c r="H134" s="179" t="s">
        <v>964</v>
      </c>
      <c r="I134" s="179" t="s">
        <v>1179</v>
      </c>
      <c r="J134" s="179" t="s">
        <v>1838</v>
      </c>
      <c r="K134" s="181"/>
      <c r="L134" s="181">
        <v>1</v>
      </c>
    </row>
    <row r="135" spans="2:12">
      <c r="B135" s="179" t="s">
        <v>1816</v>
      </c>
      <c r="C135" s="179" t="s">
        <v>1817</v>
      </c>
      <c r="D135" s="179" t="s">
        <v>1818</v>
      </c>
      <c r="E135" s="179" t="s">
        <v>244</v>
      </c>
      <c r="F135" s="179" t="s">
        <v>1177</v>
      </c>
      <c r="G135" s="179" t="s">
        <v>243</v>
      </c>
      <c r="H135" s="179" t="s">
        <v>964</v>
      </c>
      <c r="I135" s="179" t="s">
        <v>1179</v>
      </c>
      <c r="J135" s="179" t="s">
        <v>1835</v>
      </c>
      <c r="K135" s="180">
        <v>0.94</v>
      </c>
      <c r="L135" s="181">
        <v>167</v>
      </c>
    </row>
    <row r="136" spans="2:12">
      <c r="B136" s="179" t="s">
        <v>1816</v>
      </c>
      <c r="C136" s="179" t="s">
        <v>1817</v>
      </c>
      <c r="D136" s="179" t="s">
        <v>1818</v>
      </c>
      <c r="E136" s="179" t="s">
        <v>244</v>
      </c>
      <c r="F136" s="179" t="s">
        <v>1177</v>
      </c>
      <c r="G136" s="179" t="s">
        <v>243</v>
      </c>
      <c r="H136" s="179" t="s">
        <v>964</v>
      </c>
      <c r="I136" s="179" t="s">
        <v>1179</v>
      </c>
      <c r="J136" s="179" t="s">
        <v>1842</v>
      </c>
      <c r="K136" s="181"/>
      <c r="L136" s="181">
        <v>2</v>
      </c>
    </row>
    <row r="137" spans="2:12">
      <c r="B137" s="179" t="s">
        <v>1816</v>
      </c>
      <c r="C137" s="179" t="s">
        <v>1817</v>
      </c>
      <c r="D137" s="179" t="s">
        <v>1818</v>
      </c>
      <c r="E137" s="179" t="s">
        <v>244</v>
      </c>
      <c r="F137" s="179" t="s">
        <v>1177</v>
      </c>
      <c r="G137" s="179" t="s">
        <v>243</v>
      </c>
      <c r="H137" s="179" t="s">
        <v>964</v>
      </c>
      <c r="I137" s="179" t="s">
        <v>1179</v>
      </c>
      <c r="J137" s="179" t="s">
        <v>1836</v>
      </c>
      <c r="K137" s="180">
        <v>0.04</v>
      </c>
      <c r="L137" s="181">
        <v>2</v>
      </c>
    </row>
    <row r="138" spans="2:12">
      <c r="B138" s="179" t="s">
        <v>1816</v>
      </c>
      <c r="C138" s="179" t="s">
        <v>1817</v>
      </c>
      <c r="D138" s="179" t="s">
        <v>1818</v>
      </c>
      <c r="E138" s="179" t="s">
        <v>244</v>
      </c>
      <c r="F138" s="179" t="s">
        <v>1177</v>
      </c>
      <c r="G138" s="179" t="s">
        <v>243</v>
      </c>
      <c r="H138" s="179" t="s">
        <v>962</v>
      </c>
      <c r="I138" s="179" t="s">
        <v>1867</v>
      </c>
      <c r="J138" s="179" t="s">
        <v>1834</v>
      </c>
      <c r="K138" s="180">
        <v>0.02</v>
      </c>
      <c r="L138" s="181">
        <v>11</v>
      </c>
    </row>
    <row r="139" spans="2:12">
      <c r="B139" s="179" t="s">
        <v>1816</v>
      </c>
      <c r="C139" s="179" t="s">
        <v>1817</v>
      </c>
      <c r="D139" s="179" t="s">
        <v>1818</v>
      </c>
      <c r="E139" s="179" t="s">
        <v>244</v>
      </c>
      <c r="F139" s="179" t="s">
        <v>1177</v>
      </c>
      <c r="G139" s="179" t="s">
        <v>243</v>
      </c>
      <c r="H139" s="179" t="s">
        <v>962</v>
      </c>
      <c r="I139" s="179" t="s">
        <v>1867</v>
      </c>
      <c r="J139" s="179" t="s">
        <v>1835</v>
      </c>
      <c r="K139" s="180">
        <v>0.67</v>
      </c>
      <c r="L139" s="181">
        <v>120</v>
      </c>
    </row>
    <row r="140" spans="2:12">
      <c r="B140" s="179" t="s">
        <v>1816</v>
      </c>
      <c r="C140" s="179" t="s">
        <v>1817</v>
      </c>
      <c r="D140" s="179" t="s">
        <v>1818</v>
      </c>
      <c r="E140" s="179" t="s">
        <v>244</v>
      </c>
      <c r="F140" s="179" t="s">
        <v>1177</v>
      </c>
      <c r="G140" s="179" t="s">
        <v>243</v>
      </c>
      <c r="H140" s="179" t="s">
        <v>962</v>
      </c>
      <c r="I140" s="179" t="s">
        <v>1867</v>
      </c>
      <c r="J140" s="179" t="s">
        <v>1842</v>
      </c>
      <c r="K140" s="181"/>
      <c r="L140" s="181">
        <v>2</v>
      </c>
    </row>
    <row r="141" spans="2:12">
      <c r="B141" s="179" t="s">
        <v>1816</v>
      </c>
      <c r="C141" s="179" t="s">
        <v>1817</v>
      </c>
      <c r="D141" s="179" t="s">
        <v>1818</v>
      </c>
      <c r="E141" s="179" t="s">
        <v>244</v>
      </c>
      <c r="F141" s="179" t="s">
        <v>1177</v>
      </c>
      <c r="G141" s="179" t="s">
        <v>243</v>
      </c>
      <c r="H141" s="179" t="s">
        <v>962</v>
      </c>
      <c r="I141" s="179" t="s">
        <v>1867</v>
      </c>
      <c r="J141" s="179" t="s">
        <v>1836</v>
      </c>
      <c r="K141" s="180">
        <v>0.03</v>
      </c>
      <c r="L141" s="181">
        <v>2</v>
      </c>
    </row>
    <row r="142" spans="2:12">
      <c r="B142" s="179" t="s">
        <v>1816</v>
      </c>
      <c r="C142" s="179" t="s">
        <v>1817</v>
      </c>
      <c r="D142" s="179" t="s">
        <v>1818</v>
      </c>
      <c r="E142" s="179" t="s">
        <v>244</v>
      </c>
      <c r="F142" s="179" t="s">
        <v>1177</v>
      </c>
      <c r="G142" s="179" t="s">
        <v>243</v>
      </c>
      <c r="H142" s="179" t="s">
        <v>975</v>
      </c>
      <c r="I142" s="179" t="s">
        <v>243</v>
      </c>
      <c r="J142" s="179" t="s">
        <v>1834</v>
      </c>
      <c r="K142" s="180">
        <v>0.75</v>
      </c>
      <c r="L142" s="181">
        <v>543</v>
      </c>
    </row>
    <row r="143" spans="2:12">
      <c r="B143" s="179" t="s">
        <v>1816</v>
      </c>
      <c r="C143" s="179" t="s">
        <v>1817</v>
      </c>
      <c r="D143" s="179" t="s">
        <v>1818</v>
      </c>
      <c r="E143" s="179" t="s">
        <v>244</v>
      </c>
      <c r="F143" s="179" t="s">
        <v>1177</v>
      </c>
      <c r="G143" s="179" t="s">
        <v>243</v>
      </c>
      <c r="H143" s="179" t="s">
        <v>975</v>
      </c>
      <c r="I143" s="179" t="s">
        <v>243</v>
      </c>
      <c r="J143" s="179" t="s">
        <v>1838</v>
      </c>
      <c r="K143" s="180">
        <v>0.01</v>
      </c>
      <c r="L143" s="181">
        <v>5</v>
      </c>
    </row>
    <row r="144" spans="2:12">
      <c r="B144" s="179" t="s">
        <v>1816</v>
      </c>
      <c r="C144" s="179" t="s">
        <v>1817</v>
      </c>
      <c r="D144" s="179" t="s">
        <v>1818</v>
      </c>
      <c r="E144" s="179" t="s">
        <v>244</v>
      </c>
      <c r="F144" s="179" t="s">
        <v>1177</v>
      </c>
      <c r="G144" s="179" t="s">
        <v>243</v>
      </c>
      <c r="H144" s="179" t="s">
        <v>975</v>
      </c>
      <c r="I144" s="179" t="s">
        <v>243</v>
      </c>
      <c r="J144" s="179" t="s">
        <v>1835</v>
      </c>
      <c r="K144" s="180">
        <v>29.06</v>
      </c>
      <c r="L144" s="181">
        <v>6061</v>
      </c>
    </row>
    <row r="145" spans="2:12">
      <c r="B145" s="179" t="s">
        <v>1816</v>
      </c>
      <c r="C145" s="179" t="s">
        <v>1817</v>
      </c>
      <c r="D145" s="179" t="s">
        <v>1818</v>
      </c>
      <c r="E145" s="179" t="s">
        <v>244</v>
      </c>
      <c r="F145" s="179" t="s">
        <v>1177</v>
      </c>
      <c r="G145" s="179" t="s">
        <v>243</v>
      </c>
      <c r="H145" s="179" t="s">
        <v>975</v>
      </c>
      <c r="I145" s="179" t="s">
        <v>243</v>
      </c>
      <c r="J145" s="179" t="s">
        <v>1842</v>
      </c>
      <c r="K145" s="181"/>
      <c r="L145" s="181">
        <v>6</v>
      </c>
    </row>
    <row r="146" spans="2:12">
      <c r="B146" s="179" t="s">
        <v>1816</v>
      </c>
      <c r="C146" s="179" t="s">
        <v>1817</v>
      </c>
      <c r="D146" s="179" t="s">
        <v>1818</v>
      </c>
      <c r="E146" s="179" t="s">
        <v>244</v>
      </c>
      <c r="F146" s="179" t="s">
        <v>1177</v>
      </c>
      <c r="G146" s="179" t="s">
        <v>243</v>
      </c>
      <c r="H146" s="179" t="s">
        <v>975</v>
      </c>
      <c r="I146" s="179" t="s">
        <v>243</v>
      </c>
      <c r="J146" s="179" t="s">
        <v>1836</v>
      </c>
      <c r="K146" s="180">
        <v>0.5</v>
      </c>
      <c r="L146" s="181">
        <v>2</v>
      </c>
    </row>
    <row r="147" spans="2:12">
      <c r="B147" s="179" t="s">
        <v>1816</v>
      </c>
      <c r="C147" s="179" t="s">
        <v>1817</v>
      </c>
      <c r="D147" s="179" t="s">
        <v>1818</v>
      </c>
      <c r="E147" s="179" t="s">
        <v>244</v>
      </c>
      <c r="F147" s="179" t="s">
        <v>1180</v>
      </c>
      <c r="G147" s="179" t="s">
        <v>1181</v>
      </c>
      <c r="H147" s="179" t="s">
        <v>987</v>
      </c>
      <c r="I147" s="179" t="s">
        <v>1346</v>
      </c>
      <c r="J147" s="179" t="s">
        <v>1834</v>
      </c>
      <c r="K147" s="180">
        <v>0.01</v>
      </c>
      <c r="L147" s="181">
        <v>6</v>
      </c>
    </row>
    <row r="148" spans="2:12">
      <c r="B148" s="179" t="s">
        <v>1816</v>
      </c>
      <c r="C148" s="179" t="s">
        <v>1817</v>
      </c>
      <c r="D148" s="179" t="s">
        <v>1818</v>
      </c>
      <c r="E148" s="179" t="s">
        <v>244</v>
      </c>
      <c r="F148" s="179" t="s">
        <v>1180</v>
      </c>
      <c r="G148" s="179" t="s">
        <v>1181</v>
      </c>
      <c r="H148" s="179" t="s">
        <v>987</v>
      </c>
      <c r="I148" s="179" t="s">
        <v>1346</v>
      </c>
      <c r="J148" s="179" t="s">
        <v>1838</v>
      </c>
      <c r="K148" s="181"/>
      <c r="L148" s="181">
        <v>1</v>
      </c>
    </row>
    <row r="149" spans="2:12">
      <c r="B149" s="179" t="s">
        <v>1816</v>
      </c>
      <c r="C149" s="179" t="s">
        <v>1817</v>
      </c>
      <c r="D149" s="179" t="s">
        <v>1818</v>
      </c>
      <c r="E149" s="179" t="s">
        <v>244</v>
      </c>
      <c r="F149" s="179" t="s">
        <v>1180</v>
      </c>
      <c r="G149" s="179" t="s">
        <v>1181</v>
      </c>
      <c r="H149" s="179" t="s">
        <v>987</v>
      </c>
      <c r="I149" s="179" t="s">
        <v>1346</v>
      </c>
      <c r="J149" s="179" t="s">
        <v>1835</v>
      </c>
      <c r="K149" s="180">
        <v>0.65</v>
      </c>
      <c r="L149" s="181">
        <v>118</v>
      </c>
    </row>
    <row r="150" spans="2:12">
      <c r="B150" s="179" t="s">
        <v>1816</v>
      </c>
      <c r="C150" s="179" t="s">
        <v>1817</v>
      </c>
      <c r="D150" s="179" t="s">
        <v>1818</v>
      </c>
      <c r="E150" s="179" t="s">
        <v>244</v>
      </c>
      <c r="F150" s="179" t="s">
        <v>1180</v>
      </c>
      <c r="G150" s="179" t="s">
        <v>1181</v>
      </c>
      <c r="H150" s="179" t="s">
        <v>987</v>
      </c>
      <c r="I150" s="179" t="s">
        <v>1346</v>
      </c>
      <c r="J150" s="179" t="s">
        <v>1842</v>
      </c>
      <c r="K150" s="181"/>
      <c r="L150" s="181">
        <v>4</v>
      </c>
    </row>
    <row r="151" spans="2:12">
      <c r="B151" s="179" t="s">
        <v>1816</v>
      </c>
      <c r="C151" s="179" t="s">
        <v>1817</v>
      </c>
      <c r="D151" s="179" t="s">
        <v>1818</v>
      </c>
      <c r="E151" s="179" t="s">
        <v>244</v>
      </c>
      <c r="F151" s="179" t="s">
        <v>1180</v>
      </c>
      <c r="G151" s="179" t="s">
        <v>1181</v>
      </c>
      <c r="H151" s="179" t="s">
        <v>987</v>
      </c>
      <c r="I151" s="179" t="s">
        <v>1346</v>
      </c>
      <c r="J151" s="179" t="s">
        <v>1836</v>
      </c>
      <c r="K151" s="180">
        <v>0.02</v>
      </c>
      <c r="L151" s="181">
        <v>2</v>
      </c>
    </row>
    <row r="152" spans="2:12">
      <c r="B152" s="179" t="s">
        <v>1816</v>
      </c>
      <c r="C152" s="179" t="s">
        <v>1817</v>
      </c>
      <c r="D152" s="179" t="s">
        <v>1818</v>
      </c>
      <c r="E152" s="179" t="s">
        <v>244</v>
      </c>
      <c r="F152" s="179" t="s">
        <v>1180</v>
      </c>
      <c r="G152" s="179" t="s">
        <v>1181</v>
      </c>
      <c r="H152" s="179" t="s">
        <v>981</v>
      </c>
      <c r="I152" s="179" t="s">
        <v>1182</v>
      </c>
      <c r="J152" s="179" t="s">
        <v>1834</v>
      </c>
      <c r="K152" s="180">
        <v>0.13</v>
      </c>
      <c r="L152" s="181">
        <v>91</v>
      </c>
    </row>
    <row r="153" spans="2:12">
      <c r="B153" s="179" t="s">
        <v>1816</v>
      </c>
      <c r="C153" s="179" t="s">
        <v>1817</v>
      </c>
      <c r="D153" s="179" t="s">
        <v>1818</v>
      </c>
      <c r="E153" s="179" t="s">
        <v>244</v>
      </c>
      <c r="F153" s="179" t="s">
        <v>1180</v>
      </c>
      <c r="G153" s="179" t="s">
        <v>1181</v>
      </c>
      <c r="H153" s="179" t="s">
        <v>981</v>
      </c>
      <c r="I153" s="179" t="s">
        <v>1182</v>
      </c>
      <c r="J153" s="179" t="s">
        <v>1835</v>
      </c>
      <c r="K153" s="180">
        <v>2.95</v>
      </c>
      <c r="L153" s="181">
        <v>560</v>
      </c>
    </row>
    <row r="154" spans="2:12">
      <c r="B154" s="179" t="s">
        <v>1816</v>
      </c>
      <c r="C154" s="179" t="s">
        <v>1817</v>
      </c>
      <c r="D154" s="179" t="s">
        <v>1818</v>
      </c>
      <c r="E154" s="179" t="s">
        <v>244</v>
      </c>
      <c r="F154" s="179" t="s">
        <v>1180</v>
      </c>
      <c r="G154" s="179" t="s">
        <v>1181</v>
      </c>
      <c r="H154" s="179" t="s">
        <v>981</v>
      </c>
      <c r="I154" s="179" t="s">
        <v>1182</v>
      </c>
      <c r="J154" s="179" t="s">
        <v>1842</v>
      </c>
      <c r="K154" s="180">
        <v>0.01</v>
      </c>
      <c r="L154" s="181">
        <v>9</v>
      </c>
    </row>
    <row r="155" spans="2:12">
      <c r="B155" s="179" t="s">
        <v>1816</v>
      </c>
      <c r="C155" s="179" t="s">
        <v>1817</v>
      </c>
      <c r="D155" s="179" t="s">
        <v>1818</v>
      </c>
      <c r="E155" s="179" t="s">
        <v>244</v>
      </c>
      <c r="F155" s="179" t="s">
        <v>1180</v>
      </c>
      <c r="G155" s="179" t="s">
        <v>1181</v>
      </c>
      <c r="H155" s="179" t="s">
        <v>981</v>
      </c>
      <c r="I155" s="179" t="s">
        <v>1182</v>
      </c>
      <c r="J155" s="179" t="s">
        <v>1836</v>
      </c>
      <c r="K155" s="180">
        <v>7.0000000000000007E-2</v>
      </c>
      <c r="L155" s="181">
        <v>2</v>
      </c>
    </row>
    <row r="156" spans="2:12">
      <c r="B156" s="179" t="s">
        <v>1816</v>
      </c>
      <c r="C156" s="179" t="s">
        <v>1817</v>
      </c>
      <c r="D156" s="179" t="s">
        <v>1818</v>
      </c>
      <c r="E156" s="179" t="s">
        <v>244</v>
      </c>
      <c r="F156" s="179" t="s">
        <v>1180</v>
      </c>
      <c r="G156" s="179" t="s">
        <v>1181</v>
      </c>
      <c r="H156" s="179" t="s">
        <v>995</v>
      </c>
      <c r="I156" s="179" t="s">
        <v>1183</v>
      </c>
      <c r="J156" s="179" t="s">
        <v>1834</v>
      </c>
      <c r="K156" s="180">
        <v>0.01</v>
      </c>
      <c r="L156" s="181">
        <v>4</v>
      </c>
    </row>
    <row r="157" spans="2:12">
      <c r="B157" s="179" t="s">
        <v>1816</v>
      </c>
      <c r="C157" s="179" t="s">
        <v>1817</v>
      </c>
      <c r="D157" s="179" t="s">
        <v>1818</v>
      </c>
      <c r="E157" s="179" t="s">
        <v>244</v>
      </c>
      <c r="F157" s="179" t="s">
        <v>1180</v>
      </c>
      <c r="G157" s="179" t="s">
        <v>1181</v>
      </c>
      <c r="H157" s="179" t="s">
        <v>995</v>
      </c>
      <c r="I157" s="179" t="s">
        <v>1183</v>
      </c>
      <c r="J157" s="179" t="s">
        <v>1838</v>
      </c>
      <c r="K157" s="180">
        <v>0.03</v>
      </c>
      <c r="L157" s="181">
        <v>1</v>
      </c>
    </row>
    <row r="158" spans="2:12">
      <c r="B158" s="179" t="s">
        <v>1816</v>
      </c>
      <c r="C158" s="179" t="s">
        <v>1817</v>
      </c>
      <c r="D158" s="179" t="s">
        <v>1818</v>
      </c>
      <c r="E158" s="179" t="s">
        <v>244</v>
      </c>
      <c r="F158" s="179" t="s">
        <v>1180</v>
      </c>
      <c r="G158" s="179" t="s">
        <v>1181</v>
      </c>
      <c r="H158" s="179" t="s">
        <v>995</v>
      </c>
      <c r="I158" s="179" t="s">
        <v>1183</v>
      </c>
      <c r="J158" s="179" t="s">
        <v>1835</v>
      </c>
      <c r="K158" s="180">
        <v>0.5</v>
      </c>
      <c r="L158" s="181">
        <v>98</v>
      </c>
    </row>
    <row r="159" spans="2:12">
      <c r="B159" s="179" t="s">
        <v>1816</v>
      </c>
      <c r="C159" s="179" t="s">
        <v>1817</v>
      </c>
      <c r="D159" s="179" t="s">
        <v>1818</v>
      </c>
      <c r="E159" s="179" t="s">
        <v>244</v>
      </c>
      <c r="F159" s="179" t="s">
        <v>1180</v>
      </c>
      <c r="G159" s="179" t="s">
        <v>1181</v>
      </c>
      <c r="H159" s="179" t="s">
        <v>995</v>
      </c>
      <c r="I159" s="179" t="s">
        <v>1183</v>
      </c>
      <c r="J159" s="179" t="s">
        <v>1842</v>
      </c>
      <c r="K159" s="181"/>
      <c r="L159" s="181">
        <v>2</v>
      </c>
    </row>
    <row r="160" spans="2:12">
      <c r="B160" s="179" t="s">
        <v>1816</v>
      </c>
      <c r="C160" s="179" t="s">
        <v>1817</v>
      </c>
      <c r="D160" s="179" t="s">
        <v>1818</v>
      </c>
      <c r="E160" s="179" t="s">
        <v>244</v>
      </c>
      <c r="F160" s="179" t="s">
        <v>1180</v>
      </c>
      <c r="G160" s="179" t="s">
        <v>1181</v>
      </c>
      <c r="H160" s="179" t="s">
        <v>995</v>
      </c>
      <c r="I160" s="179" t="s">
        <v>1183</v>
      </c>
      <c r="J160" s="179" t="s">
        <v>1836</v>
      </c>
      <c r="K160" s="180">
        <v>0.02</v>
      </c>
      <c r="L160" s="181">
        <v>2</v>
      </c>
    </row>
    <row r="161" spans="2:12">
      <c r="B161" s="179" t="s">
        <v>1816</v>
      </c>
      <c r="C161" s="179" t="s">
        <v>1817</v>
      </c>
      <c r="D161" s="179" t="s">
        <v>1818</v>
      </c>
      <c r="E161" s="179" t="s">
        <v>244</v>
      </c>
      <c r="F161" s="179" t="s">
        <v>1180</v>
      </c>
      <c r="G161" s="179" t="s">
        <v>1181</v>
      </c>
      <c r="H161" s="179" t="s">
        <v>983</v>
      </c>
      <c r="I161" s="179" t="s">
        <v>1184</v>
      </c>
      <c r="J161" s="179" t="s">
        <v>1834</v>
      </c>
      <c r="K161" s="180">
        <v>0.01</v>
      </c>
      <c r="L161" s="181">
        <v>4</v>
      </c>
    </row>
    <row r="162" spans="2:12">
      <c r="B162" s="179" t="s">
        <v>1816</v>
      </c>
      <c r="C162" s="179" t="s">
        <v>1817</v>
      </c>
      <c r="D162" s="179" t="s">
        <v>1818</v>
      </c>
      <c r="E162" s="179" t="s">
        <v>244</v>
      </c>
      <c r="F162" s="179" t="s">
        <v>1180</v>
      </c>
      <c r="G162" s="179" t="s">
        <v>1181</v>
      </c>
      <c r="H162" s="179" t="s">
        <v>983</v>
      </c>
      <c r="I162" s="179" t="s">
        <v>1184</v>
      </c>
      <c r="J162" s="179" t="s">
        <v>1838</v>
      </c>
      <c r="K162" s="181"/>
      <c r="L162" s="181">
        <v>3</v>
      </c>
    </row>
    <row r="163" spans="2:12">
      <c r="B163" s="179" t="s">
        <v>1816</v>
      </c>
      <c r="C163" s="179" t="s">
        <v>1817</v>
      </c>
      <c r="D163" s="179" t="s">
        <v>1818</v>
      </c>
      <c r="E163" s="179" t="s">
        <v>244</v>
      </c>
      <c r="F163" s="179" t="s">
        <v>1180</v>
      </c>
      <c r="G163" s="179" t="s">
        <v>1181</v>
      </c>
      <c r="H163" s="179" t="s">
        <v>983</v>
      </c>
      <c r="I163" s="179" t="s">
        <v>1184</v>
      </c>
      <c r="J163" s="179" t="s">
        <v>1835</v>
      </c>
      <c r="K163" s="180">
        <v>0.41</v>
      </c>
      <c r="L163" s="181">
        <v>63</v>
      </c>
    </row>
    <row r="164" spans="2:12">
      <c r="B164" s="179" t="s">
        <v>1816</v>
      </c>
      <c r="C164" s="179" t="s">
        <v>1817</v>
      </c>
      <c r="D164" s="179" t="s">
        <v>1818</v>
      </c>
      <c r="E164" s="179" t="s">
        <v>244</v>
      </c>
      <c r="F164" s="179" t="s">
        <v>1180</v>
      </c>
      <c r="G164" s="179" t="s">
        <v>1181</v>
      </c>
      <c r="H164" s="179" t="s">
        <v>983</v>
      </c>
      <c r="I164" s="179" t="s">
        <v>1184</v>
      </c>
      <c r="J164" s="179" t="s">
        <v>1842</v>
      </c>
      <c r="K164" s="181"/>
      <c r="L164" s="181">
        <v>3</v>
      </c>
    </row>
    <row r="165" spans="2:12">
      <c r="B165" s="179" t="s">
        <v>1816</v>
      </c>
      <c r="C165" s="179" t="s">
        <v>1817</v>
      </c>
      <c r="D165" s="179" t="s">
        <v>1818</v>
      </c>
      <c r="E165" s="179" t="s">
        <v>244</v>
      </c>
      <c r="F165" s="179" t="s">
        <v>1180</v>
      </c>
      <c r="G165" s="179" t="s">
        <v>1181</v>
      </c>
      <c r="H165" s="179" t="s">
        <v>983</v>
      </c>
      <c r="I165" s="179" t="s">
        <v>1184</v>
      </c>
      <c r="J165" s="179" t="s">
        <v>1836</v>
      </c>
      <c r="K165" s="180">
        <v>0.02</v>
      </c>
      <c r="L165" s="181">
        <v>2</v>
      </c>
    </row>
    <row r="166" spans="2:12">
      <c r="B166" s="179" t="s">
        <v>1816</v>
      </c>
      <c r="C166" s="179" t="s">
        <v>1817</v>
      </c>
      <c r="D166" s="179" t="s">
        <v>1818</v>
      </c>
      <c r="E166" s="179" t="s">
        <v>244</v>
      </c>
      <c r="F166" s="179" t="s">
        <v>1180</v>
      </c>
      <c r="G166" s="179" t="s">
        <v>1181</v>
      </c>
      <c r="H166" s="179" t="s">
        <v>989</v>
      </c>
      <c r="I166" s="179" t="s">
        <v>1185</v>
      </c>
      <c r="J166" s="179" t="s">
        <v>1834</v>
      </c>
      <c r="K166" s="180">
        <v>0.05</v>
      </c>
      <c r="L166" s="181">
        <v>34</v>
      </c>
    </row>
    <row r="167" spans="2:12">
      <c r="B167" s="179" t="s">
        <v>1816</v>
      </c>
      <c r="C167" s="179" t="s">
        <v>1817</v>
      </c>
      <c r="D167" s="179" t="s">
        <v>1818</v>
      </c>
      <c r="E167" s="179" t="s">
        <v>244</v>
      </c>
      <c r="F167" s="179" t="s">
        <v>1180</v>
      </c>
      <c r="G167" s="179" t="s">
        <v>1181</v>
      </c>
      <c r="H167" s="179" t="s">
        <v>989</v>
      </c>
      <c r="I167" s="179" t="s">
        <v>1185</v>
      </c>
      <c r="J167" s="179" t="s">
        <v>1838</v>
      </c>
      <c r="K167" s="180">
        <v>0.02</v>
      </c>
      <c r="L167" s="181">
        <v>2</v>
      </c>
    </row>
    <row r="168" spans="2:12">
      <c r="B168" s="179" t="s">
        <v>1816</v>
      </c>
      <c r="C168" s="179" t="s">
        <v>1817</v>
      </c>
      <c r="D168" s="179" t="s">
        <v>1818</v>
      </c>
      <c r="E168" s="179" t="s">
        <v>244</v>
      </c>
      <c r="F168" s="179" t="s">
        <v>1180</v>
      </c>
      <c r="G168" s="179" t="s">
        <v>1181</v>
      </c>
      <c r="H168" s="179" t="s">
        <v>989</v>
      </c>
      <c r="I168" s="179" t="s">
        <v>1185</v>
      </c>
      <c r="J168" s="179" t="s">
        <v>1835</v>
      </c>
      <c r="K168" s="180">
        <v>3.55</v>
      </c>
      <c r="L168" s="181">
        <v>642</v>
      </c>
    </row>
    <row r="169" spans="2:12">
      <c r="B169" s="179" t="s">
        <v>1816</v>
      </c>
      <c r="C169" s="179" t="s">
        <v>1817</v>
      </c>
      <c r="D169" s="179" t="s">
        <v>1818</v>
      </c>
      <c r="E169" s="179" t="s">
        <v>244</v>
      </c>
      <c r="F169" s="179" t="s">
        <v>1180</v>
      </c>
      <c r="G169" s="179" t="s">
        <v>1181</v>
      </c>
      <c r="H169" s="179" t="s">
        <v>989</v>
      </c>
      <c r="I169" s="179" t="s">
        <v>1185</v>
      </c>
      <c r="J169" s="179" t="s">
        <v>1842</v>
      </c>
      <c r="K169" s="180">
        <v>0.02</v>
      </c>
      <c r="L169" s="181">
        <v>37</v>
      </c>
    </row>
    <row r="170" spans="2:12">
      <c r="B170" s="179" t="s">
        <v>1816</v>
      </c>
      <c r="C170" s="179" t="s">
        <v>1817</v>
      </c>
      <c r="D170" s="179" t="s">
        <v>1818</v>
      </c>
      <c r="E170" s="179" t="s">
        <v>244</v>
      </c>
      <c r="F170" s="179" t="s">
        <v>1180</v>
      </c>
      <c r="G170" s="179" t="s">
        <v>1181</v>
      </c>
      <c r="H170" s="179" t="s">
        <v>989</v>
      </c>
      <c r="I170" s="179" t="s">
        <v>1185</v>
      </c>
      <c r="J170" s="179" t="s">
        <v>1836</v>
      </c>
      <c r="K170" s="180">
        <v>0.06</v>
      </c>
      <c r="L170" s="181">
        <v>2</v>
      </c>
    </row>
    <row r="171" spans="2:12">
      <c r="B171" s="179" t="s">
        <v>1816</v>
      </c>
      <c r="C171" s="179" t="s">
        <v>1817</v>
      </c>
      <c r="D171" s="179" t="s">
        <v>1818</v>
      </c>
      <c r="E171" s="179" t="s">
        <v>244</v>
      </c>
      <c r="F171" s="179" t="s">
        <v>1180</v>
      </c>
      <c r="G171" s="179" t="s">
        <v>1181</v>
      </c>
      <c r="H171" s="179" t="s">
        <v>991</v>
      </c>
      <c r="I171" s="179" t="s">
        <v>1347</v>
      </c>
      <c r="J171" s="179" t="s">
        <v>1834</v>
      </c>
      <c r="K171" s="180">
        <v>0.01</v>
      </c>
      <c r="L171" s="181">
        <v>5</v>
      </c>
    </row>
    <row r="172" spans="2:12">
      <c r="B172" s="179" t="s">
        <v>1816</v>
      </c>
      <c r="C172" s="179" t="s">
        <v>1817</v>
      </c>
      <c r="D172" s="179" t="s">
        <v>1818</v>
      </c>
      <c r="E172" s="179" t="s">
        <v>244</v>
      </c>
      <c r="F172" s="179" t="s">
        <v>1180</v>
      </c>
      <c r="G172" s="179" t="s">
        <v>1181</v>
      </c>
      <c r="H172" s="179" t="s">
        <v>991</v>
      </c>
      <c r="I172" s="179" t="s">
        <v>1347</v>
      </c>
      <c r="J172" s="179" t="s">
        <v>1838</v>
      </c>
      <c r="K172" s="180">
        <v>0.01</v>
      </c>
      <c r="L172" s="181">
        <v>1</v>
      </c>
    </row>
    <row r="173" spans="2:12">
      <c r="B173" s="179" t="s">
        <v>1816</v>
      </c>
      <c r="C173" s="179" t="s">
        <v>1817</v>
      </c>
      <c r="D173" s="179" t="s">
        <v>1818</v>
      </c>
      <c r="E173" s="179" t="s">
        <v>244</v>
      </c>
      <c r="F173" s="179" t="s">
        <v>1180</v>
      </c>
      <c r="G173" s="179" t="s">
        <v>1181</v>
      </c>
      <c r="H173" s="179" t="s">
        <v>991</v>
      </c>
      <c r="I173" s="179" t="s">
        <v>1347</v>
      </c>
      <c r="J173" s="179" t="s">
        <v>1835</v>
      </c>
      <c r="K173" s="180">
        <v>0.59</v>
      </c>
      <c r="L173" s="181">
        <v>103</v>
      </c>
    </row>
    <row r="174" spans="2:12">
      <c r="B174" s="179" t="s">
        <v>1816</v>
      </c>
      <c r="C174" s="179" t="s">
        <v>1817</v>
      </c>
      <c r="D174" s="179" t="s">
        <v>1818</v>
      </c>
      <c r="E174" s="179" t="s">
        <v>244</v>
      </c>
      <c r="F174" s="179" t="s">
        <v>1180</v>
      </c>
      <c r="G174" s="179" t="s">
        <v>1181</v>
      </c>
      <c r="H174" s="179" t="s">
        <v>991</v>
      </c>
      <c r="I174" s="179" t="s">
        <v>1347</v>
      </c>
      <c r="J174" s="179" t="s">
        <v>1842</v>
      </c>
      <c r="K174" s="181"/>
      <c r="L174" s="181">
        <v>3</v>
      </c>
    </row>
    <row r="175" spans="2:12">
      <c r="B175" s="179" t="s">
        <v>1816</v>
      </c>
      <c r="C175" s="179" t="s">
        <v>1817</v>
      </c>
      <c r="D175" s="179" t="s">
        <v>1818</v>
      </c>
      <c r="E175" s="179" t="s">
        <v>244</v>
      </c>
      <c r="F175" s="179" t="s">
        <v>1180</v>
      </c>
      <c r="G175" s="179" t="s">
        <v>1181</v>
      </c>
      <c r="H175" s="179" t="s">
        <v>991</v>
      </c>
      <c r="I175" s="179" t="s">
        <v>1347</v>
      </c>
      <c r="J175" s="179" t="s">
        <v>1836</v>
      </c>
      <c r="K175" s="180">
        <v>0.01</v>
      </c>
      <c r="L175" s="181">
        <v>2</v>
      </c>
    </row>
    <row r="176" spans="2:12">
      <c r="B176" s="179" t="s">
        <v>1816</v>
      </c>
      <c r="C176" s="179" t="s">
        <v>1817</v>
      </c>
      <c r="D176" s="179" t="s">
        <v>1818</v>
      </c>
      <c r="E176" s="179" t="s">
        <v>244</v>
      </c>
      <c r="F176" s="179" t="s">
        <v>1180</v>
      </c>
      <c r="G176" s="179" t="s">
        <v>1181</v>
      </c>
      <c r="H176" s="179" t="s">
        <v>993</v>
      </c>
      <c r="I176" s="179" t="s">
        <v>1348</v>
      </c>
      <c r="J176" s="179" t="s">
        <v>1834</v>
      </c>
      <c r="K176" s="180">
        <v>0.08</v>
      </c>
      <c r="L176" s="181">
        <v>60</v>
      </c>
    </row>
    <row r="177" spans="2:12">
      <c r="B177" s="179" t="s">
        <v>1816</v>
      </c>
      <c r="C177" s="179" t="s">
        <v>1817</v>
      </c>
      <c r="D177" s="179" t="s">
        <v>1818</v>
      </c>
      <c r="E177" s="179" t="s">
        <v>244</v>
      </c>
      <c r="F177" s="179" t="s">
        <v>1180</v>
      </c>
      <c r="G177" s="179" t="s">
        <v>1181</v>
      </c>
      <c r="H177" s="179" t="s">
        <v>993</v>
      </c>
      <c r="I177" s="179" t="s">
        <v>1348</v>
      </c>
      <c r="J177" s="179" t="s">
        <v>1835</v>
      </c>
      <c r="K177" s="180">
        <v>2.76</v>
      </c>
      <c r="L177" s="181">
        <v>542</v>
      </c>
    </row>
    <row r="178" spans="2:12">
      <c r="B178" s="179" t="s">
        <v>1816</v>
      </c>
      <c r="C178" s="179" t="s">
        <v>1817</v>
      </c>
      <c r="D178" s="179" t="s">
        <v>1818</v>
      </c>
      <c r="E178" s="179" t="s">
        <v>244</v>
      </c>
      <c r="F178" s="179" t="s">
        <v>1180</v>
      </c>
      <c r="G178" s="179" t="s">
        <v>1181</v>
      </c>
      <c r="H178" s="179" t="s">
        <v>993</v>
      </c>
      <c r="I178" s="179" t="s">
        <v>1348</v>
      </c>
      <c r="J178" s="179" t="s">
        <v>1842</v>
      </c>
      <c r="K178" s="181"/>
      <c r="L178" s="181">
        <v>4</v>
      </c>
    </row>
    <row r="179" spans="2:12">
      <c r="B179" s="179" t="s">
        <v>1816</v>
      </c>
      <c r="C179" s="179" t="s">
        <v>1817</v>
      </c>
      <c r="D179" s="179" t="s">
        <v>1818</v>
      </c>
      <c r="E179" s="179" t="s">
        <v>244</v>
      </c>
      <c r="F179" s="179" t="s">
        <v>1180</v>
      </c>
      <c r="G179" s="179" t="s">
        <v>1181</v>
      </c>
      <c r="H179" s="179" t="s">
        <v>993</v>
      </c>
      <c r="I179" s="179" t="s">
        <v>1348</v>
      </c>
      <c r="J179" s="179" t="s">
        <v>1836</v>
      </c>
      <c r="K179" s="180">
        <v>0.04</v>
      </c>
      <c r="L179" s="181">
        <v>2</v>
      </c>
    </row>
    <row r="180" spans="2:12">
      <c r="B180" s="179" t="s">
        <v>1816</v>
      </c>
      <c r="C180" s="179" t="s">
        <v>1817</v>
      </c>
      <c r="D180" s="179" t="s">
        <v>1818</v>
      </c>
      <c r="E180" s="179" t="s">
        <v>244</v>
      </c>
      <c r="F180" s="179" t="s">
        <v>1180</v>
      </c>
      <c r="G180" s="179" t="s">
        <v>1181</v>
      </c>
      <c r="H180" s="179" t="s">
        <v>979</v>
      </c>
      <c r="I180" s="179" t="s">
        <v>1186</v>
      </c>
      <c r="J180" s="179" t="s">
        <v>1834</v>
      </c>
      <c r="K180" s="180">
        <v>0.01</v>
      </c>
      <c r="L180" s="181">
        <v>4</v>
      </c>
    </row>
    <row r="181" spans="2:12">
      <c r="B181" s="179" t="s">
        <v>1816</v>
      </c>
      <c r="C181" s="179" t="s">
        <v>1817</v>
      </c>
      <c r="D181" s="179" t="s">
        <v>1818</v>
      </c>
      <c r="E181" s="179" t="s">
        <v>244</v>
      </c>
      <c r="F181" s="179" t="s">
        <v>1180</v>
      </c>
      <c r="G181" s="179" t="s">
        <v>1181</v>
      </c>
      <c r="H181" s="179" t="s">
        <v>979</v>
      </c>
      <c r="I181" s="179" t="s">
        <v>1186</v>
      </c>
      <c r="J181" s="179" t="s">
        <v>1838</v>
      </c>
      <c r="K181" s="181"/>
      <c r="L181" s="181">
        <v>1</v>
      </c>
    </row>
    <row r="182" spans="2:12">
      <c r="B182" s="179" t="s">
        <v>1816</v>
      </c>
      <c r="C182" s="179" t="s">
        <v>1817</v>
      </c>
      <c r="D182" s="179" t="s">
        <v>1818</v>
      </c>
      <c r="E182" s="179" t="s">
        <v>244</v>
      </c>
      <c r="F182" s="179" t="s">
        <v>1180</v>
      </c>
      <c r="G182" s="179" t="s">
        <v>1181</v>
      </c>
      <c r="H182" s="179" t="s">
        <v>979</v>
      </c>
      <c r="I182" s="179" t="s">
        <v>1186</v>
      </c>
      <c r="J182" s="179" t="s">
        <v>1835</v>
      </c>
      <c r="K182" s="180">
        <v>0.54</v>
      </c>
      <c r="L182" s="181">
        <v>93</v>
      </c>
    </row>
    <row r="183" spans="2:12">
      <c r="B183" s="179" t="s">
        <v>1816</v>
      </c>
      <c r="C183" s="179" t="s">
        <v>1817</v>
      </c>
      <c r="D183" s="179" t="s">
        <v>1818</v>
      </c>
      <c r="E183" s="179" t="s">
        <v>244</v>
      </c>
      <c r="F183" s="179" t="s">
        <v>1180</v>
      </c>
      <c r="G183" s="179" t="s">
        <v>1181</v>
      </c>
      <c r="H183" s="179" t="s">
        <v>979</v>
      </c>
      <c r="I183" s="179" t="s">
        <v>1186</v>
      </c>
      <c r="J183" s="179" t="s">
        <v>1842</v>
      </c>
      <c r="K183" s="181"/>
      <c r="L183" s="181">
        <v>3</v>
      </c>
    </row>
    <row r="184" spans="2:12">
      <c r="B184" s="179" t="s">
        <v>1816</v>
      </c>
      <c r="C184" s="179" t="s">
        <v>1817</v>
      </c>
      <c r="D184" s="179" t="s">
        <v>1818</v>
      </c>
      <c r="E184" s="179" t="s">
        <v>244</v>
      </c>
      <c r="F184" s="179" t="s">
        <v>1180</v>
      </c>
      <c r="G184" s="179" t="s">
        <v>1181</v>
      </c>
      <c r="H184" s="179" t="s">
        <v>979</v>
      </c>
      <c r="I184" s="179" t="s">
        <v>1186</v>
      </c>
      <c r="J184" s="179" t="s">
        <v>1836</v>
      </c>
      <c r="K184" s="180">
        <v>0.01</v>
      </c>
      <c r="L184" s="181">
        <v>1</v>
      </c>
    </row>
    <row r="185" spans="2:12">
      <c r="B185" s="179" t="s">
        <v>1816</v>
      </c>
      <c r="C185" s="179" t="s">
        <v>1817</v>
      </c>
      <c r="D185" s="179" t="s">
        <v>1818</v>
      </c>
      <c r="E185" s="179" t="s">
        <v>244</v>
      </c>
      <c r="F185" s="179" t="s">
        <v>1180</v>
      </c>
      <c r="G185" s="179" t="s">
        <v>1181</v>
      </c>
      <c r="H185" s="179" t="s">
        <v>985</v>
      </c>
      <c r="I185" s="179" t="s">
        <v>1187</v>
      </c>
      <c r="J185" s="179" t="s">
        <v>1834</v>
      </c>
      <c r="K185" s="180">
        <v>0.02</v>
      </c>
      <c r="L185" s="181">
        <v>11</v>
      </c>
    </row>
    <row r="186" spans="2:12">
      <c r="B186" s="179" t="s">
        <v>1816</v>
      </c>
      <c r="C186" s="179" t="s">
        <v>1817</v>
      </c>
      <c r="D186" s="179" t="s">
        <v>1818</v>
      </c>
      <c r="E186" s="179" t="s">
        <v>244</v>
      </c>
      <c r="F186" s="179" t="s">
        <v>1180</v>
      </c>
      <c r="G186" s="179" t="s">
        <v>1181</v>
      </c>
      <c r="H186" s="179" t="s">
        <v>985</v>
      </c>
      <c r="I186" s="179" t="s">
        <v>1187</v>
      </c>
      <c r="J186" s="179" t="s">
        <v>1838</v>
      </c>
      <c r="K186" s="181"/>
      <c r="L186" s="181">
        <v>1</v>
      </c>
    </row>
    <row r="187" spans="2:12">
      <c r="B187" s="179" t="s">
        <v>1816</v>
      </c>
      <c r="C187" s="179" t="s">
        <v>1817</v>
      </c>
      <c r="D187" s="179" t="s">
        <v>1818</v>
      </c>
      <c r="E187" s="179" t="s">
        <v>244</v>
      </c>
      <c r="F187" s="179" t="s">
        <v>1180</v>
      </c>
      <c r="G187" s="179" t="s">
        <v>1181</v>
      </c>
      <c r="H187" s="179" t="s">
        <v>985</v>
      </c>
      <c r="I187" s="179" t="s">
        <v>1187</v>
      </c>
      <c r="J187" s="179" t="s">
        <v>1835</v>
      </c>
      <c r="K187" s="180">
        <v>0.68</v>
      </c>
      <c r="L187" s="181">
        <v>127</v>
      </c>
    </row>
    <row r="188" spans="2:12">
      <c r="B188" s="179" t="s">
        <v>1816</v>
      </c>
      <c r="C188" s="179" t="s">
        <v>1817</v>
      </c>
      <c r="D188" s="179" t="s">
        <v>1818</v>
      </c>
      <c r="E188" s="179" t="s">
        <v>244</v>
      </c>
      <c r="F188" s="179" t="s">
        <v>1180</v>
      </c>
      <c r="G188" s="179" t="s">
        <v>1181</v>
      </c>
      <c r="H188" s="179" t="s">
        <v>985</v>
      </c>
      <c r="I188" s="179" t="s">
        <v>1187</v>
      </c>
      <c r="J188" s="179" t="s">
        <v>1842</v>
      </c>
      <c r="K188" s="181"/>
      <c r="L188" s="181">
        <v>1</v>
      </c>
    </row>
    <row r="189" spans="2:12">
      <c r="B189" s="179" t="s">
        <v>1816</v>
      </c>
      <c r="C189" s="179" t="s">
        <v>1817</v>
      </c>
      <c r="D189" s="179" t="s">
        <v>1818</v>
      </c>
      <c r="E189" s="179" t="s">
        <v>244</v>
      </c>
      <c r="F189" s="179" t="s">
        <v>1180</v>
      </c>
      <c r="G189" s="179" t="s">
        <v>1181</v>
      </c>
      <c r="H189" s="179" t="s">
        <v>985</v>
      </c>
      <c r="I189" s="179" t="s">
        <v>1187</v>
      </c>
      <c r="J189" s="179" t="s">
        <v>1836</v>
      </c>
      <c r="K189" s="180">
        <v>0.02</v>
      </c>
      <c r="L189" s="181">
        <v>2</v>
      </c>
    </row>
    <row r="190" spans="2:12">
      <c r="B190" s="179" t="s">
        <v>1816</v>
      </c>
      <c r="C190" s="179" t="s">
        <v>1817</v>
      </c>
      <c r="D190" s="179" t="s">
        <v>1818</v>
      </c>
      <c r="E190" s="179" t="s">
        <v>244</v>
      </c>
      <c r="F190" s="179" t="s">
        <v>1180</v>
      </c>
      <c r="G190" s="179" t="s">
        <v>1181</v>
      </c>
      <c r="H190" s="179" t="s">
        <v>997</v>
      </c>
      <c r="I190" s="179" t="s">
        <v>1188</v>
      </c>
      <c r="J190" s="179" t="s">
        <v>1834</v>
      </c>
      <c r="K190" s="181"/>
      <c r="L190" s="181">
        <v>2</v>
      </c>
    </row>
    <row r="191" spans="2:12">
      <c r="B191" s="179" t="s">
        <v>1816</v>
      </c>
      <c r="C191" s="179" t="s">
        <v>1817</v>
      </c>
      <c r="D191" s="179" t="s">
        <v>1818</v>
      </c>
      <c r="E191" s="179" t="s">
        <v>244</v>
      </c>
      <c r="F191" s="179" t="s">
        <v>1180</v>
      </c>
      <c r="G191" s="179" t="s">
        <v>1181</v>
      </c>
      <c r="H191" s="179" t="s">
        <v>997</v>
      </c>
      <c r="I191" s="179" t="s">
        <v>1188</v>
      </c>
      <c r="J191" s="179" t="s">
        <v>1835</v>
      </c>
      <c r="K191" s="180">
        <v>0.28999999999999998</v>
      </c>
      <c r="L191" s="181">
        <v>51</v>
      </c>
    </row>
    <row r="192" spans="2:12">
      <c r="B192" s="179" t="s">
        <v>1816</v>
      </c>
      <c r="C192" s="179" t="s">
        <v>1817</v>
      </c>
      <c r="D192" s="179" t="s">
        <v>1818</v>
      </c>
      <c r="E192" s="179" t="s">
        <v>244</v>
      </c>
      <c r="F192" s="179" t="s">
        <v>1180</v>
      </c>
      <c r="G192" s="179" t="s">
        <v>1181</v>
      </c>
      <c r="H192" s="179" t="s">
        <v>997</v>
      </c>
      <c r="I192" s="179" t="s">
        <v>1188</v>
      </c>
      <c r="J192" s="179" t="s">
        <v>1842</v>
      </c>
      <c r="K192" s="181"/>
      <c r="L192" s="181">
        <v>2</v>
      </c>
    </row>
    <row r="193" spans="2:12">
      <c r="B193" s="179" t="s">
        <v>1816</v>
      </c>
      <c r="C193" s="179" t="s">
        <v>1817</v>
      </c>
      <c r="D193" s="179" t="s">
        <v>1818</v>
      </c>
      <c r="E193" s="179" t="s">
        <v>244</v>
      </c>
      <c r="F193" s="179" t="s">
        <v>1180</v>
      </c>
      <c r="G193" s="179" t="s">
        <v>1181</v>
      </c>
      <c r="H193" s="179" t="s">
        <v>997</v>
      </c>
      <c r="I193" s="179" t="s">
        <v>1188</v>
      </c>
      <c r="J193" s="179" t="s">
        <v>1836</v>
      </c>
      <c r="K193" s="180">
        <v>0.01</v>
      </c>
      <c r="L193" s="181">
        <v>2</v>
      </c>
    </row>
    <row r="194" spans="2:12">
      <c r="B194" s="179" t="s">
        <v>1816</v>
      </c>
      <c r="C194" s="179" t="s">
        <v>1817</v>
      </c>
      <c r="D194" s="179" t="s">
        <v>1818</v>
      </c>
      <c r="E194" s="179" t="s">
        <v>244</v>
      </c>
      <c r="F194" s="179" t="s">
        <v>1349</v>
      </c>
      <c r="G194" s="179" t="s">
        <v>1350</v>
      </c>
      <c r="H194" s="179" t="s">
        <v>960</v>
      </c>
      <c r="I194" s="179" t="s">
        <v>1350</v>
      </c>
      <c r="J194" s="179" t="s">
        <v>1834</v>
      </c>
      <c r="K194" s="180">
        <v>0.03</v>
      </c>
      <c r="L194" s="181">
        <v>19</v>
      </c>
    </row>
    <row r="195" spans="2:12">
      <c r="B195" s="179" t="s">
        <v>1816</v>
      </c>
      <c r="C195" s="179" t="s">
        <v>1817</v>
      </c>
      <c r="D195" s="179" t="s">
        <v>1818</v>
      </c>
      <c r="E195" s="179" t="s">
        <v>244</v>
      </c>
      <c r="F195" s="179" t="s">
        <v>1349</v>
      </c>
      <c r="G195" s="179" t="s">
        <v>1350</v>
      </c>
      <c r="H195" s="179" t="s">
        <v>960</v>
      </c>
      <c r="I195" s="179" t="s">
        <v>1350</v>
      </c>
      <c r="J195" s="179" t="s">
        <v>1838</v>
      </c>
      <c r="K195" s="181"/>
      <c r="L195" s="181">
        <v>1</v>
      </c>
    </row>
    <row r="196" spans="2:12">
      <c r="B196" s="179" t="s">
        <v>1816</v>
      </c>
      <c r="C196" s="179" t="s">
        <v>1817</v>
      </c>
      <c r="D196" s="179" t="s">
        <v>1818</v>
      </c>
      <c r="E196" s="179" t="s">
        <v>244</v>
      </c>
      <c r="F196" s="179" t="s">
        <v>1349</v>
      </c>
      <c r="G196" s="179" t="s">
        <v>1350</v>
      </c>
      <c r="H196" s="179" t="s">
        <v>960</v>
      </c>
      <c r="I196" s="179" t="s">
        <v>1350</v>
      </c>
      <c r="J196" s="179" t="s">
        <v>1839</v>
      </c>
      <c r="K196" s="181"/>
      <c r="L196" s="181">
        <v>13</v>
      </c>
    </row>
    <row r="197" spans="2:12">
      <c r="B197" s="179" t="s">
        <v>1816</v>
      </c>
      <c r="C197" s="179" t="s">
        <v>1817</v>
      </c>
      <c r="D197" s="179" t="s">
        <v>1818</v>
      </c>
      <c r="E197" s="179" t="s">
        <v>244</v>
      </c>
      <c r="F197" s="179" t="s">
        <v>1349</v>
      </c>
      <c r="G197" s="179" t="s">
        <v>1350</v>
      </c>
      <c r="H197" s="179" t="s">
        <v>960</v>
      </c>
      <c r="I197" s="179" t="s">
        <v>1350</v>
      </c>
      <c r="J197" s="179" t="s">
        <v>1835</v>
      </c>
      <c r="K197" s="180">
        <v>0.72</v>
      </c>
      <c r="L197" s="181">
        <v>90</v>
      </c>
    </row>
    <row r="198" spans="2:12">
      <c r="B198" s="179" t="s">
        <v>1816</v>
      </c>
      <c r="C198" s="179" t="s">
        <v>1817</v>
      </c>
      <c r="D198" s="179" t="s">
        <v>1818</v>
      </c>
      <c r="E198" s="179" t="s">
        <v>244</v>
      </c>
      <c r="F198" s="179" t="s">
        <v>1349</v>
      </c>
      <c r="G198" s="179" t="s">
        <v>1350</v>
      </c>
      <c r="H198" s="179" t="s">
        <v>960</v>
      </c>
      <c r="I198" s="179" t="s">
        <v>1350</v>
      </c>
      <c r="J198" s="179" t="s">
        <v>1868</v>
      </c>
      <c r="K198" s="180">
        <v>0.01</v>
      </c>
      <c r="L198" s="181">
        <v>1</v>
      </c>
    </row>
    <row r="199" spans="2:12">
      <c r="B199" s="179" t="s">
        <v>1816</v>
      </c>
      <c r="C199" s="179" t="s">
        <v>1817</v>
      </c>
      <c r="D199" s="179" t="s">
        <v>1818</v>
      </c>
      <c r="E199" s="179" t="s">
        <v>244</v>
      </c>
      <c r="F199" s="179" t="s">
        <v>1349</v>
      </c>
      <c r="G199" s="179" t="s">
        <v>1350</v>
      </c>
      <c r="H199" s="179" t="s">
        <v>960</v>
      </c>
      <c r="I199" s="179" t="s">
        <v>1350</v>
      </c>
      <c r="J199" s="179" t="s">
        <v>1836</v>
      </c>
      <c r="K199" s="180">
        <v>0.08</v>
      </c>
      <c r="L199" s="181">
        <v>2</v>
      </c>
    </row>
    <row r="200" spans="2:12">
      <c r="B200" s="179" t="s">
        <v>1816</v>
      </c>
      <c r="C200" s="179" t="s">
        <v>1817</v>
      </c>
      <c r="D200" s="179" t="s">
        <v>1818</v>
      </c>
      <c r="E200" s="179" t="s">
        <v>244</v>
      </c>
      <c r="F200" s="179" t="s">
        <v>1426</v>
      </c>
      <c r="G200" s="179" t="s">
        <v>1173</v>
      </c>
      <c r="H200" s="179" t="s">
        <v>960</v>
      </c>
      <c r="I200" s="179" t="s">
        <v>1350</v>
      </c>
      <c r="J200" s="179" t="s">
        <v>1834</v>
      </c>
      <c r="K200" s="180">
        <v>0.11</v>
      </c>
      <c r="L200" s="181">
        <v>78</v>
      </c>
    </row>
    <row r="201" spans="2:12">
      <c r="B201" s="179" t="s">
        <v>1816</v>
      </c>
      <c r="C201" s="179" t="s">
        <v>1817</v>
      </c>
      <c r="D201" s="179" t="s">
        <v>1818</v>
      </c>
      <c r="E201" s="179" t="s">
        <v>244</v>
      </c>
      <c r="F201" s="179" t="s">
        <v>1426</v>
      </c>
      <c r="G201" s="179" t="s">
        <v>1173</v>
      </c>
      <c r="H201" s="179" t="s">
        <v>960</v>
      </c>
      <c r="I201" s="179" t="s">
        <v>1350</v>
      </c>
      <c r="J201" s="179" t="s">
        <v>1835</v>
      </c>
      <c r="K201" s="180">
        <v>3.9</v>
      </c>
      <c r="L201" s="181">
        <v>759</v>
      </c>
    </row>
    <row r="202" spans="2:12">
      <c r="B202" s="179" t="s">
        <v>1816</v>
      </c>
      <c r="C202" s="179" t="s">
        <v>1817</v>
      </c>
      <c r="D202" s="179" t="s">
        <v>1818</v>
      </c>
      <c r="E202" s="179" t="s">
        <v>244</v>
      </c>
      <c r="F202" s="179" t="s">
        <v>1426</v>
      </c>
      <c r="G202" s="179" t="s">
        <v>1173</v>
      </c>
      <c r="H202" s="179" t="s">
        <v>960</v>
      </c>
      <c r="I202" s="179" t="s">
        <v>1350</v>
      </c>
      <c r="J202" s="179" t="s">
        <v>1836</v>
      </c>
      <c r="K202" s="180">
        <v>0.28999999999999998</v>
      </c>
      <c r="L202" s="181">
        <v>2</v>
      </c>
    </row>
    <row r="203" spans="2:12">
      <c r="B203" s="179" t="s">
        <v>1816</v>
      </c>
      <c r="C203" s="179" t="s">
        <v>1817</v>
      </c>
      <c r="D203" s="179" t="s">
        <v>1818</v>
      </c>
      <c r="E203" s="179" t="s">
        <v>244</v>
      </c>
      <c r="F203" s="179" t="s">
        <v>1426</v>
      </c>
      <c r="G203" s="179" t="s">
        <v>1173</v>
      </c>
      <c r="H203" s="179" t="s">
        <v>951</v>
      </c>
      <c r="I203" s="179" t="s">
        <v>1869</v>
      </c>
      <c r="J203" s="179" t="s">
        <v>1834</v>
      </c>
      <c r="K203" s="180">
        <v>0.03</v>
      </c>
      <c r="L203" s="181">
        <v>24</v>
      </c>
    </row>
    <row r="204" spans="2:12">
      <c r="B204" s="179" t="s">
        <v>1816</v>
      </c>
      <c r="C204" s="179" t="s">
        <v>1817</v>
      </c>
      <c r="D204" s="179" t="s">
        <v>1818</v>
      </c>
      <c r="E204" s="179" t="s">
        <v>244</v>
      </c>
      <c r="F204" s="179" t="s">
        <v>1426</v>
      </c>
      <c r="G204" s="179" t="s">
        <v>1173</v>
      </c>
      <c r="H204" s="179" t="s">
        <v>951</v>
      </c>
      <c r="I204" s="179" t="s">
        <v>1869</v>
      </c>
      <c r="J204" s="179" t="s">
        <v>1838</v>
      </c>
      <c r="K204" s="180">
        <v>0.01</v>
      </c>
      <c r="L204" s="181">
        <v>1</v>
      </c>
    </row>
    <row r="205" spans="2:12">
      <c r="B205" s="179" t="s">
        <v>1816</v>
      </c>
      <c r="C205" s="179" t="s">
        <v>1817</v>
      </c>
      <c r="D205" s="179" t="s">
        <v>1818</v>
      </c>
      <c r="E205" s="179" t="s">
        <v>244</v>
      </c>
      <c r="F205" s="179" t="s">
        <v>1426</v>
      </c>
      <c r="G205" s="179" t="s">
        <v>1173</v>
      </c>
      <c r="H205" s="179" t="s">
        <v>951</v>
      </c>
      <c r="I205" s="179" t="s">
        <v>1869</v>
      </c>
      <c r="J205" s="179" t="s">
        <v>1835</v>
      </c>
      <c r="K205" s="180">
        <v>0.85</v>
      </c>
      <c r="L205" s="181">
        <v>163</v>
      </c>
    </row>
    <row r="206" spans="2:12">
      <c r="B206" s="179" t="s">
        <v>1816</v>
      </c>
      <c r="C206" s="179" t="s">
        <v>1817</v>
      </c>
      <c r="D206" s="179" t="s">
        <v>1818</v>
      </c>
      <c r="E206" s="179" t="s">
        <v>244</v>
      </c>
      <c r="F206" s="179" t="s">
        <v>1426</v>
      </c>
      <c r="G206" s="179" t="s">
        <v>1173</v>
      </c>
      <c r="H206" s="179" t="s">
        <v>951</v>
      </c>
      <c r="I206" s="179" t="s">
        <v>1869</v>
      </c>
      <c r="J206" s="179" t="s">
        <v>1836</v>
      </c>
      <c r="K206" s="180">
        <v>0.11</v>
      </c>
      <c r="L206" s="181">
        <v>2</v>
      </c>
    </row>
    <row r="207" spans="2:12">
      <c r="B207" s="179" t="s">
        <v>1816</v>
      </c>
      <c r="C207" s="179" t="s">
        <v>1817</v>
      </c>
      <c r="D207" s="179" t="s">
        <v>1818</v>
      </c>
      <c r="E207" s="179" t="s">
        <v>244</v>
      </c>
      <c r="F207" s="179" t="s">
        <v>1426</v>
      </c>
      <c r="G207" s="179" t="s">
        <v>1173</v>
      </c>
      <c r="H207" s="179" t="s">
        <v>940</v>
      </c>
      <c r="I207" s="179" t="s">
        <v>1352</v>
      </c>
      <c r="J207" s="179" t="s">
        <v>1834</v>
      </c>
      <c r="K207" s="180">
        <v>0.05</v>
      </c>
      <c r="L207" s="181">
        <v>37</v>
      </c>
    </row>
    <row r="208" spans="2:12">
      <c r="B208" s="179" t="s">
        <v>1816</v>
      </c>
      <c r="C208" s="179" t="s">
        <v>1817</v>
      </c>
      <c r="D208" s="179" t="s">
        <v>1818</v>
      </c>
      <c r="E208" s="179" t="s">
        <v>244</v>
      </c>
      <c r="F208" s="179" t="s">
        <v>1426</v>
      </c>
      <c r="G208" s="179" t="s">
        <v>1173</v>
      </c>
      <c r="H208" s="179" t="s">
        <v>940</v>
      </c>
      <c r="I208" s="179" t="s">
        <v>1352</v>
      </c>
      <c r="J208" s="179" t="s">
        <v>1835</v>
      </c>
      <c r="K208" s="180">
        <v>1.24</v>
      </c>
      <c r="L208" s="181">
        <v>240</v>
      </c>
    </row>
    <row r="209" spans="2:12">
      <c r="B209" s="179" t="s">
        <v>1816</v>
      </c>
      <c r="C209" s="179" t="s">
        <v>1817</v>
      </c>
      <c r="D209" s="179" t="s">
        <v>1818</v>
      </c>
      <c r="E209" s="179" t="s">
        <v>244</v>
      </c>
      <c r="F209" s="179" t="s">
        <v>1426</v>
      </c>
      <c r="G209" s="179" t="s">
        <v>1173</v>
      </c>
      <c r="H209" s="179" t="s">
        <v>940</v>
      </c>
      <c r="I209" s="179" t="s">
        <v>1352</v>
      </c>
      <c r="J209" s="179" t="s">
        <v>1836</v>
      </c>
      <c r="K209" s="180">
        <v>0.24</v>
      </c>
      <c r="L209" s="181">
        <v>2</v>
      </c>
    </row>
    <row r="210" spans="2:12">
      <c r="B210" s="179" t="s">
        <v>1816</v>
      </c>
      <c r="C210" s="179" t="s">
        <v>1817</v>
      </c>
      <c r="D210" s="179" t="s">
        <v>1818</v>
      </c>
      <c r="E210" s="179" t="s">
        <v>244</v>
      </c>
      <c r="F210" s="179" t="s">
        <v>1426</v>
      </c>
      <c r="G210" s="179" t="s">
        <v>1173</v>
      </c>
      <c r="H210" s="179" t="s">
        <v>943</v>
      </c>
      <c r="I210" s="179" t="s">
        <v>1427</v>
      </c>
      <c r="J210" s="179" t="s">
        <v>1834</v>
      </c>
      <c r="K210" s="180">
        <v>0.14000000000000001</v>
      </c>
      <c r="L210" s="181">
        <v>105</v>
      </c>
    </row>
    <row r="211" spans="2:12">
      <c r="B211" s="179" t="s">
        <v>1816</v>
      </c>
      <c r="C211" s="179" t="s">
        <v>1817</v>
      </c>
      <c r="D211" s="179" t="s">
        <v>1818</v>
      </c>
      <c r="E211" s="179" t="s">
        <v>244</v>
      </c>
      <c r="F211" s="179" t="s">
        <v>1426</v>
      </c>
      <c r="G211" s="179" t="s">
        <v>1173</v>
      </c>
      <c r="H211" s="179" t="s">
        <v>943</v>
      </c>
      <c r="I211" s="179" t="s">
        <v>1427</v>
      </c>
      <c r="J211" s="179" t="s">
        <v>1835</v>
      </c>
      <c r="K211" s="180">
        <v>3.21</v>
      </c>
      <c r="L211" s="181">
        <v>638</v>
      </c>
    </row>
    <row r="212" spans="2:12">
      <c r="B212" s="179" t="s">
        <v>1816</v>
      </c>
      <c r="C212" s="179" t="s">
        <v>1817</v>
      </c>
      <c r="D212" s="179" t="s">
        <v>1818</v>
      </c>
      <c r="E212" s="179" t="s">
        <v>244</v>
      </c>
      <c r="F212" s="179" t="s">
        <v>1426</v>
      </c>
      <c r="G212" s="179" t="s">
        <v>1173</v>
      </c>
      <c r="H212" s="179" t="s">
        <v>943</v>
      </c>
      <c r="I212" s="179" t="s">
        <v>1427</v>
      </c>
      <c r="J212" s="179" t="s">
        <v>1842</v>
      </c>
      <c r="K212" s="181"/>
      <c r="L212" s="181">
        <v>6</v>
      </c>
    </row>
    <row r="213" spans="2:12">
      <c r="B213" s="179" t="s">
        <v>1816</v>
      </c>
      <c r="C213" s="179" t="s">
        <v>1817</v>
      </c>
      <c r="D213" s="179" t="s">
        <v>1818</v>
      </c>
      <c r="E213" s="179" t="s">
        <v>244</v>
      </c>
      <c r="F213" s="179" t="s">
        <v>1426</v>
      </c>
      <c r="G213" s="179" t="s">
        <v>1173</v>
      </c>
      <c r="H213" s="179" t="s">
        <v>943</v>
      </c>
      <c r="I213" s="179" t="s">
        <v>1427</v>
      </c>
      <c r="J213" s="179" t="s">
        <v>1836</v>
      </c>
      <c r="K213" s="180">
        <v>0.15</v>
      </c>
      <c r="L213" s="181">
        <v>2</v>
      </c>
    </row>
    <row r="214" spans="2:12">
      <c r="B214" s="179" t="s">
        <v>1816</v>
      </c>
      <c r="C214" s="179" t="s">
        <v>1817</v>
      </c>
      <c r="D214" s="179" t="s">
        <v>1818</v>
      </c>
      <c r="E214" s="179" t="s">
        <v>244</v>
      </c>
      <c r="F214" s="179" t="s">
        <v>1426</v>
      </c>
      <c r="G214" s="179" t="s">
        <v>1173</v>
      </c>
      <c r="H214" s="179" t="s">
        <v>947</v>
      </c>
      <c r="I214" s="179" t="s">
        <v>1428</v>
      </c>
      <c r="J214" s="179" t="s">
        <v>1834</v>
      </c>
      <c r="K214" s="180">
        <v>3.64</v>
      </c>
      <c r="L214" s="181">
        <v>2674</v>
      </c>
    </row>
    <row r="215" spans="2:12">
      <c r="B215" s="179" t="s">
        <v>1816</v>
      </c>
      <c r="C215" s="179" t="s">
        <v>1817</v>
      </c>
      <c r="D215" s="179" t="s">
        <v>1818</v>
      </c>
      <c r="E215" s="179" t="s">
        <v>244</v>
      </c>
      <c r="F215" s="179" t="s">
        <v>1426</v>
      </c>
      <c r="G215" s="179" t="s">
        <v>1173</v>
      </c>
      <c r="H215" s="179" t="s">
        <v>947</v>
      </c>
      <c r="I215" s="179" t="s">
        <v>1428</v>
      </c>
      <c r="J215" s="179" t="s">
        <v>1838</v>
      </c>
      <c r="K215" s="181"/>
      <c r="L215" s="181">
        <v>2</v>
      </c>
    </row>
    <row r="216" spans="2:12">
      <c r="B216" s="179" t="s">
        <v>1816</v>
      </c>
      <c r="C216" s="179" t="s">
        <v>1817</v>
      </c>
      <c r="D216" s="179" t="s">
        <v>1818</v>
      </c>
      <c r="E216" s="179" t="s">
        <v>244</v>
      </c>
      <c r="F216" s="179" t="s">
        <v>1426</v>
      </c>
      <c r="G216" s="179" t="s">
        <v>1173</v>
      </c>
      <c r="H216" s="179" t="s">
        <v>947</v>
      </c>
      <c r="I216" s="179" t="s">
        <v>1428</v>
      </c>
      <c r="J216" s="179" t="s">
        <v>1839</v>
      </c>
      <c r="K216" s="181"/>
      <c r="L216" s="181">
        <v>1</v>
      </c>
    </row>
    <row r="217" spans="2:12">
      <c r="B217" s="179" t="s">
        <v>1816</v>
      </c>
      <c r="C217" s="179" t="s">
        <v>1817</v>
      </c>
      <c r="D217" s="179" t="s">
        <v>1818</v>
      </c>
      <c r="E217" s="179" t="s">
        <v>244</v>
      </c>
      <c r="F217" s="179" t="s">
        <v>1426</v>
      </c>
      <c r="G217" s="179" t="s">
        <v>1173</v>
      </c>
      <c r="H217" s="179" t="s">
        <v>947</v>
      </c>
      <c r="I217" s="179" t="s">
        <v>1428</v>
      </c>
      <c r="J217" s="179" t="s">
        <v>1835</v>
      </c>
      <c r="K217" s="180">
        <v>43.28</v>
      </c>
      <c r="L217" s="181">
        <v>8900</v>
      </c>
    </row>
    <row r="218" spans="2:12">
      <c r="B218" s="179" t="s">
        <v>1816</v>
      </c>
      <c r="C218" s="179" t="s">
        <v>1817</v>
      </c>
      <c r="D218" s="179" t="s">
        <v>1818</v>
      </c>
      <c r="E218" s="179" t="s">
        <v>244</v>
      </c>
      <c r="F218" s="179" t="s">
        <v>1426</v>
      </c>
      <c r="G218" s="179" t="s">
        <v>1173</v>
      </c>
      <c r="H218" s="179" t="s">
        <v>947</v>
      </c>
      <c r="I218" s="179" t="s">
        <v>1428</v>
      </c>
      <c r="J218" s="179" t="s">
        <v>1836</v>
      </c>
      <c r="K218" s="180">
        <v>1.98</v>
      </c>
      <c r="L218" s="181">
        <v>2</v>
      </c>
    </row>
    <row r="219" spans="2:12">
      <c r="B219" s="179" t="s">
        <v>1816</v>
      </c>
      <c r="C219" s="179" t="s">
        <v>1817</v>
      </c>
      <c r="D219" s="179" t="s">
        <v>1818</v>
      </c>
      <c r="E219" s="179" t="s">
        <v>244</v>
      </c>
      <c r="F219" s="179" t="s">
        <v>1426</v>
      </c>
      <c r="G219" s="179" t="s">
        <v>1173</v>
      </c>
      <c r="H219" s="179" t="s">
        <v>955</v>
      </c>
      <c r="I219" s="179" t="s">
        <v>1870</v>
      </c>
      <c r="J219" s="179" t="s">
        <v>1834</v>
      </c>
      <c r="K219" s="180">
        <v>0.02</v>
      </c>
      <c r="L219" s="181">
        <v>16</v>
      </c>
    </row>
    <row r="220" spans="2:12">
      <c r="B220" s="179" t="s">
        <v>1816</v>
      </c>
      <c r="C220" s="179" t="s">
        <v>1817</v>
      </c>
      <c r="D220" s="179" t="s">
        <v>1818</v>
      </c>
      <c r="E220" s="179" t="s">
        <v>244</v>
      </c>
      <c r="F220" s="179" t="s">
        <v>1426</v>
      </c>
      <c r="G220" s="179" t="s">
        <v>1173</v>
      </c>
      <c r="H220" s="179" t="s">
        <v>955</v>
      </c>
      <c r="I220" s="179" t="s">
        <v>1870</v>
      </c>
      <c r="J220" s="179" t="s">
        <v>1838</v>
      </c>
      <c r="K220" s="180">
        <v>0.01</v>
      </c>
      <c r="L220" s="181">
        <v>1</v>
      </c>
    </row>
    <row r="221" spans="2:12">
      <c r="B221" s="179" t="s">
        <v>1816</v>
      </c>
      <c r="C221" s="179" t="s">
        <v>1817</v>
      </c>
      <c r="D221" s="179" t="s">
        <v>1818</v>
      </c>
      <c r="E221" s="179" t="s">
        <v>244</v>
      </c>
      <c r="F221" s="179" t="s">
        <v>1426</v>
      </c>
      <c r="G221" s="179" t="s">
        <v>1173</v>
      </c>
      <c r="H221" s="179" t="s">
        <v>955</v>
      </c>
      <c r="I221" s="179" t="s">
        <v>1870</v>
      </c>
      <c r="J221" s="179" t="s">
        <v>1835</v>
      </c>
      <c r="K221" s="180">
        <v>0.5</v>
      </c>
      <c r="L221" s="181">
        <v>103</v>
      </c>
    </row>
    <row r="222" spans="2:12">
      <c r="B222" s="179" t="s">
        <v>1816</v>
      </c>
      <c r="C222" s="179" t="s">
        <v>1817</v>
      </c>
      <c r="D222" s="179" t="s">
        <v>1818</v>
      </c>
      <c r="E222" s="179" t="s">
        <v>244</v>
      </c>
      <c r="F222" s="179" t="s">
        <v>1426</v>
      </c>
      <c r="G222" s="179" t="s">
        <v>1173</v>
      </c>
      <c r="H222" s="179" t="s">
        <v>955</v>
      </c>
      <c r="I222" s="179" t="s">
        <v>1870</v>
      </c>
      <c r="J222" s="179" t="s">
        <v>1836</v>
      </c>
      <c r="K222" s="180">
        <v>0.09</v>
      </c>
      <c r="L222" s="181">
        <v>2</v>
      </c>
    </row>
    <row r="223" spans="2:12">
      <c r="B223" s="179" t="s">
        <v>1816</v>
      </c>
      <c r="C223" s="179" t="s">
        <v>1817</v>
      </c>
      <c r="D223" s="179" t="s">
        <v>1818</v>
      </c>
      <c r="E223" s="179" t="s">
        <v>244</v>
      </c>
      <c r="F223" s="179" t="s">
        <v>1426</v>
      </c>
      <c r="G223" s="179" t="s">
        <v>1173</v>
      </c>
      <c r="H223" s="179" t="s">
        <v>949</v>
      </c>
      <c r="I223" s="179" t="s">
        <v>1429</v>
      </c>
      <c r="J223" s="179" t="s">
        <v>1834</v>
      </c>
      <c r="K223" s="180">
        <v>0.02</v>
      </c>
      <c r="L223" s="181">
        <v>15</v>
      </c>
    </row>
    <row r="224" spans="2:12">
      <c r="B224" s="179" t="s">
        <v>1816</v>
      </c>
      <c r="C224" s="179" t="s">
        <v>1817</v>
      </c>
      <c r="D224" s="179" t="s">
        <v>1818</v>
      </c>
      <c r="E224" s="179" t="s">
        <v>244</v>
      </c>
      <c r="F224" s="179" t="s">
        <v>1426</v>
      </c>
      <c r="G224" s="179" t="s">
        <v>1173</v>
      </c>
      <c r="H224" s="179" t="s">
        <v>949</v>
      </c>
      <c r="I224" s="179" t="s">
        <v>1429</v>
      </c>
      <c r="J224" s="179" t="s">
        <v>1838</v>
      </c>
      <c r="K224" s="180">
        <v>0.01</v>
      </c>
      <c r="L224" s="181">
        <v>3</v>
      </c>
    </row>
    <row r="225" spans="2:12">
      <c r="B225" s="179" t="s">
        <v>1816</v>
      </c>
      <c r="C225" s="179" t="s">
        <v>1817</v>
      </c>
      <c r="D225" s="179" t="s">
        <v>1818</v>
      </c>
      <c r="E225" s="179" t="s">
        <v>244</v>
      </c>
      <c r="F225" s="179" t="s">
        <v>1426</v>
      </c>
      <c r="G225" s="179" t="s">
        <v>1173</v>
      </c>
      <c r="H225" s="179" t="s">
        <v>949</v>
      </c>
      <c r="I225" s="179" t="s">
        <v>1429</v>
      </c>
      <c r="J225" s="179" t="s">
        <v>1835</v>
      </c>
      <c r="K225" s="180">
        <v>0.49</v>
      </c>
      <c r="L225" s="181">
        <v>92</v>
      </c>
    </row>
    <row r="226" spans="2:12">
      <c r="B226" s="179" t="s">
        <v>1816</v>
      </c>
      <c r="C226" s="179" t="s">
        <v>1817</v>
      </c>
      <c r="D226" s="179" t="s">
        <v>1818</v>
      </c>
      <c r="E226" s="179" t="s">
        <v>244</v>
      </c>
      <c r="F226" s="179" t="s">
        <v>1426</v>
      </c>
      <c r="G226" s="179" t="s">
        <v>1173</v>
      </c>
      <c r="H226" s="179" t="s">
        <v>949</v>
      </c>
      <c r="I226" s="179" t="s">
        <v>1429</v>
      </c>
      <c r="J226" s="179" t="s">
        <v>1836</v>
      </c>
      <c r="K226" s="180">
        <v>0.08</v>
      </c>
      <c r="L226" s="181">
        <v>2</v>
      </c>
    </row>
    <row r="227" spans="2:12">
      <c r="B227" s="179" t="s">
        <v>1816</v>
      </c>
      <c r="C227" s="179" t="s">
        <v>1817</v>
      </c>
      <c r="D227" s="179" t="s">
        <v>1818</v>
      </c>
      <c r="E227" s="179" t="s">
        <v>244</v>
      </c>
      <c r="F227" s="179" t="s">
        <v>1426</v>
      </c>
      <c r="G227" s="179" t="s">
        <v>1173</v>
      </c>
      <c r="H227" s="179" t="s">
        <v>953</v>
      </c>
      <c r="I227" s="179" t="s">
        <v>1871</v>
      </c>
      <c r="J227" s="179" t="s">
        <v>1834</v>
      </c>
      <c r="K227" s="180">
        <v>0.01</v>
      </c>
      <c r="L227" s="181">
        <v>10</v>
      </c>
    </row>
    <row r="228" spans="2:12">
      <c r="B228" s="179" t="s">
        <v>1816</v>
      </c>
      <c r="C228" s="179" t="s">
        <v>1817</v>
      </c>
      <c r="D228" s="179" t="s">
        <v>1818</v>
      </c>
      <c r="E228" s="179" t="s">
        <v>244</v>
      </c>
      <c r="F228" s="179" t="s">
        <v>1426</v>
      </c>
      <c r="G228" s="179" t="s">
        <v>1173</v>
      </c>
      <c r="H228" s="179" t="s">
        <v>953</v>
      </c>
      <c r="I228" s="179" t="s">
        <v>1871</v>
      </c>
      <c r="J228" s="179" t="s">
        <v>1838</v>
      </c>
      <c r="K228" s="181"/>
      <c r="L228" s="181">
        <v>1</v>
      </c>
    </row>
    <row r="229" spans="2:12">
      <c r="B229" s="179" t="s">
        <v>1816</v>
      </c>
      <c r="C229" s="179" t="s">
        <v>1817</v>
      </c>
      <c r="D229" s="179" t="s">
        <v>1818</v>
      </c>
      <c r="E229" s="179" t="s">
        <v>244</v>
      </c>
      <c r="F229" s="179" t="s">
        <v>1426</v>
      </c>
      <c r="G229" s="179" t="s">
        <v>1173</v>
      </c>
      <c r="H229" s="179" t="s">
        <v>953</v>
      </c>
      <c r="I229" s="179" t="s">
        <v>1871</v>
      </c>
      <c r="J229" s="179" t="s">
        <v>1835</v>
      </c>
      <c r="K229" s="180">
        <v>0.49</v>
      </c>
      <c r="L229" s="181">
        <v>96</v>
      </c>
    </row>
    <row r="230" spans="2:12">
      <c r="B230" s="179" t="s">
        <v>1816</v>
      </c>
      <c r="C230" s="179" t="s">
        <v>1817</v>
      </c>
      <c r="D230" s="179" t="s">
        <v>1818</v>
      </c>
      <c r="E230" s="179" t="s">
        <v>244</v>
      </c>
      <c r="F230" s="179" t="s">
        <v>1426</v>
      </c>
      <c r="G230" s="179" t="s">
        <v>1173</v>
      </c>
      <c r="H230" s="179" t="s">
        <v>953</v>
      </c>
      <c r="I230" s="179" t="s">
        <v>1871</v>
      </c>
      <c r="J230" s="179" t="s">
        <v>1836</v>
      </c>
      <c r="K230" s="180">
        <v>7.0000000000000007E-2</v>
      </c>
      <c r="L230" s="181">
        <v>2</v>
      </c>
    </row>
    <row r="231" spans="2:12">
      <c r="B231" s="179" t="s">
        <v>1816</v>
      </c>
      <c r="C231" s="179" t="s">
        <v>1817</v>
      </c>
      <c r="D231" s="179" t="s">
        <v>1818</v>
      </c>
      <c r="E231" s="179" t="s">
        <v>244</v>
      </c>
      <c r="F231" s="179" t="s">
        <v>1426</v>
      </c>
      <c r="G231" s="179" t="s">
        <v>1173</v>
      </c>
      <c r="H231" s="179" t="s">
        <v>945</v>
      </c>
      <c r="I231" s="179" t="s">
        <v>1872</v>
      </c>
      <c r="J231" s="179" t="s">
        <v>1834</v>
      </c>
      <c r="K231" s="180">
        <v>0.05</v>
      </c>
      <c r="L231" s="181">
        <v>39</v>
      </c>
    </row>
    <row r="232" spans="2:12">
      <c r="B232" s="179" t="s">
        <v>1816</v>
      </c>
      <c r="C232" s="179" t="s">
        <v>1817</v>
      </c>
      <c r="D232" s="179" t="s">
        <v>1818</v>
      </c>
      <c r="E232" s="179" t="s">
        <v>244</v>
      </c>
      <c r="F232" s="179" t="s">
        <v>1426</v>
      </c>
      <c r="G232" s="179" t="s">
        <v>1173</v>
      </c>
      <c r="H232" s="179" t="s">
        <v>945</v>
      </c>
      <c r="I232" s="179" t="s">
        <v>1872</v>
      </c>
      <c r="J232" s="179" t="s">
        <v>1838</v>
      </c>
      <c r="K232" s="180">
        <v>0.01</v>
      </c>
      <c r="L232" s="181">
        <v>1</v>
      </c>
    </row>
    <row r="233" spans="2:12">
      <c r="B233" s="179" t="s">
        <v>1816</v>
      </c>
      <c r="C233" s="179" t="s">
        <v>1817</v>
      </c>
      <c r="D233" s="179" t="s">
        <v>1818</v>
      </c>
      <c r="E233" s="179" t="s">
        <v>244</v>
      </c>
      <c r="F233" s="179" t="s">
        <v>1426</v>
      </c>
      <c r="G233" s="179" t="s">
        <v>1173</v>
      </c>
      <c r="H233" s="179" t="s">
        <v>945</v>
      </c>
      <c r="I233" s="179" t="s">
        <v>1872</v>
      </c>
      <c r="J233" s="179" t="s">
        <v>1835</v>
      </c>
      <c r="K233" s="180">
        <v>1.03</v>
      </c>
      <c r="L233" s="181">
        <v>215</v>
      </c>
    </row>
    <row r="234" spans="2:12">
      <c r="B234" s="179" t="s">
        <v>1816</v>
      </c>
      <c r="C234" s="179" t="s">
        <v>1817</v>
      </c>
      <c r="D234" s="179" t="s">
        <v>1818</v>
      </c>
      <c r="E234" s="179" t="s">
        <v>244</v>
      </c>
      <c r="F234" s="179" t="s">
        <v>1426</v>
      </c>
      <c r="G234" s="179" t="s">
        <v>1173</v>
      </c>
      <c r="H234" s="179" t="s">
        <v>945</v>
      </c>
      <c r="I234" s="179" t="s">
        <v>1872</v>
      </c>
      <c r="J234" s="179" t="s">
        <v>1836</v>
      </c>
      <c r="K234" s="180">
        <v>0.08</v>
      </c>
      <c r="L234" s="181">
        <v>2</v>
      </c>
    </row>
    <row r="235" spans="2:12">
      <c r="B235" s="179" t="s">
        <v>1816</v>
      </c>
      <c r="C235" s="179" t="s">
        <v>1817</v>
      </c>
      <c r="D235" s="179" t="s">
        <v>1818</v>
      </c>
      <c r="E235" s="179" t="s">
        <v>244</v>
      </c>
      <c r="F235" s="179" t="s">
        <v>1426</v>
      </c>
      <c r="G235" s="179" t="s">
        <v>1173</v>
      </c>
      <c r="H235" s="179" t="s">
        <v>957</v>
      </c>
      <c r="I235" s="179" t="s">
        <v>1873</v>
      </c>
      <c r="J235" s="179" t="s">
        <v>1834</v>
      </c>
      <c r="K235" s="180">
        <v>0.01</v>
      </c>
      <c r="L235" s="181">
        <v>7</v>
      </c>
    </row>
    <row r="236" spans="2:12">
      <c r="B236" s="179" t="s">
        <v>1816</v>
      </c>
      <c r="C236" s="179" t="s">
        <v>1817</v>
      </c>
      <c r="D236" s="179" t="s">
        <v>1818</v>
      </c>
      <c r="E236" s="179" t="s">
        <v>244</v>
      </c>
      <c r="F236" s="179" t="s">
        <v>1426</v>
      </c>
      <c r="G236" s="179" t="s">
        <v>1173</v>
      </c>
      <c r="H236" s="179" t="s">
        <v>957</v>
      </c>
      <c r="I236" s="179" t="s">
        <v>1873</v>
      </c>
      <c r="J236" s="179" t="s">
        <v>1838</v>
      </c>
      <c r="K236" s="181"/>
      <c r="L236" s="181">
        <v>2</v>
      </c>
    </row>
    <row r="237" spans="2:12">
      <c r="B237" s="179" t="s">
        <v>1816</v>
      </c>
      <c r="C237" s="179" t="s">
        <v>1817</v>
      </c>
      <c r="D237" s="179" t="s">
        <v>1818</v>
      </c>
      <c r="E237" s="179" t="s">
        <v>244</v>
      </c>
      <c r="F237" s="179" t="s">
        <v>1426</v>
      </c>
      <c r="G237" s="179" t="s">
        <v>1173</v>
      </c>
      <c r="H237" s="179" t="s">
        <v>957</v>
      </c>
      <c r="I237" s="179" t="s">
        <v>1873</v>
      </c>
      <c r="J237" s="179" t="s">
        <v>1835</v>
      </c>
      <c r="K237" s="180">
        <v>0.53</v>
      </c>
      <c r="L237" s="181">
        <v>103</v>
      </c>
    </row>
    <row r="238" spans="2:12">
      <c r="B238" s="179" t="s">
        <v>1816</v>
      </c>
      <c r="C238" s="179" t="s">
        <v>1817</v>
      </c>
      <c r="D238" s="179" t="s">
        <v>1818</v>
      </c>
      <c r="E238" s="179" t="s">
        <v>244</v>
      </c>
      <c r="F238" s="179" t="s">
        <v>1426</v>
      </c>
      <c r="G238" s="179" t="s">
        <v>1173</v>
      </c>
      <c r="H238" s="179" t="s">
        <v>957</v>
      </c>
      <c r="I238" s="179" t="s">
        <v>1873</v>
      </c>
      <c r="J238" s="179" t="s">
        <v>1836</v>
      </c>
      <c r="K238" s="180">
        <v>0.09</v>
      </c>
      <c r="L238" s="181">
        <v>2</v>
      </c>
    </row>
    <row r="239" spans="2:12">
      <c r="B239" s="179" t="s">
        <v>1816</v>
      </c>
      <c r="C239" s="179" t="s">
        <v>1817</v>
      </c>
      <c r="D239" s="179" t="s">
        <v>1818</v>
      </c>
      <c r="E239" s="179" t="s">
        <v>244</v>
      </c>
      <c r="F239" s="179" t="s">
        <v>1351</v>
      </c>
      <c r="G239" s="179" t="s">
        <v>1352</v>
      </c>
      <c r="H239" s="179" t="s">
        <v>940</v>
      </c>
      <c r="I239" s="179" t="s">
        <v>1352</v>
      </c>
      <c r="J239" s="179" t="s">
        <v>1834</v>
      </c>
      <c r="K239" s="181"/>
      <c r="L239" s="181">
        <v>3</v>
      </c>
    </row>
    <row r="240" spans="2:12">
      <c r="B240" s="179" t="s">
        <v>1816</v>
      </c>
      <c r="C240" s="179" t="s">
        <v>1817</v>
      </c>
      <c r="D240" s="179" t="s">
        <v>1818</v>
      </c>
      <c r="E240" s="179" t="s">
        <v>244</v>
      </c>
      <c r="F240" s="179" t="s">
        <v>1351</v>
      </c>
      <c r="G240" s="179" t="s">
        <v>1352</v>
      </c>
      <c r="H240" s="179" t="s">
        <v>940</v>
      </c>
      <c r="I240" s="179" t="s">
        <v>1352</v>
      </c>
      <c r="J240" s="179" t="s">
        <v>1835</v>
      </c>
      <c r="K240" s="180">
        <v>7.0000000000000007E-2</v>
      </c>
      <c r="L240" s="181">
        <v>15</v>
      </c>
    </row>
    <row r="241" spans="2:12">
      <c r="B241" s="179" t="s">
        <v>1816</v>
      </c>
      <c r="C241" s="179" t="s">
        <v>1817</v>
      </c>
      <c r="D241" s="179" t="s">
        <v>1818</v>
      </c>
      <c r="E241" s="179" t="s">
        <v>244</v>
      </c>
      <c r="F241" s="179" t="s">
        <v>1351</v>
      </c>
      <c r="G241" s="179" t="s">
        <v>1352</v>
      </c>
      <c r="H241" s="179" t="s">
        <v>940</v>
      </c>
      <c r="I241" s="179" t="s">
        <v>1352</v>
      </c>
      <c r="J241" s="179" t="s">
        <v>1836</v>
      </c>
      <c r="K241" s="180">
        <v>0.03</v>
      </c>
      <c r="L241" s="181">
        <v>2</v>
      </c>
    </row>
    <row r="242" spans="2:12">
      <c r="B242" s="179" t="s">
        <v>1816</v>
      </c>
      <c r="C242" s="179" t="s">
        <v>1817</v>
      </c>
      <c r="D242" s="179" t="s">
        <v>1818</v>
      </c>
      <c r="E242" s="179" t="s">
        <v>244</v>
      </c>
      <c r="F242" s="179" t="s">
        <v>1874</v>
      </c>
      <c r="G242" s="179" t="s">
        <v>1875</v>
      </c>
      <c r="H242" s="179" t="s">
        <v>1142</v>
      </c>
      <c r="I242" s="179" t="s">
        <v>1178</v>
      </c>
      <c r="J242" s="179" t="s">
        <v>1834</v>
      </c>
      <c r="K242" s="180">
        <v>0.01</v>
      </c>
      <c r="L242" s="181">
        <v>7</v>
      </c>
    </row>
    <row r="243" spans="2:12">
      <c r="B243" s="179" t="s">
        <v>1816</v>
      </c>
      <c r="C243" s="179" t="s">
        <v>1817</v>
      </c>
      <c r="D243" s="179" t="s">
        <v>1818</v>
      </c>
      <c r="E243" s="179" t="s">
        <v>244</v>
      </c>
      <c r="F243" s="179" t="s">
        <v>1874</v>
      </c>
      <c r="G243" s="179" t="s">
        <v>1875</v>
      </c>
      <c r="H243" s="179" t="s">
        <v>1142</v>
      </c>
      <c r="I243" s="179" t="s">
        <v>1178</v>
      </c>
      <c r="J243" s="179" t="s">
        <v>1835</v>
      </c>
      <c r="K243" s="180">
        <v>0.17</v>
      </c>
      <c r="L243" s="181">
        <v>38</v>
      </c>
    </row>
    <row r="244" spans="2:12">
      <c r="B244" s="179" t="s">
        <v>1816</v>
      </c>
      <c r="C244" s="179" t="s">
        <v>1817</v>
      </c>
      <c r="D244" s="179" t="s">
        <v>1818</v>
      </c>
      <c r="E244" s="179" t="s">
        <v>244</v>
      </c>
      <c r="F244" s="179" t="s">
        <v>1874</v>
      </c>
      <c r="G244" s="179" t="s">
        <v>1875</v>
      </c>
      <c r="H244" s="179" t="s">
        <v>1142</v>
      </c>
      <c r="I244" s="179" t="s">
        <v>1178</v>
      </c>
      <c r="J244" s="179" t="s">
        <v>1836</v>
      </c>
      <c r="K244" s="180">
        <v>0.01</v>
      </c>
      <c r="L244" s="181">
        <v>1</v>
      </c>
    </row>
    <row r="245" spans="2:12">
      <c r="B245" s="179" t="s">
        <v>1816</v>
      </c>
      <c r="C245" s="179" t="s">
        <v>1817</v>
      </c>
      <c r="D245" s="179" t="s">
        <v>1818</v>
      </c>
      <c r="E245" s="179" t="s">
        <v>244</v>
      </c>
      <c r="F245" s="179" t="s">
        <v>1874</v>
      </c>
      <c r="G245" s="179" t="s">
        <v>1875</v>
      </c>
      <c r="H245" s="179" t="s">
        <v>1137</v>
      </c>
      <c r="I245" s="179" t="s">
        <v>1343</v>
      </c>
      <c r="J245" s="179" t="s">
        <v>1834</v>
      </c>
      <c r="K245" s="180">
        <v>0.01</v>
      </c>
      <c r="L245" s="181">
        <v>6</v>
      </c>
    </row>
    <row r="246" spans="2:12">
      <c r="B246" s="179" t="s">
        <v>1816</v>
      </c>
      <c r="C246" s="179" t="s">
        <v>1817</v>
      </c>
      <c r="D246" s="179" t="s">
        <v>1818</v>
      </c>
      <c r="E246" s="179" t="s">
        <v>244</v>
      </c>
      <c r="F246" s="179" t="s">
        <v>1874</v>
      </c>
      <c r="G246" s="179" t="s">
        <v>1875</v>
      </c>
      <c r="H246" s="179" t="s">
        <v>1137</v>
      </c>
      <c r="I246" s="179" t="s">
        <v>1343</v>
      </c>
      <c r="J246" s="179" t="s">
        <v>1835</v>
      </c>
      <c r="K246" s="180">
        <v>0.09</v>
      </c>
      <c r="L246" s="181">
        <v>20</v>
      </c>
    </row>
    <row r="247" spans="2:12">
      <c r="B247" s="179" t="s">
        <v>1816</v>
      </c>
      <c r="C247" s="179" t="s">
        <v>1817</v>
      </c>
      <c r="D247" s="179" t="s">
        <v>1818</v>
      </c>
      <c r="E247" s="179" t="s">
        <v>244</v>
      </c>
      <c r="F247" s="179" t="s">
        <v>1874</v>
      </c>
      <c r="G247" s="179" t="s">
        <v>1875</v>
      </c>
      <c r="H247" s="179" t="s">
        <v>1137</v>
      </c>
      <c r="I247" s="179" t="s">
        <v>1343</v>
      </c>
      <c r="J247" s="179" t="s">
        <v>1836</v>
      </c>
      <c r="K247" s="181"/>
      <c r="L247" s="181">
        <v>1</v>
      </c>
    </row>
    <row r="248" spans="2:12">
      <c r="B248" s="179" t="s">
        <v>1816</v>
      </c>
      <c r="C248" s="179" t="s">
        <v>1817</v>
      </c>
      <c r="D248" s="179" t="s">
        <v>1818</v>
      </c>
      <c r="E248" s="179" t="s">
        <v>244</v>
      </c>
      <c r="F248" s="179" t="s">
        <v>1874</v>
      </c>
      <c r="G248" s="179" t="s">
        <v>1875</v>
      </c>
      <c r="H248" s="179" t="s">
        <v>1139</v>
      </c>
      <c r="I248" s="179" t="s">
        <v>1344</v>
      </c>
      <c r="J248" s="179" t="s">
        <v>1834</v>
      </c>
      <c r="K248" s="181"/>
      <c r="L248" s="181">
        <v>2</v>
      </c>
    </row>
    <row r="249" spans="2:12">
      <c r="B249" s="179" t="s">
        <v>1816</v>
      </c>
      <c r="C249" s="179" t="s">
        <v>1817</v>
      </c>
      <c r="D249" s="179" t="s">
        <v>1818</v>
      </c>
      <c r="E249" s="179" t="s">
        <v>244</v>
      </c>
      <c r="F249" s="179" t="s">
        <v>1874</v>
      </c>
      <c r="G249" s="179" t="s">
        <v>1875</v>
      </c>
      <c r="H249" s="179" t="s">
        <v>1139</v>
      </c>
      <c r="I249" s="179" t="s">
        <v>1344</v>
      </c>
      <c r="J249" s="179" t="s">
        <v>1835</v>
      </c>
      <c r="K249" s="180">
        <v>0.06</v>
      </c>
      <c r="L249" s="181">
        <v>12</v>
      </c>
    </row>
    <row r="250" spans="2:12">
      <c r="B250" s="179" t="s">
        <v>1816</v>
      </c>
      <c r="C250" s="179" t="s">
        <v>1817</v>
      </c>
      <c r="D250" s="179" t="s">
        <v>1818</v>
      </c>
      <c r="E250" s="179" t="s">
        <v>244</v>
      </c>
      <c r="F250" s="179" t="s">
        <v>1874</v>
      </c>
      <c r="G250" s="179" t="s">
        <v>1875</v>
      </c>
      <c r="H250" s="179" t="s">
        <v>1140</v>
      </c>
      <c r="I250" s="179" t="s">
        <v>1348</v>
      </c>
      <c r="J250" s="179" t="s">
        <v>1834</v>
      </c>
      <c r="K250" s="180">
        <v>0.01</v>
      </c>
      <c r="L250" s="181">
        <v>5</v>
      </c>
    </row>
    <row r="251" spans="2:12">
      <c r="B251" s="179" t="s">
        <v>1816</v>
      </c>
      <c r="C251" s="179" t="s">
        <v>1817</v>
      </c>
      <c r="D251" s="179" t="s">
        <v>1818</v>
      </c>
      <c r="E251" s="179" t="s">
        <v>244</v>
      </c>
      <c r="F251" s="179" t="s">
        <v>1874</v>
      </c>
      <c r="G251" s="179" t="s">
        <v>1875</v>
      </c>
      <c r="H251" s="179" t="s">
        <v>1140</v>
      </c>
      <c r="I251" s="179" t="s">
        <v>1348</v>
      </c>
      <c r="J251" s="179" t="s">
        <v>1835</v>
      </c>
      <c r="K251" s="180">
        <v>0.03</v>
      </c>
      <c r="L251" s="181">
        <v>7</v>
      </c>
    </row>
    <row r="252" spans="2:12">
      <c r="B252" s="179" t="s">
        <v>1816</v>
      </c>
      <c r="C252" s="179" t="s">
        <v>1817</v>
      </c>
      <c r="D252" s="179" t="s">
        <v>1818</v>
      </c>
      <c r="E252" s="179" t="s">
        <v>244</v>
      </c>
      <c r="F252" s="179" t="s">
        <v>1874</v>
      </c>
      <c r="G252" s="179" t="s">
        <v>1875</v>
      </c>
      <c r="H252" s="179" t="s">
        <v>1138</v>
      </c>
      <c r="I252" s="179" t="s">
        <v>1340</v>
      </c>
      <c r="J252" s="179" t="s">
        <v>1834</v>
      </c>
      <c r="K252" s="181"/>
      <c r="L252" s="181">
        <v>2</v>
      </c>
    </row>
    <row r="253" spans="2:12">
      <c r="B253" s="179" t="s">
        <v>1816</v>
      </c>
      <c r="C253" s="179" t="s">
        <v>1817</v>
      </c>
      <c r="D253" s="179" t="s">
        <v>1818</v>
      </c>
      <c r="E253" s="179" t="s">
        <v>244</v>
      </c>
      <c r="F253" s="179" t="s">
        <v>1874</v>
      </c>
      <c r="G253" s="179" t="s">
        <v>1875</v>
      </c>
      <c r="H253" s="179" t="s">
        <v>1138</v>
      </c>
      <c r="I253" s="179" t="s">
        <v>1340</v>
      </c>
      <c r="J253" s="179" t="s">
        <v>1835</v>
      </c>
      <c r="K253" s="180">
        <v>0.05</v>
      </c>
      <c r="L253" s="181">
        <v>11</v>
      </c>
    </row>
    <row r="254" spans="2:12">
      <c r="B254" s="179" t="s">
        <v>1816</v>
      </c>
      <c r="C254" s="179" t="s">
        <v>1817</v>
      </c>
      <c r="D254" s="179" t="s">
        <v>1818</v>
      </c>
      <c r="E254" s="179" t="s">
        <v>244</v>
      </c>
      <c r="F254" s="179" t="s">
        <v>1874</v>
      </c>
      <c r="G254" s="179" t="s">
        <v>1875</v>
      </c>
      <c r="H254" s="179" t="s">
        <v>1141</v>
      </c>
      <c r="I254" s="179" t="s">
        <v>243</v>
      </c>
      <c r="J254" s="179" t="s">
        <v>1834</v>
      </c>
      <c r="K254" s="180">
        <v>0.01</v>
      </c>
      <c r="L254" s="181">
        <v>5</v>
      </c>
    </row>
    <row r="255" spans="2:12">
      <c r="B255" s="179" t="s">
        <v>1816</v>
      </c>
      <c r="C255" s="179" t="s">
        <v>1817</v>
      </c>
      <c r="D255" s="179" t="s">
        <v>1818</v>
      </c>
      <c r="E255" s="179" t="s">
        <v>244</v>
      </c>
      <c r="F255" s="179" t="s">
        <v>1874</v>
      </c>
      <c r="G255" s="179" t="s">
        <v>1875</v>
      </c>
      <c r="H255" s="179" t="s">
        <v>1141</v>
      </c>
      <c r="I255" s="179" t="s">
        <v>243</v>
      </c>
      <c r="J255" s="179" t="s">
        <v>1835</v>
      </c>
      <c r="K255" s="180">
        <v>0.11</v>
      </c>
      <c r="L255" s="181">
        <v>25</v>
      </c>
    </row>
    <row r="256" spans="2:12">
      <c r="B256" s="179" t="s">
        <v>1816</v>
      </c>
      <c r="C256" s="179" t="s">
        <v>1817</v>
      </c>
      <c r="D256" s="179" t="s">
        <v>1818</v>
      </c>
      <c r="E256" s="179" t="s">
        <v>244</v>
      </c>
      <c r="F256" s="179" t="s">
        <v>1876</v>
      </c>
      <c r="G256" s="179" t="s">
        <v>1877</v>
      </c>
      <c r="H256" s="179" t="s">
        <v>1878</v>
      </c>
      <c r="I256" s="179" t="s">
        <v>1178</v>
      </c>
      <c r="J256" s="179" t="s">
        <v>1839</v>
      </c>
      <c r="K256" s="181"/>
      <c r="L256" s="181">
        <v>2</v>
      </c>
    </row>
    <row r="257" spans="2:12">
      <c r="B257" s="179" t="s">
        <v>1816</v>
      </c>
      <c r="C257" s="179" t="s">
        <v>1817</v>
      </c>
      <c r="D257" s="179" t="s">
        <v>1818</v>
      </c>
      <c r="E257" s="179" t="s">
        <v>244</v>
      </c>
      <c r="F257" s="179" t="s">
        <v>1876</v>
      </c>
      <c r="G257" s="179" t="s">
        <v>1877</v>
      </c>
      <c r="H257" s="179" t="s">
        <v>1879</v>
      </c>
      <c r="I257" s="179" t="s">
        <v>1340</v>
      </c>
      <c r="J257" s="179" t="s">
        <v>1839</v>
      </c>
      <c r="K257" s="181"/>
      <c r="L257" s="181">
        <v>2</v>
      </c>
    </row>
    <row r="258" spans="2:12">
      <c r="B258" s="179" t="s">
        <v>1816</v>
      </c>
      <c r="C258" s="179" t="s">
        <v>1817</v>
      </c>
      <c r="D258" s="179" t="s">
        <v>1818</v>
      </c>
      <c r="E258" s="179" t="s">
        <v>244</v>
      </c>
      <c r="F258" s="179" t="s">
        <v>1876</v>
      </c>
      <c r="G258" s="179" t="s">
        <v>1877</v>
      </c>
      <c r="H258" s="179" t="s">
        <v>1880</v>
      </c>
      <c r="I258" s="179" t="s">
        <v>1343</v>
      </c>
      <c r="J258" s="179" t="s">
        <v>1839</v>
      </c>
      <c r="K258" s="181"/>
      <c r="L258" s="181">
        <v>2</v>
      </c>
    </row>
    <row r="259" spans="2:12">
      <c r="B259" s="179" t="s">
        <v>1816</v>
      </c>
      <c r="C259" s="179" t="s">
        <v>1817</v>
      </c>
      <c r="D259" s="179" t="s">
        <v>1818</v>
      </c>
      <c r="E259" s="179" t="s">
        <v>244</v>
      </c>
      <c r="F259" s="179" t="s">
        <v>1876</v>
      </c>
      <c r="G259" s="179" t="s">
        <v>1877</v>
      </c>
      <c r="H259" s="179" t="s">
        <v>1880</v>
      </c>
      <c r="I259" s="179" t="s">
        <v>1343</v>
      </c>
      <c r="J259" s="179" t="s">
        <v>1835</v>
      </c>
      <c r="K259" s="180">
        <v>0.01</v>
      </c>
      <c r="L259" s="181">
        <v>1</v>
      </c>
    </row>
    <row r="260" spans="2:12">
      <c r="B260" s="179" t="s">
        <v>1816</v>
      </c>
      <c r="C260" s="179" t="s">
        <v>1817</v>
      </c>
      <c r="D260" s="179" t="s">
        <v>1818</v>
      </c>
      <c r="E260" s="179" t="s">
        <v>244</v>
      </c>
      <c r="F260" s="179" t="s">
        <v>1876</v>
      </c>
      <c r="G260" s="179" t="s">
        <v>1877</v>
      </c>
      <c r="H260" s="179" t="s">
        <v>1881</v>
      </c>
      <c r="I260" s="179" t="s">
        <v>1179</v>
      </c>
      <c r="J260" s="179" t="s">
        <v>1865</v>
      </c>
      <c r="K260" s="181"/>
      <c r="L260" s="181">
        <v>1</v>
      </c>
    </row>
    <row r="261" spans="2:12">
      <c r="B261" s="179" t="s">
        <v>1816</v>
      </c>
      <c r="C261" s="179" t="s">
        <v>1817</v>
      </c>
      <c r="D261" s="179" t="s">
        <v>1818</v>
      </c>
      <c r="E261" s="179" t="s">
        <v>244</v>
      </c>
      <c r="F261" s="179" t="s">
        <v>1876</v>
      </c>
      <c r="G261" s="179" t="s">
        <v>1877</v>
      </c>
      <c r="H261" s="179" t="s">
        <v>1881</v>
      </c>
      <c r="I261" s="179" t="s">
        <v>1179</v>
      </c>
      <c r="J261" s="179" t="s">
        <v>1839</v>
      </c>
      <c r="K261" s="181"/>
      <c r="L261" s="181">
        <v>2</v>
      </c>
    </row>
    <row r="262" spans="2:12">
      <c r="B262" s="179" t="s">
        <v>1816</v>
      </c>
      <c r="C262" s="179" t="s">
        <v>1817</v>
      </c>
      <c r="D262" s="179" t="s">
        <v>1818</v>
      </c>
      <c r="E262" s="179" t="s">
        <v>244</v>
      </c>
      <c r="F262" s="179" t="s">
        <v>1882</v>
      </c>
      <c r="G262" s="179" t="s">
        <v>1883</v>
      </c>
      <c r="H262" s="179" t="s">
        <v>987</v>
      </c>
      <c r="I262" s="179" t="s">
        <v>1346</v>
      </c>
      <c r="J262" s="179" t="s">
        <v>1834</v>
      </c>
      <c r="K262" s="181"/>
      <c r="L262" s="181">
        <v>2</v>
      </c>
    </row>
    <row r="263" spans="2:12">
      <c r="B263" s="179" t="s">
        <v>1816</v>
      </c>
      <c r="C263" s="179" t="s">
        <v>1817</v>
      </c>
      <c r="D263" s="179" t="s">
        <v>1818</v>
      </c>
      <c r="E263" s="179" t="s">
        <v>244</v>
      </c>
      <c r="F263" s="179" t="s">
        <v>1882</v>
      </c>
      <c r="G263" s="179" t="s">
        <v>1883</v>
      </c>
      <c r="H263" s="179" t="s">
        <v>981</v>
      </c>
      <c r="I263" s="179" t="s">
        <v>1182</v>
      </c>
      <c r="J263" s="179" t="s">
        <v>1834</v>
      </c>
      <c r="K263" s="180">
        <v>7.0000000000000007E-2</v>
      </c>
      <c r="L263" s="181">
        <v>35</v>
      </c>
    </row>
    <row r="264" spans="2:12">
      <c r="B264" s="179" t="s">
        <v>1816</v>
      </c>
      <c r="C264" s="179" t="s">
        <v>1817</v>
      </c>
      <c r="D264" s="179" t="s">
        <v>1818</v>
      </c>
      <c r="E264" s="179" t="s">
        <v>244</v>
      </c>
      <c r="F264" s="179" t="s">
        <v>1882</v>
      </c>
      <c r="G264" s="179" t="s">
        <v>1883</v>
      </c>
      <c r="H264" s="179" t="s">
        <v>979</v>
      </c>
      <c r="I264" s="179" t="s">
        <v>1186</v>
      </c>
      <c r="J264" s="179" t="s">
        <v>1834</v>
      </c>
      <c r="K264" s="180">
        <v>0.01</v>
      </c>
      <c r="L264" s="181">
        <v>4</v>
      </c>
    </row>
    <row r="265" spans="2:12">
      <c r="B265" s="179" t="s">
        <v>1816</v>
      </c>
      <c r="C265" s="179" t="s">
        <v>1817</v>
      </c>
      <c r="D265" s="179" t="s">
        <v>1818</v>
      </c>
      <c r="E265" s="179" t="s">
        <v>244</v>
      </c>
      <c r="F265" s="179" t="s">
        <v>1500</v>
      </c>
      <c r="G265" s="179" t="s">
        <v>1428</v>
      </c>
      <c r="H265" s="179" t="s">
        <v>1494</v>
      </c>
      <c r="I265" s="179" t="s">
        <v>1428</v>
      </c>
      <c r="J265" s="179" t="s">
        <v>1866</v>
      </c>
      <c r="K265" s="180">
        <v>0.91</v>
      </c>
      <c r="L265" s="181">
        <v>1</v>
      </c>
    </row>
    <row r="266" spans="2:12">
      <c r="B266" s="179" t="s">
        <v>1816</v>
      </c>
      <c r="C266" s="179" t="s">
        <v>1817</v>
      </c>
      <c r="D266" s="179" t="s">
        <v>1818</v>
      </c>
      <c r="E266" s="179" t="s">
        <v>244</v>
      </c>
      <c r="F266" s="179" t="s">
        <v>1500</v>
      </c>
      <c r="G266" s="179" t="s">
        <v>1428</v>
      </c>
      <c r="H266" s="179" t="s">
        <v>1494</v>
      </c>
      <c r="I266" s="179" t="s">
        <v>1428</v>
      </c>
      <c r="J266" s="179" t="s">
        <v>1834</v>
      </c>
      <c r="K266" s="180">
        <v>0.02</v>
      </c>
      <c r="L266" s="181">
        <v>11</v>
      </c>
    </row>
    <row r="267" spans="2:12">
      <c r="B267" s="179" t="s">
        <v>1816</v>
      </c>
      <c r="C267" s="179" t="s">
        <v>1817</v>
      </c>
      <c r="D267" s="179" t="s">
        <v>1818</v>
      </c>
      <c r="E267" s="179" t="s">
        <v>244</v>
      </c>
      <c r="F267" s="179" t="s">
        <v>1500</v>
      </c>
      <c r="G267" s="179" t="s">
        <v>1428</v>
      </c>
      <c r="H267" s="179" t="s">
        <v>1494</v>
      </c>
      <c r="I267" s="179" t="s">
        <v>1428</v>
      </c>
      <c r="J267" s="179" t="s">
        <v>1838</v>
      </c>
      <c r="K267" s="181"/>
      <c r="L267" s="181">
        <v>1</v>
      </c>
    </row>
    <row r="268" spans="2:12">
      <c r="B268" s="179" t="s">
        <v>1816</v>
      </c>
      <c r="C268" s="179" t="s">
        <v>1817</v>
      </c>
      <c r="D268" s="179" t="s">
        <v>1818</v>
      </c>
      <c r="E268" s="179" t="s">
        <v>244</v>
      </c>
      <c r="F268" s="179" t="s">
        <v>1500</v>
      </c>
      <c r="G268" s="179" t="s">
        <v>1428</v>
      </c>
      <c r="H268" s="179" t="s">
        <v>1494</v>
      </c>
      <c r="I268" s="179" t="s">
        <v>1428</v>
      </c>
      <c r="J268" s="179" t="s">
        <v>1835</v>
      </c>
      <c r="K268" s="180">
        <v>28.2</v>
      </c>
      <c r="L268" s="181">
        <v>3855</v>
      </c>
    </row>
    <row r="269" spans="2:12">
      <c r="B269" s="179" t="s">
        <v>1816</v>
      </c>
      <c r="C269" s="179" t="s">
        <v>1817</v>
      </c>
      <c r="D269" s="179" t="s">
        <v>1818</v>
      </c>
      <c r="E269" s="179" t="s">
        <v>244</v>
      </c>
      <c r="F269" s="179" t="s">
        <v>1500</v>
      </c>
      <c r="G269" s="179" t="s">
        <v>1428</v>
      </c>
      <c r="H269" s="179" t="s">
        <v>1494</v>
      </c>
      <c r="I269" s="179" t="s">
        <v>1428</v>
      </c>
      <c r="J269" s="179" t="s">
        <v>1842</v>
      </c>
      <c r="K269" s="181"/>
      <c r="L269" s="181">
        <v>2</v>
      </c>
    </row>
    <row r="270" spans="2:12">
      <c r="B270" s="179" t="s">
        <v>1816</v>
      </c>
      <c r="C270" s="179" t="s">
        <v>1817</v>
      </c>
      <c r="D270" s="179" t="s">
        <v>1818</v>
      </c>
      <c r="E270" s="179" t="s">
        <v>1189</v>
      </c>
      <c r="F270" s="179" t="s">
        <v>1190</v>
      </c>
      <c r="G270" s="179" t="s">
        <v>1191</v>
      </c>
      <c r="H270" s="179" t="s">
        <v>870</v>
      </c>
      <c r="I270" s="179" t="s">
        <v>1192</v>
      </c>
      <c r="J270" s="179" t="s">
        <v>1834</v>
      </c>
      <c r="K270" s="181"/>
      <c r="L270" s="181">
        <v>1</v>
      </c>
    </row>
    <row r="271" spans="2:12">
      <c r="B271" s="179" t="s">
        <v>1816</v>
      </c>
      <c r="C271" s="179" t="s">
        <v>1817</v>
      </c>
      <c r="D271" s="179" t="s">
        <v>1818</v>
      </c>
      <c r="E271" s="179" t="s">
        <v>1189</v>
      </c>
      <c r="F271" s="179" t="s">
        <v>1190</v>
      </c>
      <c r="G271" s="179" t="s">
        <v>1191</v>
      </c>
      <c r="H271" s="179" t="s">
        <v>870</v>
      </c>
      <c r="I271" s="179" t="s">
        <v>1192</v>
      </c>
      <c r="J271" s="179" t="s">
        <v>1835</v>
      </c>
      <c r="K271" s="180">
        <v>0.15</v>
      </c>
      <c r="L271" s="181">
        <v>31</v>
      </c>
    </row>
    <row r="272" spans="2:12">
      <c r="B272" s="179" t="s">
        <v>1816</v>
      </c>
      <c r="C272" s="179" t="s">
        <v>1817</v>
      </c>
      <c r="D272" s="179" t="s">
        <v>1818</v>
      </c>
      <c r="E272" s="179" t="s">
        <v>1189</v>
      </c>
      <c r="F272" s="179" t="s">
        <v>1190</v>
      </c>
      <c r="G272" s="179" t="s">
        <v>1191</v>
      </c>
      <c r="H272" s="179" t="s">
        <v>870</v>
      </c>
      <c r="I272" s="179" t="s">
        <v>1192</v>
      </c>
      <c r="J272" s="179" t="s">
        <v>1842</v>
      </c>
      <c r="K272" s="181"/>
      <c r="L272" s="181">
        <v>1</v>
      </c>
    </row>
    <row r="273" spans="2:12">
      <c r="B273" s="179" t="s">
        <v>1816</v>
      </c>
      <c r="C273" s="179" t="s">
        <v>1817</v>
      </c>
      <c r="D273" s="179" t="s">
        <v>1818</v>
      </c>
      <c r="E273" s="179" t="s">
        <v>1189</v>
      </c>
      <c r="F273" s="179" t="s">
        <v>1190</v>
      </c>
      <c r="G273" s="179" t="s">
        <v>1191</v>
      </c>
      <c r="H273" s="179" t="s">
        <v>870</v>
      </c>
      <c r="I273" s="179" t="s">
        <v>1192</v>
      </c>
      <c r="J273" s="179" t="s">
        <v>1836</v>
      </c>
      <c r="K273" s="181"/>
      <c r="L273" s="181">
        <v>1</v>
      </c>
    </row>
    <row r="274" spans="2:12">
      <c r="B274" s="179" t="s">
        <v>1816</v>
      </c>
      <c r="C274" s="179" t="s">
        <v>1817</v>
      </c>
      <c r="D274" s="179" t="s">
        <v>1818</v>
      </c>
      <c r="E274" s="179" t="s">
        <v>1189</v>
      </c>
      <c r="F274" s="179" t="s">
        <v>1190</v>
      </c>
      <c r="G274" s="179" t="s">
        <v>1191</v>
      </c>
      <c r="H274" s="179" t="s">
        <v>863</v>
      </c>
      <c r="I274" s="179" t="s">
        <v>1613</v>
      </c>
      <c r="J274" s="179" t="s">
        <v>1835</v>
      </c>
      <c r="K274" s="180">
        <v>0.02</v>
      </c>
      <c r="L274" s="181">
        <v>4</v>
      </c>
    </row>
    <row r="275" spans="2:12">
      <c r="B275" s="179" t="s">
        <v>1816</v>
      </c>
      <c r="C275" s="179" t="s">
        <v>1817</v>
      </c>
      <c r="D275" s="179" t="s">
        <v>1818</v>
      </c>
      <c r="E275" s="179" t="s">
        <v>1189</v>
      </c>
      <c r="F275" s="179" t="s">
        <v>1190</v>
      </c>
      <c r="G275" s="179" t="s">
        <v>1191</v>
      </c>
      <c r="H275" s="179" t="s">
        <v>878</v>
      </c>
      <c r="I275" s="179" t="s">
        <v>1193</v>
      </c>
      <c r="J275" s="179" t="s">
        <v>1834</v>
      </c>
      <c r="K275" s="180">
        <v>0.11</v>
      </c>
      <c r="L275" s="181">
        <v>73</v>
      </c>
    </row>
    <row r="276" spans="2:12">
      <c r="B276" s="179" t="s">
        <v>1816</v>
      </c>
      <c r="C276" s="179" t="s">
        <v>1817</v>
      </c>
      <c r="D276" s="179" t="s">
        <v>1818</v>
      </c>
      <c r="E276" s="179" t="s">
        <v>1189</v>
      </c>
      <c r="F276" s="179" t="s">
        <v>1190</v>
      </c>
      <c r="G276" s="179" t="s">
        <v>1191</v>
      </c>
      <c r="H276" s="179" t="s">
        <v>878</v>
      </c>
      <c r="I276" s="179" t="s">
        <v>1193</v>
      </c>
      <c r="J276" s="179" t="s">
        <v>1835</v>
      </c>
      <c r="K276" s="180">
        <v>2.27</v>
      </c>
      <c r="L276" s="181">
        <v>422</v>
      </c>
    </row>
    <row r="277" spans="2:12">
      <c r="B277" s="179" t="s">
        <v>1816</v>
      </c>
      <c r="C277" s="179" t="s">
        <v>1817</v>
      </c>
      <c r="D277" s="179" t="s">
        <v>1818</v>
      </c>
      <c r="E277" s="179" t="s">
        <v>1189</v>
      </c>
      <c r="F277" s="179" t="s">
        <v>1190</v>
      </c>
      <c r="G277" s="179" t="s">
        <v>1191</v>
      </c>
      <c r="H277" s="179" t="s">
        <v>878</v>
      </c>
      <c r="I277" s="179" t="s">
        <v>1193</v>
      </c>
      <c r="J277" s="179" t="s">
        <v>1842</v>
      </c>
      <c r="K277" s="180">
        <v>0.01</v>
      </c>
      <c r="L277" s="181">
        <v>9</v>
      </c>
    </row>
    <row r="278" spans="2:12">
      <c r="B278" s="179" t="s">
        <v>1816</v>
      </c>
      <c r="C278" s="179" t="s">
        <v>1817</v>
      </c>
      <c r="D278" s="179" t="s">
        <v>1818</v>
      </c>
      <c r="E278" s="179" t="s">
        <v>1189</v>
      </c>
      <c r="F278" s="179" t="s">
        <v>1190</v>
      </c>
      <c r="G278" s="179" t="s">
        <v>1191</v>
      </c>
      <c r="H278" s="179" t="s">
        <v>878</v>
      </c>
      <c r="I278" s="179" t="s">
        <v>1193</v>
      </c>
      <c r="J278" s="179" t="s">
        <v>1836</v>
      </c>
      <c r="K278" s="180">
        <v>0.04</v>
      </c>
      <c r="L278" s="181">
        <v>2</v>
      </c>
    </row>
    <row r="279" spans="2:12">
      <c r="B279" s="179" t="s">
        <v>1816</v>
      </c>
      <c r="C279" s="179" t="s">
        <v>1817</v>
      </c>
      <c r="D279" s="179" t="s">
        <v>1818</v>
      </c>
      <c r="E279" s="179" t="s">
        <v>1189</v>
      </c>
      <c r="F279" s="179" t="s">
        <v>1190</v>
      </c>
      <c r="G279" s="179" t="s">
        <v>1191</v>
      </c>
      <c r="H279" s="179" t="s">
        <v>880</v>
      </c>
      <c r="I279" s="179" t="s">
        <v>1884</v>
      </c>
      <c r="J279" s="179" t="s">
        <v>1834</v>
      </c>
      <c r="K279" s="181"/>
      <c r="L279" s="181">
        <v>2</v>
      </c>
    </row>
    <row r="280" spans="2:12">
      <c r="B280" s="179" t="s">
        <v>1816</v>
      </c>
      <c r="C280" s="179" t="s">
        <v>1817</v>
      </c>
      <c r="D280" s="179" t="s">
        <v>1818</v>
      </c>
      <c r="E280" s="179" t="s">
        <v>1189</v>
      </c>
      <c r="F280" s="179" t="s">
        <v>1190</v>
      </c>
      <c r="G280" s="179" t="s">
        <v>1191</v>
      </c>
      <c r="H280" s="179" t="s">
        <v>880</v>
      </c>
      <c r="I280" s="179" t="s">
        <v>1884</v>
      </c>
      <c r="J280" s="179" t="s">
        <v>1835</v>
      </c>
      <c r="K280" s="180">
        <v>0.04</v>
      </c>
      <c r="L280" s="181">
        <v>11</v>
      </c>
    </row>
    <row r="281" spans="2:12">
      <c r="B281" s="179" t="s">
        <v>1816</v>
      </c>
      <c r="C281" s="179" t="s">
        <v>1817</v>
      </c>
      <c r="D281" s="179" t="s">
        <v>1818</v>
      </c>
      <c r="E281" s="179" t="s">
        <v>1189</v>
      </c>
      <c r="F281" s="179" t="s">
        <v>1190</v>
      </c>
      <c r="G281" s="179" t="s">
        <v>1191</v>
      </c>
      <c r="H281" s="179" t="s">
        <v>872</v>
      </c>
      <c r="I281" s="179" t="s">
        <v>1885</v>
      </c>
      <c r="J281" s="179" t="s">
        <v>1834</v>
      </c>
      <c r="K281" s="181"/>
      <c r="L281" s="181">
        <v>3</v>
      </c>
    </row>
    <row r="282" spans="2:12">
      <c r="B282" s="179" t="s">
        <v>1816</v>
      </c>
      <c r="C282" s="179" t="s">
        <v>1817</v>
      </c>
      <c r="D282" s="179" t="s">
        <v>1818</v>
      </c>
      <c r="E282" s="179" t="s">
        <v>1189</v>
      </c>
      <c r="F282" s="179" t="s">
        <v>1190</v>
      </c>
      <c r="G282" s="179" t="s">
        <v>1191</v>
      </c>
      <c r="H282" s="179" t="s">
        <v>872</v>
      </c>
      <c r="I282" s="179" t="s">
        <v>1885</v>
      </c>
      <c r="J282" s="179" t="s">
        <v>1835</v>
      </c>
      <c r="K282" s="180">
        <v>0.15</v>
      </c>
      <c r="L282" s="181">
        <v>22</v>
      </c>
    </row>
    <row r="283" spans="2:12">
      <c r="B283" s="179" t="s">
        <v>1816</v>
      </c>
      <c r="C283" s="179" t="s">
        <v>1817</v>
      </c>
      <c r="D283" s="179" t="s">
        <v>1818</v>
      </c>
      <c r="E283" s="179" t="s">
        <v>1189</v>
      </c>
      <c r="F283" s="179" t="s">
        <v>1190</v>
      </c>
      <c r="G283" s="179" t="s">
        <v>1191</v>
      </c>
      <c r="H283" s="179" t="s">
        <v>872</v>
      </c>
      <c r="I283" s="179" t="s">
        <v>1885</v>
      </c>
      <c r="J283" s="179" t="s">
        <v>1842</v>
      </c>
      <c r="K283" s="181"/>
      <c r="L283" s="181">
        <v>1</v>
      </c>
    </row>
    <row r="284" spans="2:12">
      <c r="B284" s="179" t="s">
        <v>1816</v>
      </c>
      <c r="C284" s="179" t="s">
        <v>1817</v>
      </c>
      <c r="D284" s="179" t="s">
        <v>1818</v>
      </c>
      <c r="E284" s="179" t="s">
        <v>1189</v>
      </c>
      <c r="F284" s="179" t="s">
        <v>1190</v>
      </c>
      <c r="G284" s="179" t="s">
        <v>1191</v>
      </c>
      <c r="H284" s="179" t="s">
        <v>874</v>
      </c>
      <c r="I284" s="179" t="s">
        <v>1886</v>
      </c>
      <c r="J284" s="179" t="s">
        <v>1834</v>
      </c>
      <c r="K284" s="181"/>
      <c r="L284" s="181">
        <v>1</v>
      </c>
    </row>
    <row r="285" spans="2:12">
      <c r="B285" s="179" t="s">
        <v>1816</v>
      </c>
      <c r="C285" s="179" t="s">
        <v>1817</v>
      </c>
      <c r="D285" s="179" t="s">
        <v>1818</v>
      </c>
      <c r="E285" s="179" t="s">
        <v>1189</v>
      </c>
      <c r="F285" s="179" t="s">
        <v>1190</v>
      </c>
      <c r="G285" s="179" t="s">
        <v>1191</v>
      </c>
      <c r="H285" s="179" t="s">
        <v>874</v>
      </c>
      <c r="I285" s="179" t="s">
        <v>1886</v>
      </c>
      <c r="J285" s="179" t="s">
        <v>1835</v>
      </c>
      <c r="K285" s="180">
        <v>7.0000000000000007E-2</v>
      </c>
      <c r="L285" s="181">
        <v>10</v>
      </c>
    </row>
    <row r="286" spans="2:12">
      <c r="B286" s="179" t="s">
        <v>1816</v>
      </c>
      <c r="C286" s="179" t="s">
        <v>1817</v>
      </c>
      <c r="D286" s="179" t="s">
        <v>1818</v>
      </c>
      <c r="E286" s="179" t="s">
        <v>1189</v>
      </c>
      <c r="F286" s="179" t="s">
        <v>1190</v>
      </c>
      <c r="G286" s="179" t="s">
        <v>1191</v>
      </c>
      <c r="H286" s="179" t="s">
        <v>874</v>
      </c>
      <c r="I286" s="179" t="s">
        <v>1886</v>
      </c>
      <c r="J286" s="179" t="s">
        <v>1842</v>
      </c>
      <c r="K286" s="181"/>
      <c r="L286" s="181">
        <v>1</v>
      </c>
    </row>
    <row r="287" spans="2:12">
      <c r="B287" s="179" t="s">
        <v>1816</v>
      </c>
      <c r="C287" s="179" t="s">
        <v>1817</v>
      </c>
      <c r="D287" s="179" t="s">
        <v>1818</v>
      </c>
      <c r="E287" s="179" t="s">
        <v>1189</v>
      </c>
      <c r="F287" s="179" t="s">
        <v>1190</v>
      </c>
      <c r="G287" s="179" t="s">
        <v>1191</v>
      </c>
      <c r="H287" s="179" t="s">
        <v>866</v>
      </c>
      <c r="I287" s="179" t="s">
        <v>1191</v>
      </c>
      <c r="J287" s="179" t="s">
        <v>1835</v>
      </c>
      <c r="K287" s="180">
        <v>0.02</v>
      </c>
      <c r="L287" s="181">
        <v>5</v>
      </c>
    </row>
    <row r="288" spans="2:12">
      <c r="B288" s="179" t="s">
        <v>1816</v>
      </c>
      <c r="C288" s="179" t="s">
        <v>1817</v>
      </c>
      <c r="D288" s="179" t="s">
        <v>1818</v>
      </c>
      <c r="E288" s="179" t="s">
        <v>1189</v>
      </c>
      <c r="F288" s="179" t="s">
        <v>1190</v>
      </c>
      <c r="G288" s="179" t="s">
        <v>1191</v>
      </c>
      <c r="H288" s="179" t="s">
        <v>866</v>
      </c>
      <c r="I288" s="179" t="s">
        <v>1191</v>
      </c>
      <c r="J288" s="179" t="s">
        <v>1842</v>
      </c>
      <c r="K288" s="181"/>
      <c r="L288" s="181">
        <v>1</v>
      </c>
    </row>
    <row r="289" spans="2:12">
      <c r="B289" s="179" t="s">
        <v>1816</v>
      </c>
      <c r="C289" s="179" t="s">
        <v>1817</v>
      </c>
      <c r="D289" s="179" t="s">
        <v>1818</v>
      </c>
      <c r="E289" s="179" t="s">
        <v>1189</v>
      </c>
      <c r="F289" s="179" t="s">
        <v>1190</v>
      </c>
      <c r="G289" s="179" t="s">
        <v>1191</v>
      </c>
      <c r="H289" s="179" t="s">
        <v>868</v>
      </c>
      <c r="I289" s="179" t="s">
        <v>1887</v>
      </c>
      <c r="J289" s="179" t="s">
        <v>1835</v>
      </c>
      <c r="K289" s="180">
        <v>0.02</v>
      </c>
      <c r="L289" s="181">
        <v>3</v>
      </c>
    </row>
    <row r="290" spans="2:12">
      <c r="B290" s="179" t="s">
        <v>1816</v>
      </c>
      <c r="C290" s="179" t="s">
        <v>1817</v>
      </c>
      <c r="D290" s="179" t="s">
        <v>1818</v>
      </c>
      <c r="E290" s="179" t="s">
        <v>1189</v>
      </c>
      <c r="F290" s="179" t="s">
        <v>1190</v>
      </c>
      <c r="G290" s="179" t="s">
        <v>1191</v>
      </c>
      <c r="H290" s="179" t="s">
        <v>876</v>
      </c>
      <c r="I290" s="179" t="s">
        <v>1888</v>
      </c>
      <c r="J290" s="179" t="s">
        <v>1835</v>
      </c>
      <c r="K290" s="180">
        <v>0.13</v>
      </c>
      <c r="L290" s="181">
        <v>19</v>
      </c>
    </row>
    <row r="291" spans="2:12">
      <c r="B291" s="179" t="s">
        <v>1816</v>
      </c>
      <c r="C291" s="179" t="s">
        <v>1817</v>
      </c>
      <c r="D291" s="179" t="s">
        <v>1818</v>
      </c>
      <c r="E291" s="179" t="s">
        <v>1189</v>
      </c>
      <c r="F291" s="179" t="s">
        <v>1190</v>
      </c>
      <c r="G291" s="179" t="s">
        <v>1191</v>
      </c>
      <c r="H291" s="179" t="s">
        <v>876</v>
      </c>
      <c r="I291" s="179" t="s">
        <v>1888</v>
      </c>
      <c r="J291" s="179" t="s">
        <v>1842</v>
      </c>
      <c r="K291" s="181"/>
      <c r="L291" s="181">
        <v>2</v>
      </c>
    </row>
    <row r="292" spans="2:12">
      <c r="B292" s="179" t="s">
        <v>1816</v>
      </c>
      <c r="C292" s="179" t="s">
        <v>1817</v>
      </c>
      <c r="D292" s="179" t="s">
        <v>1818</v>
      </c>
      <c r="E292" s="179" t="s">
        <v>1189</v>
      </c>
      <c r="F292" s="179" t="s">
        <v>1190</v>
      </c>
      <c r="G292" s="179" t="s">
        <v>1191</v>
      </c>
      <c r="H292" s="179" t="s">
        <v>865</v>
      </c>
      <c r="I292" s="179" t="s">
        <v>1889</v>
      </c>
      <c r="J292" s="179" t="s">
        <v>1834</v>
      </c>
      <c r="K292" s="181"/>
      <c r="L292" s="181">
        <v>1</v>
      </c>
    </row>
    <row r="293" spans="2:12">
      <c r="B293" s="179" t="s">
        <v>1816</v>
      </c>
      <c r="C293" s="179" t="s">
        <v>1817</v>
      </c>
      <c r="D293" s="179" t="s">
        <v>1818</v>
      </c>
      <c r="E293" s="179" t="s">
        <v>1189</v>
      </c>
      <c r="F293" s="179" t="s">
        <v>1190</v>
      </c>
      <c r="G293" s="179" t="s">
        <v>1191</v>
      </c>
      <c r="H293" s="179" t="s">
        <v>865</v>
      </c>
      <c r="I293" s="179" t="s">
        <v>1889</v>
      </c>
      <c r="J293" s="179" t="s">
        <v>1835</v>
      </c>
      <c r="K293" s="180">
        <v>0.02</v>
      </c>
      <c r="L293" s="181">
        <v>2</v>
      </c>
    </row>
    <row r="294" spans="2:12">
      <c r="B294" s="179" t="s">
        <v>1816</v>
      </c>
      <c r="C294" s="179" t="s">
        <v>1817</v>
      </c>
      <c r="D294" s="179" t="s">
        <v>1818</v>
      </c>
      <c r="E294" s="179" t="s">
        <v>1189</v>
      </c>
      <c r="F294" s="179" t="s">
        <v>1194</v>
      </c>
      <c r="G294" s="179" t="s">
        <v>1195</v>
      </c>
      <c r="H294" s="179" t="s">
        <v>888</v>
      </c>
      <c r="I294" s="179" t="s">
        <v>1195</v>
      </c>
      <c r="J294" s="179" t="s">
        <v>1835</v>
      </c>
      <c r="K294" s="180">
        <v>0.12</v>
      </c>
      <c r="L294" s="181">
        <v>19</v>
      </c>
    </row>
    <row r="295" spans="2:12">
      <c r="B295" s="179" t="s">
        <v>1816</v>
      </c>
      <c r="C295" s="179" t="s">
        <v>1817</v>
      </c>
      <c r="D295" s="179" t="s">
        <v>1818</v>
      </c>
      <c r="E295" s="179" t="s">
        <v>1189</v>
      </c>
      <c r="F295" s="179" t="s">
        <v>1194</v>
      </c>
      <c r="G295" s="179" t="s">
        <v>1195</v>
      </c>
      <c r="H295" s="179" t="s">
        <v>888</v>
      </c>
      <c r="I295" s="179" t="s">
        <v>1195</v>
      </c>
      <c r="J295" s="179" t="s">
        <v>1842</v>
      </c>
      <c r="K295" s="181"/>
      <c r="L295" s="181">
        <v>1</v>
      </c>
    </row>
    <row r="296" spans="2:12">
      <c r="B296" s="179" t="s">
        <v>1816</v>
      </c>
      <c r="C296" s="179" t="s">
        <v>1817</v>
      </c>
      <c r="D296" s="179" t="s">
        <v>1818</v>
      </c>
      <c r="E296" s="179" t="s">
        <v>1189</v>
      </c>
      <c r="F296" s="179" t="s">
        <v>1194</v>
      </c>
      <c r="G296" s="179" t="s">
        <v>1195</v>
      </c>
      <c r="H296" s="179" t="s">
        <v>884</v>
      </c>
      <c r="I296" s="179" t="s">
        <v>1353</v>
      </c>
      <c r="J296" s="179" t="s">
        <v>1835</v>
      </c>
      <c r="K296" s="180">
        <v>0.04</v>
      </c>
      <c r="L296" s="181">
        <v>9</v>
      </c>
    </row>
    <row r="297" spans="2:12">
      <c r="B297" s="179" t="s">
        <v>1816</v>
      </c>
      <c r="C297" s="179" t="s">
        <v>1817</v>
      </c>
      <c r="D297" s="179" t="s">
        <v>1818</v>
      </c>
      <c r="E297" s="179" t="s">
        <v>1189</v>
      </c>
      <c r="F297" s="179" t="s">
        <v>1194</v>
      </c>
      <c r="G297" s="179" t="s">
        <v>1195</v>
      </c>
      <c r="H297" s="179" t="s">
        <v>884</v>
      </c>
      <c r="I297" s="179" t="s">
        <v>1353</v>
      </c>
      <c r="J297" s="179" t="s">
        <v>1842</v>
      </c>
      <c r="K297" s="181"/>
      <c r="L297" s="181">
        <v>1</v>
      </c>
    </row>
    <row r="298" spans="2:12">
      <c r="B298" s="179" t="s">
        <v>1816</v>
      </c>
      <c r="C298" s="179" t="s">
        <v>1817</v>
      </c>
      <c r="D298" s="179" t="s">
        <v>1818</v>
      </c>
      <c r="E298" s="179" t="s">
        <v>1189</v>
      </c>
      <c r="F298" s="179" t="s">
        <v>1194</v>
      </c>
      <c r="G298" s="179" t="s">
        <v>1195</v>
      </c>
      <c r="H298" s="179" t="s">
        <v>884</v>
      </c>
      <c r="I298" s="179" t="s">
        <v>1353</v>
      </c>
      <c r="J298" s="179" t="s">
        <v>1836</v>
      </c>
      <c r="K298" s="181"/>
      <c r="L298" s="181">
        <v>1</v>
      </c>
    </row>
    <row r="299" spans="2:12">
      <c r="B299" s="179" t="s">
        <v>1816</v>
      </c>
      <c r="C299" s="179" t="s">
        <v>1817</v>
      </c>
      <c r="D299" s="179" t="s">
        <v>1818</v>
      </c>
      <c r="E299" s="179" t="s">
        <v>1189</v>
      </c>
      <c r="F299" s="179" t="s">
        <v>1194</v>
      </c>
      <c r="G299" s="179" t="s">
        <v>1195</v>
      </c>
      <c r="H299" s="179" t="s">
        <v>886</v>
      </c>
      <c r="I299" s="179" t="s">
        <v>1196</v>
      </c>
      <c r="J299" s="179" t="s">
        <v>1834</v>
      </c>
      <c r="K299" s="180">
        <v>0.18</v>
      </c>
      <c r="L299" s="181">
        <v>127</v>
      </c>
    </row>
    <row r="300" spans="2:12">
      <c r="B300" s="179" t="s">
        <v>1816</v>
      </c>
      <c r="C300" s="179" t="s">
        <v>1817</v>
      </c>
      <c r="D300" s="179" t="s">
        <v>1818</v>
      </c>
      <c r="E300" s="179" t="s">
        <v>1189</v>
      </c>
      <c r="F300" s="179" t="s">
        <v>1194</v>
      </c>
      <c r="G300" s="179" t="s">
        <v>1195</v>
      </c>
      <c r="H300" s="179" t="s">
        <v>886</v>
      </c>
      <c r="I300" s="179" t="s">
        <v>1196</v>
      </c>
      <c r="J300" s="179" t="s">
        <v>1835</v>
      </c>
      <c r="K300" s="180">
        <v>2.92</v>
      </c>
      <c r="L300" s="181">
        <v>565</v>
      </c>
    </row>
    <row r="301" spans="2:12">
      <c r="B301" s="179" t="s">
        <v>1816</v>
      </c>
      <c r="C301" s="179" t="s">
        <v>1817</v>
      </c>
      <c r="D301" s="179" t="s">
        <v>1818</v>
      </c>
      <c r="E301" s="179" t="s">
        <v>1189</v>
      </c>
      <c r="F301" s="179" t="s">
        <v>1194</v>
      </c>
      <c r="G301" s="179" t="s">
        <v>1195</v>
      </c>
      <c r="H301" s="179" t="s">
        <v>886</v>
      </c>
      <c r="I301" s="179" t="s">
        <v>1196</v>
      </c>
      <c r="J301" s="179" t="s">
        <v>1842</v>
      </c>
      <c r="K301" s="181"/>
      <c r="L301" s="181">
        <v>1</v>
      </c>
    </row>
    <row r="302" spans="2:12">
      <c r="B302" s="179" t="s">
        <v>1816</v>
      </c>
      <c r="C302" s="179" t="s">
        <v>1817</v>
      </c>
      <c r="D302" s="179" t="s">
        <v>1818</v>
      </c>
      <c r="E302" s="179" t="s">
        <v>1189</v>
      </c>
      <c r="F302" s="179" t="s">
        <v>1194</v>
      </c>
      <c r="G302" s="179" t="s">
        <v>1195</v>
      </c>
      <c r="H302" s="179" t="s">
        <v>886</v>
      </c>
      <c r="I302" s="179" t="s">
        <v>1196</v>
      </c>
      <c r="J302" s="179" t="s">
        <v>1836</v>
      </c>
      <c r="K302" s="180">
        <v>7.0000000000000007E-2</v>
      </c>
      <c r="L302" s="181">
        <v>2</v>
      </c>
    </row>
    <row r="303" spans="2:12">
      <c r="B303" s="179" t="s">
        <v>1816</v>
      </c>
      <c r="C303" s="179" t="s">
        <v>1817</v>
      </c>
      <c r="D303" s="179" t="s">
        <v>1818</v>
      </c>
      <c r="E303" s="179" t="s">
        <v>1189</v>
      </c>
      <c r="F303" s="179" t="s">
        <v>1194</v>
      </c>
      <c r="G303" s="179" t="s">
        <v>1195</v>
      </c>
      <c r="H303" s="179" t="s">
        <v>887</v>
      </c>
      <c r="I303" s="179" t="s">
        <v>1193</v>
      </c>
      <c r="J303" s="179" t="s">
        <v>1834</v>
      </c>
      <c r="K303" s="180">
        <v>0.02</v>
      </c>
      <c r="L303" s="181">
        <v>12</v>
      </c>
    </row>
    <row r="304" spans="2:12">
      <c r="B304" s="179" t="s">
        <v>1816</v>
      </c>
      <c r="C304" s="179" t="s">
        <v>1817</v>
      </c>
      <c r="D304" s="179" t="s">
        <v>1818</v>
      </c>
      <c r="E304" s="179" t="s">
        <v>1189</v>
      </c>
      <c r="F304" s="179" t="s">
        <v>1194</v>
      </c>
      <c r="G304" s="179" t="s">
        <v>1195</v>
      </c>
      <c r="H304" s="179" t="s">
        <v>887</v>
      </c>
      <c r="I304" s="179" t="s">
        <v>1193</v>
      </c>
      <c r="J304" s="179" t="s">
        <v>1838</v>
      </c>
      <c r="K304" s="180">
        <v>0.01</v>
      </c>
      <c r="L304" s="181">
        <v>7</v>
      </c>
    </row>
    <row r="305" spans="2:12">
      <c r="B305" s="179" t="s">
        <v>1816</v>
      </c>
      <c r="C305" s="179" t="s">
        <v>1817</v>
      </c>
      <c r="D305" s="179" t="s">
        <v>1818</v>
      </c>
      <c r="E305" s="179" t="s">
        <v>1189</v>
      </c>
      <c r="F305" s="179" t="s">
        <v>1194</v>
      </c>
      <c r="G305" s="179" t="s">
        <v>1195</v>
      </c>
      <c r="H305" s="179" t="s">
        <v>887</v>
      </c>
      <c r="I305" s="179" t="s">
        <v>1193</v>
      </c>
      <c r="J305" s="179" t="s">
        <v>1835</v>
      </c>
      <c r="K305" s="180">
        <v>0.71</v>
      </c>
      <c r="L305" s="181">
        <v>118</v>
      </c>
    </row>
    <row r="306" spans="2:12">
      <c r="B306" s="179" t="s">
        <v>1816</v>
      </c>
      <c r="C306" s="179" t="s">
        <v>1817</v>
      </c>
      <c r="D306" s="179" t="s">
        <v>1818</v>
      </c>
      <c r="E306" s="179" t="s">
        <v>1189</v>
      </c>
      <c r="F306" s="179" t="s">
        <v>1194</v>
      </c>
      <c r="G306" s="179" t="s">
        <v>1195</v>
      </c>
      <c r="H306" s="179" t="s">
        <v>887</v>
      </c>
      <c r="I306" s="179" t="s">
        <v>1193</v>
      </c>
      <c r="J306" s="179" t="s">
        <v>1842</v>
      </c>
      <c r="K306" s="181"/>
      <c r="L306" s="181">
        <v>10</v>
      </c>
    </row>
    <row r="307" spans="2:12">
      <c r="B307" s="179" t="s">
        <v>1816</v>
      </c>
      <c r="C307" s="179" t="s">
        <v>1817</v>
      </c>
      <c r="D307" s="179" t="s">
        <v>1818</v>
      </c>
      <c r="E307" s="179" t="s">
        <v>1189</v>
      </c>
      <c r="F307" s="179" t="s">
        <v>1194</v>
      </c>
      <c r="G307" s="179" t="s">
        <v>1195</v>
      </c>
      <c r="H307" s="179" t="s">
        <v>887</v>
      </c>
      <c r="I307" s="179" t="s">
        <v>1193</v>
      </c>
      <c r="J307" s="179" t="s">
        <v>1836</v>
      </c>
      <c r="K307" s="180">
        <v>0.01</v>
      </c>
      <c r="L307" s="181">
        <v>2</v>
      </c>
    </row>
    <row r="308" spans="2:12">
      <c r="B308" s="179" t="s">
        <v>1816</v>
      </c>
      <c r="C308" s="179" t="s">
        <v>1817</v>
      </c>
      <c r="D308" s="179" t="s">
        <v>1818</v>
      </c>
      <c r="E308" s="179" t="s">
        <v>1197</v>
      </c>
      <c r="F308" s="179" t="s">
        <v>1198</v>
      </c>
      <c r="G308" s="179" t="s">
        <v>1199</v>
      </c>
      <c r="H308" s="179" t="s">
        <v>1090</v>
      </c>
      <c r="I308" s="179" t="s">
        <v>1890</v>
      </c>
      <c r="J308" s="179" t="s">
        <v>1834</v>
      </c>
      <c r="K308" s="180">
        <v>0.01</v>
      </c>
      <c r="L308" s="181">
        <v>6</v>
      </c>
    </row>
    <row r="309" spans="2:12">
      <c r="B309" s="179" t="s">
        <v>1816</v>
      </c>
      <c r="C309" s="179" t="s">
        <v>1817</v>
      </c>
      <c r="D309" s="179" t="s">
        <v>1818</v>
      </c>
      <c r="E309" s="179" t="s">
        <v>1197</v>
      </c>
      <c r="F309" s="179" t="s">
        <v>1198</v>
      </c>
      <c r="G309" s="179" t="s">
        <v>1199</v>
      </c>
      <c r="H309" s="179" t="s">
        <v>1090</v>
      </c>
      <c r="I309" s="179" t="s">
        <v>1890</v>
      </c>
      <c r="J309" s="179" t="s">
        <v>1838</v>
      </c>
      <c r="K309" s="181"/>
      <c r="L309" s="181">
        <v>4</v>
      </c>
    </row>
    <row r="310" spans="2:12">
      <c r="B310" s="179" t="s">
        <v>1816</v>
      </c>
      <c r="C310" s="179" t="s">
        <v>1817</v>
      </c>
      <c r="D310" s="179" t="s">
        <v>1818</v>
      </c>
      <c r="E310" s="179" t="s">
        <v>1197</v>
      </c>
      <c r="F310" s="179" t="s">
        <v>1198</v>
      </c>
      <c r="G310" s="179" t="s">
        <v>1199</v>
      </c>
      <c r="H310" s="179" t="s">
        <v>1090</v>
      </c>
      <c r="I310" s="179" t="s">
        <v>1890</v>
      </c>
      <c r="J310" s="179" t="s">
        <v>1835</v>
      </c>
      <c r="K310" s="180">
        <v>1.05</v>
      </c>
      <c r="L310" s="181">
        <v>185</v>
      </c>
    </row>
    <row r="311" spans="2:12">
      <c r="B311" s="179" t="s">
        <v>1816</v>
      </c>
      <c r="C311" s="179" t="s">
        <v>1817</v>
      </c>
      <c r="D311" s="179" t="s">
        <v>1818</v>
      </c>
      <c r="E311" s="179" t="s">
        <v>1197</v>
      </c>
      <c r="F311" s="179" t="s">
        <v>1198</v>
      </c>
      <c r="G311" s="179" t="s">
        <v>1199</v>
      </c>
      <c r="H311" s="179" t="s">
        <v>1090</v>
      </c>
      <c r="I311" s="179" t="s">
        <v>1890</v>
      </c>
      <c r="J311" s="179" t="s">
        <v>1842</v>
      </c>
      <c r="K311" s="181"/>
      <c r="L311" s="181">
        <v>6</v>
      </c>
    </row>
    <row r="312" spans="2:12">
      <c r="B312" s="179" t="s">
        <v>1816</v>
      </c>
      <c r="C312" s="179" t="s">
        <v>1817</v>
      </c>
      <c r="D312" s="179" t="s">
        <v>1818</v>
      </c>
      <c r="E312" s="179" t="s">
        <v>1197</v>
      </c>
      <c r="F312" s="179" t="s">
        <v>1198</v>
      </c>
      <c r="G312" s="179" t="s">
        <v>1199</v>
      </c>
      <c r="H312" s="179" t="s">
        <v>1090</v>
      </c>
      <c r="I312" s="179" t="s">
        <v>1890</v>
      </c>
      <c r="J312" s="179" t="s">
        <v>1836</v>
      </c>
      <c r="K312" s="180">
        <v>0.03</v>
      </c>
      <c r="L312" s="181">
        <v>2</v>
      </c>
    </row>
    <row r="313" spans="2:12">
      <c r="B313" s="179" t="s">
        <v>1816</v>
      </c>
      <c r="C313" s="179" t="s">
        <v>1817</v>
      </c>
      <c r="D313" s="179" t="s">
        <v>1818</v>
      </c>
      <c r="E313" s="179" t="s">
        <v>1197</v>
      </c>
      <c r="F313" s="179" t="s">
        <v>1198</v>
      </c>
      <c r="G313" s="179" t="s">
        <v>1199</v>
      </c>
      <c r="H313" s="179" t="s">
        <v>1088</v>
      </c>
      <c r="I313" s="179" t="s">
        <v>1200</v>
      </c>
      <c r="J313" s="179" t="s">
        <v>1834</v>
      </c>
      <c r="K313" s="180">
        <v>0.02</v>
      </c>
      <c r="L313" s="181">
        <v>18</v>
      </c>
    </row>
    <row r="314" spans="2:12">
      <c r="B314" s="179" t="s">
        <v>1816</v>
      </c>
      <c r="C314" s="179" t="s">
        <v>1817</v>
      </c>
      <c r="D314" s="179" t="s">
        <v>1818</v>
      </c>
      <c r="E314" s="179" t="s">
        <v>1197</v>
      </c>
      <c r="F314" s="179" t="s">
        <v>1198</v>
      </c>
      <c r="G314" s="179" t="s">
        <v>1199</v>
      </c>
      <c r="H314" s="179" t="s">
        <v>1088</v>
      </c>
      <c r="I314" s="179" t="s">
        <v>1200</v>
      </c>
      <c r="J314" s="179" t="s">
        <v>1838</v>
      </c>
      <c r="K314" s="181"/>
      <c r="L314" s="181">
        <v>4</v>
      </c>
    </row>
    <row r="315" spans="2:12">
      <c r="B315" s="179" t="s">
        <v>1816</v>
      </c>
      <c r="C315" s="179" t="s">
        <v>1817</v>
      </c>
      <c r="D315" s="179" t="s">
        <v>1818</v>
      </c>
      <c r="E315" s="179" t="s">
        <v>1197</v>
      </c>
      <c r="F315" s="179" t="s">
        <v>1198</v>
      </c>
      <c r="G315" s="179" t="s">
        <v>1199</v>
      </c>
      <c r="H315" s="179" t="s">
        <v>1088</v>
      </c>
      <c r="I315" s="179" t="s">
        <v>1200</v>
      </c>
      <c r="J315" s="179" t="s">
        <v>1835</v>
      </c>
      <c r="K315" s="180">
        <v>1.66</v>
      </c>
      <c r="L315" s="181">
        <v>288</v>
      </c>
    </row>
    <row r="316" spans="2:12">
      <c r="B316" s="179" t="s">
        <v>1816</v>
      </c>
      <c r="C316" s="179" t="s">
        <v>1817</v>
      </c>
      <c r="D316" s="179" t="s">
        <v>1818</v>
      </c>
      <c r="E316" s="179" t="s">
        <v>1197</v>
      </c>
      <c r="F316" s="179" t="s">
        <v>1198</v>
      </c>
      <c r="G316" s="179" t="s">
        <v>1199</v>
      </c>
      <c r="H316" s="179" t="s">
        <v>1088</v>
      </c>
      <c r="I316" s="179" t="s">
        <v>1200</v>
      </c>
      <c r="J316" s="179" t="s">
        <v>1842</v>
      </c>
      <c r="K316" s="180">
        <v>0.01</v>
      </c>
      <c r="L316" s="181">
        <v>9</v>
      </c>
    </row>
    <row r="317" spans="2:12">
      <c r="B317" s="179" t="s">
        <v>1816</v>
      </c>
      <c r="C317" s="179" t="s">
        <v>1817</v>
      </c>
      <c r="D317" s="179" t="s">
        <v>1818</v>
      </c>
      <c r="E317" s="179" t="s">
        <v>1197</v>
      </c>
      <c r="F317" s="179" t="s">
        <v>1198</v>
      </c>
      <c r="G317" s="179" t="s">
        <v>1199</v>
      </c>
      <c r="H317" s="179" t="s">
        <v>1088</v>
      </c>
      <c r="I317" s="179" t="s">
        <v>1200</v>
      </c>
      <c r="J317" s="179" t="s">
        <v>1836</v>
      </c>
      <c r="K317" s="180">
        <v>0.04</v>
      </c>
      <c r="L317" s="181">
        <v>1</v>
      </c>
    </row>
    <row r="318" spans="2:12">
      <c r="B318" s="179" t="s">
        <v>1816</v>
      </c>
      <c r="C318" s="179" t="s">
        <v>1817</v>
      </c>
      <c r="D318" s="179" t="s">
        <v>1818</v>
      </c>
      <c r="E318" s="179" t="s">
        <v>1197</v>
      </c>
      <c r="F318" s="179" t="s">
        <v>1198</v>
      </c>
      <c r="G318" s="179" t="s">
        <v>1199</v>
      </c>
      <c r="H318" s="179" t="s">
        <v>1094</v>
      </c>
      <c r="I318" s="179" t="s">
        <v>1354</v>
      </c>
      <c r="J318" s="179" t="s">
        <v>1866</v>
      </c>
      <c r="K318" s="180">
        <v>2.73</v>
      </c>
      <c r="L318" s="181">
        <v>3</v>
      </c>
    </row>
    <row r="319" spans="2:12">
      <c r="B319" s="179" t="s">
        <v>1816</v>
      </c>
      <c r="C319" s="179" t="s">
        <v>1817</v>
      </c>
      <c r="D319" s="179" t="s">
        <v>1818</v>
      </c>
      <c r="E319" s="179" t="s">
        <v>1197</v>
      </c>
      <c r="F319" s="179" t="s">
        <v>1198</v>
      </c>
      <c r="G319" s="179" t="s">
        <v>1199</v>
      </c>
      <c r="H319" s="179" t="s">
        <v>1094</v>
      </c>
      <c r="I319" s="179" t="s">
        <v>1354</v>
      </c>
      <c r="J319" s="179" t="s">
        <v>1834</v>
      </c>
      <c r="K319" s="180">
        <v>0.17</v>
      </c>
      <c r="L319" s="181">
        <v>119</v>
      </c>
    </row>
    <row r="320" spans="2:12">
      <c r="B320" s="179" t="s">
        <v>1816</v>
      </c>
      <c r="C320" s="179" t="s">
        <v>1817</v>
      </c>
      <c r="D320" s="179" t="s">
        <v>1818</v>
      </c>
      <c r="E320" s="179" t="s">
        <v>1197</v>
      </c>
      <c r="F320" s="179" t="s">
        <v>1198</v>
      </c>
      <c r="G320" s="179" t="s">
        <v>1199</v>
      </c>
      <c r="H320" s="179" t="s">
        <v>1094</v>
      </c>
      <c r="I320" s="179" t="s">
        <v>1354</v>
      </c>
      <c r="J320" s="179" t="s">
        <v>1838</v>
      </c>
      <c r="K320" s="180">
        <v>0.02</v>
      </c>
      <c r="L320" s="181">
        <v>10</v>
      </c>
    </row>
    <row r="321" spans="2:12">
      <c r="B321" s="179" t="s">
        <v>1816</v>
      </c>
      <c r="C321" s="179" t="s">
        <v>1817</v>
      </c>
      <c r="D321" s="179" t="s">
        <v>1818</v>
      </c>
      <c r="E321" s="179" t="s">
        <v>1197</v>
      </c>
      <c r="F321" s="179" t="s">
        <v>1198</v>
      </c>
      <c r="G321" s="179" t="s">
        <v>1199</v>
      </c>
      <c r="H321" s="179" t="s">
        <v>1094</v>
      </c>
      <c r="I321" s="179" t="s">
        <v>1354</v>
      </c>
      <c r="J321" s="179" t="s">
        <v>1861</v>
      </c>
      <c r="K321" s="181"/>
      <c r="L321" s="181">
        <v>1</v>
      </c>
    </row>
    <row r="322" spans="2:12">
      <c r="B322" s="179" t="s">
        <v>1816</v>
      </c>
      <c r="C322" s="179" t="s">
        <v>1817</v>
      </c>
      <c r="D322" s="179" t="s">
        <v>1818</v>
      </c>
      <c r="E322" s="179" t="s">
        <v>1197</v>
      </c>
      <c r="F322" s="179" t="s">
        <v>1198</v>
      </c>
      <c r="G322" s="179" t="s">
        <v>1199</v>
      </c>
      <c r="H322" s="179" t="s">
        <v>1094</v>
      </c>
      <c r="I322" s="179" t="s">
        <v>1354</v>
      </c>
      <c r="J322" s="179" t="s">
        <v>1835</v>
      </c>
      <c r="K322" s="180">
        <v>8.6300000000000008</v>
      </c>
      <c r="L322" s="181">
        <v>1483</v>
      </c>
    </row>
    <row r="323" spans="2:12">
      <c r="B323" s="179" t="s">
        <v>1816</v>
      </c>
      <c r="C323" s="179" t="s">
        <v>1817</v>
      </c>
      <c r="D323" s="179" t="s">
        <v>1818</v>
      </c>
      <c r="E323" s="179" t="s">
        <v>1197</v>
      </c>
      <c r="F323" s="179" t="s">
        <v>1198</v>
      </c>
      <c r="G323" s="179" t="s">
        <v>1199</v>
      </c>
      <c r="H323" s="179" t="s">
        <v>1094</v>
      </c>
      <c r="I323" s="179" t="s">
        <v>1354</v>
      </c>
      <c r="J323" s="179" t="s">
        <v>1842</v>
      </c>
      <c r="K323" s="180">
        <v>0.02</v>
      </c>
      <c r="L323" s="181">
        <v>25</v>
      </c>
    </row>
    <row r="324" spans="2:12">
      <c r="B324" s="179" t="s">
        <v>1816</v>
      </c>
      <c r="C324" s="179" t="s">
        <v>1817</v>
      </c>
      <c r="D324" s="179" t="s">
        <v>1818</v>
      </c>
      <c r="E324" s="179" t="s">
        <v>1197</v>
      </c>
      <c r="F324" s="179" t="s">
        <v>1198</v>
      </c>
      <c r="G324" s="179" t="s">
        <v>1199</v>
      </c>
      <c r="H324" s="179" t="s">
        <v>1094</v>
      </c>
      <c r="I324" s="179" t="s">
        <v>1354</v>
      </c>
      <c r="J324" s="179" t="s">
        <v>1836</v>
      </c>
      <c r="K324" s="180">
        <v>0.11</v>
      </c>
      <c r="L324" s="181">
        <v>2</v>
      </c>
    </row>
    <row r="325" spans="2:12">
      <c r="B325" s="179" t="s">
        <v>1816</v>
      </c>
      <c r="C325" s="179" t="s">
        <v>1817</v>
      </c>
      <c r="D325" s="179" t="s">
        <v>1818</v>
      </c>
      <c r="E325" s="179" t="s">
        <v>1197</v>
      </c>
      <c r="F325" s="179" t="s">
        <v>1198</v>
      </c>
      <c r="G325" s="179" t="s">
        <v>1199</v>
      </c>
      <c r="H325" s="179" t="s">
        <v>1076</v>
      </c>
      <c r="I325" s="179" t="s">
        <v>1201</v>
      </c>
      <c r="J325" s="179" t="s">
        <v>1834</v>
      </c>
      <c r="K325" s="180">
        <v>0.06</v>
      </c>
      <c r="L325" s="181">
        <v>42</v>
      </c>
    </row>
    <row r="326" spans="2:12">
      <c r="B326" s="179" t="s">
        <v>1816</v>
      </c>
      <c r="C326" s="179" t="s">
        <v>1817</v>
      </c>
      <c r="D326" s="179" t="s">
        <v>1818</v>
      </c>
      <c r="E326" s="179" t="s">
        <v>1197</v>
      </c>
      <c r="F326" s="179" t="s">
        <v>1198</v>
      </c>
      <c r="G326" s="179" t="s">
        <v>1199</v>
      </c>
      <c r="H326" s="179" t="s">
        <v>1076</v>
      </c>
      <c r="I326" s="179" t="s">
        <v>1201</v>
      </c>
      <c r="J326" s="179" t="s">
        <v>1838</v>
      </c>
      <c r="K326" s="180">
        <v>0.03</v>
      </c>
      <c r="L326" s="181">
        <v>12</v>
      </c>
    </row>
    <row r="327" spans="2:12">
      <c r="B327" s="179" t="s">
        <v>1816</v>
      </c>
      <c r="C327" s="179" t="s">
        <v>1817</v>
      </c>
      <c r="D327" s="179" t="s">
        <v>1818</v>
      </c>
      <c r="E327" s="179" t="s">
        <v>1197</v>
      </c>
      <c r="F327" s="179" t="s">
        <v>1198</v>
      </c>
      <c r="G327" s="179" t="s">
        <v>1199</v>
      </c>
      <c r="H327" s="179" t="s">
        <v>1076</v>
      </c>
      <c r="I327" s="179" t="s">
        <v>1201</v>
      </c>
      <c r="J327" s="179" t="s">
        <v>1861</v>
      </c>
      <c r="K327" s="181"/>
      <c r="L327" s="181">
        <v>1</v>
      </c>
    </row>
    <row r="328" spans="2:12">
      <c r="B328" s="179" t="s">
        <v>1816</v>
      </c>
      <c r="C328" s="179" t="s">
        <v>1817</v>
      </c>
      <c r="D328" s="179" t="s">
        <v>1818</v>
      </c>
      <c r="E328" s="179" t="s">
        <v>1197</v>
      </c>
      <c r="F328" s="179" t="s">
        <v>1198</v>
      </c>
      <c r="G328" s="179" t="s">
        <v>1199</v>
      </c>
      <c r="H328" s="179" t="s">
        <v>1076</v>
      </c>
      <c r="I328" s="179" t="s">
        <v>1201</v>
      </c>
      <c r="J328" s="179" t="s">
        <v>1835</v>
      </c>
      <c r="K328" s="180">
        <v>4.1900000000000004</v>
      </c>
      <c r="L328" s="181">
        <v>729</v>
      </c>
    </row>
    <row r="329" spans="2:12">
      <c r="B329" s="179" t="s">
        <v>1816</v>
      </c>
      <c r="C329" s="179" t="s">
        <v>1817</v>
      </c>
      <c r="D329" s="179" t="s">
        <v>1818</v>
      </c>
      <c r="E329" s="179" t="s">
        <v>1197</v>
      </c>
      <c r="F329" s="179" t="s">
        <v>1198</v>
      </c>
      <c r="G329" s="179" t="s">
        <v>1199</v>
      </c>
      <c r="H329" s="179" t="s">
        <v>1076</v>
      </c>
      <c r="I329" s="179" t="s">
        <v>1201</v>
      </c>
      <c r="J329" s="179" t="s">
        <v>1842</v>
      </c>
      <c r="K329" s="180">
        <v>0.01</v>
      </c>
      <c r="L329" s="181">
        <v>11</v>
      </c>
    </row>
    <row r="330" spans="2:12">
      <c r="B330" s="179" t="s">
        <v>1816</v>
      </c>
      <c r="C330" s="179" t="s">
        <v>1817</v>
      </c>
      <c r="D330" s="179" t="s">
        <v>1818</v>
      </c>
      <c r="E330" s="179" t="s">
        <v>1197</v>
      </c>
      <c r="F330" s="179" t="s">
        <v>1198</v>
      </c>
      <c r="G330" s="179" t="s">
        <v>1199</v>
      </c>
      <c r="H330" s="179" t="s">
        <v>1076</v>
      </c>
      <c r="I330" s="179" t="s">
        <v>1201</v>
      </c>
      <c r="J330" s="179" t="s">
        <v>1836</v>
      </c>
      <c r="K330" s="180">
        <v>0.05</v>
      </c>
      <c r="L330" s="181">
        <v>2</v>
      </c>
    </row>
    <row r="331" spans="2:12">
      <c r="B331" s="179" t="s">
        <v>1816</v>
      </c>
      <c r="C331" s="179" t="s">
        <v>1817</v>
      </c>
      <c r="D331" s="179" t="s">
        <v>1818</v>
      </c>
      <c r="E331" s="179" t="s">
        <v>1197</v>
      </c>
      <c r="F331" s="179" t="s">
        <v>1198</v>
      </c>
      <c r="G331" s="179" t="s">
        <v>1199</v>
      </c>
      <c r="H331" s="179" t="s">
        <v>1082</v>
      </c>
      <c r="I331" s="179" t="s">
        <v>1355</v>
      </c>
      <c r="J331" s="179" t="s">
        <v>1834</v>
      </c>
      <c r="K331" s="180">
        <v>0.01</v>
      </c>
      <c r="L331" s="181">
        <v>9</v>
      </c>
    </row>
    <row r="332" spans="2:12">
      <c r="B332" s="179" t="s">
        <v>1816</v>
      </c>
      <c r="C332" s="179" t="s">
        <v>1817</v>
      </c>
      <c r="D332" s="179" t="s">
        <v>1818</v>
      </c>
      <c r="E332" s="179" t="s">
        <v>1197</v>
      </c>
      <c r="F332" s="179" t="s">
        <v>1198</v>
      </c>
      <c r="G332" s="179" t="s">
        <v>1199</v>
      </c>
      <c r="H332" s="179" t="s">
        <v>1082</v>
      </c>
      <c r="I332" s="179" t="s">
        <v>1355</v>
      </c>
      <c r="J332" s="179" t="s">
        <v>1838</v>
      </c>
      <c r="K332" s="181"/>
      <c r="L332" s="181">
        <v>3</v>
      </c>
    </row>
    <row r="333" spans="2:12">
      <c r="B333" s="179" t="s">
        <v>1816</v>
      </c>
      <c r="C333" s="179" t="s">
        <v>1817</v>
      </c>
      <c r="D333" s="179" t="s">
        <v>1818</v>
      </c>
      <c r="E333" s="179" t="s">
        <v>1197</v>
      </c>
      <c r="F333" s="179" t="s">
        <v>1198</v>
      </c>
      <c r="G333" s="179" t="s">
        <v>1199</v>
      </c>
      <c r="H333" s="179" t="s">
        <v>1082</v>
      </c>
      <c r="I333" s="179" t="s">
        <v>1355</v>
      </c>
      <c r="J333" s="179" t="s">
        <v>1835</v>
      </c>
      <c r="K333" s="180">
        <v>0.96</v>
      </c>
      <c r="L333" s="181">
        <v>161</v>
      </c>
    </row>
    <row r="334" spans="2:12">
      <c r="B334" s="179" t="s">
        <v>1816</v>
      </c>
      <c r="C334" s="179" t="s">
        <v>1817</v>
      </c>
      <c r="D334" s="179" t="s">
        <v>1818</v>
      </c>
      <c r="E334" s="179" t="s">
        <v>1197</v>
      </c>
      <c r="F334" s="179" t="s">
        <v>1198</v>
      </c>
      <c r="G334" s="179" t="s">
        <v>1199</v>
      </c>
      <c r="H334" s="179" t="s">
        <v>1082</v>
      </c>
      <c r="I334" s="179" t="s">
        <v>1355</v>
      </c>
      <c r="J334" s="179" t="s">
        <v>1842</v>
      </c>
      <c r="K334" s="181"/>
      <c r="L334" s="181">
        <v>4</v>
      </c>
    </row>
    <row r="335" spans="2:12">
      <c r="B335" s="179" t="s">
        <v>1816</v>
      </c>
      <c r="C335" s="179" t="s">
        <v>1817</v>
      </c>
      <c r="D335" s="179" t="s">
        <v>1818</v>
      </c>
      <c r="E335" s="179" t="s">
        <v>1197</v>
      </c>
      <c r="F335" s="179" t="s">
        <v>1198</v>
      </c>
      <c r="G335" s="179" t="s">
        <v>1199</v>
      </c>
      <c r="H335" s="179" t="s">
        <v>1082</v>
      </c>
      <c r="I335" s="179" t="s">
        <v>1355</v>
      </c>
      <c r="J335" s="179" t="s">
        <v>1836</v>
      </c>
      <c r="K335" s="181"/>
      <c r="L335" s="181">
        <v>1</v>
      </c>
    </row>
    <row r="336" spans="2:12">
      <c r="B336" s="179" t="s">
        <v>1816</v>
      </c>
      <c r="C336" s="179" t="s">
        <v>1817</v>
      </c>
      <c r="D336" s="179" t="s">
        <v>1818</v>
      </c>
      <c r="E336" s="179" t="s">
        <v>1197</v>
      </c>
      <c r="F336" s="179" t="s">
        <v>1198</v>
      </c>
      <c r="G336" s="179" t="s">
        <v>1199</v>
      </c>
      <c r="H336" s="179" t="s">
        <v>1084</v>
      </c>
      <c r="I336" s="179" t="s">
        <v>1356</v>
      </c>
      <c r="J336" s="179" t="s">
        <v>1834</v>
      </c>
      <c r="K336" s="180">
        <v>0.01</v>
      </c>
      <c r="L336" s="181">
        <v>6</v>
      </c>
    </row>
    <row r="337" spans="2:12">
      <c r="B337" s="179" t="s">
        <v>1816</v>
      </c>
      <c r="C337" s="179" t="s">
        <v>1817</v>
      </c>
      <c r="D337" s="179" t="s">
        <v>1818</v>
      </c>
      <c r="E337" s="179" t="s">
        <v>1197</v>
      </c>
      <c r="F337" s="179" t="s">
        <v>1198</v>
      </c>
      <c r="G337" s="179" t="s">
        <v>1199</v>
      </c>
      <c r="H337" s="179" t="s">
        <v>1084</v>
      </c>
      <c r="I337" s="179" t="s">
        <v>1356</v>
      </c>
      <c r="J337" s="179" t="s">
        <v>1838</v>
      </c>
      <c r="K337" s="181"/>
      <c r="L337" s="181">
        <v>3</v>
      </c>
    </row>
    <row r="338" spans="2:12">
      <c r="B338" s="179" t="s">
        <v>1816</v>
      </c>
      <c r="C338" s="179" t="s">
        <v>1817</v>
      </c>
      <c r="D338" s="179" t="s">
        <v>1818</v>
      </c>
      <c r="E338" s="179" t="s">
        <v>1197</v>
      </c>
      <c r="F338" s="179" t="s">
        <v>1198</v>
      </c>
      <c r="G338" s="179" t="s">
        <v>1199</v>
      </c>
      <c r="H338" s="179" t="s">
        <v>1084</v>
      </c>
      <c r="I338" s="179" t="s">
        <v>1356</v>
      </c>
      <c r="J338" s="179" t="s">
        <v>1835</v>
      </c>
      <c r="K338" s="180">
        <v>2.37</v>
      </c>
      <c r="L338" s="181">
        <v>418</v>
      </c>
    </row>
    <row r="339" spans="2:12">
      <c r="B339" s="179" t="s">
        <v>1816</v>
      </c>
      <c r="C339" s="179" t="s">
        <v>1817</v>
      </c>
      <c r="D339" s="179" t="s">
        <v>1818</v>
      </c>
      <c r="E339" s="179" t="s">
        <v>1197</v>
      </c>
      <c r="F339" s="179" t="s">
        <v>1198</v>
      </c>
      <c r="G339" s="179" t="s">
        <v>1199</v>
      </c>
      <c r="H339" s="179" t="s">
        <v>1084</v>
      </c>
      <c r="I339" s="179" t="s">
        <v>1356</v>
      </c>
      <c r="J339" s="179" t="s">
        <v>1842</v>
      </c>
      <c r="K339" s="181"/>
      <c r="L339" s="181">
        <v>6</v>
      </c>
    </row>
    <row r="340" spans="2:12">
      <c r="B340" s="179" t="s">
        <v>1816</v>
      </c>
      <c r="C340" s="179" t="s">
        <v>1817</v>
      </c>
      <c r="D340" s="179" t="s">
        <v>1818</v>
      </c>
      <c r="E340" s="179" t="s">
        <v>1197</v>
      </c>
      <c r="F340" s="179" t="s">
        <v>1198</v>
      </c>
      <c r="G340" s="179" t="s">
        <v>1199</v>
      </c>
      <c r="H340" s="179" t="s">
        <v>1084</v>
      </c>
      <c r="I340" s="179" t="s">
        <v>1356</v>
      </c>
      <c r="J340" s="179" t="s">
        <v>1836</v>
      </c>
      <c r="K340" s="180">
        <v>0.01</v>
      </c>
      <c r="L340" s="181">
        <v>1</v>
      </c>
    </row>
    <row r="341" spans="2:12">
      <c r="B341" s="179" t="s">
        <v>1816</v>
      </c>
      <c r="C341" s="179" t="s">
        <v>1817</v>
      </c>
      <c r="D341" s="179" t="s">
        <v>1818</v>
      </c>
      <c r="E341" s="179" t="s">
        <v>1197</v>
      </c>
      <c r="F341" s="179" t="s">
        <v>1198</v>
      </c>
      <c r="G341" s="179" t="s">
        <v>1199</v>
      </c>
      <c r="H341" s="179" t="s">
        <v>1096</v>
      </c>
      <c r="I341" s="179" t="s">
        <v>1202</v>
      </c>
      <c r="J341" s="179" t="s">
        <v>1866</v>
      </c>
      <c r="K341" s="180">
        <v>1.82</v>
      </c>
      <c r="L341" s="181">
        <v>2</v>
      </c>
    </row>
    <row r="342" spans="2:12">
      <c r="B342" s="179" t="s">
        <v>1816</v>
      </c>
      <c r="C342" s="179" t="s">
        <v>1817</v>
      </c>
      <c r="D342" s="179" t="s">
        <v>1818</v>
      </c>
      <c r="E342" s="179" t="s">
        <v>1197</v>
      </c>
      <c r="F342" s="179" t="s">
        <v>1198</v>
      </c>
      <c r="G342" s="179" t="s">
        <v>1199</v>
      </c>
      <c r="H342" s="179" t="s">
        <v>1096</v>
      </c>
      <c r="I342" s="179" t="s">
        <v>1202</v>
      </c>
      <c r="J342" s="179" t="s">
        <v>1834</v>
      </c>
      <c r="K342" s="180">
        <v>0.44</v>
      </c>
      <c r="L342" s="181">
        <v>290</v>
      </c>
    </row>
    <row r="343" spans="2:12">
      <c r="B343" s="179" t="s">
        <v>1816</v>
      </c>
      <c r="C343" s="179" t="s">
        <v>1817</v>
      </c>
      <c r="D343" s="179" t="s">
        <v>1818</v>
      </c>
      <c r="E343" s="179" t="s">
        <v>1197</v>
      </c>
      <c r="F343" s="179" t="s">
        <v>1198</v>
      </c>
      <c r="G343" s="179" t="s">
        <v>1199</v>
      </c>
      <c r="H343" s="179" t="s">
        <v>1096</v>
      </c>
      <c r="I343" s="179" t="s">
        <v>1202</v>
      </c>
      <c r="J343" s="179" t="s">
        <v>1838</v>
      </c>
      <c r="K343" s="181"/>
      <c r="L343" s="181">
        <v>5</v>
      </c>
    </row>
    <row r="344" spans="2:12">
      <c r="B344" s="179" t="s">
        <v>1816</v>
      </c>
      <c r="C344" s="179" t="s">
        <v>1817</v>
      </c>
      <c r="D344" s="179" t="s">
        <v>1818</v>
      </c>
      <c r="E344" s="179" t="s">
        <v>1197</v>
      </c>
      <c r="F344" s="179" t="s">
        <v>1198</v>
      </c>
      <c r="G344" s="179" t="s">
        <v>1199</v>
      </c>
      <c r="H344" s="179" t="s">
        <v>1096</v>
      </c>
      <c r="I344" s="179" t="s">
        <v>1202</v>
      </c>
      <c r="J344" s="179" t="s">
        <v>1891</v>
      </c>
      <c r="K344" s="180">
        <v>0.02</v>
      </c>
      <c r="L344" s="181">
        <v>2</v>
      </c>
    </row>
    <row r="345" spans="2:12">
      <c r="B345" s="179" t="s">
        <v>1816</v>
      </c>
      <c r="C345" s="179" t="s">
        <v>1817</v>
      </c>
      <c r="D345" s="179" t="s">
        <v>1818</v>
      </c>
      <c r="E345" s="179" t="s">
        <v>1197</v>
      </c>
      <c r="F345" s="179" t="s">
        <v>1198</v>
      </c>
      <c r="G345" s="179" t="s">
        <v>1199</v>
      </c>
      <c r="H345" s="179" t="s">
        <v>1096</v>
      </c>
      <c r="I345" s="179" t="s">
        <v>1202</v>
      </c>
      <c r="J345" s="179" t="s">
        <v>1861</v>
      </c>
      <c r="K345" s="180">
        <v>0.01</v>
      </c>
      <c r="L345" s="181">
        <v>45</v>
      </c>
    </row>
    <row r="346" spans="2:12">
      <c r="B346" s="179" t="s">
        <v>1816</v>
      </c>
      <c r="C346" s="179" t="s">
        <v>1817</v>
      </c>
      <c r="D346" s="179" t="s">
        <v>1818</v>
      </c>
      <c r="E346" s="179" t="s">
        <v>1197</v>
      </c>
      <c r="F346" s="179" t="s">
        <v>1198</v>
      </c>
      <c r="G346" s="179" t="s">
        <v>1199</v>
      </c>
      <c r="H346" s="179" t="s">
        <v>1096</v>
      </c>
      <c r="I346" s="179" t="s">
        <v>1202</v>
      </c>
      <c r="J346" s="179" t="s">
        <v>1865</v>
      </c>
      <c r="K346" s="180">
        <v>0.01</v>
      </c>
      <c r="L346" s="181">
        <v>40</v>
      </c>
    </row>
    <row r="347" spans="2:12">
      <c r="B347" s="179" t="s">
        <v>1816</v>
      </c>
      <c r="C347" s="179" t="s">
        <v>1817</v>
      </c>
      <c r="D347" s="179" t="s">
        <v>1818</v>
      </c>
      <c r="E347" s="179" t="s">
        <v>1197</v>
      </c>
      <c r="F347" s="179" t="s">
        <v>1198</v>
      </c>
      <c r="G347" s="179" t="s">
        <v>1199</v>
      </c>
      <c r="H347" s="179" t="s">
        <v>1096</v>
      </c>
      <c r="I347" s="179" t="s">
        <v>1202</v>
      </c>
      <c r="J347" s="179" t="s">
        <v>1835</v>
      </c>
      <c r="K347" s="180">
        <v>12.91</v>
      </c>
      <c r="L347" s="181">
        <v>2370</v>
      </c>
    </row>
    <row r="348" spans="2:12">
      <c r="B348" s="179" t="s">
        <v>1816</v>
      </c>
      <c r="C348" s="179" t="s">
        <v>1817</v>
      </c>
      <c r="D348" s="179" t="s">
        <v>1818</v>
      </c>
      <c r="E348" s="179" t="s">
        <v>1197</v>
      </c>
      <c r="F348" s="179" t="s">
        <v>1198</v>
      </c>
      <c r="G348" s="179" t="s">
        <v>1199</v>
      </c>
      <c r="H348" s="179" t="s">
        <v>1096</v>
      </c>
      <c r="I348" s="179" t="s">
        <v>1202</v>
      </c>
      <c r="J348" s="179" t="s">
        <v>1892</v>
      </c>
      <c r="K348" s="180">
        <v>0.5</v>
      </c>
      <c r="L348" s="181">
        <v>72</v>
      </c>
    </row>
    <row r="349" spans="2:12">
      <c r="B349" s="179" t="s">
        <v>1816</v>
      </c>
      <c r="C349" s="179" t="s">
        <v>1817</v>
      </c>
      <c r="D349" s="179" t="s">
        <v>1818</v>
      </c>
      <c r="E349" s="179" t="s">
        <v>1197</v>
      </c>
      <c r="F349" s="179" t="s">
        <v>1198</v>
      </c>
      <c r="G349" s="179" t="s">
        <v>1199</v>
      </c>
      <c r="H349" s="179" t="s">
        <v>1096</v>
      </c>
      <c r="I349" s="179" t="s">
        <v>1202</v>
      </c>
      <c r="J349" s="179" t="s">
        <v>1860</v>
      </c>
      <c r="K349" s="180">
        <v>0.35</v>
      </c>
      <c r="L349" s="181">
        <v>46</v>
      </c>
    </row>
    <row r="350" spans="2:12">
      <c r="B350" s="179" t="s">
        <v>1816</v>
      </c>
      <c r="C350" s="179" t="s">
        <v>1817</v>
      </c>
      <c r="D350" s="179" t="s">
        <v>1818</v>
      </c>
      <c r="E350" s="179" t="s">
        <v>1197</v>
      </c>
      <c r="F350" s="179" t="s">
        <v>1198</v>
      </c>
      <c r="G350" s="179" t="s">
        <v>1199</v>
      </c>
      <c r="H350" s="179" t="s">
        <v>1096</v>
      </c>
      <c r="I350" s="179" t="s">
        <v>1202</v>
      </c>
      <c r="J350" s="179" t="s">
        <v>1842</v>
      </c>
      <c r="K350" s="180">
        <v>0.03</v>
      </c>
      <c r="L350" s="181">
        <v>45</v>
      </c>
    </row>
    <row r="351" spans="2:12">
      <c r="B351" s="179" t="s">
        <v>1816</v>
      </c>
      <c r="C351" s="179" t="s">
        <v>1817</v>
      </c>
      <c r="D351" s="179" t="s">
        <v>1818</v>
      </c>
      <c r="E351" s="179" t="s">
        <v>1197</v>
      </c>
      <c r="F351" s="179" t="s">
        <v>1198</v>
      </c>
      <c r="G351" s="179" t="s">
        <v>1199</v>
      </c>
      <c r="H351" s="179" t="s">
        <v>1096</v>
      </c>
      <c r="I351" s="179" t="s">
        <v>1202</v>
      </c>
      <c r="J351" s="179" t="s">
        <v>1893</v>
      </c>
      <c r="K351" s="180">
        <v>0.06</v>
      </c>
      <c r="L351" s="181">
        <v>2</v>
      </c>
    </row>
    <row r="352" spans="2:12">
      <c r="B352" s="179" t="s">
        <v>1816</v>
      </c>
      <c r="C352" s="179" t="s">
        <v>1817</v>
      </c>
      <c r="D352" s="179" t="s">
        <v>1818</v>
      </c>
      <c r="E352" s="179" t="s">
        <v>1197</v>
      </c>
      <c r="F352" s="179" t="s">
        <v>1198</v>
      </c>
      <c r="G352" s="179" t="s">
        <v>1199</v>
      </c>
      <c r="H352" s="179" t="s">
        <v>1096</v>
      </c>
      <c r="I352" s="179" t="s">
        <v>1202</v>
      </c>
      <c r="J352" s="179" t="s">
        <v>1836</v>
      </c>
      <c r="K352" s="180">
        <v>0.38</v>
      </c>
      <c r="L352" s="181">
        <v>2</v>
      </c>
    </row>
    <row r="353" spans="2:12">
      <c r="B353" s="179" t="s">
        <v>1816</v>
      </c>
      <c r="C353" s="179" t="s">
        <v>1817</v>
      </c>
      <c r="D353" s="179" t="s">
        <v>1818</v>
      </c>
      <c r="E353" s="179" t="s">
        <v>1197</v>
      </c>
      <c r="F353" s="179" t="s">
        <v>1198</v>
      </c>
      <c r="G353" s="179" t="s">
        <v>1199</v>
      </c>
      <c r="H353" s="179" t="s">
        <v>1078</v>
      </c>
      <c r="I353" s="179" t="s">
        <v>1357</v>
      </c>
      <c r="J353" s="179" t="s">
        <v>1834</v>
      </c>
      <c r="K353" s="180">
        <v>0.01</v>
      </c>
      <c r="L353" s="181">
        <v>9</v>
      </c>
    </row>
    <row r="354" spans="2:12">
      <c r="B354" s="179" t="s">
        <v>1816</v>
      </c>
      <c r="C354" s="179" t="s">
        <v>1817</v>
      </c>
      <c r="D354" s="179" t="s">
        <v>1818</v>
      </c>
      <c r="E354" s="179" t="s">
        <v>1197</v>
      </c>
      <c r="F354" s="179" t="s">
        <v>1198</v>
      </c>
      <c r="G354" s="179" t="s">
        <v>1199</v>
      </c>
      <c r="H354" s="179" t="s">
        <v>1078</v>
      </c>
      <c r="I354" s="179" t="s">
        <v>1357</v>
      </c>
      <c r="J354" s="179" t="s">
        <v>1838</v>
      </c>
      <c r="K354" s="180">
        <v>0.01</v>
      </c>
      <c r="L354" s="181">
        <v>5</v>
      </c>
    </row>
    <row r="355" spans="2:12">
      <c r="B355" s="179" t="s">
        <v>1816</v>
      </c>
      <c r="C355" s="179" t="s">
        <v>1817</v>
      </c>
      <c r="D355" s="179" t="s">
        <v>1818</v>
      </c>
      <c r="E355" s="179" t="s">
        <v>1197</v>
      </c>
      <c r="F355" s="179" t="s">
        <v>1198</v>
      </c>
      <c r="G355" s="179" t="s">
        <v>1199</v>
      </c>
      <c r="H355" s="179" t="s">
        <v>1078</v>
      </c>
      <c r="I355" s="179" t="s">
        <v>1357</v>
      </c>
      <c r="J355" s="179" t="s">
        <v>1835</v>
      </c>
      <c r="K355" s="180">
        <v>0.93</v>
      </c>
      <c r="L355" s="181">
        <v>173</v>
      </c>
    </row>
    <row r="356" spans="2:12">
      <c r="B356" s="179" t="s">
        <v>1816</v>
      </c>
      <c r="C356" s="179" t="s">
        <v>1817</v>
      </c>
      <c r="D356" s="179" t="s">
        <v>1818</v>
      </c>
      <c r="E356" s="179" t="s">
        <v>1197</v>
      </c>
      <c r="F356" s="179" t="s">
        <v>1198</v>
      </c>
      <c r="G356" s="179" t="s">
        <v>1199</v>
      </c>
      <c r="H356" s="179" t="s">
        <v>1078</v>
      </c>
      <c r="I356" s="179" t="s">
        <v>1357</v>
      </c>
      <c r="J356" s="179" t="s">
        <v>1842</v>
      </c>
      <c r="K356" s="180">
        <v>0.01</v>
      </c>
      <c r="L356" s="181">
        <v>9</v>
      </c>
    </row>
    <row r="357" spans="2:12">
      <c r="B357" s="179" t="s">
        <v>1816</v>
      </c>
      <c r="C357" s="179" t="s">
        <v>1817</v>
      </c>
      <c r="D357" s="179" t="s">
        <v>1818</v>
      </c>
      <c r="E357" s="179" t="s">
        <v>1197</v>
      </c>
      <c r="F357" s="179" t="s">
        <v>1198</v>
      </c>
      <c r="G357" s="179" t="s">
        <v>1199</v>
      </c>
      <c r="H357" s="179" t="s">
        <v>1078</v>
      </c>
      <c r="I357" s="179" t="s">
        <v>1357</v>
      </c>
      <c r="J357" s="179" t="s">
        <v>1836</v>
      </c>
      <c r="K357" s="180">
        <v>0.01</v>
      </c>
      <c r="L357" s="181">
        <v>1</v>
      </c>
    </row>
    <row r="358" spans="2:12">
      <c r="B358" s="179" t="s">
        <v>1816</v>
      </c>
      <c r="C358" s="179" t="s">
        <v>1817</v>
      </c>
      <c r="D358" s="179" t="s">
        <v>1818</v>
      </c>
      <c r="E358" s="179" t="s">
        <v>1197</v>
      </c>
      <c r="F358" s="179" t="s">
        <v>1198</v>
      </c>
      <c r="G358" s="179" t="s">
        <v>1199</v>
      </c>
      <c r="H358" s="179" t="s">
        <v>1092</v>
      </c>
      <c r="I358" s="179" t="s">
        <v>1203</v>
      </c>
      <c r="J358" s="179" t="s">
        <v>1834</v>
      </c>
      <c r="K358" s="181"/>
      <c r="L358" s="181">
        <v>3</v>
      </c>
    </row>
    <row r="359" spans="2:12">
      <c r="B359" s="179" t="s">
        <v>1816</v>
      </c>
      <c r="C359" s="179" t="s">
        <v>1817</v>
      </c>
      <c r="D359" s="179" t="s">
        <v>1818</v>
      </c>
      <c r="E359" s="179" t="s">
        <v>1197</v>
      </c>
      <c r="F359" s="179" t="s">
        <v>1198</v>
      </c>
      <c r="G359" s="179" t="s">
        <v>1199</v>
      </c>
      <c r="H359" s="179" t="s">
        <v>1092</v>
      </c>
      <c r="I359" s="179" t="s">
        <v>1203</v>
      </c>
      <c r="J359" s="179" t="s">
        <v>1838</v>
      </c>
      <c r="K359" s="181"/>
      <c r="L359" s="181">
        <v>4</v>
      </c>
    </row>
    <row r="360" spans="2:12">
      <c r="B360" s="179" t="s">
        <v>1816</v>
      </c>
      <c r="C360" s="179" t="s">
        <v>1817</v>
      </c>
      <c r="D360" s="179" t="s">
        <v>1818</v>
      </c>
      <c r="E360" s="179" t="s">
        <v>1197</v>
      </c>
      <c r="F360" s="179" t="s">
        <v>1198</v>
      </c>
      <c r="G360" s="179" t="s">
        <v>1199</v>
      </c>
      <c r="H360" s="179" t="s">
        <v>1092</v>
      </c>
      <c r="I360" s="179" t="s">
        <v>1203</v>
      </c>
      <c r="J360" s="179" t="s">
        <v>1861</v>
      </c>
      <c r="K360" s="181"/>
      <c r="L360" s="181">
        <v>2</v>
      </c>
    </row>
    <row r="361" spans="2:12">
      <c r="B361" s="179" t="s">
        <v>1816</v>
      </c>
      <c r="C361" s="179" t="s">
        <v>1817</v>
      </c>
      <c r="D361" s="179" t="s">
        <v>1818</v>
      </c>
      <c r="E361" s="179" t="s">
        <v>1197</v>
      </c>
      <c r="F361" s="179" t="s">
        <v>1198</v>
      </c>
      <c r="G361" s="179" t="s">
        <v>1199</v>
      </c>
      <c r="H361" s="179" t="s">
        <v>1092</v>
      </c>
      <c r="I361" s="179" t="s">
        <v>1203</v>
      </c>
      <c r="J361" s="179" t="s">
        <v>1865</v>
      </c>
      <c r="K361" s="181"/>
      <c r="L361" s="181">
        <v>9</v>
      </c>
    </row>
    <row r="362" spans="2:12">
      <c r="B362" s="179" t="s">
        <v>1816</v>
      </c>
      <c r="C362" s="179" t="s">
        <v>1817</v>
      </c>
      <c r="D362" s="179" t="s">
        <v>1818</v>
      </c>
      <c r="E362" s="179" t="s">
        <v>1197</v>
      </c>
      <c r="F362" s="179" t="s">
        <v>1198</v>
      </c>
      <c r="G362" s="179" t="s">
        <v>1199</v>
      </c>
      <c r="H362" s="179" t="s">
        <v>1092</v>
      </c>
      <c r="I362" s="179" t="s">
        <v>1203</v>
      </c>
      <c r="J362" s="179" t="s">
        <v>1835</v>
      </c>
      <c r="K362" s="180">
        <v>0.63</v>
      </c>
      <c r="L362" s="181">
        <v>114</v>
      </c>
    </row>
    <row r="363" spans="2:12">
      <c r="B363" s="179" t="s">
        <v>1816</v>
      </c>
      <c r="C363" s="179" t="s">
        <v>1817</v>
      </c>
      <c r="D363" s="179" t="s">
        <v>1818</v>
      </c>
      <c r="E363" s="179" t="s">
        <v>1197</v>
      </c>
      <c r="F363" s="179" t="s">
        <v>1198</v>
      </c>
      <c r="G363" s="179" t="s">
        <v>1199</v>
      </c>
      <c r="H363" s="179" t="s">
        <v>1092</v>
      </c>
      <c r="I363" s="179" t="s">
        <v>1203</v>
      </c>
      <c r="J363" s="179" t="s">
        <v>1892</v>
      </c>
      <c r="K363" s="180">
        <v>0.04</v>
      </c>
      <c r="L363" s="181">
        <v>8</v>
      </c>
    </row>
    <row r="364" spans="2:12">
      <c r="B364" s="179" t="s">
        <v>1816</v>
      </c>
      <c r="C364" s="179" t="s">
        <v>1817</v>
      </c>
      <c r="D364" s="179" t="s">
        <v>1818</v>
      </c>
      <c r="E364" s="179" t="s">
        <v>1197</v>
      </c>
      <c r="F364" s="179" t="s">
        <v>1198</v>
      </c>
      <c r="G364" s="179" t="s">
        <v>1199</v>
      </c>
      <c r="H364" s="179" t="s">
        <v>1092</v>
      </c>
      <c r="I364" s="179" t="s">
        <v>1203</v>
      </c>
      <c r="J364" s="179" t="s">
        <v>1860</v>
      </c>
      <c r="K364" s="180">
        <v>0.03</v>
      </c>
      <c r="L364" s="181">
        <v>4</v>
      </c>
    </row>
    <row r="365" spans="2:12">
      <c r="B365" s="179" t="s">
        <v>1816</v>
      </c>
      <c r="C365" s="179" t="s">
        <v>1817</v>
      </c>
      <c r="D365" s="179" t="s">
        <v>1818</v>
      </c>
      <c r="E365" s="179" t="s">
        <v>1197</v>
      </c>
      <c r="F365" s="179" t="s">
        <v>1198</v>
      </c>
      <c r="G365" s="179" t="s">
        <v>1199</v>
      </c>
      <c r="H365" s="179" t="s">
        <v>1092</v>
      </c>
      <c r="I365" s="179" t="s">
        <v>1203</v>
      </c>
      <c r="J365" s="179" t="s">
        <v>1842</v>
      </c>
      <c r="K365" s="181"/>
      <c r="L365" s="181">
        <v>6</v>
      </c>
    </row>
    <row r="366" spans="2:12">
      <c r="B366" s="179" t="s">
        <v>1816</v>
      </c>
      <c r="C366" s="179" t="s">
        <v>1817</v>
      </c>
      <c r="D366" s="179" t="s">
        <v>1818</v>
      </c>
      <c r="E366" s="179" t="s">
        <v>1197</v>
      </c>
      <c r="F366" s="179" t="s">
        <v>1198</v>
      </c>
      <c r="G366" s="179" t="s">
        <v>1199</v>
      </c>
      <c r="H366" s="179" t="s">
        <v>1092</v>
      </c>
      <c r="I366" s="179" t="s">
        <v>1203</v>
      </c>
      <c r="J366" s="179" t="s">
        <v>1836</v>
      </c>
      <c r="K366" s="180">
        <v>0.02</v>
      </c>
      <c r="L366" s="181">
        <v>1</v>
      </c>
    </row>
    <row r="367" spans="2:12">
      <c r="B367" s="179" t="s">
        <v>1816</v>
      </c>
      <c r="C367" s="179" t="s">
        <v>1817</v>
      </c>
      <c r="D367" s="179" t="s">
        <v>1818</v>
      </c>
      <c r="E367" s="179" t="s">
        <v>1197</v>
      </c>
      <c r="F367" s="179" t="s">
        <v>1198</v>
      </c>
      <c r="G367" s="179" t="s">
        <v>1199</v>
      </c>
      <c r="H367" s="179" t="s">
        <v>1080</v>
      </c>
      <c r="I367" s="179" t="s">
        <v>1204</v>
      </c>
      <c r="J367" s="179" t="s">
        <v>1834</v>
      </c>
      <c r="K367" s="181"/>
      <c r="L367" s="181">
        <v>2</v>
      </c>
    </row>
    <row r="368" spans="2:12">
      <c r="B368" s="179" t="s">
        <v>1816</v>
      </c>
      <c r="C368" s="179" t="s">
        <v>1817</v>
      </c>
      <c r="D368" s="179" t="s">
        <v>1818</v>
      </c>
      <c r="E368" s="179" t="s">
        <v>1197</v>
      </c>
      <c r="F368" s="179" t="s">
        <v>1198</v>
      </c>
      <c r="G368" s="179" t="s">
        <v>1199</v>
      </c>
      <c r="H368" s="179" t="s">
        <v>1080</v>
      </c>
      <c r="I368" s="179" t="s">
        <v>1204</v>
      </c>
      <c r="J368" s="179" t="s">
        <v>1838</v>
      </c>
      <c r="K368" s="181"/>
      <c r="L368" s="181">
        <v>2</v>
      </c>
    </row>
    <row r="369" spans="2:12">
      <c r="B369" s="179" t="s">
        <v>1816</v>
      </c>
      <c r="C369" s="179" t="s">
        <v>1817</v>
      </c>
      <c r="D369" s="179" t="s">
        <v>1818</v>
      </c>
      <c r="E369" s="179" t="s">
        <v>1197</v>
      </c>
      <c r="F369" s="179" t="s">
        <v>1198</v>
      </c>
      <c r="G369" s="179" t="s">
        <v>1199</v>
      </c>
      <c r="H369" s="179" t="s">
        <v>1080</v>
      </c>
      <c r="I369" s="179" t="s">
        <v>1204</v>
      </c>
      <c r="J369" s="179" t="s">
        <v>1835</v>
      </c>
      <c r="K369" s="180">
        <v>0.56000000000000005</v>
      </c>
      <c r="L369" s="181">
        <v>103</v>
      </c>
    </row>
    <row r="370" spans="2:12">
      <c r="B370" s="179" t="s">
        <v>1816</v>
      </c>
      <c r="C370" s="179" t="s">
        <v>1817</v>
      </c>
      <c r="D370" s="179" t="s">
        <v>1818</v>
      </c>
      <c r="E370" s="179" t="s">
        <v>1197</v>
      </c>
      <c r="F370" s="179" t="s">
        <v>1198</v>
      </c>
      <c r="G370" s="179" t="s">
        <v>1199</v>
      </c>
      <c r="H370" s="179" t="s">
        <v>1080</v>
      </c>
      <c r="I370" s="179" t="s">
        <v>1204</v>
      </c>
      <c r="J370" s="179" t="s">
        <v>1842</v>
      </c>
      <c r="K370" s="181"/>
      <c r="L370" s="181">
        <v>7</v>
      </c>
    </row>
    <row r="371" spans="2:12">
      <c r="B371" s="179" t="s">
        <v>1816</v>
      </c>
      <c r="C371" s="179" t="s">
        <v>1817</v>
      </c>
      <c r="D371" s="179" t="s">
        <v>1818</v>
      </c>
      <c r="E371" s="179" t="s">
        <v>1197</v>
      </c>
      <c r="F371" s="179" t="s">
        <v>1198</v>
      </c>
      <c r="G371" s="179" t="s">
        <v>1199</v>
      </c>
      <c r="H371" s="179" t="s">
        <v>1080</v>
      </c>
      <c r="I371" s="179" t="s">
        <v>1204</v>
      </c>
      <c r="J371" s="179" t="s">
        <v>1836</v>
      </c>
      <c r="K371" s="181"/>
      <c r="L371" s="181">
        <v>1</v>
      </c>
    </row>
    <row r="372" spans="2:12">
      <c r="B372" s="179" t="s">
        <v>1816</v>
      </c>
      <c r="C372" s="179" t="s">
        <v>1817</v>
      </c>
      <c r="D372" s="179" t="s">
        <v>1818</v>
      </c>
      <c r="E372" s="179" t="s">
        <v>1197</v>
      </c>
      <c r="F372" s="179" t="s">
        <v>1198</v>
      </c>
      <c r="G372" s="179" t="s">
        <v>1199</v>
      </c>
      <c r="H372" s="179" t="s">
        <v>1086</v>
      </c>
      <c r="I372" s="179" t="s">
        <v>1205</v>
      </c>
      <c r="J372" s="179" t="s">
        <v>1834</v>
      </c>
      <c r="K372" s="180">
        <v>0.01</v>
      </c>
      <c r="L372" s="181">
        <v>9</v>
      </c>
    </row>
    <row r="373" spans="2:12">
      <c r="B373" s="179" t="s">
        <v>1816</v>
      </c>
      <c r="C373" s="179" t="s">
        <v>1817</v>
      </c>
      <c r="D373" s="179" t="s">
        <v>1818</v>
      </c>
      <c r="E373" s="179" t="s">
        <v>1197</v>
      </c>
      <c r="F373" s="179" t="s">
        <v>1198</v>
      </c>
      <c r="G373" s="179" t="s">
        <v>1199</v>
      </c>
      <c r="H373" s="179" t="s">
        <v>1086</v>
      </c>
      <c r="I373" s="179" t="s">
        <v>1205</v>
      </c>
      <c r="J373" s="179" t="s">
        <v>1838</v>
      </c>
      <c r="K373" s="181"/>
      <c r="L373" s="181">
        <v>2</v>
      </c>
    </row>
    <row r="374" spans="2:12">
      <c r="B374" s="179" t="s">
        <v>1816</v>
      </c>
      <c r="C374" s="179" t="s">
        <v>1817</v>
      </c>
      <c r="D374" s="179" t="s">
        <v>1818</v>
      </c>
      <c r="E374" s="179" t="s">
        <v>1197</v>
      </c>
      <c r="F374" s="179" t="s">
        <v>1198</v>
      </c>
      <c r="G374" s="179" t="s">
        <v>1199</v>
      </c>
      <c r="H374" s="179" t="s">
        <v>1086</v>
      </c>
      <c r="I374" s="179" t="s">
        <v>1205</v>
      </c>
      <c r="J374" s="179" t="s">
        <v>1835</v>
      </c>
      <c r="K374" s="180">
        <v>0.56000000000000005</v>
      </c>
      <c r="L374" s="181">
        <v>101</v>
      </c>
    </row>
    <row r="375" spans="2:12">
      <c r="B375" s="179" t="s">
        <v>1816</v>
      </c>
      <c r="C375" s="179" t="s">
        <v>1817</v>
      </c>
      <c r="D375" s="179" t="s">
        <v>1818</v>
      </c>
      <c r="E375" s="179" t="s">
        <v>1197</v>
      </c>
      <c r="F375" s="179" t="s">
        <v>1198</v>
      </c>
      <c r="G375" s="179" t="s">
        <v>1199</v>
      </c>
      <c r="H375" s="179" t="s">
        <v>1086</v>
      </c>
      <c r="I375" s="179" t="s">
        <v>1205</v>
      </c>
      <c r="J375" s="179" t="s">
        <v>1842</v>
      </c>
      <c r="K375" s="181"/>
      <c r="L375" s="181">
        <v>4</v>
      </c>
    </row>
    <row r="376" spans="2:12">
      <c r="B376" s="179" t="s">
        <v>1816</v>
      </c>
      <c r="C376" s="179" t="s">
        <v>1817</v>
      </c>
      <c r="D376" s="179" t="s">
        <v>1818</v>
      </c>
      <c r="E376" s="179" t="s">
        <v>1197</v>
      </c>
      <c r="F376" s="179" t="s">
        <v>1198</v>
      </c>
      <c r="G376" s="179" t="s">
        <v>1199</v>
      </c>
      <c r="H376" s="179" t="s">
        <v>1086</v>
      </c>
      <c r="I376" s="179" t="s">
        <v>1205</v>
      </c>
      <c r="J376" s="179" t="s">
        <v>1836</v>
      </c>
      <c r="K376" s="181"/>
      <c r="L376" s="181">
        <v>1</v>
      </c>
    </row>
    <row r="377" spans="2:12">
      <c r="B377" s="179" t="s">
        <v>1816</v>
      </c>
      <c r="C377" s="179" t="s">
        <v>1817</v>
      </c>
      <c r="D377" s="179" t="s">
        <v>1818</v>
      </c>
      <c r="E377" s="179" t="s">
        <v>1197</v>
      </c>
      <c r="F377" s="179" t="s">
        <v>1198</v>
      </c>
      <c r="G377" s="179" t="s">
        <v>1199</v>
      </c>
      <c r="H377" s="179" t="s">
        <v>1098</v>
      </c>
      <c r="I377" s="179" t="s">
        <v>1206</v>
      </c>
      <c r="J377" s="179" t="s">
        <v>1834</v>
      </c>
      <c r="K377" s="180">
        <v>0.02</v>
      </c>
      <c r="L377" s="181">
        <v>12</v>
      </c>
    </row>
    <row r="378" spans="2:12">
      <c r="B378" s="179" t="s">
        <v>1816</v>
      </c>
      <c r="C378" s="179" t="s">
        <v>1817</v>
      </c>
      <c r="D378" s="179" t="s">
        <v>1818</v>
      </c>
      <c r="E378" s="179" t="s">
        <v>1197</v>
      </c>
      <c r="F378" s="179" t="s">
        <v>1198</v>
      </c>
      <c r="G378" s="179" t="s">
        <v>1199</v>
      </c>
      <c r="H378" s="179" t="s">
        <v>1098</v>
      </c>
      <c r="I378" s="179" t="s">
        <v>1206</v>
      </c>
      <c r="J378" s="179" t="s">
        <v>1838</v>
      </c>
      <c r="K378" s="181"/>
      <c r="L378" s="181">
        <v>3</v>
      </c>
    </row>
    <row r="379" spans="2:12">
      <c r="B379" s="179" t="s">
        <v>1816</v>
      </c>
      <c r="C379" s="179" t="s">
        <v>1817</v>
      </c>
      <c r="D379" s="179" t="s">
        <v>1818</v>
      </c>
      <c r="E379" s="179" t="s">
        <v>1197</v>
      </c>
      <c r="F379" s="179" t="s">
        <v>1198</v>
      </c>
      <c r="G379" s="179" t="s">
        <v>1199</v>
      </c>
      <c r="H379" s="179" t="s">
        <v>1098</v>
      </c>
      <c r="I379" s="179" t="s">
        <v>1206</v>
      </c>
      <c r="J379" s="179" t="s">
        <v>1865</v>
      </c>
      <c r="K379" s="181"/>
      <c r="L379" s="181">
        <v>1</v>
      </c>
    </row>
    <row r="380" spans="2:12">
      <c r="B380" s="179" t="s">
        <v>1816</v>
      </c>
      <c r="C380" s="179" t="s">
        <v>1817</v>
      </c>
      <c r="D380" s="179" t="s">
        <v>1818</v>
      </c>
      <c r="E380" s="179" t="s">
        <v>1197</v>
      </c>
      <c r="F380" s="179" t="s">
        <v>1198</v>
      </c>
      <c r="G380" s="179" t="s">
        <v>1199</v>
      </c>
      <c r="H380" s="179" t="s">
        <v>1098</v>
      </c>
      <c r="I380" s="179" t="s">
        <v>1206</v>
      </c>
      <c r="J380" s="179" t="s">
        <v>1835</v>
      </c>
      <c r="K380" s="180">
        <v>1.31</v>
      </c>
      <c r="L380" s="181">
        <v>222</v>
      </c>
    </row>
    <row r="381" spans="2:12">
      <c r="B381" s="179" t="s">
        <v>1816</v>
      </c>
      <c r="C381" s="179" t="s">
        <v>1817</v>
      </c>
      <c r="D381" s="179" t="s">
        <v>1818</v>
      </c>
      <c r="E381" s="179" t="s">
        <v>1197</v>
      </c>
      <c r="F381" s="179" t="s">
        <v>1198</v>
      </c>
      <c r="G381" s="179" t="s">
        <v>1199</v>
      </c>
      <c r="H381" s="179" t="s">
        <v>1098</v>
      </c>
      <c r="I381" s="179" t="s">
        <v>1206</v>
      </c>
      <c r="J381" s="179" t="s">
        <v>1842</v>
      </c>
      <c r="K381" s="181"/>
      <c r="L381" s="181">
        <v>6</v>
      </c>
    </row>
    <row r="382" spans="2:12">
      <c r="B382" s="179" t="s">
        <v>1816</v>
      </c>
      <c r="C382" s="179" t="s">
        <v>1817</v>
      </c>
      <c r="D382" s="179" t="s">
        <v>1818</v>
      </c>
      <c r="E382" s="179" t="s">
        <v>1197</v>
      </c>
      <c r="F382" s="179" t="s">
        <v>1198</v>
      </c>
      <c r="G382" s="179" t="s">
        <v>1199</v>
      </c>
      <c r="H382" s="179" t="s">
        <v>1098</v>
      </c>
      <c r="I382" s="179" t="s">
        <v>1206</v>
      </c>
      <c r="J382" s="179" t="s">
        <v>1836</v>
      </c>
      <c r="K382" s="181"/>
      <c r="L382" s="181">
        <v>1</v>
      </c>
    </row>
    <row r="383" spans="2:12">
      <c r="B383" s="179" t="s">
        <v>1816</v>
      </c>
      <c r="C383" s="179" t="s">
        <v>1817</v>
      </c>
      <c r="D383" s="179" t="s">
        <v>1818</v>
      </c>
      <c r="E383" s="179" t="s">
        <v>1197</v>
      </c>
      <c r="F383" s="179" t="s">
        <v>1198</v>
      </c>
      <c r="G383" s="179" t="s">
        <v>1199</v>
      </c>
      <c r="H383" s="179" t="s">
        <v>239</v>
      </c>
      <c r="I383" s="179" t="s">
        <v>1820</v>
      </c>
      <c r="J383" s="179" t="s">
        <v>1894</v>
      </c>
      <c r="K383" s="180">
        <v>7</v>
      </c>
      <c r="L383" s="181">
        <v>1</v>
      </c>
    </row>
    <row r="384" spans="2:12">
      <c r="B384" s="179" t="s">
        <v>1816</v>
      </c>
      <c r="C384" s="179" t="s">
        <v>1817</v>
      </c>
      <c r="D384" s="179" t="s">
        <v>1818</v>
      </c>
      <c r="E384" s="179" t="s">
        <v>1197</v>
      </c>
      <c r="F384" s="179" t="s">
        <v>1207</v>
      </c>
      <c r="G384" s="179" t="s">
        <v>1208</v>
      </c>
      <c r="H384" s="179" t="s">
        <v>1073</v>
      </c>
      <c r="I384" s="179" t="s">
        <v>1895</v>
      </c>
      <c r="J384" s="179" t="s">
        <v>1839</v>
      </c>
      <c r="K384" s="181"/>
      <c r="L384" s="181">
        <v>2</v>
      </c>
    </row>
    <row r="385" spans="2:12">
      <c r="B385" s="179" t="s">
        <v>1816</v>
      </c>
      <c r="C385" s="179" t="s">
        <v>1817</v>
      </c>
      <c r="D385" s="179" t="s">
        <v>1818</v>
      </c>
      <c r="E385" s="179" t="s">
        <v>1197</v>
      </c>
      <c r="F385" s="179" t="s">
        <v>1207</v>
      </c>
      <c r="G385" s="179" t="s">
        <v>1208</v>
      </c>
      <c r="H385" s="179" t="s">
        <v>1073</v>
      </c>
      <c r="I385" s="179" t="s">
        <v>1895</v>
      </c>
      <c r="J385" s="179" t="s">
        <v>1835</v>
      </c>
      <c r="K385" s="180">
        <v>0.33</v>
      </c>
      <c r="L385" s="181">
        <v>48</v>
      </c>
    </row>
    <row r="386" spans="2:12">
      <c r="B386" s="179" t="s">
        <v>1816</v>
      </c>
      <c r="C386" s="179" t="s">
        <v>1817</v>
      </c>
      <c r="D386" s="179" t="s">
        <v>1818</v>
      </c>
      <c r="E386" s="179" t="s">
        <v>1197</v>
      </c>
      <c r="F386" s="179" t="s">
        <v>1207</v>
      </c>
      <c r="G386" s="179" t="s">
        <v>1208</v>
      </c>
      <c r="H386" s="179" t="s">
        <v>1073</v>
      </c>
      <c r="I386" s="179" t="s">
        <v>1895</v>
      </c>
      <c r="J386" s="179" t="s">
        <v>1842</v>
      </c>
      <c r="K386" s="181"/>
      <c r="L386" s="181">
        <v>6</v>
      </c>
    </row>
    <row r="387" spans="2:12">
      <c r="B387" s="179" t="s">
        <v>1816</v>
      </c>
      <c r="C387" s="179" t="s">
        <v>1817</v>
      </c>
      <c r="D387" s="179" t="s">
        <v>1818</v>
      </c>
      <c r="E387" s="179" t="s">
        <v>1197</v>
      </c>
      <c r="F387" s="179" t="s">
        <v>1207</v>
      </c>
      <c r="G387" s="179" t="s">
        <v>1208</v>
      </c>
      <c r="H387" s="179" t="s">
        <v>338</v>
      </c>
      <c r="I387" s="179" t="s">
        <v>1211</v>
      </c>
      <c r="J387" s="179" t="s">
        <v>1866</v>
      </c>
      <c r="K387" s="180">
        <v>1.82</v>
      </c>
      <c r="L387" s="181">
        <v>2</v>
      </c>
    </row>
    <row r="388" spans="2:12">
      <c r="B388" s="179" t="s">
        <v>1816</v>
      </c>
      <c r="C388" s="179" t="s">
        <v>1817</v>
      </c>
      <c r="D388" s="179" t="s">
        <v>1818</v>
      </c>
      <c r="E388" s="179" t="s">
        <v>1197</v>
      </c>
      <c r="F388" s="179" t="s">
        <v>1207</v>
      </c>
      <c r="G388" s="179" t="s">
        <v>1208</v>
      </c>
      <c r="H388" s="179" t="s">
        <v>338</v>
      </c>
      <c r="I388" s="179" t="s">
        <v>1211</v>
      </c>
      <c r="J388" s="179" t="s">
        <v>1834</v>
      </c>
      <c r="K388" s="180">
        <v>0.01</v>
      </c>
      <c r="L388" s="181">
        <v>4</v>
      </c>
    </row>
    <row r="389" spans="2:12">
      <c r="B389" s="179" t="s">
        <v>1816</v>
      </c>
      <c r="C389" s="179" t="s">
        <v>1817</v>
      </c>
      <c r="D389" s="179" t="s">
        <v>1818</v>
      </c>
      <c r="E389" s="179" t="s">
        <v>1197</v>
      </c>
      <c r="F389" s="179" t="s">
        <v>1207</v>
      </c>
      <c r="G389" s="179" t="s">
        <v>1208</v>
      </c>
      <c r="H389" s="179" t="s">
        <v>338</v>
      </c>
      <c r="I389" s="179" t="s">
        <v>1211</v>
      </c>
      <c r="J389" s="179" t="s">
        <v>1835</v>
      </c>
      <c r="K389" s="180">
        <v>2.97</v>
      </c>
      <c r="L389" s="181">
        <v>428</v>
      </c>
    </row>
    <row r="390" spans="2:12">
      <c r="B390" s="179" t="s">
        <v>1816</v>
      </c>
      <c r="C390" s="179" t="s">
        <v>1817</v>
      </c>
      <c r="D390" s="179" t="s">
        <v>1818</v>
      </c>
      <c r="E390" s="179" t="s">
        <v>1197</v>
      </c>
      <c r="F390" s="179" t="s">
        <v>1207</v>
      </c>
      <c r="G390" s="179" t="s">
        <v>1208</v>
      </c>
      <c r="H390" s="179" t="s">
        <v>338</v>
      </c>
      <c r="I390" s="179" t="s">
        <v>1211</v>
      </c>
      <c r="J390" s="179" t="s">
        <v>1842</v>
      </c>
      <c r="K390" s="180">
        <v>0.04</v>
      </c>
      <c r="L390" s="181">
        <v>59</v>
      </c>
    </row>
    <row r="391" spans="2:12">
      <c r="B391" s="179" t="s">
        <v>1816</v>
      </c>
      <c r="C391" s="179" t="s">
        <v>1817</v>
      </c>
      <c r="D391" s="179" t="s">
        <v>1818</v>
      </c>
      <c r="E391" s="179" t="s">
        <v>1197</v>
      </c>
      <c r="F391" s="179" t="s">
        <v>1207</v>
      </c>
      <c r="G391" s="179" t="s">
        <v>1208</v>
      </c>
      <c r="H391" s="179" t="s">
        <v>338</v>
      </c>
      <c r="I391" s="179" t="s">
        <v>1211</v>
      </c>
      <c r="J391" s="179" t="s">
        <v>1893</v>
      </c>
      <c r="K391" s="180">
        <v>0.06</v>
      </c>
      <c r="L391" s="181">
        <v>2</v>
      </c>
    </row>
    <row r="392" spans="2:12">
      <c r="B392" s="179" t="s">
        <v>1816</v>
      </c>
      <c r="C392" s="179" t="s">
        <v>1817</v>
      </c>
      <c r="D392" s="179" t="s">
        <v>1818</v>
      </c>
      <c r="E392" s="179" t="s">
        <v>1197</v>
      </c>
      <c r="F392" s="179" t="s">
        <v>1207</v>
      </c>
      <c r="G392" s="179" t="s">
        <v>1208</v>
      </c>
      <c r="H392" s="179" t="s">
        <v>1071</v>
      </c>
      <c r="I392" s="179" t="s">
        <v>1358</v>
      </c>
      <c r="J392" s="179" t="s">
        <v>1839</v>
      </c>
      <c r="K392" s="181"/>
      <c r="L392" s="181">
        <v>7</v>
      </c>
    </row>
    <row r="393" spans="2:12">
      <c r="B393" s="179" t="s">
        <v>1816</v>
      </c>
      <c r="C393" s="179" t="s">
        <v>1817</v>
      </c>
      <c r="D393" s="179" t="s">
        <v>1818</v>
      </c>
      <c r="E393" s="179" t="s">
        <v>1197</v>
      </c>
      <c r="F393" s="179" t="s">
        <v>1207</v>
      </c>
      <c r="G393" s="179" t="s">
        <v>1208</v>
      </c>
      <c r="H393" s="179" t="s">
        <v>1071</v>
      </c>
      <c r="I393" s="179" t="s">
        <v>1358</v>
      </c>
      <c r="J393" s="179" t="s">
        <v>1835</v>
      </c>
      <c r="K393" s="180">
        <v>0.32</v>
      </c>
      <c r="L393" s="181">
        <v>44</v>
      </c>
    </row>
    <row r="394" spans="2:12">
      <c r="B394" s="179" t="s">
        <v>1816</v>
      </c>
      <c r="C394" s="179" t="s">
        <v>1817</v>
      </c>
      <c r="D394" s="179" t="s">
        <v>1818</v>
      </c>
      <c r="E394" s="179" t="s">
        <v>1197</v>
      </c>
      <c r="F394" s="179" t="s">
        <v>1207</v>
      </c>
      <c r="G394" s="179" t="s">
        <v>1208</v>
      </c>
      <c r="H394" s="179" t="s">
        <v>1071</v>
      </c>
      <c r="I394" s="179" t="s">
        <v>1358</v>
      </c>
      <c r="J394" s="179" t="s">
        <v>1842</v>
      </c>
      <c r="K394" s="180">
        <v>0.01</v>
      </c>
      <c r="L394" s="181">
        <v>8</v>
      </c>
    </row>
    <row r="395" spans="2:12">
      <c r="B395" s="179" t="s">
        <v>1816</v>
      </c>
      <c r="C395" s="179" t="s">
        <v>1817</v>
      </c>
      <c r="D395" s="179" t="s">
        <v>1818</v>
      </c>
      <c r="E395" s="179" t="s">
        <v>1197</v>
      </c>
      <c r="F395" s="179" t="s">
        <v>1207</v>
      </c>
      <c r="G395" s="179" t="s">
        <v>1208</v>
      </c>
      <c r="H395" s="179" t="s">
        <v>1065</v>
      </c>
      <c r="I395" s="179" t="s">
        <v>1359</v>
      </c>
      <c r="J395" s="179" t="s">
        <v>1839</v>
      </c>
      <c r="K395" s="181"/>
      <c r="L395" s="181">
        <v>1</v>
      </c>
    </row>
    <row r="396" spans="2:12">
      <c r="B396" s="179" t="s">
        <v>1816</v>
      </c>
      <c r="C396" s="179" t="s">
        <v>1817</v>
      </c>
      <c r="D396" s="179" t="s">
        <v>1818</v>
      </c>
      <c r="E396" s="179" t="s">
        <v>1197</v>
      </c>
      <c r="F396" s="179" t="s">
        <v>1207</v>
      </c>
      <c r="G396" s="179" t="s">
        <v>1208</v>
      </c>
      <c r="H396" s="179" t="s">
        <v>1065</v>
      </c>
      <c r="I396" s="179" t="s">
        <v>1359</v>
      </c>
      <c r="J396" s="179" t="s">
        <v>1835</v>
      </c>
      <c r="K396" s="180">
        <v>0.37</v>
      </c>
      <c r="L396" s="181">
        <v>58</v>
      </c>
    </row>
    <row r="397" spans="2:12">
      <c r="B397" s="179" t="s">
        <v>1816</v>
      </c>
      <c r="C397" s="179" t="s">
        <v>1817</v>
      </c>
      <c r="D397" s="179" t="s">
        <v>1818</v>
      </c>
      <c r="E397" s="179" t="s">
        <v>1197</v>
      </c>
      <c r="F397" s="179" t="s">
        <v>1207</v>
      </c>
      <c r="G397" s="179" t="s">
        <v>1208</v>
      </c>
      <c r="H397" s="179" t="s">
        <v>1065</v>
      </c>
      <c r="I397" s="179" t="s">
        <v>1359</v>
      </c>
      <c r="J397" s="179" t="s">
        <v>1842</v>
      </c>
      <c r="K397" s="181"/>
      <c r="L397" s="181">
        <v>4</v>
      </c>
    </row>
    <row r="398" spans="2:12">
      <c r="B398" s="179" t="s">
        <v>1816</v>
      </c>
      <c r="C398" s="179" t="s">
        <v>1817</v>
      </c>
      <c r="D398" s="179" t="s">
        <v>1818</v>
      </c>
      <c r="E398" s="179" t="s">
        <v>1197</v>
      </c>
      <c r="F398" s="179" t="s">
        <v>1207</v>
      </c>
      <c r="G398" s="179" t="s">
        <v>1208</v>
      </c>
      <c r="H398" s="179" t="s">
        <v>335</v>
      </c>
      <c r="I398" s="179" t="s">
        <v>1360</v>
      </c>
      <c r="J398" s="179" t="s">
        <v>1839</v>
      </c>
      <c r="K398" s="181"/>
      <c r="L398" s="181">
        <v>10</v>
      </c>
    </row>
    <row r="399" spans="2:12">
      <c r="B399" s="179" t="s">
        <v>1816</v>
      </c>
      <c r="C399" s="179" t="s">
        <v>1817</v>
      </c>
      <c r="D399" s="179" t="s">
        <v>1818</v>
      </c>
      <c r="E399" s="179" t="s">
        <v>1197</v>
      </c>
      <c r="F399" s="179" t="s">
        <v>1207</v>
      </c>
      <c r="G399" s="179" t="s">
        <v>1208</v>
      </c>
      <c r="H399" s="179" t="s">
        <v>335</v>
      </c>
      <c r="I399" s="179" t="s">
        <v>1360</v>
      </c>
      <c r="J399" s="179" t="s">
        <v>1835</v>
      </c>
      <c r="K399" s="180">
        <v>0.48</v>
      </c>
      <c r="L399" s="181">
        <v>71</v>
      </c>
    </row>
    <row r="400" spans="2:12">
      <c r="B400" s="179" t="s">
        <v>1816</v>
      </c>
      <c r="C400" s="179" t="s">
        <v>1817</v>
      </c>
      <c r="D400" s="179" t="s">
        <v>1818</v>
      </c>
      <c r="E400" s="179" t="s">
        <v>1197</v>
      </c>
      <c r="F400" s="179" t="s">
        <v>1207</v>
      </c>
      <c r="G400" s="179" t="s">
        <v>1208</v>
      </c>
      <c r="H400" s="179" t="s">
        <v>335</v>
      </c>
      <c r="I400" s="179" t="s">
        <v>1360</v>
      </c>
      <c r="J400" s="179" t="s">
        <v>1842</v>
      </c>
      <c r="K400" s="180">
        <v>0.01</v>
      </c>
      <c r="L400" s="181">
        <v>8</v>
      </c>
    </row>
    <row r="401" spans="2:12">
      <c r="B401" s="179" t="s">
        <v>1816</v>
      </c>
      <c r="C401" s="179" t="s">
        <v>1817</v>
      </c>
      <c r="D401" s="179" t="s">
        <v>1818</v>
      </c>
      <c r="E401" s="179" t="s">
        <v>1197</v>
      </c>
      <c r="F401" s="179" t="s">
        <v>1207</v>
      </c>
      <c r="G401" s="179" t="s">
        <v>1208</v>
      </c>
      <c r="H401" s="179" t="s">
        <v>333</v>
      </c>
      <c r="I401" s="179" t="s">
        <v>1361</v>
      </c>
      <c r="J401" s="179" t="s">
        <v>1839</v>
      </c>
      <c r="K401" s="181"/>
      <c r="L401" s="181">
        <v>1</v>
      </c>
    </row>
    <row r="402" spans="2:12">
      <c r="B402" s="179" t="s">
        <v>1816</v>
      </c>
      <c r="C402" s="179" t="s">
        <v>1817</v>
      </c>
      <c r="D402" s="179" t="s">
        <v>1818</v>
      </c>
      <c r="E402" s="179" t="s">
        <v>1197</v>
      </c>
      <c r="F402" s="179" t="s">
        <v>1207</v>
      </c>
      <c r="G402" s="179" t="s">
        <v>1208</v>
      </c>
      <c r="H402" s="179" t="s">
        <v>333</v>
      </c>
      <c r="I402" s="179" t="s">
        <v>1361</v>
      </c>
      <c r="J402" s="179" t="s">
        <v>1835</v>
      </c>
      <c r="K402" s="180">
        <v>17.899999999999999</v>
      </c>
      <c r="L402" s="181">
        <v>2432</v>
      </c>
    </row>
    <row r="403" spans="2:12">
      <c r="B403" s="179" t="s">
        <v>1816</v>
      </c>
      <c r="C403" s="179" t="s">
        <v>1817</v>
      </c>
      <c r="D403" s="179" t="s">
        <v>1818</v>
      </c>
      <c r="E403" s="179" t="s">
        <v>1197</v>
      </c>
      <c r="F403" s="179" t="s">
        <v>1207</v>
      </c>
      <c r="G403" s="179" t="s">
        <v>1208</v>
      </c>
      <c r="H403" s="179" t="s">
        <v>333</v>
      </c>
      <c r="I403" s="179" t="s">
        <v>1361</v>
      </c>
      <c r="J403" s="179" t="s">
        <v>1842</v>
      </c>
      <c r="K403" s="181"/>
      <c r="L403" s="181">
        <v>5</v>
      </c>
    </row>
    <row r="404" spans="2:12">
      <c r="B404" s="179" t="s">
        <v>1816</v>
      </c>
      <c r="C404" s="179" t="s">
        <v>1817</v>
      </c>
      <c r="D404" s="179" t="s">
        <v>1818</v>
      </c>
      <c r="E404" s="179" t="s">
        <v>1197</v>
      </c>
      <c r="F404" s="179" t="s">
        <v>1207</v>
      </c>
      <c r="G404" s="179" t="s">
        <v>1208</v>
      </c>
      <c r="H404" s="179" t="s">
        <v>331</v>
      </c>
      <c r="I404" s="179" t="s">
        <v>1209</v>
      </c>
      <c r="J404" s="179" t="s">
        <v>1839</v>
      </c>
      <c r="K404" s="181"/>
      <c r="L404" s="181">
        <v>5</v>
      </c>
    </row>
    <row r="405" spans="2:12">
      <c r="B405" s="179" t="s">
        <v>1816</v>
      </c>
      <c r="C405" s="179" t="s">
        <v>1817</v>
      </c>
      <c r="D405" s="179" t="s">
        <v>1818</v>
      </c>
      <c r="E405" s="179" t="s">
        <v>1197</v>
      </c>
      <c r="F405" s="179" t="s">
        <v>1207</v>
      </c>
      <c r="G405" s="179" t="s">
        <v>1208</v>
      </c>
      <c r="H405" s="179" t="s">
        <v>331</v>
      </c>
      <c r="I405" s="179" t="s">
        <v>1209</v>
      </c>
      <c r="J405" s="179" t="s">
        <v>1835</v>
      </c>
      <c r="K405" s="180">
        <v>0.78</v>
      </c>
      <c r="L405" s="181">
        <v>109</v>
      </c>
    </row>
    <row r="406" spans="2:12">
      <c r="B406" s="179" t="s">
        <v>1816</v>
      </c>
      <c r="C406" s="179" t="s">
        <v>1817</v>
      </c>
      <c r="D406" s="179" t="s">
        <v>1818</v>
      </c>
      <c r="E406" s="179" t="s">
        <v>1197</v>
      </c>
      <c r="F406" s="179" t="s">
        <v>1207</v>
      </c>
      <c r="G406" s="179" t="s">
        <v>1208</v>
      </c>
      <c r="H406" s="179" t="s">
        <v>331</v>
      </c>
      <c r="I406" s="179" t="s">
        <v>1209</v>
      </c>
      <c r="J406" s="179" t="s">
        <v>1842</v>
      </c>
      <c r="K406" s="180">
        <v>0.01</v>
      </c>
      <c r="L406" s="181">
        <v>8</v>
      </c>
    </row>
    <row r="407" spans="2:12">
      <c r="B407" s="179" t="s">
        <v>1816</v>
      </c>
      <c r="C407" s="179" t="s">
        <v>1817</v>
      </c>
      <c r="D407" s="179" t="s">
        <v>1818</v>
      </c>
      <c r="E407" s="179" t="s">
        <v>1197</v>
      </c>
      <c r="F407" s="179" t="s">
        <v>1207</v>
      </c>
      <c r="G407" s="179" t="s">
        <v>1208</v>
      </c>
      <c r="H407" s="179" t="s">
        <v>1069</v>
      </c>
      <c r="I407" s="179" t="s">
        <v>1362</v>
      </c>
      <c r="J407" s="179" t="s">
        <v>1839</v>
      </c>
      <c r="K407" s="181"/>
      <c r="L407" s="181">
        <v>1</v>
      </c>
    </row>
    <row r="408" spans="2:12">
      <c r="B408" s="179" t="s">
        <v>1816</v>
      </c>
      <c r="C408" s="179" t="s">
        <v>1817</v>
      </c>
      <c r="D408" s="179" t="s">
        <v>1818</v>
      </c>
      <c r="E408" s="179" t="s">
        <v>1197</v>
      </c>
      <c r="F408" s="179" t="s">
        <v>1207</v>
      </c>
      <c r="G408" s="179" t="s">
        <v>1208</v>
      </c>
      <c r="H408" s="179" t="s">
        <v>1069</v>
      </c>
      <c r="I408" s="179" t="s">
        <v>1362</v>
      </c>
      <c r="J408" s="179" t="s">
        <v>1835</v>
      </c>
      <c r="K408" s="180">
        <v>0.32</v>
      </c>
      <c r="L408" s="181">
        <v>44</v>
      </c>
    </row>
    <row r="409" spans="2:12">
      <c r="B409" s="179" t="s">
        <v>1816</v>
      </c>
      <c r="C409" s="179" t="s">
        <v>1817</v>
      </c>
      <c r="D409" s="179" t="s">
        <v>1818</v>
      </c>
      <c r="E409" s="179" t="s">
        <v>1197</v>
      </c>
      <c r="F409" s="179" t="s">
        <v>1207</v>
      </c>
      <c r="G409" s="179" t="s">
        <v>1208</v>
      </c>
      <c r="H409" s="179" t="s">
        <v>1069</v>
      </c>
      <c r="I409" s="179" t="s">
        <v>1362</v>
      </c>
      <c r="J409" s="179" t="s">
        <v>1842</v>
      </c>
      <c r="K409" s="181"/>
      <c r="L409" s="181">
        <v>5</v>
      </c>
    </row>
    <row r="410" spans="2:12">
      <c r="B410" s="179" t="s">
        <v>1816</v>
      </c>
      <c r="C410" s="179" t="s">
        <v>1817</v>
      </c>
      <c r="D410" s="179" t="s">
        <v>1818</v>
      </c>
      <c r="E410" s="179" t="s">
        <v>1197</v>
      </c>
      <c r="F410" s="179" t="s">
        <v>1207</v>
      </c>
      <c r="G410" s="179" t="s">
        <v>1208</v>
      </c>
      <c r="H410" s="179" t="s">
        <v>1067</v>
      </c>
      <c r="I410" s="179" t="s">
        <v>1363</v>
      </c>
      <c r="J410" s="179" t="s">
        <v>1839</v>
      </c>
      <c r="K410" s="181"/>
      <c r="L410" s="181">
        <v>1</v>
      </c>
    </row>
    <row r="411" spans="2:12">
      <c r="B411" s="179" t="s">
        <v>1816</v>
      </c>
      <c r="C411" s="179" t="s">
        <v>1817</v>
      </c>
      <c r="D411" s="179" t="s">
        <v>1818</v>
      </c>
      <c r="E411" s="179" t="s">
        <v>1197</v>
      </c>
      <c r="F411" s="179" t="s">
        <v>1207</v>
      </c>
      <c r="G411" s="179" t="s">
        <v>1208</v>
      </c>
      <c r="H411" s="179" t="s">
        <v>1067</v>
      </c>
      <c r="I411" s="179" t="s">
        <v>1363</v>
      </c>
      <c r="J411" s="179" t="s">
        <v>1835</v>
      </c>
      <c r="K411" s="180">
        <v>0.36</v>
      </c>
      <c r="L411" s="181">
        <v>47</v>
      </c>
    </row>
    <row r="412" spans="2:12">
      <c r="B412" s="179" t="s">
        <v>1816</v>
      </c>
      <c r="C412" s="179" t="s">
        <v>1817</v>
      </c>
      <c r="D412" s="179" t="s">
        <v>1818</v>
      </c>
      <c r="E412" s="179" t="s">
        <v>1197</v>
      </c>
      <c r="F412" s="179" t="s">
        <v>1207</v>
      </c>
      <c r="G412" s="179" t="s">
        <v>1208</v>
      </c>
      <c r="H412" s="179" t="s">
        <v>1067</v>
      </c>
      <c r="I412" s="179" t="s">
        <v>1363</v>
      </c>
      <c r="J412" s="179" t="s">
        <v>1842</v>
      </c>
      <c r="K412" s="181"/>
      <c r="L412" s="181">
        <v>7</v>
      </c>
    </row>
    <row r="413" spans="2:12">
      <c r="B413" s="179" t="s">
        <v>1816</v>
      </c>
      <c r="C413" s="179" t="s">
        <v>1817</v>
      </c>
      <c r="D413" s="179" t="s">
        <v>1818</v>
      </c>
      <c r="E413" s="179" t="s">
        <v>1197</v>
      </c>
      <c r="F413" s="179" t="s">
        <v>1207</v>
      </c>
      <c r="G413" s="179" t="s">
        <v>1208</v>
      </c>
      <c r="H413" s="179" t="s">
        <v>1063</v>
      </c>
      <c r="I413" s="179" t="s">
        <v>1364</v>
      </c>
      <c r="J413" s="179" t="s">
        <v>1835</v>
      </c>
      <c r="K413" s="180">
        <v>0.23</v>
      </c>
      <c r="L413" s="181">
        <v>33</v>
      </c>
    </row>
    <row r="414" spans="2:12">
      <c r="B414" s="179" t="s">
        <v>1816</v>
      </c>
      <c r="C414" s="179" t="s">
        <v>1817</v>
      </c>
      <c r="D414" s="179" t="s">
        <v>1818</v>
      </c>
      <c r="E414" s="179" t="s">
        <v>1197</v>
      </c>
      <c r="F414" s="179" t="s">
        <v>1207</v>
      </c>
      <c r="G414" s="179" t="s">
        <v>1208</v>
      </c>
      <c r="H414" s="179" t="s">
        <v>1063</v>
      </c>
      <c r="I414" s="179" t="s">
        <v>1364</v>
      </c>
      <c r="J414" s="179" t="s">
        <v>1842</v>
      </c>
      <c r="K414" s="181"/>
      <c r="L414" s="181">
        <v>4</v>
      </c>
    </row>
    <row r="415" spans="2:12">
      <c r="B415" s="179" t="s">
        <v>1816</v>
      </c>
      <c r="C415" s="179" t="s">
        <v>1817</v>
      </c>
      <c r="D415" s="179" t="s">
        <v>1818</v>
      </c>
      <c r="E415" s="179" t="s">
        <v>1197</v>
      </c>
      <c r="F415" s="179" t="s">
        <v>1207</v>
      </c>
      <c r="G415" s="179" t="s">
        <v>1208</v>
      </c>
      <c r="H415" s="179" t="s">
        <v>239</v>
      </c>
      <c r="I415" s="179" t="s">
        <v>1820</v>
      </c>
      <c r="J415" s="179" t="s">
        <v>1894</v>
      </c>
      <c r="K415" s="180">
        <v>7</v>
      </c>
      <c r="L415" s="181">
        <v>1</v>
      </c>
    </row>
    <row r="416" spans="2:12">
      <c r="B416" s="179" t="s">
        <v>1816</v>
      </c>
      <c r="C416" s="179" t="s">
        <v>1817</v>
      </c>
      <c r="D416" s="179" t="s">
        <v>1818</v>
      </c>
      <c r="E416" s="179" t="s">
        <v>1197</v>
      </c>
      <c r="F416" s="179" t="s">
        <v>1896</v>
      </c>
      <c r="G416" s="179" t="s">
        <v>1208</v>
      </c>
      <c r="H416" s="179" t="s">
        <v>1073</v>
      </c>
      <c r="I416" s="179" t="s">
        <v>1895</v>
      </c>
      <c r="J416" s="179" t="s">
        <v>1834</v>
      </c>
      <c r="K416" s="180">
        <v>0.01</v>
      </c>
      <c r="L416" s="181">
        <v>7</v>
      </c>
    </row>
    <row r="417" spans="2:12">
      <c r="B417" s="179" t="s">
        <v>1816</v>
      </c>
      <c r="C417" s="179" t="s">
        <v>1817</v>
      </c>
      <c r="D417" s="179" t="s">
        <v>1818</v>
      </c>
      <c r="E417" s="179" t="s">
        <v>1197</v>
      </c>
      <c r="F417" s="179" t="s">
        <v>1896</v>
      </c>
      <c r="G417" s="179" t="s">
        <v>1208</v>
      </c>
      <c r="H417" s="179" t="s">
        <v>1073</v>
      </c>
      <c r="I417" s="179" t="s">
        <v>1895</v>
      </c>
      <c r="J417" s="179" t="s">
        <v>1835</v>
      </c>
      <c r="K417" s="180">
        <v>0.28000000000000003</v>
      </c>
      <c r="L417" s="181">
        <v>61</v>
      </c>
    </row>
    <row r="418" spans="2:12">
      <c r="B418" s="179" t="s">
        <v>1816</v>
      </c>
      <c r="C418" s="179" t="s">
        <v>1817</v>
      </c>
      <c r="D418" s="179" t="s">
        <v>1818</v>
      </c>
      <c r="E418" s="179" t="s">
        <v>1197</v>
      </c>
      <c r="F418" s="179" t="s">
        <v>1896</v>
      </c>
      <c r="G418" s="179" t="s">
        <v>1208</v>
      </c>
      <c r="H418" s="179" t="s">
        <v>1073</v>
      </c>
      <c r="I418" s="179" t="s">
        <v>1895</v>
      </c>
      <c r="J418" s="179" t="s">
        <v>1836</v>
      </c>
      <c r="K418" s="180">
        <v>0.01</v>
      </c>
      <c r="L418" s="181">
        <v>2</v>
      </c>
    </row>
    <row r="419" spans="2:12">
      <c r="B419" s="179" t="s">
        <v>1816</v>
      </c>
      <c r="C419" s="179" t="s">
        <v>1817</v>
      </c>
      <c r="D419" s="179" t="s">
        <v>1818</v>
      </c>
      <c r="E419" s="179" t="s">
        <v>1197</v>
      </c>
      <c r="F419" s="179" t="s">
        <v>1896</v>
      </c>
      <c r="G419" s="179" t="s">
        <v>1208</v>
      </c>
      <c r="H419" s="179" t="s">
        <v>338</v>
      </c>
      <c r="I419" s="179" t="s">
        <v>1211</v>
      </c>
      <c r="J419" s="179" t="s">
        <v>1836</v>
      </c>
      <c r="K419" s="180">
        <v>0.45</v>
      </c>
      <c r="L419" s="181">
        <v>2</v>
      </c>
    </row>
    <row r="420" spans="2:12">
      <c r="B420" s="179" t="s">
        <v>1816</v>
      </c>
      <c r="C420" s="179" t="s">
        <v>1817</v>
      </c>
      <c r="D420" s="179" t="s">
        <v>1818</v>
      </c>
      <c r="E420" s="179" t="s">
        <v>1197</v>
      </c>
      <c r="F420" s="179" t="s">
        <v>1896</v>
      </c>
      <c r="G420" s="179" t="s">
        <v>1208</v>
      </c>
      <c r="H420" s="179" t="s">
        <v>1071</v>
      </c>
      <c r="I420" s="179" t="s">
        <v>1358</v>
      </c>
      <c r="J420" s="179" t="s">
        <v>1834</v>
      </c>
      <c r="K420" s="180">
        <v>0.02</v>
      </c>
      <c r="L420" s="181">
        <v>17</v>
      </c>
    </row>
    <row r="421" spans="2:12">
      <c r="B421" s="179" t="s">
        <v>1816</v>
      </c>
      <c r="C421" s="179" t="s">
        <v>1817</v>
      </c>
      <c r="D421" s="179" t="s">
        <v>1818</v>
      </c>
      <c r="E421" s="179" t="s">
        <v>1197</v>
      </c>
      <c r="F421" s="179" t="s">
        <v>1896</v>
      </c>
      <c r="G421" s="179" t="s">
        <v>1208</v>
      </c>
      <c r="H421" s="179" t="s">
        <v>1071</v>
      </c>
      <c r="I421" s="179" t="s">
        <v>1358</v>
      </c>
      <c r="J421" s="179" t="s">
        <v>1835</v>
      </c>
      <c r="K421" s="180">
        <v>0.7</v>
      </c>
      <c r="L421" s="181">
        <v>144</v>
      </c>
    </row>
    <row r="422" spans="2:12">
      <c r="B422" s="179" t="s">
        <v>1816</v>
      </c>
      <c r="C422" s="179" t="s">
        <v>1817</v>
      </c>
      <c r="D422" s="179" t="s">
        <v>1818</v>
      </c>
      <c r="E422" s="179" t="s">
        <v>1197</v>
      </c>
      <c r="F422" s="179" t="s">
        <v>1896</v>
      </c>
      <c r="G422" s="179" t="s">
        <v>1208</v>
      </c>
      <c r="H422" s="179" t="s">
        <v>1071</v>
      </c>
      <c r="I422" s="179" t="s">
        <v>1358</v>
      </c>
      <c r="J422" s="179" t="s">
        <v>1836</v>
      </c>
      <c r="K422" s="180">
        <v>0.03</v>
      </c>
      <c r="L422" s="181">
        <v>2</v>
      </c>
    </row>
    <row r="423" spans="2:12">
      <c r="B423" s="179" t="s">
        <v>1816</v>
      </c>
      <c r="C423" s="179" t="s">
        <v>1817</v>
      </c>
      <c r="D423" s="179" t="s">
        <v>1818</v>
      </c>
      <c r="E423" s="179" t="s">
        <v>1197</v>
      </c>
      <c r="F423" s="179" t="s">
        <v>1896</v>
      </c>
      <c r="G423" s="179" t="s">
        <v>1208</v>
      </c>
      <c r="H423" s="179" t="s">
        <v>1065</v>
      </c>
      <c r="I423" s="179" t="s">
        <v>1359</v>
      </c>
      <c r="J423" s="179" t="s">
        <v>1834</v>
      </c>
      <c r="K423" s="180">
        <v>0.01</v>
      </c>
      <c r="L423" s="181">
        <v>6</v>
      </c>
    </row>
    <row r="424" spans="2:12">
      <c r="B424" s="179" t="s">
        <v>1816</v>
      </c>
      <c r="C424" s="179" t="s">
        <v>1817</v>
      </c>
      <c r="D424" s="179" t="s">
        <v>1818</v>
      </c>
      <c r="E424" s="179" t="s">
        <v>1197</v>
      </c>
      <c r="F424" s="179" t="s">
        <v>1896</v>
      </c>
      <c r="G424" s="179" t="s">
        <v>1208</v>
      </c>
      <c r="H424" s="179" t="s">
        <v>1065</v>
      </c>
      <c r="I424" s="179" t="s">
        <v>1359</v>
      </c>
      <c r="J424" s="179" t="s">
        <v>1838</v>
      </c>
      <c r="K424" s="181"/>
      <c r="L424" s="181">
        <v>1</v>
      </c>
    </row>
    <row r="425" spans="2:12">
      <c r="B425" s="179" t="s">
        <v>1816</v>
      </c>
      <c r="C425" s="179" t="s">
        <v>1817</v>
      </c>
      <c r="D425" s="179" t="s">
        <v>1818</v>
      </c>
      <c r="E425" s="179" t="s">
        <v>1197</v>
      </c>
      <c r="F425" s="179" t="s">
        <v>1896</v>
      </c>
      <c r="G425" s="179" t="s">
        <v>1208</v>
      </c>
      <c r="H425" s="179" t="s">
        <v>1065</v>
      </c>
      <c r="I425" s="179" t="s">
        <v>1359</v>
      </c>
      <c r="J425" s="179" t="s">
        <v>1835</v>
      </c>
      <c r="K425" s="180">
        <v>0.55000000000000004</v>
      </c>
      <c r="L425" s="181">
        <v>106</v>
      </c>
    </row>
    <row r="426" spans="2:12">
      <c r="B426" s="179" t="s">
        <v>1816</v>
      </c>
      <c r="C426" s="179" t="s">
        <v>1817</v>
      </c>
      <c r="D426" s="179" t="s">
        <v>1818</v>
      </c>
      <c r="E426" s="179" t="s">
        <v>1197</v>
      </c>
      <c r="F426" s="179" t="s">
        <v>1896</v>
      </c>
      <c r="G426" s="179" t="s">
        <v>1208</v>
      </c>
      <c r="H426" s="179" t="s">
        <v>1065</v>
      </c>
      <c r="I426" s="179" t="s">
        <v>1359</v>
      </c>
      <c r="J426" s="179" t="s">
        <v>1836</v>
      </c>
      <c r="K426" s="180">
        <v>0.03</v>
      </c>
      <c r="L426" s="181">
        <v>2</v>
      </c>
    </row>
    <row r="427" spans="2:12">
      <c r="B427" s="179" t="s">
        <v>1816</v>
      </c>
      <c r="C427" s="179" t="s">
        <v>1817</v>
      </c>
      <c r="D427" s="179" t="s">
        <v>1818</v>
      </c>
      <c r="E427" s="179" t="s">
        <v>1197</v>
      </c>
      <c r="F427" s="179" t="s">
        <v>1896</v>
      </c>
      <c r="G427" s="179" t="s">
        <v>1208</v>
      </c>
      <c r="H427" s="179" t="s">
        <v>335</v>
      </c>
      <c r="I427" s="179" t="s">
        <v>1360</v>
      </c>
      <c r="J427" s="179" t="s">
        <v>1834</v>
      </c>
      <c r="K427" s="180">
        <v>0.03</v>
      </c>
      <c r="L427" s="181">
        <v>22</v>
      </c>
    </row>
    <row r="428" spans="2:12">
      <c r="B428" s="179" t="s">
        <v>1816</v>
      </c>
      <c r="C428" s="179" t="s">
        <v>1817</v>
      </c>
      <c r="D428" s="179" t="s">
        <v>1818</v>
      </c>
      <c r="E428" s="179" t="s">
        <v>1197</v>
      </c>
      <c r="F428" s="179" t="s">
        <v>1896</v>
      </c>
      <c r="G428" s="179" t="s">
        <v>1208</v>
      </c>
      <c r="H428" s="179" t="s">
        <v>335</v>
      </c>
      <c r="I428" s="179" t="s">
        <v>1360</v>
      </c>
      <c r="J428" s="179" t="s">
        <v>1838</v>
      </c>
      <c r="K428" s="181"/>
      <c r="L428" s="181">
        <v>1</v>
      </c>
    </row>
    <row r="429" spans="2:12">
      <c r="B429" s="179" t="s">
        <v>1816</v>
      </c>
      <c r="C429" s="179" t="s">
        <v>1817</v>
      </c>
      <c r="D429" s="179" t="s">
        <v>1818</v>
      </c>
      <c r="E429" s="179" t="s">
        <v>1197</v>
      </c>
      <c r="F429" s="179" t="s">
        <v>1896</v>
      </c>
      <c r="G429" s="179" t="s">
        <v>1208</v>
      </c>
      <c r="H429" s="179" t="s">
        <v>335</v>
      </c>
      <c r="I429" s="179" t="s">
        <v>1360</v>
      </c>
      <c r="J429" s="179" t="s">
        <v>1835</v>
      </c>
      <c r="K429" s="180">
        <v>1.0900000000000001</v>
      </c>
      <c r="L429" s="181">
        <v>233</v>
      </c>
    </row>
    <row r="430" spans="2:12">
      <c r="B430" s="179" t="s">
        <v>1816</v>
      </c>
      <c r="C430" s="179" t="s">
        <v>1817</v>
      </c>
      <c r="D430" s="179" t="s">
        <v>1818</v>
      </c>
      <c r="E430" s="179" t="s">
        <v>1197</v>
      </c>
      <c r="F430" s="179" t="s">
        <v>1896</v>
      </c>
      <c r="G430" s="179" t="s">
        <v>1208</v>
      </c>
      <c r="H430" s="179" t="s">
        <v>335</v>
      </c>
      <c r="I430" s="179" t="s">
        <v>1360</v>
      </c>
      <c r="J430" s="179" t="s">
        <v>1836</v>
      </c>
      <c r="K430" s="180">
        <v>0.06</v>
      </c>
      <c r="L430" s="181">
        <v>2</v>
      </c>
    </row>
    <row r="431" spans="2:12">
      <c r="B431" s="179" t="s">
        <v>1816</v>
      </c>
      <c r="C431" s="179" t="s">
        <v>1817</v>
      </c>
      <c r="D431" s="179" t="s">
        <v>1818</v>
      </c>
      <c r="E431" s="179" t="s">
        <v>1197</v>
      </c>
      <c r="F431" s="179" t="s">
        <v>1896</v>
      </c>
      <c r="G431" s="179" t="s">
        <v>1208</v>
      </c>
      <c r="H431" s="179" t="s">
        <v>333</v>
      </c>
      <c r="I431" s="179" t="s">
        <v>1361</v>
      </c>
      <c r="J431" s="179" t="s">
        <v>1834</v>
      </c>
      <c r="K431" s="180">
        <v>0.02</v>
      </c>
      <c r="L431" s="181">
        <v>12</v>
      </c>
    </row>
    <row r="432" spans="2:12">
      <c r="B432" s="179" t="s">
        <v>1816</v>
      </c>
      <c r="C432" s="179" t="s">
        <v>1817</v>
      </c>
      <c r="D432" s="179" t="s">
        <v>1818</v>
      </c>
      <c r="E432" s="179" t="s">
        <v>1197</v>
      </c>
      <c r="F432" s="179" t="s">
        <v>1896</v>
      </c>
      <c r="G432" s="179" t="s">
        <v>1208</v>
      </c>
      <c r="H432" s="179" t="s">
        <v>333</v>
      </c>
      <c r="I432" s="179" t="s">
        <v>1361</v>
      </c>
      <c r="J432" s="179" t="s">
        <v>1838</v>
      </c>
      <c r="K432" s="181"/>
      <c r="L432" s="181">
        <v>1</v>
      </c>
    </row>
    <row r="433" spans="2:12">
      <c r="B433" s="179" t="s">
        <v>1816</v>
      </c>
      <c r="C433" s="179" t="s">
        <v>1817</v>
      </c>
      <c r="D433" s="179" t="s">
        <v>1818</v>
      </c>
      <c r="E433" s="179" t="s">
        <v>1197</v>
      </c>
      <c r="F433" s="179" t="s">
        <v>1896</v>
      </c>
      <c r="G433" s="179" t="s">
        <v>1208</v>
      </c>
      <c r="H433" s="179" t="s">
        <v>333</v>
      </c>
      <c r="I433" s="179" t="s">
        <v>1361</v>
      </c>
      <c r="J433" s="179" t="s">
        <v>1835</v>
      </c>
      <c r="K433" s="180">
        <v>0.73</v>
      </c>
      <c r="L433" s="181">
        <v>144</v>
      </c>
    </row>
    <row r="434" spans="2:12">
      <c r="B434" s="179" t="s">
        <v>1816</v>
      </c>
      <c r="C434" s="179" t="s">
        <v>1817</v>
      </c>
      <c r="D434" s="179" t="s">
        <v>1818</v>
      </c>
      <c r="E434" s="179" t="s">
        <v>1197</v>
      </c>
      <c r="F434" s="179" t="s">
        <v>1896</v>
      </c>
      <c r="G434" s="179" t="s">
        <v>1208</v>
      </c>
      <c r="H434" s="179" t="s">
        <v>333</v>
      </c>
      <c r="I434" s="179" t="s">
        <v>1361</v>
      </c>
      <c r="J434" s="179" t="s">
        <v>1860</v>
      </c>
      <c r="K434" s="180">
        <v>0.01</v>
      </c>
      <c r="L434" s="181">
        <v>1</v>
      </c>
    </row>
    <row r="435" spans="2:12">
      <c r="B435" s="179" t="s">
        <v>1816</v>
      </c>
      <c r="C435" s="179" t="s">
        <v>1817</v>
      </c>
      <c r="D435" s="179" t="s">
        <v>1818</v>
      </c>
      <c r="E435" s="179" t="s">
        <v>1197</v>
      </c>
      <c r="F435" s="179" t="s">
        <v>1896</v>
      </c>
      <c r="G435" s="179" t="s">
        <v>1208</v>
      </c>
      <c r="H435" s="179" t="s">
        <v>333</v>
      </c>
      <c r="I435" s="179" t="s">
        <v>1361</v>
      </c>
      <c r="J435" s="179" t="s">
        <v>1836</v>
      </c>
      <c r="K435" s="180">
        <v>0.04</v>
      </c>
      <c r="L435" s="181">
        <v>2</v>
      </c>
    </row>
    <row r="436" spans="2:12">
      <c r="B436" s="179" t="s">
        <v>1816</v>
      </c>
      <c r="C436" s="179" t="s">
        <v>1817</v>
      </c>
      <c r="D436" s="179" t="s">
        <v>1818</v>
      </c>
      <c r="E436" s="179" t="s">
        <v>1197</v>
      </c>
      <c r="F436" s="179" t="s">
        <v>1896</v>
      </c>
      <c r="G436" s="179" t="s">
        <v>1208</v>
      </c>
      <c r="H436" s="179" t="s">
        <v>331</v>
      </c>
      <c r="I436" s="179" t="s">
        <v>1209</v>
      </c>
      <c r="J436" s="179" t="s">
        <v>1834</v>
      </c>
      <c r="K436" s="180">
        <v>0.01</v>
      </c>
      <c r="L436" s="181">
        <v>7</v>
      </c>
    </row>
    <row r="437" spans="2:12">
      <c r="B437" s="179" t="s">
        <v>1816</v>
      </c>
      <c r="C437" s="179" t="s">
        <v>1817</v>
      </c>
      <c r="D437" s="179" t="s">
        <v>1818</v>
      </c>
      <c r="E437" s="179" t="s">
        <v>1197</v>
      </c>
      <c r="F437" s="179" t="s">
        <v>1896</v>
      </c>
      <c r="G437" s="179" t="s">
        <v>1208</v>
      </c>
      <c r="H437" s="179" t="s">
        <v>331</v>
      </c>
      <c r="I437" s="179" t="s">
        <v>1209</v>
      </c>
      <c r="J437" s="179" t="s">
        <v>1835</v>
      </c>
      <c r="K437" s="180">
        <v>0.52</v>
      </c>
      <c r="L437" s="181">
        <v>97</v>
      </c>
    </row>
    <row r="438" spans="2:12">
      <c r="B438" s="179" t="s">
        <v>1816</v>
      </c>
      <c r="C438" s="179" t="s">
        <v>1817</v>
      </c>
      <c r="D438" s="179" t="s">
        <v>1818</v>
      </c>
      <c r="E438" s="179" t="s">
        <v>1197</v>
      </c>
      <c r="F438" s="179" t="s">
        <v>1896</v>
      </c>
      <c r="G438" s="179" t="s">
        <v>1208</v>
      </c>
      <c r="H438" s="179" t="s">
        <v>331</v>
      </c>
      <c r="I438" s="179" t="s">
        <v>1209</v>
      </c>
      <c r="J438" s="179" t="s">
        <v>1836</v>
      </c>
      <c r="K438" s="180">
        <v>0.02</v>
      </c>
      <c r="L438" s="181">
        <v>2</v>
      </c>
    </row>
    <row r="439" spans="2:12">
      <c r="B439" s="179" t="s">
        <v>1816</v>
      </c>
      <c r="C439" s="179" t="s">
        <v>1817</v>
      </c>
      <c r="D439" s="179" t="s">
        <v>1818</v>
      </c>
      <c r="E439" s="179" t="s">
        <v>1197</v>
      </c>
      <c r="F439" s="179" t="s">
        <v>1896</v>
      </c>
      <c r="G439" s="179" t="s">
        <v>1208</v>
      </c>
      <c r="H439" s="179" t="s">
        <v>1069</v>
      </c>
      <c r="I439" s="179" t="s">
        <v>1362</v>
      </c>
      <c r="J439" s="179" t="s">
        <v>1834</v>
      </c>
      <c r="K439" s="180">
        <v>0.01</v>
      </c>
      <c r="L439" s="181">
        <v>4</v>
      </c>
    </row>
    <row r="440" spans="2:12">
      <c r="B440" s="179" t="s">
        <v>1816</v>
      </c>
      <c r="C440" s="179" t="s">
        <v>1817</v>
      </c>
      <c r="D440" s="179" t="s">
        <v>1818</v>
      </c>
      <c r="E440" s="179" t="s">
        <v>1197</v>
      </c>
      <c r="F440" s="179" t="s">
        <v>1896</v>
      </c>
      <c r="G440" s="179" t="s">
        <v>1208</v>
      </c>
      <c r="H440" s="179" t="s">
        <v>1069</v>
      </c>
      <c r="I440" s="179" t="s">
        <v>1362</v>
      </c>
      <c r="J440" s="179" t="s">
        <v>1835</v>
      </c>
      <c r="K440" s="180">
        <v>0.24</v>
      </c>
      <c r="L440" s="181">
        <v>52</v>
      </c>
    </row>
    <row r="441" spans="2:12">
      <c r="B441" s="179" t="s">
        <v>1816</v>
      </c>
      <c r="C441" s="179" t="s">
        <v>1817</v>
      </c>
      <c r="D441" s="179" t="s">
        <v>1818</v>
      </c>
      <c r="E441" s="179" t="s">
        <v>1197</v>
      </c>
      <c r="F441" s="179" t="s">
        <v>1896</v>
      </c>
      <c r="G441" s="179" t="s">
        <v>1208</v>
      </c>
      <c r="H441" s="179" t="s">
        <v>1069</v>
      </c>
      <c r="I441" s="179" t="s">
        <v>1362</v>
      </c>
      <c r="J441" s="179" t="s">
        <v>1836</v>
      </c>
      <c r="K441" s="180">
        <v>0.01</v>
      </c>
      <c r="L441" s="181">
        <v>1</v>
      </c>
    </row>
    <row r="442" spans="2:12">
      <c r="B442" s="179" t="s">
        <v>1816</v>
      </c>
      <c r="C442" s="179" t="s">
        <v>1817</v>
      </c>
      <c r="D442" s="179" t="s">
        <v>1818</v>
      </c>
      <c r="E442" s="179" t="s">
        <v>1197</v>
      </c>
      <c r="F442" s="179" t="s">
        <v>1896</v>
      </c>
      <c r="G442" s="179" t="s">
        <v>1208</v>
      </c>
      <c r="H442" s="179" t="s">
        <v>1067</v>
      </c>
      <c r="I442" s="179" t="s">
        <v>1363</v>
      </c>
      <c r="J442" s="179" t="s">
        <v>1834</v>
      </c>
      <c r="K442" s="180">
        <v>0.01</v>
      </c>
      <c r="L442" s="181">
        <v>4</v>
      </c>
    </row>
    <row r="443" spans="2:12">
      <c r="B443" s="179" t="s">
        <v>1816</v>
      </c>
      <c r="C443" s="179" t="s">
        <v>1817</v>
      </c>
      <c r="D443" s="179" t="s">
        <v>1818</v>
      </c>
      <c r="E443" s="179" t="s">
        <v>1197</v>
      </c>
      <c r="F443" s="179" t="s">
        <v>1896</v>
      </c>
      <c r="G443" s="179" t="s">
        <v>1208</v>
      </c>
      <c r="H443" s="179" t="s">
        <v>1067</v>
      </c>
      <c r="I443" s="179" t="s">
        <v>1363</v>
      </c>
      <c r="J443" s="179" t="s">
        <v>1835</v>
      </c>
      <c r="K443" s="180">
        <v>0.33</v>
      </c>
      <c r="L443" s="181">
        <v>69</v>
      </c>
    </row>
    <row r="444" spans="2:12">
      <c r="B444" s="179" t="s">
        <v>1816</v>
      </c>
      <c r="C444" s="179" t="s">
        <v>1817</v>
      </c>
      <c r="D444" s="179" t="s">
        <v>1818</v>
      </c>
      <c r="E444" s="179" t="s">
        <v>1197</v>
      </c>
      <c r="F444" s="179" t="s">
        <v>1896</v>
      </c>
      <c r="G444" s="179" t="s">
        <v>1208</v>
      </c>
      <c r="H444" s="179" t="s">
        <v>1067</v>
      </c>
      <c r="I444" s="179" t="s">
        <v>1363</v>
      </c>
      <c r="J444" s="179" t="s">
        <v>1836</v>
      </c>
      <c r="K444" s="180">
        <v>0.01</v>
      </c>
      <c r="L444" s="181">
        <v>1</v>
      </c>
    </row>
    <row r="445" spans="2:12">
      <c r="B445" s="179" t="s">
        <v>1816</v>
      </c>
      <c r="C445" s="179" t="s">
        <v>1817</v>
      </c>
      <c r="D445" s="179" t="s">
        <v>1818</v>
      </c>
      <c r="E445" s="179" t="s">
        <v>1197</v>
      </c>
      <c r="F445" s="179" t="s">
        <v>1896</v>
      </c>
      <c r="G445" s="179" t="s">
        <v>1208</v>
      </c>
      <c r="H445" s="179" t="s">
        <v>1063</v>
      </c>
      <c r="I445" s="179" t="s">
        <v>1364</v>
      </c>
      <c r="J445" s="179" t="s">
        <v>1834</v>
      </c>
      <c r="K445" s="180">
        <v>0.02</v>
      </c>
      <c r="L445" s="181">
        <v>11</v>
      </c>
    </row>
    <row r="446" spans="2:12">
      <c r="B446" s="179" t="s">
        <v>1816</v>
      </c>
      <c r="C446" s="179" t="s">
        <v>1817</v>
      </c>
      <c r="D446" s="179" t="s">
        <v>1818</v>
      </c>
      <c r="E446" s="179" t="s">
        <v>1197</v>
      </c>
      <c r="F446" s="179" t="s">
        <v>1896</v>
      </c>
      <c r="G446" s="179" t="s">
        <v>1208</v>
      </c>
      <c r="H446" s="179" t="s">
        <v>1063</v>
      </c>
      <c r="I446" s="179" t="s">
        <v>1364</v>
      </c>
      <c r="J446" s="179" t="s">
        <v>1865</v>
      </c>
      <c r="K446" s="181"/>
      <c r="L446" s="181">
        <v>1</v>
      </c>
    </row>
    <row r="447" spans="2:12">
      <c r="B447" s="179" t="s">
        <v>1816</v>
      </c>
      <c r="C447" s="179" t="s">
        <v>1817</v>
      </c>
      <c r="D447" s="179" t="s">
        <v>1818</v>
      </c>
      <c r="E447" s="179" t="s">
        <v>1197</v>
      </c>
      <c r="F447" s="179" t="s">
        <v>1896</v>
      </c>
      <c r="G447" s="179" t="s">
        <v>1208</v>
      </c>
      <c r="H447" s="179" t="s">
        <v>1063</v>
      </c>
      <c r="I447" s="179" t="s">
        <v>1364</v>
      </c>
      <c r="J447" s="179" t="s">
        <v>1835</v>
      </c>
      <c r="K447" s="180">
        <v>0.25</v>
      </c>
      <c r="L447" s="181">
        <v>56</v>
      </c>
    </row>
    <row r="448" spans="2:12">
      <c r="B448" s="179" t="s">
        <v>1816</v>
      </c>
      <c r="C448" s="179" t="s">
        <v>1817</v>
      </c>
      <c r="D448" s="179" t="s">
        <v>1818</v>
      </c>
      <c r="E448" s="179" t="s">
        <v>1197</v>
      </c>
      <c r="F448" s="179" t="s">
        <v>1896</v>
      </c>
      <c r="G448" s="179" t="s">
        <v>1208</v>
      </c>
      <c r="H448" s="179" t="s">
        <v>1063</v>
      </c>
      <c r="I448" s="179" t="s">
        <v>1364</v>
      </c>
      <c r="J448" s="179" t="s">
        <v>1836</v>
      </c>
      <c r="K448" s="180">
        <v>0.01</v>
      </c>
      <c r="L448" s="181">
        <v>1</v>
      </c>
    </row>
    <row r="449" spans="2:12">
      <c r="B449" s="179" t="s">
        <v>1816</v>
      </c>
      <c r="C449" s="179" t="s">
        <v>1817</v>
      </c>
      <c r="D449" s="179" t="s">
        <v>1818</v>
      </c>
      <c r="E449" s="179" t="s">
        <v>1197</v>
      </c>
      <c r="F449" s="179" t="s">
        <v>1210</v>
      </c>
      <c r="G449" s="179" t="s">
        <v>1211</v>
      </c>
      <c r="H449" s="179" t="s">
        <v>338</v>
      </c>
      <c r="I449" s="179" t="s">
        <v>1211</v>
      </c>
      <c r="J449" s="179" t="s">
        <v>1836</v>
      </c>
      <c r="K449" s="180">
        <v>0.03</v>
      </c>
      <c r="L449" s="181">
        <v>2</v>
      </c>
    </row>
    <row r="450" spans="2:12">
      <c r="B450" s="179" t="s">
        <v>1816</v>
      </c>
      <c r="C450" s="179" t="s">
        <v>1817</v>
      </c>
      <c r="D450" s="179" t="s">
        <v>1818</v>
      </c>
      <c r="E450" s="179" t="s">
        <v>1197</v>
      </c>
      <c r="F450" s="179" t="s">
        <v>1897</v>
      </c>
      <c r="G450" s="179" t="s">
        <v>1211</v>
      </c>
      <c r="H450" s="179" t="s">
        <v>338</v>
      </c>
      <c r="I450" s="179" t="s">
        <v>1211</v>
      </c>
      <c r="J450" s="179" t="s">
        <v>1842</v>
      </c>
      <c r="K450" s="181"/>
      <c r="L450" s="181">
        <v>1</v>
      </c>
    </row>
    <row r="451" spans="2:12">
      <c r="B451" s="179" t="s">
        <v>1816</v>
      </c>
      <c r="C451" s="179" t="s">
        <v>1817</v>
      </c>
      <c r="D451" s="179" t="s">
        <v>1818</v>
      </c>
      <c r="E451" s="179" t="s">
        <v>1197</v>
      </c>
      <c r="F451" s="179" t="s">
        <v>1898</v>
      </c>
      <c r="G451" s="179" t="s">
        <v>1898</v>
      </c>
      <c r="H451" s="179" t="s">
        <v>335</v>
      </c>
      <c r="I451" s="179" t="s">
        <v>1360</v>
      </c>
      <c r="J451" s="179" t="s">
        <v>1834</v>
      </c>
      <c r="K451" s="180">
        <v>0.01</v>
      </c>
      <c r="L451" s="181">
        <v>6</v>
      </c>
    </row>
    <row r="452" spans="2:12">
      <c r="B452" s="179" t="s">
        <v>1816</v>
      </c>
      <c r="C452" s="179" t="s">
        <v>1817</v>
      </c>
      <c r="D452" s="179" t="s">
        <v>1818</v>
      </c>
      <c r="E452" s="179" t="s">
        <v>1197</v>
      </c>
      <c r="F452" s="179" t="s">
        <v>1898</v>
      </c>
      <c r="G452" s="179" t="s">
        <v>1898</v>
      </c>
      <c r="H452" s="179" t="s">
        <v>335</v>
      </c>
      <c r="I452" s="179" t="s">
        <v>1360</v>
      </c>
      <c r="J452" s="179" t="s">
        <v>1835</v>
      </c>
      <c r="K452" s="180">
        <v>0.05</v>
      </c>
      <c r="L452" s="181">
        <v>3</v>
      </c>
    </row>
    <row r="453" spans="2:12">
      <c r="B453" s="179" t="s">
        <v>1816</v>
      </c>
      <c r="C453" s="179" t="s">
        <v>1817</v>
      </c>
      <c r="D453" s="179" t="s">
        <v>1818</v>
      </c>
      <c r="E453" s="179" t="s">
        <v>1197</v>
      </c>
      <c r="F453" s="179" t="s">
        <v>1898</v>
      </c>
      <c r="G453" s="179" t="s">
        <v>1898</v>
      </c>
      <c r="H453" s="179" t="s">
        <v>335</v>
      </c>
      <c r="I453" s="179" t="s">
        <v>1360</v>
      </c>
      <c r="J453" s="179" t="s">
        <v>1893</v>
      </c>
      <c r="K453" s="180">
        <v>0.03</v>
      </c>
      <c r="L453" s="181">
        <v>1</v>
      </c>
    </row>
    <row r="454" spans="2:12">
      <c r="B454" s="179" t="s">
        <v>1816</v>
      </c>
      <c r="C454" s="179" t="s">
        <v>1817</v>
      </c>
      <c r="D454" s="179" t="s">
        <v>1818</v>
      </c>
      <c r="E454" s="179" t="s">
        <v>1212</v>
      </c>
      <c r="F454" s="179" t="s">
        <v>1213</v>
      </c>
      <c r="G454" s="179" t="s">
        <v>1214</v>
      </c>
      <c r="H454" s="179" t="s">
        <v>526</v>
      </c>
      <c r="I454" s="179" t="s">
        <v>1215</v>
      </c>
      <c r="J454" s="179" t="s">
        <v>1834</v>
      </c>
      <c r="K454" s="180">
        <v>0.02</v>
      </c>
      <c r="L454" s="181">
        <v>17</v>
      </c>
    </row>
    <row r="455" spans="2:12">
      <c r="B455" s="179" t="s">
        <v>1816</v>
      </c>
      <c r="C455" s="179" t="s">
        <v>1817</v>
      </c>
      <c r="D455" s="179" t="s">
        <v>1818</v>
      </c>
      <c r="E455" s="179" t="s">
        <v>1212</v>
      </c>
      <c r="F455" s="179" t="s">
        <v>1213</v>
      </c>
      <c r="G455" s="179" t="s">
        <v>1214</v>
      </c>
      <c r="H455" s="179" t="s">
        <v>526</v>
      </c>
      <c r="I455" s="179" t="s">
        <v>1215</v>
      </c>
      <c r="J455" s="179" t="s">
        <v>1839</v>
      </c>
      <c r="K455" s="181"/>
      <c r="L455" s="181">
        <v>11</v>
      </c>
    </row>
    <row r="456" spans="2:12">
      <c r="B456" s="179" t="s">
        <v>1816</v>
      </c>
      <c r="C456" s="179" t="s">
        <v>1817</v>
      </c>
      <c r="D456" s="179" t="s">
        <v>1818</v>
      </c>
      <c r="E456" s="179" t="s">
        <v>1212</v>
      </c>
      <c r="F456" s="179" t="s">
        <v>1213</v>
      </c>
      <c r="G456" s="179" t="s">
        <v>1214</v>
      </c>
      <c r="H456" s="179" t="s">
        <v>526</v>
      </c>
      <c r="I456" s="179" t="s">
        <v>1215</v>
      </c>
      <c r="J456" s="179" t="s">
        <v>1835</v>
      </c>
      <c r="K456" s="180">
        <v>2.58</v>
      </c>
      <c r="L456" s="181">
        <v>434</v>
      </c>
    </row>
    <row r="457" spans="2:12">
      <c r="B457" s="179" t="s">
        <v>1816</v>
      </c>
      <c r="C457" s="179" t="s">
        <v>1817</v>
      </c>
      <c r="D457" s="179" t="s">
        <v>1818</v>
      </c>
      <c r="E457" s="179" t="s">
        <v>1212</v>
      </c>
      <c r="F457" s="179" t="s">
        <v>1213</v>
      </c>
      <c r="G457" s="179" t="s">
        <v>1214</v>
      </c>
      <c r="H457" s="179" t="s">
        <v>526</v>
      </c>
      <c r="I457" s="179" t="s">
        <v>1215</v>
      </c>
      <c r="J457" s="179" t="s">
        <v>1860</v>
      </c>
      <c r="K457" s="180">
        <v>0.01</v>
      </c>
      <c r="L457" s="181">
        <v>1</v>
      </c>
    </row>
    <row r="458" spans="2:12">
      <c r="B458" s="179" t="s">
        <v>1816</v>
      </c>
      <c r="C458" s="179" t="s">
        <v>1817</v>
      </c>
      <c r="D458" s="179" t="s">
        <v>1818</v>
      </c>
      <c r="E458" s="179" t="s">
        <v>1212</v>
      </c>
      <c r="F458" s="179" t="s">
        <v>1213</v>
      </c>
      <c r="G458" s="179" t="s">
        <v>1214</v>
      </c>
      <c r="H458" s="179" t="s">
        <v>526</v>
      </c>
      <c r="I458" s="179" t="s">
        <v>1215</v>
      </c>
      <c r="J458" s="179" t="s">
        <v>1842</v>
      </c>
      <c r="K458" s="180">
        <v>0.01</v>
      </c>
      <c r="L458" s="181">
        <v>21</v>
      </c>
    </row>
    <row r="459" spans="2:12">
      <c r="B459" s="179" t="s">
        <v>1816</v>
      </c>
      <c r="C459" s="179" t="s">
        <v>1817</v>
      </c>
      <c r="D459" s="179" t="s">
        <v>1818</v>
      </c>
      <c r="E459" s="179" t="s">
        <v>1212</v>
      </c>
      <c r="F459" s="179" t="s">
        <v>1213</v>
      </c>
      <c r="G459" s="179" t="s">
        <v>1214</v>
      </c>
      <c r="H459" s="179" t="s">
        <v>526</v>
      </c>
      <c r="I459" s="179" t="s">
        <v>1215</v>
      </c>
      <c r="J459" s="179" t="s">
        <v>1836</v>
      </c>
      <c r="K459" s="180">
        <v>0.01</v>
      </c>
      <c r="L459" s="181">
        <v>2</v>
      </c>
    </row>
    <row r="460" spans="2:12">
      <c r="B460" s="179" t="s">
        <v>1816</v>
      </c>
      <c r="C460" s="179" t="s">
        <v>1817</v>
      </c>
      <c r="D460" s="179" t="s">
        <v>1818</v>
      </c>
      <c r="E460" s="179" t="s">
        <v>1212</v>
      </c>
      <c r="F460" s="179" t="s">
        <v>1213</v>
      </c>
      <c r="G460" s="179" t="s">
        <v>1214</v>
      </c>
      <c r="H460" s="179" t="s">
        <v>516</v>
      </c>
      <c r="I460" s="179" t="s">
        <v>1216</v>
      </c>
      <c r="J460" s="179" t="s">
        <v>1834</v>
      </c>
      <c r="K460" s="180">
        <v>0.01</v>
      </c>
      <c r="L460" s="181">
        <v>8</v>
      </c>
    </row>
    <row r="461" spans="2:12">
      <c r="B461" s="179" t="s">
        <v>1816</v>
      </c>
      <c r="C461" s="179" t="s">
        <v>1817</v>
      </c>
      <c r="D461" s="179" t="s">
        <v>1818</v>
      </c>
      <c r="E461" s="179" t="s">
        <v>1212</v>
      </c>
      <c r="F461" s="179" t="s">
        <v>1213</v>
      </c>
      <c r="G461" s="179" t="s">
        <v>1214</v>
      </c>
      <c r="H461" s="179" t="s">
        <v>516</v>
      </c>
      <c r="I461" s="179" t="s">
        <v>1216</v>
      </c>
      <c r="J461" s="179" t="s">
        <v>1838</v>
      </c>
      <c r="K461" s="181"/>
      <c r="L461" s="181">
        <v>1</v>
      </c>
    </row>
    <row r="462" spans="2:12">
      <c r="B462" s="179" t="s">
        <v>1816</v>
      </c>
      <c r="C462" s="179" t="s">
        <v>1817</v>
      </c>
      <c r="D462" s="179" t="s">
        <v>1818</v>
      </c>
      <c r="E462" s="179" t="s">
        <v>1212</v>
      </c>
      <c r="F462" s="179" t="s">
        <v>1213</v>
      </c>
      <c r="G462" s="179" t="s">
        <v>1214</v>
      </c>
      <c r="H462" s="179" t="s">
        <v>516</v>
      </c>
      <c r="I462" s="179" t="s">
        <v>1216</v>
      </c>
      <c r="J462" s="179" t="s">
        <v>1861</v>
      </c>
      <c r="K462" s="181"/>
      <c r="L462" s="181">
        <v>1</v>
      </c>
    </row>
    <row r="463" spans="2:12">
      <c r="B463" s="179" t="s">
        <v>1816</v>
      </c>
      <c r="C463" s="179" t="s">
        <v>1817</v>
      </c>
      <c r="D463" s="179" t="s">
        <v>1818</v>
      </c>
      <c r="E463" s="179" t="s">
        <v>1212</v>
      </c>
      <c r="F463" s="179" t="s">
        <v>1213</v>
      </c>
      <c r="G463" s="179" t="s">
        <v>1214</v>
      </c>
      <c r="H463" s="179" t="s">
        <v>516</v>
      </c>
      <c r="I463" s="179" t="s">
        <v>1216</v>
      </c>
      <c r="J463" s="179" t="s">
        <v>1865</v>
      </c>
      <c r="K463" s="181"/>
      <c r="L463" s="181">
        <v>8</v>
      </c>
    </row>
    <row r="464" spans="2:12">
      <c r="B464" s="179" t="s">
        <v>1816</v>
      </c>
      <c r="C464" s="179" t="s">
        <v>1817</v>
      </c>
      <c r="D464" s="179" t="s">
        <v>1818</v>
      </c>
      <c r="E464" s="179" t="s">
        <v>1212</v>
      </c>
      <c r="F464" s="179" t="s">
        <v>1213</v>
      </c>
      <c r="G464" s="179" t="s">
        <v>1214</v>
      </c>
      <c r="H464" s="179" t="s">
        <v>516</v>
      </c>
      <c r="I464" s="179" t="s">
        <v>1216</v>
      </c>
      <c r="J464" s="179" t="s">
        <v>1839</v>
      </c>
      <c r="K464" s="181"/>
      <c r="L464" s="181">
        <v>21</v>
      </c>
    </row>
    <row r="465" spans="2:12">
      <c r="B465" s="179" t="s">
        <v>1816</v>
      </c>
      <c r="C465" s="179" t="s">
        <v>1817</v>
      </c>
      <c r="D465" s="179" t="s">
        <v>1818</v>
      </c>
      <c r="E465" s="179" t="s">
        <v>1212</v>
      </c>
      <c r="F465" s="179" t="s">
        <v>1213</v>
      </c>
      <c r="G465" s="179" t="s">
        <v>1214</v>
      </c>
      <c r="H465" s="179" t="s">
        <v>516</v>
      </c>
      <c r="I465" s="179" t="s">
        <v>1216</v>
      </c>
      <c r="J465" s="179" t="s">
        <v>1835</v>
      </c>
      <c r="K465" s="180">
        <v>1.88</v>
      </c>
      <c r="L465" s="181">
        <v>299</v>
      </c>
    </row>
    <row r="466" spans="2:12">
      <c r="B466" s="179" t="s">
        <v>1816</v>
      </c>
      <c r="C466" s="179" t="s">
        <v>1817</v>
      </c>
      <c r="D466" s="179" t="s">
        <v>1818</v>
      </c>
      <c r="E466" s="179" t="s">
        <v>1212</v>
      </c>
      <c r="F466" s="179" t="s">
        <v>1213</v>
      </c>
      <c r="G466" s="179" t="s">
        <v>1214</v>
      </c>
      <c r="H466" s="179" t="s">
        <v>516</v>
      </c>
      <c r="I466" s="179" t="s">
        <v>1216</v>
      </c>
      <c r="J466" s="179" t="s">
        <v>1868</v>
      </c>
      <c r="K466" s="180">
        <v>0.01</v>
      </c>
      <c r="L466" s="181">
        <v>1</v>
      </c>
    </row>
    <row r="467" spans="2:12">
      <c r="B467" s="179" t="s">
        <v>1816</v>
      </c>
      <c r="C467" s="179" t="s">
        <v>1817</v>
      </c>
      <c r="D467" s="179" t="s">
        <v>1818</v>
      </c>
      <c r="E467" s="179" t="s">
        <v>1212</v>
      </c>
      <c r="F467" s="179" t="s">
        <v>1213</v>
      </c>
      <c r="G467" s="179" t="s">
        <v>1214</v>
      </c>
      <c r="H467" s="179" t="s">
        <v>516</v>
      </c>
      <c r="I467" s="179" t="s">
        <v>1216</v>
      </c>
      <c r="J467" s="179" t="s">
        <v>1892</v>
      </c>
      <c r="K467" s="181"/>
      <c r="L467" s="181">
        <v>1</v>
      </c>
    </row>
    <row r="468" spans="2:12">
      <c r="B468" s="179" t="s">
        <v>1816</v>
      </c>
      <c r="C468" s="179" t="s">
        <v>1817</v>
      </c>
      <c r="D468" s="179" t="s">
        <v>1818</v>
      </c>
      <c r="E468" s="179" t="s">
        <v>1212</v>
      </c>
      <c r="F468" s="179" t="s">
        <v>1213</v>
      </c>
      <c r="G468" s="179" t="s">
        <v>1214</v>
      </c>
      <c r="H468" s="179" t="s">
        <v>516</v>
      </c>
      <c r="I468" s="179" t="s">
        <v>1216</v>
      </c>
      <c r="J468" s="179" t="s">
        <v>1860</v>
      </c>
      <c r="K468" s="180">
        <v>0.02</v>
      </c>
      <c r="L468" s="181">
        <v>2</v>
      </c>
    </row>
    <row r="469" spans="2:12">
      <c r="B469" s="179" t="s">
        <v>1816</v>
      </c>
      <c r="C469" s="179" t="s">
        <v>1817</v>
      </c>
      <c r="D469" s="179" t="s">
        <v>1818</v>
      </c>
      <c r="E469" s="179" t="s">
        <v>1212</v>
      </c>
      <c r="F469" s="179" t="s">
        <v>1213</v>
      </c>
      <c r="G469" s="179" t="s">
        <v>1214</v>
      </c>
      <c r="H469" s="179" t="s">
        <v>516</v>
      </c>
      <c r="I469" s="179" t="s">
        <v>1216</v>
      </c>
      <c r="J469" s="179" t="s">
        <v>1842</v>
      </c>
      <c r="K469" s="180">
        <v>0.02</v>
      </c>
      <c r="L469" s="181">
        <v>36</v>
      </c>
    </row>
    <row r="470" spans="2:12">
      <c r="B470" s="179" t="s">
        <v>1816</v>
      </c>
      <c r="C470" s="179" t="s">
        <v>1817</v>
      </c>
      <c r="D470" s="179" t="s">
        <v>1818</v>
      </c>
      <c r="E470" s="179" t="s">
        <v>1212</v>
      </c>
      <c r="F470" s="179" t="s">
        <v>1213</v>
      </c>
      <c r="G470" s="179" t="s">
        <v>1214</v>
      </c>
      <c r="H470" s="179" t="s">
        <v>516</v>
      </c>
      <c r="I470" s="179" t="s">
        <v>1216</v>
      </c>
      <c r="J470" s="179" t="s">
        <v>1836</v>
      </c>
      <c r="K470" s="180">
        <v>0.02</v>
      </c>
      <c r="L470" s="181">
        <v>2</v>
      </c>
    </row>
    <row r="471" spans="2:12">
      <c r="B471" s="179" t="s">
        <v>1816</v>
      </c>
      <c r="C471" s="179" t="s">
        <v>1817</v>
      </c>
      <c r="D471" s="179" t="s">
        <v>1818</v>
      </c>
      <c r="E471" s="179" t="s">
        <v>1212</v>
      </c>
      <c r="F471" s="179" t="s">
        <v>1213</v>
      </c>
      <c r="G471" s="179" t="s">
        <v>1214</v>
      </c>
      <c r="H471" s="179" t="s">
        <v>522</v>
      </c>
      <c r="I471" s="179" t="s">
        <v>1217</v>
      </c>
      <c r="J471" s="179" t="s">
        <v>1834</v>
      </c>
      <c r="K471" s="180">
        <v>0.03</v>
      </c>
      <c r="L471" s="181">
        <v>22</v>
      </c>
    </row>
    <row r="472" spans="2:12">
      <c r="B472" s="179" t="s">
        <v>1816</v>
      </c>
      <c r="C472" s="179" t="s">
        <v>1817</v>
      </c>
      <c r="D472" s="179" t="s">
        <v>1818</v>
      </c>
      <c r="E472" s="179" t="s">
        <v>1212</v>
      </c>
      <c r="F472" s="179" t="s">
        <v>1213</v>
      </c>
      <c r="G472" s="179" t="s">
        <v>1214</v>
      </c>
      <c r="H472" s="179" t="s">
        <v>522</v>
      </c>
      <c r="I472" s="179" t="s">
        <v>1217</v>
      </c>
      <c r="J472" s="179" t="s">
        <v>1861</v>
      </c>
      <c r="K472" s="181"/>
      <c r="L472" s="181">
        <v>2</v>
      </c>
    </row>
    <row r="473" spans="2:12">
      <c r="B473" s="179" t="s">
        <v>1816</v>
      </c>
      <c r="C473" s="179" t="s">
        <v>1817</v>
      </c>
      <c r="D473" s="179" t="s">
        <v>1818</v>
      </c>
      <c r="E473" s="179" t="s">
        <v>1212</v>
      </c>
      <c r="F473" s="179" t="s">
        <v>1213</v>
      </c>
      <c r="G473" s="179" t="s">
        <v>1214</v>
      </c>
      <c r="H473" s="179" t="s">
        <v>522</v>
      </c>
      <c r="I473" s="179" t="s">
        <v>1217</v>
      </c>
      <c r="J473" s="179" t="s">
        <v>1865</v>
      </c>
      <c r="K473" s="181"/>
      <c r="L473" s="181">
        <v>12</v>
      </c>
    </row>
    <row r="474" spans="2:12">
      <c r="B474" s="179" t="s">
        <v>1816</v>
      </c>
      <c r="C474" s="179" t="s">
        <v>1817</v>
      </c>
      <c r="D474" s="179" t="s">
        <v>1818</v>
      </c>
      <c r="E474" s="179" t="s">
        <v>1212</v>
      </c>
      <c r="F474" s="179" t="s">
        <v>1213</v>
      </c>
      <c r="G474" s="179" t="s">
        <v>1214</v>
      </c>
      <c r="H474" s="179" t="s">
        <v>522</v>
      </c>
      <c r="I474" s="179" t="s">
        <v>1217</v>
      </c>
      <c r="J474" s="179" t="s">
        <v>1839</v>
      </c>
      <c r="K474" s="181"/>
      <c r="L474" s="181">
        <v>11</v>
      </c>
    </row>
    <row r="475" spans="2:12">
      <c r="B475" s="179" t="s">
        <v>1816</v>
      </c>
      <c r="C475" s="179" t="s">
        <v>1817</v>
      </c>
      <c r="D475" s="179" t="s">
        <v>1818</v>
      </c>
      <c r="E475" s="179" t="s">
        <v>1212</v>
      </c>
      <c r="F475" s="179" t="s">
        <v>1213</v>
      </c>
      <c r="G475" s="179" t="s">
        <v>1214</v>
      </c>
      <c r="H475" s="179" t="s">
        <v>522</v>
      </c>
      <c r="I475" s="179" t="s">
        <v>1217</v>
      </c>
      <c r="J475" s="179" t="s">
        <v>1835</v>
      </c>
      <c r="K475" s="180">
        <v>2.78</v>
      </c>
      <c r="L475" s="181">
        <v>486</v>
      </c>
    </row>
    <row r="476" spans="2:12">
      <c r="B476" s="179" t="s">
        <v>1816</v>
      </c>
      <c r="C476" s="179" t="s">
        <v>1817</v>
      </c>
      <c r="D476" s="179" t="s">
        <v>1818</v>
      </c>
      <c r="E476" s="179" t="s">
        <v>1212</v>
      </c>
      <c r="F476" s="179" t="s">
        <v>1213</v>
      </c>
      <c r="G476" s="179" t="s">
        <v>1214</v>
      </c>
      <c r="H476" s="179" t="s">
        <v>522</v>
      </c>
      <c r="I476" s="179" t="s">
        <v>1217</v>
      </c>
      <c r="J476" s="179" t="s">
        <v>1892</v>
      </c>
      <c r="K476" s="180">
        <v>0.02</v>
      </c>
      <c r="L476" s="181">
        <v>4</v>
      </c>
    </row>
    <row r="477" spans="2:12">
      <c r="B477" s="179" t="s">
        <v>1816</v>
      </c>
      <c r="C477" s="179" t="s">
        <v>1817</v>
      </c>
      <c r="D477" s="179" t="s">
        <v>1818</v>
      </c>
      <c r="E477" s="179" t="s">
        <v>1212</v>
      </c>
      <c r="F477" s="179" t="s">
        <v>1213</v>
      </c>
      <c r="G477" s="179" t="s">
        <v>1214</v>
      </c>
      <c r="H477" s="179" t="s">
        <v>522</v>
      </c>
      <c r="I477" s="179" t="s">
        <v>1217</v>
      </c>
      <c r="J477" s="179" t="s">
        <v>1860</v>
      </c>
      <c r="K477" s="180">
        <v>0.01</v>
      </c>
      <c r="L477" s="181">
        <v>1</v>
      </c>
    </row>
    <row r="478" spans="2:12">
      <c r="B478" s="179" t="s">
        <v>1816</v>
      </c>
      <c r="C478" s="179" t="s">
        <v>1817</v>
      </c>
      <c r="D478" s="179" t="s">
        <v>1818</v>
      </c>
      <c r="E478" s="179" t="s">
        <v>1212</v>
      </c>
      <c r="F478" s="179" t="s">
        <v>1213</v>
      </c>
      <c r="G478" s="179" t="s">
        <v>1214</v>
      </c>
      <c r="H478" s="179" t="s">
        <v>522</v>
      </c>
      <c r="I478" s="179" t="s">
        <v>1217</v>
      </c>
      <c r="J478" s="179" t="s">
        <v>1842</v>
      </c>
      <c r="K478" s="180">
        <v>0.02</v>
      </c>
      <c r="L478" s="181">
        <v>25</v>
      </c>
    </row>
    <row r="479" spans="2:12">
      <c r="B479" s="179" t="s">
        <v>1816</v>
      </c>
      <c r="C479" s="179" t="s">
        <v>1817</v>
      </c>
      <c r="D479" s="179" t="s">
        <v>1818</v>
      </c>
      <c r="E479" s="179" t="s">
        <v>1212</v>
      </c>
      <c r="F479" s="179" t="s">
        <v>1213</v>
      </c>
      <c r="G479" s="179" t="s">
        <v>1214</v>
      </c>
      <c r="H479" s="179" t="s">
        <v>522</v>
      </c>
      <c r="I479" s="179" t="s">
        <v>1217</v>
      </c>
      <c r="J479" s="179" t="s">
        <v>1836</v>
      </c>
      <c r="K479" s="180">
        <v>0.08</v>
      </c>
      <c r="L479" s="181">
        <v>2</v>
      </c>
    </row>
    <row r="480" spans="2:12">
      <c r="B480" s="179" t="s">
        <v>1816</v>
      </c>
      <c r="C480" s="179" t="s">
        <v>1817</v>
      </c>
      <c r="D480" s="179" t="s">
        <v>1818</v>
      </c>
      <c r="E480" s="179" t="s">
        <v>1212</v>
      </c>
      <c r="F480" s="179" t="s">
        <v>1213</v>
      </c>
      <c r="G480" s="179" t="s">
        <v>1214</v>
      </c>
      <c r="H480" s="179" t="s">
        <v>518</v>
      </c>
      <c r="I480" s="179" t="s">
        <v>1365</v>
      </c>
      <c r="J480" s="179" t="s">
        <v>1834</v>
      </c>
      <c r="K480" s="180">
        <v>0.01</v>
      </c>
      <c r="L480" s="181">
        <v>6</v>
      </c>
    </row>
    <row r="481" spans="2:12">
      <c r="B481" s="179" t="s">
        <v>1816</v>
      </c>
      <c r="C481" s="179" t="s">
        <v>1817</v>
      </c>
      <c r="D481" s="179" t="s">
        <v>1818</v>
      </c>
      <c r="E481" s="179" t="s">
        <v>1212</v>
      </c>
      <c r="F481" s="179" t="s">
        <v>1213</v>
      </c>
      <c r="G481" s="179" t="s">
        <v>1214</v>
      </c>
      <c r="H481" s="179" t="s">
        <v>518</v>
      </c>
      <c r="I481" s="179" t="s">
        <v>1365</v>
      </c>
      <c r="J481" s="179" t="s">
        <v>1838</v>
      </c>
      <c r="K481" s="181"/>
      <c r="L481" s="181">
        <v>1</v>
      </c>
    </row>
    <row r="482" spans="2:12">
      <c r="B482" s="179" t="s">
        <v>1816</v>
      </c>
      <c r="C482" s="179" t="s">
        <v>1817</v>
      </c>
      <c r="D482" s="179" t="s">
        <v>1818</v>
      </c>
      <c r="E482" s="179" t="s">
        <v>1212</v>
      </c>
      <c r="F482" s="179" t="s">
        <v>1213</v>
      </c>
      <c r="G482" s="179" t="s">
        <v>1214</v>
      </c>
      <c r="H482" s="179" t="s">
        <v>518</v>
      </c>
      <c r="I482" s="179" t="s">
        <v>1365</v>
      </c>
      <c r="J482" s="179" t="s">
        <v>1839</v>
      </c>
      <c r="K482" s="181"/>
      <c r="L482" s="181">
        <v>3</v>
      </c>
    </row>
    <row r="483" spans="2:12">
      <c r="B483" s="179" t="s">
        <v>1816</v>
      </c>
      <c r="C483" s="179" t="s">
        <v>1817</v>
      </c>
      <c r="D483" s="179" t="s">
        <v>1818</v>
      </c>
      <c r="E483" s="179" t="s">
        <v>1212</v>
      </c>
      <c r="F483" s="179" t="s">
        <v>1213</v>
      </c>
      <c r="G483" s="179" t="s">
        <v>1214</v>
      </c>
      <c r="H483" s="179" t="s">
        <v>518</v>
      </c>
      <c r="I483" s="179" t="s">
        <v>1365</v>
      </c>
      <c r="J483" s="179" t="s">
        <v>1835</v>
      </c>
      <c r="K483" s="180">
        <v>1.23</v>
      </c>
      <c r="L483" s="181">
        <v>208</v>
      </c>
    </row>
    <row r="484" spans="2:12">
      <c r="B484" s="179" t="s">
        <v>1816</v>
      </c>
      <c r="C484" s="179" t="s">
        <v>1817</v>
      </c>
      <c r="D484" s="179" t="s">
        <v>1818</v>
      </c>
      <c r="E484" s="179" t="s">
        <v>1212</v>
      </c>
      <c r="F484" s="179" t="s">
        <v>1213</v>
      </c>
      <c r="G484" s="179" t="s">
        <v>1214</v>
      </c>
      <c r="H484" s="179" t="s">
        <v>518</v>
      </c>
      <c r="I484" s="179" t="s">
        <v>1365</v>
      </c>
      <c r="J484" s="179" t="s">
        <v>1842</v>
      </c>
      <c r="K484" s="180">
        <v>0.01</v>
      </c>
      <c r="L484" s="181">
        <v>12</v>
      </c>
    </row>
    <row r="485" spans="2:12">
      <c r="B485" s="179" t="s">
        <v>1816</v>
      </c>
      <c r="C485" s="179" t="s">
        <v>1817</v>
      </c>
      <c r="D485" s="179" t="s">
        <v>1818</v>
      </c>
      <c r="E485" s="179" t="s">
        <v>1212</v>
      </c>
      <c r="F485" s="179" t="s">
        <v>1213</v>
      </c>
      <c r="G485" s="179" t="s">
        <v>1214</v>
      </c>
      <c r="H485" s="179" t="s">
        <v>518</v>
      </c>
      <c r="I485" s="179" t="s">
        <v>1365</v>
      </c>
      <c r="J485" s="179" t="s">
        <v>1836</v>
      </c>
      <c r="K485" s="181"/>
      <c r="L485" s="181">
        <v>1</v>
      </c>
    </row>
    <row r="486" spans="2:12">
      <c r="B486" s="179" t="s">
        <v>1816</v>
      </c>
      <c r="C486" s="179" t="s">
        <v>1817</v>
      </c>
      <c r="D486" s="179" t="s">
        <v>1818</v>
      </c>
      <c r="E486" s="179" t="s">
        <v>1212</v>
      </c>
      <c r="F486" s="179" t="s">
        <v>1213</v>
      </c>
      <c r="G486" s="179" t="s">
        <v>1214</v>
      </c>
      <c r="H486" s="179" t="s">
        <v>514</v>
      </c>
      <c r="I486" s="179" t="s">
        <v>1218</v>
      </c>
      <c r="J486" s="179" t="s">
        <v>1834</v>
      </c>
      <c r="K486" s="180">
        <v>0.02</v>
      </c>
      <c r="L486" s="181">
        <v>13</v>
      </c>
    </row>
    <row r="487" spans="2:12">
      <c r="B487" s="179" t="s">
        <v>1816</v>
      </c>
      <c r="C487" s="179" t="s">
        <v>1817</v>
      </c>
      <c r="D487" s="179" t="s">
        <v>1818</v>
      </c>
      <c r="E487" s="179" t="s">
        <v>1212</v>
      </c>
      <c r="F487" s="179" t="s">
        <v>1213</v>
      </c>
      <c r="G487" s="179" t="s">
        <v>1214</v>
      </c>
      <c r="H487" s="179" t="s">
        <v>514</v>
      </c>
      <c r="I487" s="179" t="s">
        <v>1218</v>
      </c>
      <c r="J487" s="179" t="s">
        <v>1835</v>
      </c>
      <c r="K487" s="180">
        <v>1.81</v>
      </c>
      <c r="L487" s="181">
        <v>307</v>
      </c>
    </row>
    <row r="488" spans="2:12">
      <c r="B488" s="179" t="s">
        <v>1816</v>
      </c>
      <c r="C488" s="179" t="s">
        <v>1817</v>
      </c>
      <c r="D488" s="179" t="s">
        <v>1818</v>
      </c>
      <c r="E488" s="179" t="s">
        <v>1212</v>
      </c>
      <c r="F488" s="179" t="s">
        <v>1213</v>
      </c>
      <c r="G488" s="179" t="s">
        <v>1214</v>
      </c>
      <c r="H488" s="179" t="s">
        <v>514</v>
      </c>
      <c r="I488" s="179" t="s">
        <v>1218</v>
      </c>
      <c r="J488" s="179" t="s">
        <v>1842</v>
      </c>
      <c r="K488" s="180">
        <v>0.01</v>
      </c>
      <c r="L488" s="181">
        <v>19</v>
      </c>
    </row>
    <row r="489" spans="2:12">
      <c r="B489" s="179" t="s">
        <v>1816</v>
      </c>
      <c r="C489" s="179" t="s">
        <v>1817</v>
      </c>
      <c r="D489" s="179" t="s">
        <v>1818</v>
      </c>
      <c r="E489" s="179" t="s">
        <v>1212</v>
      </c>
      <c r="F489" s="179" t="s">
        <v>1213</v>
      </c>
      <c r="G489" s="179" t="s">
        <v>1214</v>
      </c>
      <c r="H489" s="179" t="s">
        <v>514</v>
      </c>
      <c r="I489" s="179" t="s">
        <v>1218</v>
      </c>
      <c r="J489" s="179" t="s">
        <v>1836</v>
      </c>
      <c r="K489" s="180">
        <v>0.03</v>
      </c>
      <c r="L489" s="181">
        <v>2</v>
      </c>
    </row>
    <row r="490" spans="2:12">
      <c r="B490" s="179" t="s">
        <v>1816</v>
      </c>
      <c r="C490" s="179" t="s">
        <v>1817</v>
      </c>
      <c r="D490" s="179" t="s">
        <v>1818</v>
      </c>
      <c r="E490" s="179" t="s">
        <v>1212</v>
      </c>
      <c r="F490" s="179" t="s">
        <v>1213</v>
      </c>
      <c r="G490" s="179" t="s">
        <v>1214</v>
      </c>
      <c r="H490" s="179" t="s">
        <v>508</v>
      </c>
      <c r="I490" s="179" t="s">
        <v>1219</v>
      </c>
      <c r="J490" s="179" t="s">
        <v>1834</v>
      </c>
      <c r="K490" s="180">
        <v>0.01</v>
      </c>
      <c r="L490" s="181">
        <v>5</v>
      </c>
    </row>
    <row r="491" spans="2:12">
      <c r="B491" s="179" t="s">
        <v>1816</v>
      </c>
      <c r="C491" s="179" t="s">
        <v>1817</v>
      </c>
      <c r="D491" s="179" t="s">
        <v>1818</v>
      </c>
      <c r="E491" s="179" t="s">
        <v>1212</v>
      </c>
      <c r="F491" s="179" t="s">
        <v>1213</v>
      </c>
      <c r="G491" s="179" t="s">
        <v>1214</v>
      </c>
      <c r="H491" s="179" t="s">
        <v>508</v>
      </c>
      <c r="I491" s="179" t="s">
        <v>1219</v>
      </c>
      <c r="J491" s="179" t="s">
        <v>1839</v>
      </c>
      <c r="K491" s="181"/>
      <c r="L491" s="181">
        <v>3</v>
      </c>
    </row>
    <row r="492" spans="2:12">
      <c r="B492" s="179" t="s">
        <v>1816</v>
      </c>
      <c r="C492" s="179" t="s">
        <v>1817</v>
      </c>
      <c r="D492" s="179" t="s">
        <v>1818</v>
      </c>
      <c r="E492" s="179" t="s">
        <v>1212</v>
      </c>
      <c r="F492" s="179" t="s">
        <v>1213</v>
      </c>
      <c r="G492" s="179" t="s">
        <v>1214</v>
      </c>
      <c r="H492" s="179" t="s">
        <v>508</v>
      </c>
      <c r="I492" s="179" t="s">
        <v>1219</v>
      </c>
      <c r="J492" s="179" t="s">
        <v>1835</v>
      </c>
      <c r="K492" s="180">
        <v>1.02</v>
      </c>
      <c r="L492" s="181">
        <v>172</v>
      </c>
    </row>
    <row r="493" spans="2:12">
      <c r="B493" s="179" t="s">
        <v>1816</v>
      </c>
      <c r="C493" s="179" t="s">
        <v>1817</v>
      </c>
      <c r="D493" s="179" t="s">
        <v>1818</v>
      </c>
      <c r="E493" s="179" t="s">
        <v>1212</v>
      </c>
      <c r="F493" s="179" t="s">
        <v>1213</v>
      </c>
      <c r="G493" s="179" t="s">
        <v>1214</v>
      </c>
      <c r="H493" s="179" t="s">
        <v>508</v>
      </c>
      <c r="I493" s="179" t="s">
        <v>1219</v>
      </c>
      <c r="J493" s="179" t="s">
        <v>1842</v>
      </c>
      <c r="K493" s="180">
        <v>0.01</v>
      </c>
      <c r="L493" s="181">
        <v>19</v>
      </c>
    </row>
    <row r="494" spans="2:12">
      <c r="B494" s="179" t="s">
        <v>1816</v>
      </c>
      <c r="C494" s="179" t="s">
        <v>1817</v>
      </c>
      <c r="D494" s="179" t="s">
        <v>1818</v>
      </c>
      <c r="E494" s="179" t="s">
        <v>1212</v>
      </c>
      <c r="F494" s="179" t="s">
        <v>1213</v>
      </c>
      <c r="G494" s="179" t="s">
        <v>1214</v>
      </c>
      <c r="H494" s="179" t="s">
        <v>508</v>
      </c>
      <c r="I494" s="179" t="s">
        <v>1219</v>
      </c>
      <c r="J494" s="179" t="s">
        <v>1836</v>
      </c>
      <c r="K494" s="180">
        <v>0.01</v>
      </c>
      <c r="L494" s="181">
        <v>1</v>
      </c>
    </row>
    <row r="495" spans="2:12">
      <c r="B495" s="179" t="s">
        <v>1816</v>
      </c>
      <c r="C495" s="179" t="s">
        <v>1817</v>
      </c>
      <c r="D495" s="179" t="s">
        <v>1818</v>
      </c>
      <c r="E495" s="179" t="s">
        <v>1212</v>
      </c>
      <c r="F495" s="179" t="s">
        <v>1213</v>
      </c>
      <c r="G495" s="179" t="s">
        <v>1214</v>
      </c>
      <c r="H495" s="179" t="s">
        <v>512</v>
      </c>
      <c r="I495" s="179" t="s">
        <v>1220</v>
      </c>
      <c r="J495" s="179" t="s">
        <v>1834</v>
      </c>
      <c r="K495" s="180">
        <v>0.01</v>
      </c>
      <c r="L495" s="181">
        <v>10</v>
      </c>
    </row>
    <row r="496" spans="2:12">
      <c r="B496" s="179" t="s">
        <v>1816</v>
      </c>
      <c r="C496" s="179" t="s">
        <v>1817</v>
      </c>
      <c r="D496" s="179" t="s">
        <v>1818</v>
      </c>
      <c r="E496" s="179" t="s">
        <v>1212</v>
      </c>
      <c r="F496" s="179" t="s">
        <v>1213</v>
      </c>
      <c r="G496" s="179" t="s">
        <v>1214</v>
      </c>
      <c r="H496" s="179" t="s">
        <v>512</v>
      </c>
      <c r="I496" s="179" t="s">
        <v>1220</v>
      </c>
      <c r="J496" s="179" t="s">
        <v>1839</v>
      </c>
      <c r="K496" s="181"/>
      <c r="L496" s="181">
        <v>5</v>
      </c>
    </row>
    <row r="497" spans="2:12">
      <c r="B497" s="179" t="s">
        <v>1816</v>
      </c>
      <c r="C497" s="179" t="s">
        <v>1817</v>
      </c>
      <c r="D497" s="179" t="s">
        <v>1818</v>
      </c>
      <c r="E497" s="179" t="s">
        <v>1212</v>
      </c>
      <c r="F497" s="179" t="s">
        <v>1213</v>
      </c>
      <c r="G497" s="179" t="s">
        <v>1214</v>
      </c>
      <c r="H497" s="179" t="s">
        <v>512</v>
      </c>
      <c r="I497" s="179" t="s">
        <v>1220</v>
      </c>
      <c r="J497" s="179" t="s">
        <v>1835</v>
      </c>
      <c r="K497" s="180">
        <v>1.0900000000000001</v>
      </c>
      <c r="L497" s="181">
        <v>193</v>
      </c>
    </row>
    <row r="498" spans="2:12">
      <c r="B498" s="179" t="s">
        <v>1816</v>
      </c>
      <c r="C498" s="179" t="s">
        <v>1817</v>
      </c>
      <c r="D498" s="179" t="s">
        <v>1818</v>
      </c>
      <c r="E498" s="179" t="s">
        <v>1212</v>
      </c>
      <c r="F498" s="179" t="s">
        <v>1213</v>
      </c>
      <c r="G498" s="179" t="s">
        <v>1214</v>
      </c>
      <c r="H498" s="179" t="s">
        <v>512</v>
      </c>
      <c r="I498" s="179" t="s">
        <v>1220</v>
      </c>
      <c r="J498" s="179" t="s">
        <v>1842</v>
      </c>
      <c r="K498" s="180">
        <v>0.01</v>
      </c>
      <c r="L498" s="181">
        <v>23</v>
      </c>
    </row>
    <row r="499" spans="2:12">
      <c r="B499" s="179" t="s">
        <v>1816</v>
      </c>
      <c r="C499" s="179" t="s">
        <v>1817</v>
      </c>
      <c r="D499" s="179" t="s">
        <v>1818</v>
      </c>
      <c r="E499" s="179" t="s">
        <v>1212</v>
      </c>
      <c r="F499" s="179" t="s">
        <v>1213</v>
      </c>
      <c r="G499" s="179" t="s">
        <v>1214</v>
      </c>
      <c r="H499" s="179" t="s">
        <v>512</v>
      </c>
      <c r="I499" s="179" t="s">
        <v>1220</v>
      </c>
      <c r="J499" s="179" t="s">
        <v>1836</v>
      </c>
      <c r="K499" s="180">
        <v>0.01</v>
      </c>
      <c r="L499" s="181">
        <v>2</v>
      </c>
    </row>
    <row r="500" spans="2:12">
      <c r="B500" s="179" t="s">
        <v>1816</v>
      </c>
      <c r="C500" s="179" t="s">
        <v>1817</v>
      </c>
      <c r="D500" s="179" t="s">
        <v>1818</v>
      </c>
      <c r="E500" s="179" t="s">
        <v>1212</v>
      </c>
      <c r="F500" s="179" t="s">
        <v>1213</v>
      </c>
      <c r="G500" s="179" t="s">
        <v>1214</v>
      </c>
      <c r="H500" s="179" t="s">
        <v>510</v>
      </c>
      <c r="I500" s="179" t="s">
        <v>1221</v>
      </c>
      <c r="J500" s="179" t="s">
        <v>1834</v>
      </c>
      <c r="K500" s="180">
        <v>0.01</v>
      </c>
      <c r="L500" s="181">
        <v>5</v>
      </c>
    </row>
    <row r="501" spans="2:12">
      <c r="B501" s="179" t="s">
        <v>1816</v>
      </c>
      <c r="C501" s="179" t="s">
        <v>1817</v>
      </c>
      <c r="D501" s="179" t="s">
        <v>1818</v>
      </c>
      <c r="E501" s="179" t="s">
        <v>1212</v>
      </c>
      <c r="F501" s="179" t="s">
        <v>1213</v>
      </c>
      <c r="G501" s="179" t="s">
        <v>1214</v>
      </c>
      <c r="H501" s="179" t="s">
        <v>510</v>
      </c>
      <c r="I501" s="179" t="s">
        <v>1221</v>
      </c>
      <c r="J501" s="179" t="s">
        <v>1835</v>
      </c>
      <c r="K501" s="180">
        <v>1</v>
      </c>
      <c r="L501" s="181">
        <v>165</v>
      </c>
    </row>
    <row r="502" spans="2:12">
      <c r="B502" s="179" t="s">
        <v>1816</v>
      </c>
      <c r="C502" s="179" t="s">
        <v>1817</v>
      </c>
      <c r="D502" s="179" t="s">
        <v>1818</v>
      </c>
      <c r="E502" s="179" t="s">
        <v>1212</v>
      </c>
      <c r="F502" s="179" t="s">
        <v>1213</v>
      </c>
      <c r="G502" s="179" t="s">
        <v>1214</v>
      </c>
      <c r="H502" s="179" t="s">
        <v>510</v>
      </c>
      <c r="I502" s="179" t="s">
        <v>1221</v>
      </c>
      <c r="J502" s="179" t="s">
        <v>1842</v>
      </c>
      <c r="K502" s="180">
        <v>0.01</v>
      </c>
      <c r="L502" s="181">
        <v>21</v>
      </c>
    </row>
    <row r="503" spans="2:12">
      <c r="B503" s="179" t="s">
        <v>1816</v>
      </c>
      <c r="C503" s="179" t="s">
        <v>1817</v>
      </c>
      <c r="D503" s="179" t="s">
        <v>1818</v>
      </c>
      <c r="E503" s="179" t="s">
        <v>1212</v>
      </c>
      <c r="F503" s="179" t="s">
        <v>1213</v>
      </c>
      <c r="G503" s="179" t="s">
        <v>1214</v>
      </c>
      <c r="H503" s="179" t="s">
        <v>510</v>
      </c>
      <c r="I503" s="179" t="s">
        <v>1221</v>
      </c>
      <c r="J503" s="179" t="s">
        <v>1836</v>
      </c>
      <c r="K503" s="181"/>
      <c r="L503" s="181">
        <v>1</v>
      </c>
    </row>
    <row r="504" spans="2:12">
      <c r="B504" s="179" t="s">
        <v>1816</v>
      </c>
      <c r="C504" s="179" t="s">
        <v>1817</v>
      </c>
      <c r="D504" s="179" t="s">
        <v>1818</v>
      </c>
      <c r="E504" s="179" t="s">
        <v>1212</v>
      </c>
      <c r="F504" s="179" t="s">
        <v>1213</v>
      </c>
      <c r="G504" s="179" t="s">
        <v>1214</v>
      </c>
      <c r="H504" s="179" t="s">
        <v>506</v>
      </c>
      <c r="I504" s="179" t="s">
        <v>1222</v>
      </c>
      <c r="J504" s="179" t="s">
        <v>1834</v>
      </c>
      <c r="K504" s="180">
        <v>0.01</v>
      </c>
      <c r="L504" s="181">
        <v>8</v>
      </c>
    </row>
    <row r="505" spans="2:12">
      <c r="B505" s="179" t="s">
        <v>1816</v>
      </c>
      <c r="C505" s="179" t="s">
        <v>1817</v>
      </c>
      <c r="D505" s="179" t="s">
        <v>1818</v>
      </c>
      <c r="E505" s="179" t="s">
        <v>1212</v>
      </c>
      <c r="F505" s="179" t="s">
        <v>1213</v>
      </c>
      <c r="G505" s="179" t="s">
        <v>1214</v>
      </c>
      <c r="H505" s="179" t="s">
        <v>506</v>
      </c>
      <c r="I505" s="179" t="s">
        <v>1222</v>
      </c>
      <c r="J505" s="179" t="s">
        <v>1838</v>
      </c>
      <c r="K505" s="180">
        <v>0.04</v>
      </c>
      <c r="L505" s="181">
        <v>1</v>
      </c>
    </row>
    <row r="506" spans="2:12">
      <c r="B506" s="179" t="s">
        <v>1816</v>
      </c>
      <c r="C506" s="179" t="s">
        <v>1817</v>
      </c>
      <c r="D506" s="179" t="s">
        <v>1818</v>
      </c>
      <c r="E506" s="179" t="s">
        <v>1212</v>
      </c>
      <c r="F506" s="179" t="s">
        <v>1213</v>
      </c>
      <c r="G506" s="179" t="s">
        <v>1214</v>
      </c>
      <c r="H506" s="179" t="s">
        <v>506</v>
      </c>
      <c r="I506" s="179" t="s">
        <v>1222</v>
      </c>
      <c r="J506" s="179" t="s">
        <v>1839</v>
      </c>
      <c r="K506" s="181"/>
      <c r="L506" s="181">
        <v>11</v>
      </c>
    </row>
    <row r="507" spans="2:12">
      <c r="B507" s="179" t="s">
        <v>1816</v>
      </c>
      <c r="C507" s="179" t="s">
        <v>1817</v>
      </c>
      <c r="D507" s="179" t="s">
        <v>1818</v>
      </c>
      <c r="E507" s="179" t="s">
        <v>1212</v>
      </c>
      <c r="F507" s="179" t="s">
        <v>1213</v>
      </c>
      <c r="G507" s="179" t="s">
        <v>1214</v>
      </c>
      <c r="H507" s="179" t="s">
        <v>506</v>
      </c>
      <c r="I507" s="179" t="s">
        <v>1222</v>
      </c>
      <c r="J507" s="179" t="s">
        <v>1835</v>
      </c>
      <c r="K507" s="180">
        <v>1.65</v>
      </c>
      <c r="L507" s="181">
        <v>271</v>
      </c>
    </row>
    <row r="508" spans="2:12">
      <c r="B508" s="179" t="s">
        <v>1816</v>
      </c>
      <c r="C508" s="179" t="s">
        <v>1817</v>
      </c>
      <c r="D508" s="179" t="s">
        <v>1818</v>
      </c>
      <c r="E508" s="179" t="s">
        <v>1212</v>
      </c>
      <c r="F508" s="179" t="s">
        <v>1213</v>
      </c>
      <c r="G508" s="179" t="s">
        <v>1214</v>
      </c>
      <c r="H508" s="179" t="s">
        <v>506</v>
      </c>
      <c r="I508" s="179" t="s">
        <v>1222</v>
      </c>
      <c r="J508" s="179" t="s">
        <v>1842</v>
      </c>
      <c r="K508" s="180">
        <v>0.01</v>
      </c>
      <c r="L508" s="181">
        <v>12</v>
      </c>
    </row>
    <row r="509" spans="2:12">
      <c r="B509" s="179" t="s">
        <v>1816</v>
      </c>
      <c r="C509" s="179" t="s">
        <v>1817</v>
      </c>
      <c r="D509" s="179" t="s">
        <v>1818</v>
      </c>
      <c r="E509" s="179" t="s">
        <v>1212</v>
      </c>
      <c r="F509" s="179" t="s">
        <v>1213</v>
      </c>
      <c r="G509" s="179" t="s">
        <v>1214</v>
      </c>
      <c r="H509" s="179" t="s">
        <v>506</v>
      </c>
      <c r="I509" s="179" t="s">
        <v>1222</v>
      </c>
      <c r="J509" s="179" t="s">
        <v>1836</v>
      </c>
      <c r="K509" s="181"/>
      <c r="L509" s="181">
        <v>1</v>
      </c>
    </row>
    <row r="510" spans="2:12">
      <c r="B510" s="179" t="s">
        <v>1816</v>
      </c>
      <c r="C510" s="179" t="s">
        <v>1817</v>
      </c>
      <c r="D510" s="179" t="s">
        <v>1818</v>
      </c>
      <c r="E510" s="179" t="s">
        <v>1212</v>
      </c>
      <c r="F510" s="179" t="s">
        <v>1213</v>
      </c>
      <c r="G510" s="179" t="s">
        <v>1214</v>
      </c>
      <c r="H510" s="179" t="s">
        <v>524</v>
      </c>
      <c r="I510" s="179" t="s">
        <v>1366</v>
      </c>
      <c r="J510" s="179" t="s">
        <v>1834</v>
      </c>
      <c r="K510" s="180">
        <v>0.01</v>
      </c>
      <c r="L510" s="181">
        <v>8</v>
      </c>
    </row>
    <row r="511" spans="2:12">
      <c r="B511" s="179" t="s">
        <v>1816</v>
      </c>
      <c r="C511" s="179" t="s">
        <v>1817</v>
      </c>
      <c r="D511" s="179" t="s">
        <v>1818</v>
      </c>
      <c r="E511" s="179" t="s">
        <v>1212</v>
      </c>
      <c r="F511" s="179" t="s">
        <v>1213</v>
      </c>
      <c r="G511" s="179" t="s">
        <v>1214</v>
      </c>
      <c r="H511" s="179" t="s">
        <v>524</v>
      </c>
      <c r="I511" s="179" t="s">
        <v>1366</v>
      </c>
      <c r="J511" s="179" t="s">
        <v>1861</v>
      </c>
      <c r="K511" s="181"/>
      <c r="L511" s="181">
        <v>1</v>
      </c>
    </row>
    <row r="512" spans="2:12">
      <c r="B512" s="179" t="s">
        <v>1816</v>
      </c>
      <c r="C512" s="179" t="s">
        <v>1817</v>
      </c>
      <c r="D512" s="179" t="s">
        <v>1818</v>
      </c>
      <c r="E512" s="179" t="s">
        <v>1212</v>
      </c>
      <c r="F512" s="179" t="s">
        <v>1213</v>
      </c>
      <c r="G512" s="179" t="s">
        <v>1214</v>
      </c>
      <c r="H512" s="179" t="s">
        <v>524</v>
      </c>
      <c r="I512" s="179" t="s">
        <v>1366</v>
      </c>
      <c r="J512" s="179" t="s">
        <v>1839</v>
      </c>
      <c r="K512" s="181"/>
      <c r="L512" s="181">
        <v>4</v>
      </c>
    </row>
    <row r="513" spans="2:12">
      <c r="B513" s="179" t="s">
        <v>1816</v>
      </c>
      <c r="C513" s="179" t="s">
        <v>1817</v>
      </c>
      <c r="D513" s="179" t="s">
        <v>1818</v>
      </c>
      <c r="E513" s="179" t="s">
        <v>1212</v>
      </c>
      <c r="F513" s="179" t="s">
        <v>1213</v>
      </c>
      <c r="G513" s="179" t="s">
        <v>1214</v>
      </c>
      <c r="H513" s="179" t="s">
        <v>524</v>
      </c>
      <c r="I513" s="179" t="s">
        <v>1366</v>
      </c>
      <c r="J513" s="179" t="s">
        <v>1835</v>
      </c>
      <c r="K513" s="180">
        <v>0.96</v>
      </c>
      <c r="L513" s="181">
        <v>172</v>
      </c>
    </row>
    <row r="514" spans="2:12">
      <c r="B514" s="179" t="s">
        <v>1816</v>
      </c>
      <c r="C514" s="179" t="s">
        <v>1817</v>
      </c>
      <c r="D514" s="179" t="s">
        <v>1818</v>
      </c>
      <c r="E514" s="179" t="s">
        <v>1212</v>
      </c>
      <c r="F514" s="179" t="s">
        <v>1213</v>
      </c>
      <c r="G514" s="179" t="s">
        <v>1214</v>
      </c>
      <c r="H514" s="179" t="s">
        <v>524</v>
      </c>
      <c r="I514" s="179" t="s">
        <v>1366</v>
      </c>
      <c r="J514" s="179" t="s">
        <v>1842</v>
      </c>
      <c r="K514" s="180">
        <v>0.01</v>
      </c>
      <c r="L514" s="181">
        <v>12</v>
      </c>
    </row>
    <row r="515" spans="2:12">
      <c r="B515" s="179" t="s">
        <v>1816</v>
      </c>
      <c r="C515" s="179" t="s">
        <v>1817</v>
      </c>
      <c r="D515" s="179" t="s">
        <v>1818</v>
      </c>
      <c r="E515" s="179" t="s">
        <v>1212</v>
      </c>
      <c r="F515" s="179" t="s">
        <v>1213</v>
      </c>
      <c r="G515" s="179" t="s">
        <v>1214</v>
      </c>
      <c r="H515" s="179" t="s">
        <v>524</v>
      </c>
      <c r="I515" s="179" t="s">
        <v>1366</v>
      </c>
      <c r="J515" s="179" t="s">
        <v>1836</v>
      </c>
      <c r="K515" s="181"/>
      <c r="L515" s="181">
        <v>1</v>
      </c>
    </row>
    <row r="516" spans="2:12">
      <c r="B516" s="179" t="s">
        <v>1816</v>
      </c>
      <c r="C516" s="179" t="s">
        <v>1817</v>
      </c>
      <c r="D516" s="179" t="s">
        <v>1818</v>
      </c>
      <c r="E516" s="179" t="s">
        <v>1212</v>
      </c>
      <c r="F516" s="179" t="s">
        <v>1213</v>
      </c>
      <c r="G516" s="179" t="s">
        <v>1214</v>
      </c>
      <c r="H516" s="179" t="s">
        <v>504</v>
      </c>
      <c r="I516" s="179" t="s">
        <v>1899</v>
      </c>
      <c r="J516" s="179" t="s">
        <v>1834</v>
      </c>
      <c r="K516" s="180">
        <v>0.01</v>
      </c>
      <c r="L516" s="181">
        <v>5</v>
      </c>
    </row>
    <row r="517" spans="2:12">
      <c r="B517" s="179" t="s">
        <v>1816</v>
      </c>
      <c r="C517" s="179" t="s">
        <v>1817</v>
      </c>
      <c r="D517" s="179" t="s">
        <v>1818</v>
      </c>
      <c r="E517" s="179" t="s">
        <v>1212</v>
      </c>
      <c r="F517" s="179" t="s">
        <v>1213</v>
      </c>
      <c r="G517" s="179" t="s">
        <v>1214</v>
      </c>
      <c r="H517" s="179" t="s">
        <v>504</v>
      </c>
      <c r="I517" s="179" t="s">
        <v>1899</v>
      </c>
      <c r="J517" s="179" t="s">
        <v>1839</v>
      </c>
      <c r="K517" s="181"/>
      <c r="L517" s="181">
        <v>6</v>
      </c>
    </row>
    <row r="518" spans="2:12">
      <c r="B518" s="179" t="s">
        <v>1816</v>
      </c>
      <c r="C518" s="179" t="s">
        <v>1817</v>
      </c>
      <c r="D518" s="179" t="s">
        <v>1818</v>
      </c>
      <c r="E518" s="179" t="s">
        <v>1212</v>
      </c>
      <c r="F518" s="179" t="s">
        <v>1213</v>
      </c>
      <c r="G518" s="179" t="s">
        <v>1214</v>
      </c>
      <c r="H518" s="179" t="s">
        <v>504</v>
      </c>
      <c r="I518" s="179" t="s">
        <v>1899</v>
      </c>
      <c r="J518" s="179" t="s">
        <v>1835</v>
      </c>
      <c r="K518" s="180">
        <v>0.71</v>
      </c>
      <c r="L518" s="181">
        <v>117</v>
      </c>
    </row>
    <row r="519" spans="2:12">
      <c r="B519" s="179" t="s">
        <v>1816</v>
      </c>
      <c r="C519" s="179" t="s">
        <v>1817</v>
      </c>
      <c r="D519" s="179" t="s">
        <v>1818</v>
      </c>
      <c r="E519" s="179" t="s">
        <v>1212</v>
      </c>
      <c r="F519" s="179" t="s">
        <v>1213</v>
      </c>
      <c r="G519" s="179" t="s">
        <v>1214</v>
      </c>
      <c r="H519" s="179" t="s">
        <v>504</v>
      </c>
      <c r="I519" s="179" t="s">
        <v>1899</v>
      </c>
      <c r="J519" s="179" t="s">
        <v>1860</v>
      </c>
      <c r="K519" s="180">
        <v>0.01</v>
      </c>
      <c r="L519" s="181">
        <v>1</v>
      </c>
    </row>
    <row r="520" spans="2:12">
      <c r="B520" s="179" t="s">
        <v>1816</v>
      </c>
      <c r="C520" s="179" t="s">
        <v>1817</v>
      </c>
      <c r="D520" s="179" t="s">
        <v>1818</v>
      </c>
      <c r="E520" s="179" t="s">
        <v>1212</v>
      </c>
      <c r="F520" s="179" t="s">
        <v>1213</v>
      </c>
      <c r="G520" s="179" t="s">
        <v>1214</v>
      </c>
      <c r="H520" s="179" t="s">
        <v>504</v>
      </c>
      <c r="I520" s="179" t="s">
        <v>1899</v>
      </c>
      <c r="J520" s="179" t="s">
        <v>1842</v>
      </c>
      <c r="K520" s="180">
        <v>0.01</v>
      </c>
      <c r="L520" s="181">
        <v>13</v>
      </c>
    </row>
    <row r="521" spans="2:12">
      <c r="B521" s="179" t="s">
        <v>1816</v>
      </c>
      <c r="C521" s="179" t="s">
        <v>1817</v>
      </c>
      <c r="D521" s="179" t="s">
        <v>1818</v>
      </c>
      <c r="E521" s="179" t="s">
        <v>1212</v>
      </c>
      <c r="F521" s="179" t="s">
        <v>1213</v>
      </c>
      <c r="G521" s="179" t="s">
        <v>1214</v>
      </c>
      <c r="H521" s="179" t="s">
        <v>520</v>
      </c>
      <c r="I521" s="179" t="s">
        <v>1223</v>
      </c>
      <c r="J521" s="179" t="s">
        <v>1866</v>
      </c>
      <c r="K521" s="180">
        <v>2.73</v>
      </c>
      <c r="L521" s="181">
        <v>3</v>
      </c>
    </row>
    <row r="522" spans="2:12">
      <c r="B522" s="179" t="s">
        <v>1816</v>
      </c>
      <c r="C522" s="179" t="s">
        <v>1817</v>
      </c>
      <c r="D522" s="179" t="s">
        <v>1818</v>
      </c>
      <c r="E522" s="179" t="s">
        <v>1212</v>
      </c>
      <c r="F522" s="179" t="s">
        <v>1213</v>
      </c>
      <c r="G522" s="179" t="s">
        <v>1214</v>
      </c>
      <c r="H522" s="179" t="s">
        <v>520</v>
      </c>
      <c r="I522" s="179" t="s">
        <v>1223</v>
      </c>
      <c r="J522" s="179" t="s">
        <v>1834</v>
      </c>
      <c r="K522" s="180">
        <v>0.56000000000000005</v>
      </c>
      <c r="L522" s="181">
        <v>395</v>
      </c>
    </row>
    <row r="523" spans="2:12">
      <c r="B523" s="179" t="s">
        <v>1816</v>
      </c>
      <c r="C523" s="179" t="s">
        <v>1817</v>
      </c>
      <c r="D523" s="179" t="s">
        <v>1818</v>
      </c>
      <c r="E523" s="179" t="s">
        <v>1212</v>
      </c>
      <c r="F523" s="179" t="s">
        <v>1213</v>
      </c>
      <c r="G523" s="179" t="s">
        <v>1214</v>
      </c>
      <c r="H523" s="179" t="s">
        <v>520</v>
      </c>
      <c r="I523" s="179" t="s">
        <v>1223</v>
      </c>
      <c r="J523" s="179" t="s">
        <v>1839</v>
      </c>
      <c r="K523" s="180">
        <v>0.57999999999999996</v>
      </c>
      <c r="L523" s="181">
        <v>425</v>
      </c>
    </row>
    <row r="524" spans="2:12">
      <c r="B524" s="179" t="s">
        <v>1816</v>
      </c>
      <c r="C524" s="179" t="s">
        <v>1817</v>
      </c>
      <c r="D524" s="179" t="s">
        <v>1818</v>
      </c>
      <c r="E524" s="179" t="s">
        <v>1212</v>
      </c>
      <c r="F524" s="179" t="s">
        <v>1213</v>
      </c>
      <c r="G524" s="179" t="s">
        <v>1214</v>
      </c>
      <c r="H524" s="179" t="s">
        <v>520</v>
      </c>
      <c r="I524" s="179" t="s">
        <v>1223</v>
      </c>
      <c r="J524" s="179" t="s">
        <v>1835</v>
      </c>
      <c r="K524" s="180">
        <v>23.45</v>
      </c>
      <c r="L524" s="181">
        <v>4221</v>
      </c>
    </row>
    <row r="525" spans="2:12">
      <c r="B525" s="179" t="s">
        <v>1816</v>
      </c>
      <c r="C525" s="179" t="s">
        <v>1817</v>
      </c>
      <c r="D525" s="179" t="s">
        <v>1818</v>
      </c>
      <c r="E525" s="179" t="s">
        <v>1212</v>
      </c>
      <c r="F525" s="179" t="s">
        <v>1213</v>
      </c>
      <c r="G525" s="179" t="s">
        <v>1214</v>
      </c>
      <c r="H525" s="179" t="s">
        <v>520</v>
      </c>
      <c r="I525" s="179" t="s">
        <v>1223</v>
      </c>
      <c r="J525" s="179" t="s">
        <v>1868</v>
      </c>
      <c r="K525" s="180">
        <v>0.09</v>
      </c>
      <c r="L525" s="181">
        <v>9</v>
      </c>
    </row>
    <row r="526" spans="2:12">
      <c r="B526" s="179" t="s">
        <v>1816</v>
      </c>
      <c r="C526" s="179" t="s">
        <v>1817</v>
      </c>
      <c r="D526" s="179" t="s">
        <v>1818</v>
      </c>
      <c r="E526" s="179" t="s">
        <v>1212</v>
      </c>
      <c r="F526" s="179" t="s">
        <v>1213</v>
      </c>
      <c r="G526" s="179" t="s">
        <v>1214</v>
      </c>
      <c r="H526" s="179" t="s">
        <v>520</v>
      </c>
      <c r="I526" s="179" t="s">
        <v>1223</v>
      </c>
      <c r="J526" s="179" t="s">
        <v>1842</v>
      </c>
      <c r="K526" s="180">
        <v>0.09</v>
      </c>
      <c r="L526" s="181">
        <v>143</v>
      </c>
    </row>
    <row r="527" spans="2:12">
      <c r="B527" s="179" t="s">
        <v>1816</v>
      </c>
      <c r="C527" s="179" t="s">
        <v>1817</v>
      </c>
      <c r="D527" s="179" t="s">
        <v>1818</v>
      </c>
      <c r="E527" s="179" t="s">
        <v>1212</v>
      </c>
      <c r="F527" s="179" t="s">
        <v>1213</v>
      </c>
      <c r="G527" s="179" t="s">
        <v>1214</v>
      </c>
      <c r="H527" s="179" t="s">
        <v>520</v>
      </c>
      <c r="I527" s="179" t="s">
        <v>1223</v>
      </c>
      <c r="J527" s="179" t="s">
        <v>1836</v>
      </c>
      <c r="K527" s="180">
        <v>0.73</v>
      </c>
      <c r="L527" s="181">
        <v>2</v>
      </c>
    </row>
    <row r="528" spans="2:12">
      <c r="B528" s="179" t="s">
        <v>1816</v>
      </c>
      <c r="C528" s="179" t="s">
        <v>1817</v>
      </c>
      <c r="D528" s="179" t="s">
        <v>1818</v>
      </c>
      <c r="E528" s="179" t="s">
        <v>1212</v>
      </c>
      <c r="F528" s="179" t="s">
        <v>1213</v>
      </c>
      <c r="G528" s="179" t="s">
        <v>1214</v>
      </c>
      <c r="H528" s="179" t="s">
        <v>239</v>
      </c>
      <c r="I528" s="179" t="s">
        <v>1820</v>
      </c>
      <c r="J528" s="179" t="s">
        <v>1894</v>
      </c>
      <c r="K528" s="180">
        <v>7</v>
      </c>
      <c r="L528" s="181">
        <v>1</v>
      </c>
    </row>
    <row r="529" spans="2:12">
      <c r="B529" s="179" t="s">
        <v>1816</v>
      </c>
      <c r="C529" s="179" t="s">
        <v>1817</v>
      </c>
      <c r="D529" s="179" t="s">
        <v>1818</v>
      </c>
      <c r="E529" s="179" t="s">
        <v>1224</v>
      </c>
      <c r="F529" s="179" t="s">
        <v>1225</v>
      </c>
      <c r="G529" s="179" t="s">
        <v>1226</v>
      </c>
      <c r="H529" s="179" t="s">
        <v>499</v>
      </c>
      <c r="I529" s="179" t="s">
        <v>1227</v>
      </c>
      <c r="J529" s="179" t="s">
        <v>1866</v>
      </c>
      <c r="K529" s="180">
        <v>0.91</v>
      </c>
      <c r="L529" s="181">
        <v>1</v>
      </c>
    </row>
    <row r="530" spans="2:12">
      <c r="B530" s="179" t="s">
        <v>1816</v>
      </c>
      <c r="C530" s="179" t="s">
        <v>1817</v>
      </c>
      <c r="D530" s="179" t="s">
        <v>1818</v>
      </c>
      <c r="E530" s="179" t="s">
        <v>1224</v>
      </c>
      <c r="F530" s="179" t="s">
        <v>1225</v>
      </c>
      <c r="G530" s="179" t="s">
        <v>1226</v>
      </c>
      <c r="H530" s="179" t="s">
        <v>499</v>
      </c>
      <c r="I530" s="179" t="s">
        <v>1227</v>
      </c>
      <c r="J530" s="179" t="s">
        <v>1834</v>
      </c>
      <c r="K530" s="180">
        <v>0.13</v>
      </c>
      <c r="L530" s="181">
        <v>96</v>
      </c>
    </row>
    <row r="531" spans="2:12">
      <c r="B531" s="179" t="s">
        <v>1816</v>
      </c>
      <c r="C531" s="179" t="s">
        <v>1817</v>
      </c>
      <c r="D531" s="179" t="s">
        <v>1818</v>
      </c>
      <c r="E531" s="179" t="s">
        <v>1224</v>
      </c>
      <c r="F531" s="179" t="s">
        <v>1225</v>
      </c>
      <c r="G531" s="179" t="s">
        <v>1226</v>
      </c>
      <c r="H531" s="179" t="s">
        <v>499</v>
      </c>
      <c r="I531" s="179" t="s">
        <v>1227</v>
      </c>
      <c r="J531" s="179" t="s">
        <v>1835</v>
      </c>
      <c r="K531" s="180">
        <v>3.94</v>
      </c>
      <c r="L531" s="181">
        <v>685</v>
      </c>
    </row>
    <row r="532" spans="2:12">
      <c r="B532" s="179" t="s">
        <v>1816</v>
      </c>
      <c r="C532" s="179" t="s">
        <v>1817</v>
      </c>
      <c r="D532" s="179" t="s">
        <v>1818</v>
      </c>
      <c r="E532" s="179" t="s">
        <v>1224</v>
      </c>
      <c r="F532" s="179" t="s">
        <v>1225</v>
      </c>
      <c r="G532" s="179" t="s">
        <v>1226</v>
      </c>
      <c r="H532" s="179" t="s">
        <v>499</v>
      </c>
      <c r="I532" s="179" t="s">
        <v>1227</v>
      </c>
      <c r="J532" s="179" t="s">
        <v>1842</v>
      </c>
      <c r="K532" s="180">
        <v>0.01</v>
      </c>
      <c r="L532" s="181">
        <v>15</v>
      </c>
    </row>
    <row r="533" spans="2:12">
      <c r="B533" s="179" t="s">
        <v>1816</v>
      </c>
      <c r="C533" s="179" t="s">
        <v>1817</v>
      </c>
      <c r="D533" s="179" t="s">
        <v>1818</v>
      </c>
      <c r="E533" s="179" t="s">
        <v>1224</v>
      </c>
      <c r="F533" s="179" t="s">
        <v>1225</v>
      </c>
      <c r="G533" s="179" t="s">
        <v>1226</v>
      </c>
      <c r="H533" s="179" t="s">
        <v>499</v>
      </c>
      <c r="I533" s="179" t="s">
        <v>1227</v>
      </c>
      <c r="J533" s="179" t="s">
        <v>1836</v>
      </c>
      <c r="K533" s="180">
        <v>0.28999999999999998</v>
      </c>
      <c r="L533" s="181">
        <v>2</v>
      </c>
    </row>
    <row r="534" spans="2:12">
      <c r="B534" s="179" t="s">
        <v>1816</v>
      </c>
      <c r="C534" s="179" t="s">
        <v>1817</v>
      </c>
      <c r="D534" s="179" t="s">
        <v>1818</v>
      </c>
      <c r="E534" s="179" t="s">
        <v>1224</v>
      </c>
      <c r="F534" s="179" t="s">
        <v>1225</v>
      </c>
      <c r="G534" s="179" t="s">
        <v>1226</v>
      </c>
      <c r="H534" s="179" t="s">
        <v>497</v>
      </c>
      <c r="I534" s="179" t="s">
        <v>1367</v>
      </c>
      <c r="J534" s="179" t="s">
        <v>1835</v>
      </c>
      <c r="K534" s="180">
        <v>0.09</v>
      </c>
      <c r="L534" s="181">
        <v>16</v>
      </c>
    </row>
    <row r="535" spans="2:12">
      <c r="B535" s="179" t="s">
        <v>1816</v>
      </c>
      <c r="C535" s="179" t="s">
        <v>1817</v>
      </c>
      <c r="D535" s="179" t="s">
        <v>1818</v>
      </c>
      <c r="E535" s="179" t="s">
        <v>1224</v>
      </c>
      <c r="F535" s="179" t="s">
        <v>1225</v>
      </c>
      <c r="G535" s="179" t="s">
        <v>1226</v>
      </c>
      <c r="H535" s="179" t="s">
        <v>497</v>
      </c>
      <c r="I535" s="179" t="s">
        <v>1367</v>
      </c>
      <c r="J535" s="179" t="s">
        <v>1842</v>
      </c>
      <c r="K535" s="181"/>
      <c r="L535" s="181">
        <v>4</v>
      </c>
    </row>
    <row r="536" spans="2:12">
      <c r="B536" s="179" t="s">
        <v>1816</v>
      </c>
      <c r="C536" s="179" t="s">
        <v>1817</v>
      </c>
      <c r="D536" s="179" t="s">
        <v>1818</v>
      </c>
      <c r="E536" s="179" t="s">
        <v>1224</v>
      </c>
      <c r="F536" s="179" t="s">
        <v>1225</v>
      </c>
      <c r="G536" s="179" t="s">
        <v>1226</v>
      </c>
      <c r="H536" s="179" t="s">
        <v>497</v>
      </c>
      <c r="I536" s="179" t="s">
        <v>1367</v>
      </c>
      <c r="J536" s="179" t="s">
        <v>1836</v>
      </c>
      <c r="K536" s="181"/>
      <c r="L536" s="181">
        <v>1</v>
      </c>
    </row>
    <row r="537" spans="2:12">
      <c r="B537" s="179" t="s">
        <v>1816</v>
      </c>
      <c r="C537" s="179" t="s">
        <v>1817</v>
      </c>
      <c r="D537" s="179" t="s">
        <v>1818</v>
      </c>
      <c r="E537" s="179" t="s">
        <v>1224</v>
      </c>
      <c r="F537" s="179" t="s">
        <v>1225</v>
      </c>
      <c r="G537" s="179" t="s">
        <v>1226</v>
      </c>
      <c r="H537" s="179" t="s">
        <v>485</v>
      </c>
      <c r="I537" s="179" t="s">
        <v>1228</v>
      </c>
      <c r="J537" s="179" t="s">
        <v>1834</v>
      </c>
      <c r="K537" s="181"/>
      <c r="L537" s="181">
        <v>3</v>
      </c>
    </row>
    <row r="538" spans="2:12">
      <c r="B538" s="179" t="s">
        <v>1816</v>
      </c>
      <c r="C538" s="179" t="s">
        <v>1817</v>
      </c>
      <c r="D538" s="179" t="s">
        <v>1818</v>
      </c>
      <c r="E538" s="179" t="s">
        <v>1224</v>
      </c>
      <c r="F538" s="179" t="s">
        <v>1225</v>
      </c>
      <c r="G538" s="179" t="s">
        <v>1226</v>
      </c>
      <c r="H538" s="179" t="s">
        <v>485</v>
      </c>
      <c r="I538" s="179" t="s">
        <v>1228</v>
      </c>
      <c r="J538" s="179" t="s">
        <v>1861</v>
      </c>
      <c r="K538" s="181"/>
      <c r="L538" s="181">
        <v>1</v>
      </c>
    </row>
    <row r="539" spans="2:12">
      <c r="B539" s="179" t="s">
        <v>1816</v>
      </c>
      <c r="C539" s="179" t="s">
        <v>1817</v>
      </c>
      <c r="D539" s="179" t="s">
        <v>1818</v>
      </c>
      <c r="E539" s="179" t="s">
        <v>1224</v>
      </c>
      <c r="F539" s="179" t="s">
        <v>1225</v>
      </c>
      <c r="G539" s="179" t="s">
        <v>1226</v>
      </c>
      <c r="H539" s="179" t="s">
        <v>485</v>
      </c>
      <c r="I539" s="179" t="s">
        <v>1228</v>
      </c>
      <c r="J539" s="179" t="s">
        <v>1835</v>
      </c>
      <c r="K539" s="180">
        <v>0.08</v>
      </c>
      <c r="L539" s="181">
        <v>15</v>
      </c>
    </row>
    <row r="540" spans="2:12">
      <c r="B540" s="179" t="s">
        <v>1816</v>
      </c>
      <c r="C540" s="179" t="s">
        <v>1817</v>
      </c>
      <c r="D540" s="179" t="s">
        <v>1818</v>
      </c>
      <c r="E540" s="179" t="s">
        <v>1224</v>
      </c>
      <c r="F540" s="179" t="s">
        <v>1225</v>
      </c>
      <c r="G540" s="179" t="s">
        <v>1226</v>
      </c>
      <c r="H540" s="179" t="s">
        <v>485</v>
      </c>
      <c r="I540" s="179" t="s">
        <v>1228</v>
      </c>
      <c r="J540" s="179" t="s">
        <v>1836</v>
      </c>
      <c r="K540" s="180">
        <v>0.01</v>
      </c>
      <c r="L540" s="181">
        <v>1</v>
      </c>
    </row>
    <row r="541" spans="2:12">
      <c r="B541" s="179" t="s">
        <v>1816</v>
      </c>
      <c r="C541" s="179" t="s">
        <v>1817</v>
      </c>
      <c r="D541" s="179" t="s">
        <v>1818</v>
      </c>
      <c r="E541" s="179" t="s">
        <v>1224</v>
      </c>
      <c r="F541" s="179" t="s">
        <v>1225</v>
      </c>
      <c r="G541" s="179" t="s">
        <v>1226</v>
      </c>
      <c r="H541" s="179" t="s">
        <v>489</v>
      </c>
      <c r="I541" s="179" t="s">
        <v>1229</v>
      </c>
      <c r="J541" s="179" t="s">
        <v>1834</v>
      </c>
      <c r="K541" s="180">
        <v>0.01</v>
      </c>
      <c r="L541" s="181">
        <v>8</v>
      </c>
    </row>
    <row r="542" spans="2:12">
      <c r="B542" s="179" t="s">
        <v>1816</v>
      </c>
      <c r="C542" s="179" t="s">
        <v>1817</v>
      </c>
      <c r="D542" s="179" t="s">
        <v>1818</v>
      </c>
      <c r="E542" s="179" t="s">
        <v>1224</v>
      </c>
      <c r="F542" s="179" t="s">
        <v>1225</v>
      </c>
      <c r="G542" s="179" t="s">
        <v>1226</v>
      </c>
      <c r="H542" s="179" t="s">
        <v>489</v>
      </c>
      <c r="I542" s="179" t="s">
        <v>1229</v>
      </c>
      <c r="J542" s="179" t="s">
        <v>1835</v>
      </c>
      <c r="K542" s="180">
        <v>0.51</v>
      </c>
      <c r="L542" s="181">
        <v>88</v>
      </c>
    </row>
    <row r="543" spans="2:12">
      <c r="B543" s="179" t="s">
        <v>1816</v>
      </c>
      <c r="C543" s="179" t="s">
        <v>1817</v>
      </c>
      <c r="D543" s="179" t="s">
        <v>1818</v>
      </c>
      <c r="E543" s="179" t="s">
        <v>1224</v>
      </c>
      <c r="F543" s="179" t="s">
        <v>1225</v>
      </c>
      <c r="G543" s="179" t="s">
        <v>1226</v>
      </c>
      <c r="H543" s="179" t="s">
        <v>489</v>
      </c>
      <c r="I543" s="179" t="s">
        <v>1229</v>
      </c>
      <c r="J543" s="179" t="s">
        <v>1842</v>
      </c>
      <c r="K543" s="181"/>
      <c r="L543" s="181">
        <v>1</v>
      </c>
    </row>
    <row r="544" spans="2:12">
      <c r="B544" s="179" t="s">
        <v>1816</v>
      </c>
      <c r="C544" s="179" t="s">
        <v>1817</v>
      </c>
      <c r="D544" s="179" t="s">
        <v>1818</v>
      </c>
      <c r="E544" s="179" t="s">
        <v>1224</v>
      </c>
      <c r="F544" s="179" t="s">
        <v>1225</v>
      </c>
      <c r="G544" s="179" t="s">
        <v>1226</v>
      </c>
      <c r="H544" s="179" t="s">
        <v>489</v>
      </c>
      <c r="I544" s="179" t="s">
        <v>1229</v>
      </c>
      <c r="J544" s="179" t="s">
        <v>1836</v>
      </c>
      <c r="K544" s="181"/>
      <c r="L544" s="181">
        <v>1</v>
      </c>
    </row>
    <row r="545" spans="2:12">
      <c r="B545" s="179" t="s">
        <v>1816</v>
      </c>
      <c r="C545" s="179" t="s">
        <v>1817</v>
      </c>
      <c r="D545" s="179" t="s">
        <v>1818</v>
      </c>
      <c r="E545" s="179" t="s">
        <v>1224</v>
      </c>
      <c r="F545" s="179" t="s">
        <v>1225</v>
      </c>
      <c r="G545" s="179" t="s">
        <v>1226</v>
      </c>
      <c r="H545" s="179" t="s">
        <v>491</v>
      </c>
      <c r="I545" s="179" t="s">
        <v>1368</v>
      </c>
      <c r="J545" s="179" t="s">
        <v>1835</v>
      </c>
      <c r="K545" s="180">
        <v>0.1</v>
      </c>
      <c r="L545" s="181">
        <v>17</v>
      </c>
    </row>
    <row r="546" spans="2:12">
      <c r="B546" s="179" t="s">
        <v>1816</v>
      </c>
      <c r="C546" s="179" t="s">
        <v>1817</v>
      </c>
      <c r="D546" s="179" t="s">
        <v>1818</v>
      </c>
      <c r="E546" s="179" t="s">
        <v>1224</v>
      </c>
      <c r="F546" s="179" t="s">
        <v>1225</v>
      </c>
      <c r="G546" s="179" t="s">
        <v>1226</v>
      </c>
      <c r="H546" s="179" t="s">
        <v>491</v>
      </c>
      <c r="I546" s="179" t="s">
        <v>1368</v>
      </c>
      <c r="J546" s="179" t="s">
        <v>1860</v>
      </c>
      <c r="K546" s="180">
        <v>0.01</v>
      </c>
      <c r="L546" s="181">
        <v>1</v>
      </c>
    </row>
    <row r="547" spans="2:12">
      <c r="B547" s="179" t="s">
        <v>1816</v>
      </c>
      <c r="C547" s="179" t="s">
        <v>1817</v>
      </c>
      <c r="D547" s="179" t="s">
        <v>1818</v>
      </c>
      <c r="E547" s="179" t="s">
        <v>1224</v>
      </c>
      <c r="F547" s="179" t="s">
        <v>1225</v>
      </c>
      <c r="G547" s="179" t="s">
        <v>1226</v>
      </c>
      <c r="H547" s="179" t="s">
        <v>491</v>
      </c>
      <c r="I547" s="179" t="s">
        <v>1368</v>
      </c>
      <c r="J547" s="179" t="s">
        <v>1842</v>
      </c>
      <c r="K547" s="181"/>
      <c r="L547" s="181">
        <v>1</v>
      </c>
    </row>
    <row r="548" spans="2:12">
      <c r="B548" s="179" t="s">
        <v>1816</v>
      </c>
      <c r="C548" s="179" t="s">
        <v>1817</v>
      </c>
      <c r="D548" s="179" t="s">
        <v>1818</v>
      </c>
      <c r="E548" s="179" t="s">
        <v>1224</v>
      </c>
      <c r="F548" s="179" t="s">
        <v>1225</v>
      </c>
      <c r="G548" s="179" t="s">
        <v>1226</v>
      </c>
      <c r="H548" s="179" t="s">
        <v>491</v>
      </c>
      <c r="I548" s="179" t="s">
        <v>1368</v>
      </c>
      <c r="J548" s="179" t="s">
        <v>1836</v>
      </c>
      <c r="K548" s="180">
        <v>0.01</v>
      </c>
      <c r="L548" s="181">
        <v>1</v>
      </c>
    </row>
    <row r="549" spans="2:12">
      <c r="B549" s="179" t="s">
        <v>1816</v>
      </c>
      <c r="C549" s="179" t="s">
        <v>1817</v>
      </c>
      <c r="D549" s="179" t="s">
        <v>1818</v>
      </c>
      <c r="E549" s="179" t="s">
        <v>1224</v>
      </c>
      <c r="F549" s="179" t="s">
        <v>1225</v>
      </c>
      <c r="G549" s="179" t="s">
        <v>1226</v>
      </c>
      <c r="H549" s="179" t="s">
        <v>487</v>
      </c>
      <c r="I549" s="179" t="s">
        <v>1230</v>
      </c>
      <c r="J549" s="179" t="s">
        <v>1834</v>
      </c>
      <c r="K549" s="181"/>
      <c r="L549" s="181">
        <v>3</v>
      </c>
    </row>
    <row r="550" spans="2:12">
      <c r="B550" s="179" t="s">
        <v>1816</v>
      </c>
      <c r="C550" s="179" t="s">
        <v>1817</v>
      </c>
      <c r="D550" s="179" t="s">
        <v>1818</v>
      </c>
      <c r="E550" s="179" t="s">
        <v>1224</v>
      </c>
      <c r="F550" s="179" t="s">
        <v>1225</v>
      </c>
      <c r="G550" s="179" t="s">
        <v>1226</v>
      </c>
      <c r="H550" s="179" t="s">
        <v>487</v>
      </c>
      <c r="I550" s="179" t="s">
        <v>1230</v>
      </c>
      <c r="J550" s="179" t="s">
        <v>1835</v>
      </c>
      <c r="K550" s="180">
        <v>0.13</v>
      </c>
      <c r="L550" s="181">
        <v>22</v>
      </c>
    </row>
    <row r="551" spans="2:12">
      <c r="B551" s="179" t="s">
        <v>1816</v>
      </c>
      <c r="C551" s="179" t="s">
        <v>1817</v>
      </c>
      <c r="D551" s="179" t="s">
        <v>1818</v>
      </c>
      <c r="E551" s="179" t="s">
        <v>1224</v>
      </c>
      <c r="F551" s="179" t="s">
        <v>1225</v>
      </c>
      <c r="G551" s="179" t="s">
        <v>1226</v>
      </c>
      <c r="H551" s="179" t="s">
        <v>487</v>
      </c>
      <c r="I551" s="179" t="s">
        <v>1230</v>
      </c>
      <c r="J551" s="179" t="s">
        <v>1842</v>
      </c>
      <c r="K551" s="181"/>
      <c r="L551" s="181">
        <v>4</v>
      </c>
    </row>
    <row r="552" spans="2:12">
      <c r="B552" s="179" t="s">
        <v>1816</v>
      </c>
      <c r="C552" s="179" t="s">
        <v>1817</v>
      </c>
      <c r="D552" s="179" t="s">
        <v>1818</v>
      </c>
      <c r="E552" s="179" t="s">
        <v>1224</v>
      </c>
      <c r="F552" s="179" t="s">
        <v>1225</v>
      </c>
      <c r="G552" s="179" t="s">
        <v>1226</v>
      </c>
      <c r="H552" s="179" t="s">
        <v>483</v>
      </c>
      <c r="I552" s="179" t="s">
        <v>1369</v>
      </c>
      <c r="J552" s="179" t="s">
        <v>1834</v>
      </c>
      <c r="K552" s="181"/>
      <c r="L552" s="181">
        <v>1</v>
      </c>
    </row>
    <row r="553" spans="2:12">
      <c r="B553" s="179" t="s">
        <v>1816</v>
      </c>
      <c r="C553" s="179" t="s">
        <v>1817</v>
      </c>
      <c r="D553" s="179" t="s">
        <v>1818</v>
      </c>
      <c r="E553" s="179" t="s">
        <v>1224</v>
      </c>
      <c r="F553" s="179" t="s">
        <v>1225</v>
      </c>
      <c r="G553" s="179" t="s">
        <v>1226</v>
      </c>
      <c r="H553" s="179" t="s">
        <v>483</v>
      </c>
      <c r="I553" s="179" t="s">
        <v>1369</v>
      </c>
      <c r="J553" s="179" t="s">
        <v>1835</v>
      </c>
      <c r="K553" s="180">
        <v>0.19</v>
      </c>
      <c r="L553" s="181">
        <v>31</v>
      </c>
    </row>
    <row r="554" spans="2:12">
      <c r="B554" s="179" t="s">
        <v>1816</v>
      </c>
      <c r="C554" s="179" t="s">
        <v>1817</v>
      </c>
      <c r="D554" s="179" t="s">
        <v>1818</v>
      </c>
      <c r="E554" s="179" t="s">
        <v>1224</v>
      </c>
      <c r="F554" s="179" t="s">
        <v>1225</v>
      </c>
      <c r="G554" s="179" t="s">
        <v>1226</v>
      </c>
      <c r="H554" s="179" t="s">
        <v>483</v>
      </c>
      <c r="I554" s="179" t="s">
        <v>1369</v>
      </c>
      <c r="J554" s="179" t="s">
        <v>1842</v>
      </c>
      <c r="K554" s="181"/>
      <c r="L554" s="181">
        <v>1</v>
      </c>
    </row>
    <row r="555" spans="2:12">
      <c r="B555" s="179" t="s">
        <v>1816</v>
      </c>
      <c r="C555" s="179" t="s">
        <v>1817</v>
      </c>
      <c r="D555" s="179" t="s">
        <v>1818</v>
      </c>
      <c r="E555" s="179" t="s">
        <v>1224</v>
      </c>
      <c r="F555" s="179" t="s">
        <v>1225</v>
      </c>
      <c r="G555" s="179" t="s">
        <v>1226</v>
      </c>
      <c r="H555" s="179" t="s">
        <v>483</v>
      </c>
      <c r="I555" s="179" t="s">
        <v>1369</v>
      </c>
      <c r="J555" s="179" t="s">
        <v>1836</v>
      </c>
      <c r="K555" s="180">
        <v>0.01</v>
      </c>
      <c r="L555" s="181">
        <v>1</v>
      </c>
    </row>
    <row r="556" spans="2:12">
      <c r="B556" s="179" t="s">
        <v>1816</v>
      </c>
      <c r="C556" s="179" t="s">
        <v>1817</v>
      </c>
      <c r="D556" s="179" t="s">
        <v>1818</v>
      </c>
      <c r="E556" s="179" t="s">
        <v>1224</v>
      </c>
      <c r="F556" s="179" t="s">
        <v>1225</v>
      </c>
      <c r="G556" s="179" t="s">
        <v>1226</v>
      </c>
      <c r="H556" s="179" t="s">
        <v>493</v>
      </c>
      <c r="I556" s="179" t="s">
        <v>1370</v>
      </c>
      <c r="J556" s="179" t="s">
        <v>1834</v>
      </c>
      <c r="K556" s="180">
        <v>0.01</v>
      </c>
      <c r="L556" s="181">
        <v>7</v>
      </c>
    </row>
    <row r="557" spans="2:12">
      <c r="B557" s="179" t="s">
        <v>1816</v>
      </c>
      <c r="C557" s="179" t="s">
        <v>1817</v>
      </c>
      <c r="D557" s="179" t="s">
        <v>1818</v>
      </c>
      <c r="E557" s="179" t="s">
        <v>1224</v>
      </c>
      <c r="F557" s="179" t="s">
        <v>1225</v>
      </c>
      <c r="G557" s="179" t="s">
        <v>1226</v>
      </c>
      <c r="H557" s="179" t="s">
        <v>493</v>
      </c>
      <c r="I557" s="179" t="s">
        <v>1370</v>
      </c>
      <c r="J557" s="179" t="s">
        <v>1835</v>
      </c>
      <c r="K557" s="180">
        <v>0.05</v>
      </c>
      <c r="L557" s="181">
        <v>7</v>
      </c>
    </row>
    <row r="558" spans="2:12">
      <c r="B558" s="179" t="s">
        <v>1816</v>
      </c>
      <c r="C558" s="179" t="s">
        <v>1817</v>
      </c>
      <c r="D558" s="179" t="s">
        <v>1818</v>
      </c>
      <c r="E558" s="179" t="s">
        <v>1224</v>
      </c>
      <c r="F558" s="179" t="s">
        <v>1225</v>
      </c>
      <c r="G558" s="179" t="s">
        <v>1226</v>
      </c>
      <c r="H558" s="179" t="s">
        <v>493</v>
      </c>
      <c r="I558" s="179" t="s">
        <v>1370</v>
      </c>
      <c r="J558" s="179" t="s">
        <v>1842</v>
      </c>
      <c r="K558" s="181"/>
      <c r="L558" s="181">
        <v>2</v>
      </c>
    </row>
    <row r="559" spans="2:12">
      <c r="B559" s="179" t="s">
        <v>1816</v>
      </c>
      <c r="C559" s="179" t="s">
        <v>1817</v>
      </c>
      <c r="D559" s="179" t="s">
        <v>1818</v>
      </c>
      <c r="E559" s="179" t="s">
        <v>1224</v>
      </c>
      <c r="F559" s="179" t="s">
        <v>1225</v>
      </c>
      <c r="G559" s="179" t="s">
        <v>1226</v>
      </c>
      <c r="H559" s="179" t="s">
        <v>481</v>
      </c>
      <c r="I559" s="179" t="s">
        <v>1231</v>
      </c>
      <c r="J559" s="179" t="s">
        <v>1835</v>
      </c>
      <c r="K559" s="180">
        <v>0.28999999999999998</v>
      </c>
      <c r="L559" s="181">
        <v>49</v>
      </c>
    </row>
    <row r="560" spans="2:12">
      <c r="B560" s="179" t="s">
        <v>1816</v>
      </c>
      <c r="C560" s="179" t="s">
        <v>1817</v>
      </c>
      <c r="D560" s="179" t="s">
        <v>1818</v>
      </c>
      <c r="E560" s="179" t="s">
        <v>1224</v>
      </c>
      <c r="F560" s="179" t="s">
        <v>1225</v>
      </c>
      <c r="G560" s="179" t="s">
        <v>1226</v>
      </c>
      <c r="H560" s="179" t="s">
        <v>481</v>
      </c>
      <c r="I560" s="179" t="s">
        <v>1231</v>
      </c>
      <c r="J560" s="179" t="s">
        <v>1842</v>
      </c>
      <c r="K560" s="181"/>
      <c r="L560" s="181">
        <v>2</v>
      </c>
    </row>
    <row r="561" spans="2:12">
      <c r="B561" s="179" t="s">
        <v>1816</v>
      </c>
      <c r="C561" s="179" t="s">
        <v>1817</v>
      </c>
      <c r="D561" s="179" t="s">
        <v>1818</v>
      </c>
      <c r="E561" s="179" t="s">
        <v>1224</v>
      </c>
      <c r="F561" s="179" t="s">
        <v>1225</v>
      </c>
      <c r="G561" s="179" t="s">
        <v>1226</v>
      </c>
      <c r="H561" s="179" t="s">
        <v>495</v>
      </c>
      <c r="I561" s="179" t="s">
        <v>1232</v>
      </c>
      <c r="J561" s="179" t="s">
        <v>1834</v>
      </c>
      <c r="K561" s="180">
        <v>0.02</v>
      </c>
      <c r="L561" s="181">
        <v>17</v>
      </c>
    </row>
    <row r="562" spans="2:12">
      <c r="B562" s="179" t="s">
        <v>1816</v>
      </c>
      <c r="C562" s="179" t="s">
        <v>1817</v>
      </c>
      <c r="D562" s="179" t="s">
        <v>1818</v>
      </c>
      <c r="E562" s="179" t="s">
        <v>1224</v>
      </c>
      <c r="F562" s="179" t="s">
        <v>1225</v>
      </c>
      <c r="G562" s="179" t="s">
        <v>1226</v>
      </c>
      <c r="H562" s="179" t="s">
        <v>495</v>
      </c>
      <c r="I562" s="179" t="s">
        <v>1232</v>
      </c>
      <c r="J562" s="179" t="s">
        <v>1861</v>
      </c>
      <c r="K562" s="181"/>
      <c r="L562" s="181">
        <v>1</v>
      </c>
    </row>
    <row r="563" spans="2:12">
      <c r="B563" s="179" t="s">
        <v>1816</v>
      </c>
      <c r="C563" s="179" t="s">
        <v>1817</v>
      </c>
      <c r="D563" s="179" t="s">
        <v>1818</v>
      </c>
      <c r="E563" s="179" t="s">
        <v>1224</v>
      </c>
      <c r="F563" s="179" t="s">
        <v>1225</v>
      </c>
      <c r="G563" s="179" t="s">
        <v>1226</v>
      </c>
      <c r="H563" s="179" t="s">
        <v>495</v>
      </c>
      <c r="I563" s="179" t="s">
        <v>1232</v>
      </c>
      <c r="J563" s="179" t="s">
        <v>1835</v>
      </c>
      <c r="K563" s="180">
        <v>0.6</v>
      </c>
      <c r="L563" s="181">
        <v>110</v>
      </c>
    </row>
    <row r="564" spans="2:12">
      <c r="B564" s="179" t="s">
        <v>1816</v>
      </c>
      <c r="C564" s="179" t="s">
        <v>1817</v>
      </c>
      <c r="D564" s="179" t="s">
        <v>1818</v>
      </c>
      <c r="E564" s="179" t="s">
        <v>1224</v>
      </c>
      <c r="F564" s="179" t="s">
        <v>1225</v>
      </c>
      <c r="G564" s="179" t="s">
        <v>1226</v>
      </c>
      <c r="H564" s="179" t="s">
        <v>495</v>
      </c>
      <c r="I564" s="179" t="s">
        <v>1232</v>
      </c>
      <c r="J564" s="179" t="s">
        <v>1842</v>
      </c>
      <c r="K564" s="181"/>
      <c r="L564" s="181">
        <v>4</v>
      </c>
    </row>
    <row r="565" spans="2:12">
      <c r="B565" s="179" t="s">
        <v>1816</v>
      </c>
      <c r="C565" s="179" t="s">
        <v>1817</v>
      </c>
      <c r="D565" s="179" t="s">
        <v>1818</v>
      </c>
      <c r="E565" s="179" t="s">
        <v>1224</v>
      </c>
      <c r="F565" s="179" t="s">
        <v>1225</v>
      </c>
      <c r="G565" s="179" t="s">
        <v>1226</v>
      </c>
      <c r="H565" s="179" t="s">
        <v>495</v>
      </c>
      <c r="I565" s="179" t="s">
        <v>1232</v>
      </c>
      <c r="J565" s="179" t="s">
        <v>1836</v>
      </c>
      <c r="K565" s="180">
        <v>0.01</v>
      </c>
      <c r="L565" s="181">
        <v>2</v>
      </c>
    </row>
    <row r="566" spans="2:12">
      <c r="B566" s="179" t="s">
        <v>1816</v>
      </c>
      <c r="C566" s="179" t="s">
        <v>1817</v>
      </c>
      <c r="D566" s="179" t="s">
        <v>1818</v>
      </c>
      <c r="E566" s="179" t="s">
        <v>1224</v>
      </c>
      <c r="F566" s="179" t="s">
        <v>1900</v>
      </c>
      <c r="G566" s="179" t="s">
        <v>1900</v>
      </c>
      <c r="H566" s="179" t="s">
        <v>499</v>
      </c>
      <c r="I566" s="179" t="s">
        <v>1227</v>
      </c>
      <c r="J566" s="179" t="s">
        <v>1839</v>
      </c>
      <c r="K566" s="180">
        <v>0.06</v>
      </c>
      <c r="L566" s="181">
        <v>45</v>
      </c>
    </row>
    <row r="567" spans="2:12">
      <c r="B567" s="179" t="s">
        <v>1816</v>
      </c>
      <c r="C567" s="179" t="s">
        <v>1817</v>
      </c>
      <c r="D567" s="179" t="s">
        <v>1818</v>
      </c>
      <c r="E567" s="179" t="s">
        <v>1224</v>
      </c>
      <c r="F567" s="179" t="s">
        <v>1900</v>
      </c>
      <c r="G567" s="179" t="s">
        <v>1900</v>
      </c>
      <c r="H567" s="179" t="s">
        <v>499</v>
      </c>
      <c r="I567" s="179" t="s">
        <v>1227</v>
      </c>
      <c r="J567" s="179" t="s">
        <v>1868</v>
      </c>
      <c r="K567" s="180">
        <v>0.01</v>
      </c>
      <c r="L567" s="181">
        <v>1</v>
      </c>
    </row>
    <row r="568" spans="2:12">
      <c r="B568" s="179" t="s">
        <v>1816</v>
      </c>
      <c r="C568" s="179" t="s">
        <v>1817</v>
      </c>
      <c r="D568" s="179" t="s">
        <v>1818</v>
      </c>
      <c r="E568" s="179" t="s">
        <v>1224</v>
      </c>
      <c r="F568" s="179" t="s">
        <v>1900</v>
      </c>
      <c r="G568" s="179" t="s">
        <v>1900</v>
      </c>
      <c r="H568" s="179" t="s">
        <v>497</v>
      </c>
      <c r="I568" s="179" t="s">
        <v>1367</v>
      </c>
      <c r="J568" s="179" t="s">
        <v>1839</v>
      </c>
      <c r="K568" s="181"/>
      <c r="L568" s="181">
        <v>2</v>
      </c>
    </row>
    <row r="569" spans="2:12">
      <c r="B569" s="179" t="s">
        <v>1816</v>
      </c>
      <c r="C569" s="179" t="s">
        <v>1817</v>
      </c>
      <c r="D569" s="179" t="s">
        <v>1818</v>
      </c>
      <c r="E569" s="179" t="s">
        <v>1224</v>
      </c>
      <c r="F569" s="179" t="s">
        <v>1900</v>
      </c>
      <c r="G569" s="179" t="s">
        <v>1900</v>
      </c>
      <c r="H569" s="179" t="s">
        <v>495</v>
      </c>
      <c r="I569" s="179" t="s">
        <v>1232</v>
      </c>
      <c r="J569" s="179" t="s">
        <v>1839</v>
      </c>
      <c r="K569" s="180">
        <v>0.92</v>
      </c>
      <c r="L569" s="181">
        <v>7</v>
      </c>
    </row>
    <row r="570" spans="2:12">
      <c r="B570" s="179" t="s">
        <v>1816</v>
      </c>
      <c r="C570" s="179" t="s">
        <v>1817</v>
      </c>
      <c r="D570" s="179" t="s">
        <v>1818</v>
      </c>
      <c r="E570" s="179" t="s">
        <v>1224</v>
      </c>
      <c r="F570" s="179" t="s">
        <v>1901</v>
      </c>
      <c r="G570" s="179" t="s">
        <v>1901</v>
      </c>
      <c r="H570" s="179" t="s">
        <v>499</v>
      </c>
      <c r="I570" s="179" t="s">
        <v>1227</v>
      </c>
      <c r="J570" s="179" t="s">
        <v>1835</v>
      </c>
      <c r="K570" s="180">
        <v>0.11</v>
      </c>
      <c r="L570" s="181">
        <v>4</v>
      </c>
    </row>
    <row r="571" spans="2:12">
      <c r="B571" s="179" t="s">
        <v>1816</v>
      </c>
      <c r="C571" s="179" t="s">
        <v>1817</v>
      </c>
      <c r="D571" s="179" t="s">
        <v>1818</v>
      </c>
      <c r="E571" s="179" t="s">
        <v>1224</v>
      </c>
      <c r="F571" s="179" t="s">
        <v>1901</v>
      </c>
      <c r="G571" s="179" t="s">
        <v>1901</v>
      </c>
      <c r="H571" s="179" t="s">
        <v>481</v>
      </c>
      <c r="I571" s="179" t="s">
        <v>1231</v>
      </c>
      <c r="J571" s="179" t="s">
        <v>1835</v>
      </c>
      <c r="K571" s="180">
        <v>0.08</v>
      </c>
      <c r="L571" s="181">
        <v>3</v>
      </c>
    </row>
    <row r="572" spans="2:12">
      <c r="B572" s="179" t="s">
        <v>1816</v>
      </c>
      <c r="C572" s="179" t="s">
        <v>1817</v>
      </c>
      <c r="D572" s="179" t="s">
        <v>1818</v>
      </c>
      <c r="E572" s="179" t="s">
        <v>1224</v>
      </c>
      <c r="F572" s="179" t="s">
        <v>1233</v>
      </c>
      <c r="G572" s="179" t="s">
        <v>1234</v>
      </c>
      <c r="H572" s="179" t="s">
        <v>283</v>
      </c>
      <c r="I572" s="179" t="s">
        <v>1235</v>
      </c>
      <c r="J572" s="179" t="s">
        <v>1834</v>
      </c>
      <c r="K572" s="180">
        <v>0.06</v>
      </c>
      <c r="L572" s="181">
        <v>40</v>
      </c>
    </row>
    <row r="573" spans="2:12">
      <c r="B573" s="179" t="s">
        <v>1816</v>
      </c>
      <c r="C573" s="179" t="s">
        <v>1817</v>
      </c>
      <c r="D573" s="179" t="s">
        <v>1818</v>
      </c>
      <c r="E573" s="179" t="s">
        <v>1224</v>
      </c>
      <c r="F573" s="179" t="s">
        <v>1233</v>
      </c>
      <c r="G573" s="179" t="s">
        <v>1234</v>
      </c>
      <c r="H573" s="179" t="s">
        <v>283</v>
      </c>
      <c r="I573" s="179" t="s">
        <v>1235</v>
      </c>
      <c r="J573" s="179" t="s">
        <v>1835</v>
      </c>
      <c r="K573" s="180">
        <v>0.8</v>
      </c>
      <c r="L573" s="181">
        <v>144</v>
      </c>
    </row>
    <row r="574" spans="2:12">
      <c r="B574" s="179" t="s">
        <v>1816</v>
      </c>
      <c r="C574" s="179" t="s">
        <v>1817</v>
      </c>
      <c r="D574" s="179" t="s">
        <v>1818</v>
      </c>
      <c r="E574" s="179" t="s">
        <v>1224</v>
      </c>
      <c r="F574" s="179" t="s">
        <v>1233</v>
      </c>
      <c r="G574" s="179" t="s">
        <v>1234</v>
      </c>
      <c r="H574" s="179" t="s">
        <v>283</v>
      </c>
      <c r="I574" s="179" t="s">
        <v>1235</v>
      </c>
      <c r="J574" s="179" t="s">
        <v>1836</v>
      </c>
      <c r="K574" s="180">
        <v>0.05</v>
      </c>
      <c r="L574" s="181">
        <v>2</v>
      </c>
    </row>
    <row r="575" spans="2:12">
      <c r="B575" s="179" t="s">
        <v>1816</v>
      </c>
      <c r="C575" s="179" t="s">
        <v>1817</v>
      </c>
      <c r="D575" s="179" t="s">
        <v>1818</v>
      </c>
      <c r="E575" s="179" t="s">
        <v>1224</v>
      </c>
      <c r="F575" s="179" t="s">
        <v>1233</v>
      </c>
      <c r="G575" s="179" t="s">
        <v>1234</v>
      </c>
      <c r="H575" s="179" t="s">
        <v>474</v>
      </c>
      <c r="I575" s="179" t="s">
        <v>1236</v>
      </c>
      <c r="J575" s="179" t="s">
        <v>1834</v>
      </c>
      <c r="K575" s="180">
        <v>0.13</v>
      </c>
      <c r="L575" s="181">
        <v>91</v>
      </c>
    </row>
    <row r="576" spans="2:12">
      <c r="B576" s="179" t="s">
        <v>1816</v>
      </c>
      <c r="C576" s="179" t="s">
        <v>1817</v>
      </c>
      <c r="D576" s="179" t="s">
        <v>1818</v>
      </c>
      <c r="E576" s="179" t="s">
        <v>1224</v>
      </c>
      <c r="F576" s="179" t="s">
        <v>1233</v>
      </c>
      <c r="G576" s="179" t="s">
        <v>1234</v>
      </c>
      <c r="H576" s="179" t="s">
        <v>474</v>
      </c>
      <c r="I576" s="179" t="s">
        <v>1236</v>
      </c>
      <c r="J576" s="179" t="s">
        <v>1835</v>
      </c>
      <c r="K576" s="180">
        <v>0.97</v>
      </c>
      <c r="L576" s="181">
        <v>201</v>
      </c>
    </row>
    <row r="577" spans="2:12">
      <c r="B577" s="179" t="s">
        <v>1816</v>
      </c>
      <c r="C577" s="179" t="s">
        <v>1817</v>
      </c>
      <c r="D577" s="179" t="s">
        <v>1818</v>
      </c>
      <c r="E577" s="179" t="s">
        <v>1224</v>
      </c>
      <c r="F577" s="179" t="s">
        <v>1233</v>
      </c>
      <c r="G577" s="179" t="s">
        <v>1234</v>
      </c>
      <c r="H577" s="179" t="s">
        <v>474</v>
      </c>
      <c r="I577" s="179" t="s">
        <v>1236</v>
      </c>
      <c r="J577" s="179" t="s">
        <v>1836</v>
      </c>
      <c r="K577" s="180">
        <v>0.05</v>
      </c>
      <c r="L577" s="181">
        <v>2</v>
      </c>
    </row>
    <row r="578" spans="2:12">
      <c r="B578" s="179" t="s">
        <v>1816</v>
      </c>
      <c r="C578" s="179" t="s">
        <v>1817</v>
      </c>
      <c r="D578" s="179" t="s">
        <v>1818</v>
      </c>
      <c r="E578" s="179" t="s">
        <v>1224</v>
      </c>
      <c r="F578" s="179" t="s">
        <v>1233</v>
      </c>
      <c r="G578" s="179" t="s">
        <v>1234</v>
      </c>
      <c r="H578" s="179" t="s">
        <v>466</v>
      </c>
      <c r="I578" s="179" t="s">
        <v>1237</v>
      </c>
      <c r="J578" s="179" t="s">
        <v>1834</v>
      </c>
      <c r="K578" s="181"/>
      <c r="L578" s="181">
        <v>1</v>
      </c>
    </row>
    <row r="579" spans="2:12">
      <c r="B579" s="179" t="s">
        <v>1816</v>
      </c>
      <c r="C579" s="179" t="s">
        <v>1817</v>
      </c>
      <c r="D579" s="179" t="s">
        <v>1818</v>
      </c>
      <c r="E579" s="179" t="s">
        <v>1224</v>
      </c>
      <c r="F579" s="179" t="s">
        <v>1233</v>
      </c>
      <c r="G579" s="179" t="s">
        <v>1234</v>
      </c>
      <c r="H579" s="179" t="s">
        <v>466</v>
      </c>
      <c r="I579" s="179" t="s">
        <v>1237</v>
      </c>
      <c r="J579" s="179" t="s">
        <v>1835</v>
      </c>
      <c r="K579" s="180">
        <v>0.15</v>
      </c>
      <c r="L579" s="181">
        <v>34</v>
      </c>
    </row>
    <row r="580" spans="2:12">
      <c r="B580" s="179" t="s">
        <v>1816</v>
      </c>
      <c r="C580" s="179" t="s">
        <v>1817</v>
      </c>
      <c r="D580" s="179" t="s">
        <v>1818</v>
      </c>
      <c r="E580" s="179" t="s">
        <v>1224</v>
      </c>
      <c r="F580" s="179" t="s">
        <v>1233</v>
      </c>
      <c r="G580" s="179" t="s">
        <v>1234</v>
      </c>
      <c r="H580" s="179" t="s">
        <v>466</v>
      </c>
      <c r="I580" s="179" t="s">
        <v>1237</v>
      </c>
      <c r="J580" s="179" t="s">
        <v>1836</v>
      </c>
      <c r="K580" s="181"/>
      <c r="L580" s="181">
        <v>1</v>
      </c>
    </row>
    <row r="581" spans="2:12">
      <c r="B581" s="179" t="s">
        <v>1816</v>
      </c>
      <c r="C581" s="179" t="s">
        <v>1817</v>
      </c>
      <c r="D581" s="179" t="s">
        <v>1818</v>
      </c>
      <c r="E581" s="179" t="s">
        <v>1224</v>
      </c>
      <c r="F581" s="179" t="s">
        <v>1233</v>
      </c>
      <c r="G581" s="179" t="s">
        <v>1234</v>
      </c>
      <c r="H581" s="179" t="s">
        <v>464</v>
      </c>
      <c r="I581" s="179" t="s">
        <v>1241</v>
      </c>
      <c r="J581" s="179" t="s">
        <v>1834</v>
      </c>
      <c r="K581" s="181"/>
      <c r="L581" s="181">
        <v>2</v>
      </c>
    </row>
    <row r="582" spans="2:12">
      <c r="B582" s="179" t="s">
        <v>1816</v>
      </c>
      <c r="C582" s="179" t="s">
        <v>1817</v>
      </c>
      <c r="D582" s="179" t="s">
        <v>1818</v>
      </c>
      <c r="E582" s="179" t="s">
        <v>1224</v>
      </c>
      <c r="F582" s="179" t="s">
        <v>1233</v>
      </c>
      <c r="G582" s="179" t="s">
        <v>1234</v>
      </c>
      <c r="H582" s="179" t="s">
        <v>464</v>
      </c>
      <c r="I582" s="179" t="s">
        <v>1241</v>
      </c>
      <c r="J582" s="179" t="s">
        <v>1835</v>
      </c>
      <c r="K582" s="180">
        <v>0.11</v>
      </c>
      <c r="L582" s="181">
        <v>14</v>
      </c>
    </row>
    <row r="583" spans="2:12">
      <c r="B583" s="179" t="s">
        <v>1816</v>
      </c>
      <c r="C583" s="179" t="s">
        <v>1817</v>
      </c>
      <c r="D583" s="179" t="s">
        <v>1818</v>
      </c>
      <c r="E583" s="179" t="s">
        <v>1224</v>
      </c>
      <c r="F583" s="179" t="s">
        <v>1233</v>
      </c>
      <c r="G583" s="179" t="s">
        <v>1234</v>
      </c>
      <c r="H583" s="179" t="s">
        <v>468</v>
      </c>
      <c r="I583" s="179" t="s">
        <v>1902</v>
      </c>
      <c r="J583" s="179" t="s">
        <v>1834</v>
      </c>
      <c r="K583" s="181"/>
      <c r="L583" s="181">
        <v>1</v>
      </c>
    </row>
    <row r="584" spans="2:12">
      <c r="B584" s="179" t="s">
        <v>1816</v>
      </c>
      <c r="C584" s="179" t="s">
        <v>1817</v>
      </c>
      <c r="D584" s="179" t="s">
        <v>1818</v>
      </c>
      <c r="E584" s="179" t="s">
        <v>1224</v>
      </c>
      <c r="F584" s="179" t="s">
        <v>1233</v>
      </c>
      <c r="G584" s="179" t="s">
        <v>1234</v>
      </c>
      <c r="H584" s="179" t="s">
        <v>468</v>
      </c>
      <c r="I584" s="179" t="s">
        <v>1902</v>
      </c>
      <c r="J584" s="179" t="s">
        <v>1835</v>
      </c>
      <c r="K584" s="180">
        <v>0.05</v>
      </c>
      <c r="L584" s="181">
        <v>10</v>
      </c>
    </row>
    <row r="585" spans="2:12">
      <c r="B585" s="179" t="s">
        <v>1816</v>
      </c>
      <c r="C585" s="179" t="s">
        <v>1817</v>
      </c>
      <c r="D585" s="179" t="s">
        <v>1818</v>
      </c>
      <c r="E585" s="179" t="s">
        <v>1224</v>
      </c>
      <c r="F585" s="179" t="s">
        <v>1233</v>
      </c>
      <c r="G585" s="179" t="s">
        <v>1234</v>
      </c>
      <c r="H585" s="179" t="s">
        <v>468</v>
      </c>
      <c r="I585" s="179" t="s">
        <v>1902</v>
      </c>
      <c r="J585" s="179" t="s">
        <v>1836</v>
      </c>
      <c r="K585" s="181"/>
      <c r="L585" s="181">
        <v>1</v>
      </c>
    </row>
    <row r="586" spans="2:12">
      <c r="B586" s="179" t="s">
        <v>1816</v>
      </c>
      <c r="C586" s="179" t="s">
        <v>1817</v>
      </c>
      <c r="D586" s="179" t="s">
        <v>1818</v>
      </c>
      <c r="E586" s="179" t="s">
        <v>1224</v>
      </c>
      <c r="F586" s="179" t="s">
        <v>1233</v>
      </c>
      <c r="G586" s="179" t="s">
        <v>1234</v>
      </c>
      <c r="H586" s="179" t="s">
        <v>472</v>
      </c>
      <c r="I586" s="179" t="s">
        <v>1903</v>
      </c>
      <c r="J586" s="179" t="s">
        <v>1834</v>
      </c>
      <c r="K586" s="181"/>
      <c r="L586" s="181">
        <v>1</v>
      </c>
    </row>
    <row r="587" spans="2:12">
      <c r="B587" s="179" t="s">
        <v>1816</v>
      </c>
      <c r="C587" s="179" t="s">
        <v>1817</v>
      </c>
      <c r="D587" s="179" t="s">
        <v>1818</v>
      </c>
      <c r="E587" s="179" t="s">
        <v>1224</v>
      </c>
      <c r="F587" s="179" t="s">
        <v>1233</v>
      </c>
      <c r="G587" s="179" t="s">
        <v>1234</v>
      </c>
      <c r="H587" s="179" t="s">
        <v>472</v>
      </c>
      <c r="I587" s="179" t="s">
        <v>1903</v>
      </c>
      <c r="J587" s="179" t="s">
        <v>1835</v>
      </c>
      <c r="K587" s="180">
        <v>0.01</v>
      </c>
      <c r="L587" s="181">
        <v>2</v>
      </c>
    </row>
    <row r="588" spans="2:12">
      <c r="B588" s="179" t="s">
        <v>1816</v>
      </c>
      <c r="C588" s="179" t="s">
        <v>1817</v>
      </c>
      <c r="D588" s="179" t="s">
        <v>1818</v>
      </c>
      <c r="E588" s="179" t="s">
        <v>1224</v>
      </c>
      <c r="F588" s="179" t="s">
        <v>1233</v>
      </c>
      <c r="G588" s="179" t="s">
        <v>1234</v>
      </c>
      <c r="H588" s="179" t="s">
        <v>470</v>
      </c>
      <c r="I588" s="179" t="s">
        <v>1904</v>
      </c>
      <c r="J588" s="179" t="s">
        <v>1834</v>
      </c>
      <c r="K588" s="181"/>
      <c r="L588" s="181">
        <v>1</v>
      </c>
    </row>
    <row r="589" spans="2:12">
      <c r="B589" s="179" t="s">
        <v>1816</v>
      </c>
      <c r="C589" s="179" t="s">
        <v>1817</v>
      </c>
      <c r="D589" s="179" t="s">
        <v>1818</v>
      </c>
      <c r="E589" s="179" t="s">
        <v>1224</v>
      </c>
      <c r="F589" s="179" t="s">
        <v>1233</v>
      </c>
      <c r="G589" s="179" t="s">
        <v>1234</v>
      </c>
      <c r="H589" s="179" t="s">
        <v>470</v>
      </c>
      <c r="I589" s="179" t="s">
        <v>1904</v>
      </c>
      <c r="J589" s="179" t="s">
        <v>1835</v>
      </c>
      <c r="K589" s="180">
        <v>0.04</v>
      </c>
      <c r="L589" s="181">
        <v>9</v>
      </c>
    </row>
    <row r="590" spans="2:12">
      <c r="B590" s="179" t="s">
        <v>1816</v>
      </c>
      <c r="C590" s="179" t="s">
        <v>1817</v>
      </c>
      <c r="D590" s="179" t="s">
        <v>1818</v>
      </c>
      <c r="E590" s="179" t="s">
        <v>1224</v>
      </c>
      <c r="F590" s="179" t="s">
        <v>1233</v>
      </c>
      <c r="G590" s="179" t="s">
        <v>1234</v>
      </c>
      <c r="H590" s="179" t="s">
        <v>287</v>
      </c>
      <c r="I590" s="179" t="s">
        <v>1238</v>
      </c>
      <c r="J590" s="179" t="s">
        <v>1834</v>
      </c>
      <c r="K590" s="181"/>
      <c r="L590" s="181">
        <v>1</v>
      </c>
    </row>
    <row r="591" spans="2:12">
      <c r="B591" s="179" t="s">
        <v>1816</v>
      </c>
      <c r="C591" s="179" t="s">
        <v>1817</v>
      </c>
      <c r="D591" s="179" t="s">
        <v>1818</v>
      </c>
      <c r="E591" s="179" t="s">
        <v>1224</v>
      </c>
      <c r="F591" s="179" t="s">
        <v>1233</v>
      </c>
      <c r="G591" s="179" t="s">
        <v>1234</v>
      </c>
      <c r="H591" s="179" t="s">
        <v>287</v>
      </c>
      <c r="I591" s="179" t="s">
        <v>1238</v>
      </c>
      <c r="J591" s="179" t="s">
        <v>1835</v>
      </c>
      <c r="K591" s="180">
        <v>0.05</v>
      </c>
      <c r="L591" s="181">
        <v>10</v>
      </c>
    </row>
    <row r="592" spans="2:12">
      <c r="B592" s="179" t="s">
        <v>1816</v>
      </c>
      <c r="C592" s="179" t="s">
        <v>1817</v>
      </c>
      <c r="D592" s="179" t="s">
        <v>1818</v>
      </c>
      <c r="E592" s="179" t="s">
        <v>1224</v>
      </c>
      <c r="F592" s="179" t="s">
        <v>1233</v>
      </c>
      <c r="G592" s="179" t="s">
        <v>1234</v>
      </c>
      <c r="H592" s="179" t="s">
        <v>285</v>
      </c>
      <c r="I592" s="179" t="s">
        <v>1239</v>
      </c>
      <c r="J592" s="179" t="s">
        <v>1834</v>
      </c>
      <c r="K592" s="181"/>
      <c r="L592" s="181">
        <v>1</v>
      </c>
    </row>
    <row r="593" spans="2:12">
      <c r="B593" s="179" t="s">
        <v>1816</v>
      </c>
      <c r="C593" s="179" t="s">
        <v>1817</v>
      </c>
      <c r="D593" s="179" t="s">
        <v>1818</v>
      </c>
      <c r="E593" s="179" t="s">
        <v>1224</v>
      </c>
      <c r="F593" s="179" t="s">
        <v>1233</v>
      </c>
      <c r="G593" s="179" t="s">
        <v>1234</v>
      </c>
      <c r="H593" s="179" t="s">
        <v>285</v>
      </c>
      <c r="I593" s="179" t="s">
        <v>1239</v>
      </c>
      <c r="J593" s="179" t="s">
        <v>1835</v>
      </c>
      <c r="K593" s="180">
        <v>0.21</v>
      </c>
      <c r="L593" s="181">
        <v>37</v>
      </c>
    </row>
    <row r="594" spans="2:12">
      <c r="B594" s="179" t="s">
        <v>1816</v>
      </c>
      <c r="C594" s="179" t="s">
        <v>1817</v>
      </c>
      <c r="D594" s="179" t="s">
        <v>1818</v>
      </c>
      <c r="E594" s="179" t="s">
        <v>1224</v>
      </c>
      <c r="F594" s="179" t="s">
        <v>1233</v>
      </c>
      <c r="G594" s="179" t="s">
        <v>1234</v>
      </c>
      <c r="H594" s="179" t="s">
        <v>285</v>
      </c>
      <c r="I594" s="179" t="s">
        <v>1239</v>
      </c>
      <c r="J594" s="179" t="s">
        <v>1836</v>
      </c>
      <c r="K594" s="181"/>
      <c r="L594" s="181">
        <v>1</v>
      </c>
    </row>
    <row r="595" spans="2:12">
      <c r="B595" s="179" t="s">
        <v>1816</v>
      </c>
      <c r="C595" s="179" t="s">
        <v>1817</v>
      </c>
      <c r="D595" s="179" t="s">
        <v>1818</v>
      </c>
      <c r="E595" s="179" t="s">
        <v>1224</v>
      </c>
      <c r="F595" s="179" t="s">
        <v>1233</v>
      </c>
      <c r="G595" s="179" t="s">
        <v>1234</v>
      </c>
      <c r="H595" s="179" t="s">
        <v>477</v>
      </c>
      <c r="I595" s="179" t="s">
        <v>1243</v>
      </c>
      <c r="J595" s="179" t="s">
        <v>1834</v>
      </c>
      <c r="K595" s="180">
        <v>0.04</v>
      </c>
      <c r="L595" s="181">
        <v>26</v>
      </c>
    </row>
    <row r="596" spans="2:12">
      <c r="B596" s="179" t="s">
        <v>1816</v>
      </c>
      <c r="C596" s="179" t="s">
        <v>1817</v>
      </c>
      <c r="D596" s="179" t="s">
        <v>1818</v>
      </c>
      <c r="E596" s="179" t="s">
        <v>1224</v>
      </c>
      <c r="F596" s="179" t="s">
        <v>1233</v>
      </c>
      <c r="G596" s="179" t="s">
        <v>1234</v>
      </c>
      <c r="H596" s="179" t="s">
        <v>477</v>
      </c>
      <c r="I596" s="179" t="s">
        <v>1243</v>
      </c>
      <c r="J596" s="179" t="s">
        <v>1835</v>
      </c>
      <c r="K596" s="180">
        <v>0.35</v>
      </c>
      <c r="L596" s="181">
        <v>59</v>
      </c>
    </row>
    <row r="597" spans="2:12">
      <c r="B597" s="179" t="s">
        <v>1816</v>
      </c>
      <c r="C597" s="179" t="s">
        <v>1817</v>
      </c>
      <c r="D597" s="179" t="s">
        <v>1818</v>
      </c>
      <c r="E597" s="179" t="s">
        <v>1224</v>
      </c>
      <c r="F597" s="179" t="s">
        <v>1233</v>
      </c>
      <c r="G597" s="179" t="s">
        <v>1234</v>
      </c>
      <c r="H597" s="179" t="s">
        <v>461</v>
      </c>
      <c r="I597" s="179" t="s">
        <v>1245</v>
      </c>
      <c r="J597" s="179" t="s">
        <v>1834</v>
      </c>
      <c r="K597" s="180">
        <v>0.02</v>
      </c>
      <c r="L597" s="181">
        <v>16</v>
      </c>
    </row>
    <row r="598" spans="2:12">
      <c r="B598" s="179" t="s">
        <v>1816</v>
      </c>
      <c r="C598" s="179" t="s">
        <v>1817</v>
      </c>
      <c r="D598" s="179" t="s">
        <v>1818</v>
      </c>
      <c r="E598" s="179" t="s">
        <v>1224</v>
      </c>
      <c r="F598" s="179" t="s">
        <v>1233</v>
      </c>
      <c r="G598" s="179" t="s">
        <v>1234</v>
      </c>
      <c r="H598" s="179" t="s">
        <v>461</v>
      </c>
      <c r="I598" s="179" t="s">
        <v>1245</v>
      </c>
      <c r="J598" s="179" t="s">
        <v>1835</v>
      </c>
      <c r="K598" s="180">
        <v>0.4</v>
      </c>
      <c r="L598" s="181">
        <v>71</v>
      </c>
    </row>
    <row r="599" spans="2:12">
      <c r="B599" s="179" t="s">
        <v>1816</v>
      </c>
      <c r="C599" s="179" t="s">
        <v>1817</v>
      </c>
      <c r="D599" s="179" t="s">
        <v>1818</v>
      </c>
      <c r="E599" s="179" t="s">
        <v>1224</v>
      </c>
      <c r="F599" s="179" t="s">
        <v>1233</v>
      </c>
      <c r="G599" s="179" t="s">
        <v>1234</v>
      </c>
      <c r="H599" s="179" t="s">
        <v>461</v>
      </c>
      <c r="I599" s="179" t="s">
        <v>1245</v>
      </c>
      <c r="J599" s="179" t="s">
        <v>1836</v>
      </c>
      <c r="K599" s="180">
        <v>0.02</v>
      </c>
      <c r="L599" s="181">
        <v>2</v>
      </c>
    </row>
    <row r="600" spans="2:12">
      <c r="B600" s="179" t="s">
        <v>1816</v>
      </c>
      <c r="C600" s="179" t="s">
        <v>1817</v>
      </c>
      <c r="D600" s="179" t="s">
        <v>1818</v>
      </c>
      <c r="E600" s="179" t="s">
        <v>1224</v>
      </c>
      <c r="F600" s="179" t="s">
        <v>1905</v>
      </c>
      <c r="G600" s="179" t="s">
        <v>1234</v>
      </c>
      <c r="H600" s="179" t="s">
        <v>283</v>
      </c>
      <c r="I600" s="179" t="s">
        <v>1235</v>
      </c>
      <c r="J600" s="179" t="s">
        <v>1835</v>
      </c>
      <c r="K600" s="180">
        <v>0.34</v>
      </c>
      <c r="L600" s="181">
        <v>42</v>
      </c>
    </row>
    <row r="601" spans="2:12">
      <c r="B601" s="179" t="s">
        <v>1816</v>
      </c>
      <c r="C601" s="179" t="s">
        <v>1817</v>
      </c>
      <c r="D601" s="179" t="s">
        <v>1818</v>
      </c>
      <c r="E601" s="179" t="s">
        <v>1224</v>
      </c>
      <c r="F601" s="179" t="s">
        <v>1905</v>
      </c>
      <c r="G601" s="179" t="s">
        <v>1234</v>
      </c>
      <c r="H601" s="179" t="s">
        <v>474</v>
      </c>
      <c r="I601" s="179" t="s">
        <v>1236</v>
      </c>
      <c r="J601" s="179" t="s">
        <v>1866</v>
      </c>
      <c r="K601" s="180">
        <v>0.91</v>
      </c>
      <c r="L601" s="181">
        <v>1</v>
      </c>
    </row>
    <row r="602" spans="2:12">
      <c r="B602" s="179" t="s">
        <v>1816</v>
      </c>
      <c r="C602" s="179" t="s">
        <v>1817</v>
      </c>
      <c r="D602" s="179" t="s">
        <v>1818</v>
      </c>
      <c r="E602" s="179" t="s">
        <v>1224</v>
      </c>
      <c r="F602" s="179" t="s">
        <v>1905</v>
      </c>
      <c r="G602" s="179" t="s">
        <v>1234</v>
      </c>
      <c r="H602" s="179" t="s">
        <v>474</v>
      </c>
      <c r="I602" s="179" t="s">
        <v>1236</v>
      </c>
      <c r="J602" s="179" t="s">
        <v>1835</v>
      </c>
      <c r="K602" s="180">
        <v>0.05</v>
      </c>
      <c r="L602" s="181">
        <v>8</v>
      </c>
    </row>
    <row r="603" spans="2:12">
      <c r="B603" s="179" t="s">
        <v>1816</v>
      </c>
      <c r="C603" s="179" t="s">
        <v>1817</v>
      </c>
      <c r="D603" s="179" t="s">
        <v>1818</v>
      </c>
      <c r="E603" s="179" t="s">
        <v>1224</v>
      </c>
      <c r="F603" s="179" t="s">
        <v>1905</v>
      </c>
      <c r="G603" s="179" t="s">
        <v>1234</v>
      </c>
      <c r="H603" s="179" t="s">
        <v>466</v>
      </c>
      <c r="I603" s="179" t="s">
        <v>1237</v>
      </c>
      <c r="J603" s="179" t="s">
        <v>1835</v>
      </c>
      <c r="K603" s="180">
        <v>0.09</v>
      </c>
      <c r="L603" s="181">
        <v>17</v>
      </c>
    </row>
    <row r="604" spans="2:12">
      <c r="B604" s="179" t="s">
        <v>1816</v>
      </c>
      <c r="C604" s="179" t="s">
        <v>1817</v>
      </c>
      <c r="D604" s="179" t="s">
        <v>1818</v>
      </c>
      <c r="E604" s="179" t="s">
        <v>1224</v>
      </c>
      <c r="F604" s="179" t="s">
        <v>1905</v>
      </c>
      <c r="G604" s="179" t="s">
        <v>1234</v>
      </c>
      <c r="H604" s="179" t="s">
        <v>464</v>
      </c>
      <c r="I604" s="179" t="s">
        <v>1241</v>
      </c>
      <c r="J604" s="179" t="s">
        <v>1835</v>
      </c>
      <c r="K604" s="180">
        <v>0.04</v>
      </c>
      <c r="L604" s="181">
        <v>4</v>
      </c>
    </row>
    <row r="605" spans="2:12">
      <c r="B605" s="179" t="s">
        <v>1816</v>
      </c>
      <c r="C605" s="179" t="s">
        <v>1817</v>
      </c>
      <c r="D605" s="179" t="s">
        <v>1818</v>
      </c>
      <c r="E605" s="179" t="s">
        <v>1224</v>
      </c>
      <c r="F605" s="179" t="s">
        <v>1905</v>
      </c>
      <c r="G605" s="179" t="s">
        <v>1234</v>
      </c>
      <c r="H605" s="179" t="s">
        <v>464</v>
      </c>
      <c r="I605" s="179" t="s">
        <v>1241</v>
      </c>
      <c r="J605" s="179" t="s">
        <v>1842</v>
      </c>
      <c r="K605" s="180">
        <v>0.03</v>
      </c>
      <c r="L605" s="181">
        <v>44</v>
      </c>
    </row>
    <row r="606" spans="2:12">
      <c r="B606" s="179" t="s">
        <v>1816</v>
      </c>
      <c r="C606" s="179" t="s">
        <v>1817</v>
      </c>
      <c r="D606" s="179" t="s">
        <v>1818</v>
      </c>
      <c r="E606" s="179" t="s">
        <v>1224</v>
      </c>
      <c r="F606" s="179" t="s">
        <v>1905</v>
      </c>
      <c r="G606" s="179" t="s">
        <v>1234</v>
      </c>
      <c r="H606" s="179" t="s">
        <v>468</v>
      </c>
      <c r="I606" s="179" t="s">
        <v>1902</v>
      </c>
      <c r="J606" s="179" t="s">
        <v>1835</v>
      </c>
      <c r="K606" s="180">
        <v>0.02</v>
      </c>
      <c r="L606" s="181">
        <v>3</v>
      </c>
    </row>
    <row r="607" spans="2:12">
      <c r="B607" s="179" t="s">
        <v>1816</v>
      </c>
      <c r="C607" s="179" t="s">
        <v>1817</v>
      </c>
      <c r="D607" s="179" t="s">
        <v>1818</v>
      </c>
      <c r="E607" s="179" t="s">
        <v>1224</v>
      </c>
      <c r="F607" s="179" t="s">
        <v>1905</v>
      </c>
      <c r="G607" s="179" t="s">
        <v>1234</v>
      </c>
      <c r="H607" s="179" t="s">
        <v>472</v>
      </c>
      <c r="I607" s="179" t="s">
        <v>1903</v>
      </c>
      <c r="J607" s="179" t="s">
        <v>1835</v>
      </c>
      <c r="K607" s="180">
        <v>0.01</v>
      </c>
      <c r="L607" s="181">
        <v>1</v>
      </c>
    </row>
    <row r="608" spans="2:12">
      <c r="B608" s="179" t="s">
        <v>1816</v>
      </c>
      <c r="C608" s="179" t="s">
        <v>1817</v>
      </c>
      <c r="D608" s="179" t="s">
        <v>1818</v>
      </c>
      <c r="E608" s="179" t="s">
        <v>1224</v>
      </c>
      <c r="F608" s="179" t="s">
        <v>1905</v>
      </c>
      <c r="G608" s="179" t="s">
        <v>1234</v>
      </c>
      <c r="H608" s="179" t="s">
        <v>470</v>
      </c>
      <c r="I608" s="179" t="s">
        <v>1904</v>
      </c>
      <c r="J608" s="179" t="s">
        <v>1835</v>
      </c>
      <c r="K608" s="180">
        <v>0.01</v>
      </c>
      <c r="L608" s="181">
        <v>1</v>
      </c>
    </row>
    <row r="609" spans="2:12">
      <c r="B609" s="179" t="s">
        <v>1816</v>
      </c>
      <c r="C609" s="179" t="s">
        <v>1817</v>
      </c>
      <c r="D609" s="179" t="s">
        <v>1818</v>
      </c>
      <c r="E609" s="179" t="s">
        <v>1224</v>
      </c>
      <c r="F609" s="179" t="s">
        <v>1905</v>
      </c>
      <c r="G609" s="179" t="s">
        <v>1234</v>
      </c>
      <c r="H609" s="179" t="s">
        <v>287</v>
      </c>
      <c r="I609" s="179" t="s">
        <v>1238</v>
      </c>
      <c r="J609" s="179" t="s">
        <v>1835</v>
      </c>
      <c r="K609" s="180">
        <v>0.06</v>
      </c>
      <c r="L609" s="181">
        <v>8</v>
      </c>
    </row>
    <row r="610" spans="2:12">
      <c r="B610" s="179" t="s">
        <v>1816</v>
      </c>
      <c r="C610" s="179" t="s">
        <v>1817</v>
      </c>
      <c r="D610" s="179" t="s">
        <v>1818</v>
      </c>
      <c r="E610" s="179" t="s">
        <v>1224</v>
      </c>
      <c r="F610" s="179" t="s">
        <v>1905</v>
      </c>
      <c r="G610" s="179" t="s">
        <v>1234</v>
      </c>
      <c r="H610" s="179" t="s">
        <v>285</v>
      </c>
      <c r="I610" s="179" t="s">
        <v>1239</v>
      </c>
      <c r="J610" s="179" t="s">
        <v>1839</v>
      </c>
      <c r="K610" s="181"/>
      <c r="L610" s="181">
        <v>1</v>
      </c>
    </row>
    <row r="611" spans="2:12">
      <c r="B611" s="179" t="s">
        <v>1816</v>
      </c>
      <c r="C611" s="179" t="s">
        <v>1817</v>
      </c>
      <c r="D611" s="179" t="s">
        <v>1818</v>
      </c>
      <c r="E611" s="179" t="s">
        <v>1224</v>
      </c>
      <c r="F611" s="179" t="s">
        <v>1905</v>
      </c>
      <c r="G611" s="179" t="s">
        <v>1234</v>
      </c>
      <c r="H611" s="179" t="s">
        <v>285</v>
      </c>
      <c r="I611" s="179" t="s">
        <v>1239</v>
      </c>
      <c r="J611" s="179" t="s">
        <v>1835</v>
      </c>
      <c r="K611" s="180">
        <v>0.15</v>
      </c>
      <c r="L611" s="181">
        <v>21</v>
      </c>
    </row>
    <row r="612" spans="2:12">
      <c r="B612" s="179" t="s">
        <v>1816</v>
      </c>
      <c r="C612" s="179" t="s">
        <v>1817</v>
      </c>
      <c r="D612" s="179" t="s">
        <v>1818</v>
      </c>
      <c r="E612" s="179" t="s">
        <v>1224</v>
      </c>
      <c r="F612" s="179" t="s">
        <v>1905</v>
      </c>
      <c r="G612" s="179" t="s">
        <v>1234</v>
      </c>
      <c r="H612" s="179" t="s">
        <v>477</v>
      </c>
      <c r="I612" s="179" t="s">
        <v>1243</v>
      </c>
      <c r="J612" s="179" t="s">
        <v>1835</v>
      </c>
      <c r="K612" s="180">
        <v>0.12</v>
      </c>
      <c r="L612" s="181">
        <v>29</v>
      </c>
    </row>
    <row r="613" spans="2:12">
      <c r="B613" s="179" t="s">
        <v>1816</v>
      </c>
      <c r="C613" s="179" t="s">
        <v>1817</v>
      </c>
      <c r="D613" s="179" t="s">
        <v>1818</v>
      </c>
      <c r="E613" s="179" t="s">
        <v>1224</v>
      </c>
      <c r="F613" s="179" t="s">
        <v>1905</v>
      </c>
      <c r="G613" s="179" t="s">
        <v>1234</v>
      </c>
      <c r="H613" s="179" t="s">
        <v>461</v>
      </c>
      <c r="I613" s="179" t="s">
        <v>1245</v>
      </c>
      <c r="J613" s="179" t="s">
        <v>1866</v>
      </c>
      <c r="K613" s="180">
        <v>0.91</v>
      </c>
      <c r="L613" s="181">
        <v>1</v>
      </c>
    </row>
    <row r="614" spans="2:12">
      <c r="B614" s="179" t="s">
        <v>1816</v>
      </c>
      <c r="C614" s="179" t="s">
        <v>1817</v>
      </c>
      <c r="D614" s="179" t="s">
        <v>1818</v>
      </c>
      <c r="E614" s="179" t="s">
        <v>1224</v>
      </c>
      <c r="F614" s="179" t="s">
        <v>1905</v>
      </c>
      <c r="G614" s="179" t="s">
        <v>1234</v>
      </c>
      <c r="H614" s="179" t="s">
        <v>461</v>
      </c>
      <c r="I614" s="179" t="s">
        <v>1245</v>
      </c>
      <c r="J614" s="179" t="s">
        <v>1835</v>
      </c>
      <c r="K614" s="180">
        <v>0.11</v>
      </c>
      <c r="L614" s="181">
        <v>17</v>
      </c>
    </row>
    <row r="615" spans="2:12">
      <c r="B615" s="179" t="s">
        <v>1816</v>
      </c>
      <c r="C615" s="179" t="s">
        <v>1817</v>
      </c>
      <c r="D615" s="179" t="s">
        <v>1818</v>
      </c>
      <c r="E615" s="179" t="s">
        <v>1224</v>
      </c>
      <c r="F615" s="179" t="s">
        <v>1905</v>
      </c>
      <c r="G615" s="179" t="s">
        <v>1234</v>
      </c>
      <c r="H615" s="179" t="s">
        <v>461</v>
      </c>
      <c r="I615" s="179" t="s">
        <v>1245</v>
      </c>
      <c r="J615" s="179" t="s">
        <v>1842</v>
      </c>
      <c r="K615" s="181"/>
      <c r="L615" s="181">
        <v>2</v>
      </c>
    </row>
    <row r="616" spans="2:12">
      <c r="B616" s="179" t="s">
        <v>1816</v>
      </c>
      <c r="C616" s="179" t="s">
        <v>1817</v>
      </c>
      <c r="D616" s="179" t="s">
        <v>1818</v>
      </c>
      <c r="E616" s="179" t="s">
        <v>1224</v>
      </c>
      <c r="F616" s="179" t="s">
        <v>1906</v>
      </c>
      <c r="G616" s="179" t="s">
        <v>1243</v>
      </c>
      <c r="H616" s="179" t="s">
        <v>477</v>
      </c>
      <c r="I616" s="179" t="s">
        <v>1243</v>
      </c>
      <c r="J616" s="179" t="s">
        <v>1842</v>
      </c>
      <c r="K616" s="181"/>
      <c r="L616" s="181">
        <v>1</v>
      </c>
    </row>
    <row r="617" spans="2:12">
      <c r="B617" s="179" t="s">
        <v>1816</v>
      </c>
      <c r="C617" s="179" t="s">
        <v>1817</v>
      </c>
      <c r="D617" s="179" t="s">
        <v>1818</v>
      </c>
      <c r="E617" s="179" t="s">
        <v>1224</v>
      </c>
      <c r="F617" s="179" t="s">
        <v>1244</v>
      </c>
      <c r="G617" s="179" t="s">
        <v>1245</v>
      </c>
      <c r="H617" s="179" t="s">
        <v>461</v>
      </c>
      <c r="I617" s="179" t="s">
        <v>1245</v>
      </c>
      <c r="J617" s="179" t="s">
        <v>1834</v>
      </c>
      <c r="K617" s="181"/>
      <c r="L617" s="181">
        <v>3</v>
      </c>
    </row>
    <row r="618" spans="2:12">
      <c r="B618" s="179" t="s">
        <v>1816</v>
      </c>
      <c r="C618" s="179" t="s">
        <v>1817</v>
      </c>
      <c r="D618" s="179" t="s">
        <v>1818</v>
      </c>
      <c r="E618" s="179" t="s">
        <v>1224</v>
      </c>
      <c r="F618" s="179" t="s">
        <v>1244</v>
      </c>
      <c r="G618" s="179" t="s">
        <v>1245</v>
      </c>
      <c r="H618" s="179" t="s">
        <v>461</v>
      </c>
      <c r="I618" s="179" t="s">
        <v>1245</v>
      </c>
      <c r="J618" s="179" t="s">
        <v>1839</v>
      </c>
      <c r="K618" s="181"/>
      <c r="L618" s="181">
        <v>9</v>
      </c>
    </row>
    <row r="619" spans="2:12">
      <c r="B619" s="179" t="s">
        <v>1816</v>
      </c>
      <c r="C619" s="179" t="s">
        <v>1817</v>
      </c>
      <c r="D619" s="179" t="s">
        <v>1818</v>
      </c>
      <c r="E619" s="179" t="s">
        <v>1224</v>
      </c>
      <c r="F619" s="179" t="s">
        <v>1244</v>
      </c>
      <c r="G619" s="179" t="s">
        <v>1245</v>
      </c>
      <c r="H619" s="179" t="s">
        <v>461</v>
      </c>
      <c r="I619" s="179" t="s">
        <v>1245</v>
      </c>
      <c r="J619" s="179" t="s">
        <v>1842</v>
      </c>
      <c r="K619" s="181"/>
      <c r="L619" s="181">
        <v>4</v>
      </c>
    </row>
    <row r="620" spans="2:12">
      <c r="B620" s="179" t="s">
        <v>1816</v>
      </c>
      <c r="C620" s="179" t="s">
        <v>1817</v>
      </c>
      <c r="D620" s="179" t="s">
        <v>1818</v>
      </c>
      <c r="E620" s="179" t="s">
        <v>1224</v>
      </c>
      <c r="F620" s="179" t="s">
        <v>1907</v>
      </c>
      <c r="G620" s="179" t="s">
        <v>1234</v>
      </c>
      <c r="H620" s="179" t="s">
        <v>474</v>
      </c>
      <c r="I620" s="179" t="s">
        <v>1236</v>
      </c>
      <c r="J620" s="179" t="s">
        <v>1835</v>
      </c>
      <c r="K620" s="180">
        <v>0.02</v>
      </c>
      <c r="L620" s="181">
        <v>4</v>
      </c>
    </row>
    <row r="621" spans="2:12">
      <c r="B621" s="179" t="s">
        <v>1816</v>
      </c>
      <c r="C621" s="179" t="s">
        <v>1817</v>
      </c>
      <c r="D621" s="179" t="s">
        <v>1818</v>
      </c>
      <c r="E621" s="179" t="s">
        <v>1224</v>
      </c>
      <c r="F621" s="179" t="s">
        <v>1907</v>
      </c>
      <c r="G621" s="179" t="s">
        <v>1234</v>
      </c>
      <c r="H621" s="179" t="s">
        <v>466</v>
      </c>
      <c r="I621" s="179" t="s">
        <v>1237</v>
      </c>
      <c r="J621" s="179" t="s">
        <v>1835</v>
      </c>
      <c r="K621" s="180">
        <v>0.02</v>
      </c>
      <c r="L621" s="181">
        <v>3</v>
      </c>
    </row>
    <row r="622" spans="2:12">
      <c r="B622" s="179" t="s">
        <v>1816</v>
      </c>
      <c r="C622" s="179" t="s">
        <v>1817</v>
      </c>
      <c r="D622" s="179" t="s">
        <v>1818</v>
      </c>
      <c r="E622" s="179" t="s">
        <v>1224</v>
      </c>
      <c r="F622" s="179" t="s">
        <v>1907</v>
      </c>
      <c r="G622" s="179" t="s">
        <v>1234</v>
      </c>
      <c r="H622" s="179" t="s">
        <v>464</v>
      </c>
      <c r="I622" s="179" t="s">
        <v>1241</v>
      </c>
      <c r="J622" s="179" t="s">
        <v>1835</v>
      </c>
      <c r="K622" s="180">
        <v>0.01</v>
      </c>
      <c r="L622" s="181">
        <v>1</v>
      </c>
    </row>
    <row r="623" spans="2:12">
      <c r="B623" s="179" t="s">
        <v>1816</v>
      </c>
      <c r="C623" s="179" t="s">
        <v>1817</v>
      </c>
      <c r="D623" s="179" t="s">
        <v>1818</v>
      </c>
      <c r="E623" s="179" t="s">
        <v>1224</v>
      </c>
      <c r="F623" s="179" t="s">
        <v>1907</v>
      </c>
      <c r="G623" s="179" t="s">
        <v>1234</v>
      </c>
      <c r="H623" s="179" t="s">
        <v>472</v>
      </c>
      <c r="I623" s="179" t="s">
        <v>1903</v>
      </c>
      <c r="J623" s="179" t="s">
        <v>1835</v>
      </c>
      <c r="K623" s="180">
        <v>0.01</v>
      </c>
      <c r="L623" s="181">
        <v>1</v>
      </c>
    </row>
    <row r="624" spans="2:12">
      <c r="B624" s="179" t="s">
        <v>1816</v>
      </c>
      <c r="C624" s="179" t="s">
        <v>1817</v>
      </c>
      <c r="D624" s="179" t="s">
        <v>1818</v>
      </c>
      <c r="E624" s="179" t="s">
        <v>1224</v>
      </c>
      <c r="F624" s="179" t="s">
        <v>1907</v>
      </c>
      <c r="G624" s="179" t="s">
        <v>1234</v>
      </c>
      <c r="H624" s="179" t="s">
        <v>287</v>
      </c>
      <c r="I624" s="179" t="s">
        <v>1238</v>
      </c>
      <c r="J624" s="179" t="s">
        <v>1835</v>
      </c>
      <c r="K624" s="180">
        <v>0.01</v>
      </c>
      <c r="L624" s="181">
        <v>1</v>
      </c>
    </row>
    <row r="625" spans="2:12">
      <c r="B625" s="179" t="s">
        <v>1816</v>
      </c>
      <c r="C625" s="179" t="s">
        <v>1817</v>
      </c>
      <c r="D625" s="179" t="s">
        <v>1818</v>
      </c>
      <c r="E625" s="179" t="s">
        <v>1224</v>
      </c>
      <c r="F625" s="179" t="s">
        <v>1907</v>
      </c>
      <c r="G625" s="179" t="s">
        <v>1234</v>
      </c>
      <c r="H625" s="179" t="s">
        <v>285</v>
      </c>
      <c r="I625" s="179" t="s">
        <v>1239</v>
      </c>
      <c r="J625" s="179" t="s">
        <v>1835</v>
      </c>
      <c r="K625" s="180">
        <v>0.05</v>
      </c>
      <c r="L625" s="181">
        <v>9</v>
      </c>
    </row>
    <row r="626" spans="2:12">
      <c r="B626" s="179" t="s">
        <v>1816</v>
      </c>
      <c r="C626" s="179" t="s">
        <v>1817</v>
      </c>
      <c r="D626" s="179" t="s">
        <v>1818</v>
      </c>
      <c r="E626" s="179" t="s">
        <v>1224</v>
      </c>
      <c r="F626" s="179" t="s">
        <v>1907</v>
      </c>
      <c r="G626" s="179" t="s">
        <v>1234</v>
      </c>
      <c r="H626" s="179" t="s">
        <v>461</v>
      </c>
      <c r="I626" s="179" t="s">
        <v>1245</v>
      </c>
      <c r="J626" s="179" t="s">
        <v>1835</v>
      </c>
      <c r="K626" s="180">
        <v>0.21</v>
      </c>
      <c r="L626" s="181">
        <v>35</v>
      </c>
    </row>
    <row r="627" spans="2:12">
      <c r="B627" s="179" t="s">
        <v>1816</v>
      </c>
      <c r="C627" s="179" t="s">
        <v>1817</v>
      </c>
      <c r="D627" s="179" t="s">
        <v>1818</v>
      </c>
      <c r="E627" s="179" t="s">
        <v>1224</v>
      </c>
      <c r="F627" s="179" t="s">
        <v>1908</v>
      </c>
      <c r="G627" s="179" t="s">
        <v>1245</v>
      </c>
      <c r="H627" s="179" t="s">
        <v>1148</v>
      </c>
      <c r="I627" s="179" t="s">
        <v>1245</v>
      </c>
      <c r="J627" s="179" t="s">
        <v>1838</v>
      </c>
      <c r="K627" s="180">
        <v>0.09</v>
      </c>
      <c r="L627" s="181">
        <v>35</v>
      </c>
    </row>
    <row r="628" spans="2:12">
      <c r="B628" s="179" t="s">
        <v>1816</v>
      </c>
      <c r="C628" s="179" t="s">
        <v>1817</v>
      </c>
      <c r="D628" s="179" t="s">
        <v>1818</v>
      </c>
      <c r="E628" s="179" t="s">
        <v>1224</v>
      </c>
      <c r="F628" s="179" t="s">
        <v>1909</v>
      </c>
      <c r="G628" s="179" t="s">
        <v>1245</v>
      </c>
      <c r="H628" s="179" t="s">
        <v>458</v>
      </c>
      <c r="I628" s="179" t="s">
        <v>1245</v>
      </c>
      <c r="J628" s="179" t="s">
        <v>1834</v>
      </c>
      <c r="K628" s="180">
        <v>0.09</v>
      </c>
      <c r="L628" s="181">
        <v>62</v>
      </c>
    </row>
    <row r="629" spans="2:12">
      <c r="B629" s="179" t="s">
        <v>1816</v>
      </c>
      <c r="C629" s="179" t="s">
        <v>1817</v>
      </c>
      <c r="D629" s="179" t="s">
        <v>1818</v>
      </c>
      <c r="E629" s="179" t="s">
        <v>1224</v>
      </c>
      <c r="F629" s="179" t="s">
        <v>1909</v>
      </c>
      <c r="G629" s="179" t="s">
        <v>1245</v>
      </c>
      <c r="H629" s="179" t="s">
        <v>458</v>
      </c>
      <c r="I629" s="179" t="s">
        <v>1245</v>
      </c>
      <c r="J629" s="179" t="s">
        <v>1839</v>
      </c>
      <c r="K629" s="181"/>
      <c r="L629" s="181">
        <v>25</v>
      </c>
    </row>
    <row r="630" spans="2:12">
      <c r="B630" s="179" t="s">
        <v>1816</v>
      </c>
      <c r="C630" s="179" t="s">
        <v>1817</v>
      </c>
      <c r="D630" s="179" t="s">
        <v>1818</v>
      </c>
      <c r="E630" s="179" t="s">
        <v>1224</v>
      </c>
      <c r="F630" s="179" t="s">
        <v>1909</v>
      </c>
      <c r="G630" s="179" t="s">
        <v>1245</v>
      </c>
      <c r="H630" s="179" t="s">
        <v>458</v>
      </c>
      <c r="I630" s="179" t="s">
        <v>1245</v>
      </c>
      <c r="J630" s="179" t="s">
        <v>1835</v>
      </c>
      <c r="K630" s="180">
        <v>0.55000000000000004</v>
      </c>
      <c r="L630" s="181">
        <v>117</v>
      </c>
    </row>
    <row r="631" spans="2:12">
      <c r="B631" s="179" t="s">
        <v>1816</v>
      </c>
      <c r="C631" s="179" t="s">
        <v>1817</v>
      </c>
      <c r="D631" s="179" t="s">
        <v>1818</v>
      </c>
      <c r="E631" s="179" t="s">
        <v>1224</v>
      </c>
      <c r="F631" s="179" t="s">
        <v>1909</v>
      </c>
      <c r="G631" s="179" t="s">
        <v>1245</v>
      </c>
      <c r="H631" s="179" t="s">
        <v>458</v>
      </c>
      <c r="I631" s="179" t="s">
        <v>1245</v>
      </c>
      <c r="J631" s="179" t="s">
        <v>1868</v>
      </c>
      <c r="K631" s="180">
        <v>0.01</v>
      </c>
      <c r="L631" s="181">
        <v>1</v>
      </c>
    </row>
    <row r="632" spans="2:12">
      <c r="B632" s="179" t="s">
        <v>1816</v>
      </c>
      <c r="C632" s="179" t="s">
        <v>1817</v>
      </c>
      <c r="D632" s="179" t="s">
        <v>1818</v>
      </c>
      <c r="E632" s="179" t="s">
        <v>1224</v>
      </c>
      <c r="F632" s="179" t="s">
        <v>1909</v>
      </c>
      <c r="G632" s="179" t="s">
        <v>1245</v>
      </c>
      <c r="H632" s="179" t="s">
        <v>458</v>
      </c>
      <c r="I632" s="179" t="s">
        <v>1245</v>
      </c>
      <c r="J632" s="179" t="s">
        <v>1836</v>
      </c>
      <c r="K632" s="180">
        <v>0.01</v>
      </c>
      <c r="L632" s="181">
        <v>1</v>
      </c>
    </row>
    <row r="633" spans="2:12">
      <c r="B633" s="179" t="s">
        <v>1816</v>
      </c>
      <c r="C633" s="179" t="s">
        <v>1817</v>
      </c>
      <c r="D633" s="179" t="s">
        <v>1818</v>
      </c>
      <c r="E633" s="179" t="s">
        <v>1224</v>
      </c>
      <c r="F633" s="179" t="s">
        <v>1910</v>
      </c>
      <c r="G633" s="179" t="s">
        <v>1245</v>
      </c>
      <c r="H633" s="179" t="s">
        <v>458</v>
      </c>
      <c r="I633" s="179" t="s">
        <v>1245</v>
      </c>
      <c r="J633" s="179" t="s">
        <v>1835</v>
      </c>
      <c r="K633" s="180">
        <v>0.02</v>
      </c>
      <c r="L633" s="181">
        <v>2</v>
      </c>
    </row>
    <row r="634" spans="2:12">
      <c r="B634" s="179" t="s">
        <v>1816</v>
      </c>
      <c r="C634" s="179" t="s">
        <v>1817</v>
      </c>
      <c r="D634" s="179" t="s">
        <v>1818</v>
      </c>
      <c r="E634" s="179" t="s">
        <v>1224</v>
      </c>
      <c r="F634" s="179" t="s">
        <v>1910</v>
      </c>
      <c r="G634" s="179" t="s">
        <v>1245</v>
      </c>
      <c r="H634" s="179" t="s">
        <v>457</v>
      </c>
      <c r="I634" s="179" t="s">
        <v>1245</v>
      </c>
      <c r="J634" s="179" t="s">
        <v>1835</v>
      </c>
      <c r="K634" s="180">
        <v>0.01</v>
      </c>
      <c r="L634" s="181">
        <v>1</v>
      </c>
    </row>
    <row r="635" spans="2:12">
      <c r="B635" s="179" t="s">
        <v>1816</v>
      </c>
      <c r="C635" s="179" t="s">
        <v>1817</v>
      </c>
      <c r="D635" s="179" t="s">
        <v>1818</v>
      </c>
      <c r="E635" s="179" t="s">
        <v>1224</v>
      </c>
      <c r="F635" s="179" t="s">
        <v>1910</v>
      </c>
      <c r="G635" s="179" t="s">
        <v>1245</v>
      </c>
      <c r="H635" s="179" t="s">
        <v>454</v>
      </c>
      <c r="I635" s="179" t="s">
        <v>1245</v>
      </c>
      <c r="J635" s="179" t="s">
        <v>1835</v>
      </c>
      <c r="K635" s="180">
        <v>0.03</v>
      </c>
      <c r="L635" s="181">
        <v>1</v>
      </c>
    </row>
    <row r="636" spans="2:12">
      <c r="B636" s="179" t="s">
        <v>1816</v>
      </c>
      <c r="C636" s="179" t="s">
        <v>1817</v>
      </c>
      <c r="D636" s="179" t="s">
        <v>1818</v>
      </c>
      <c r="E636" s="179" t="s">
        <v>1224</v>
      </c>
      <c r="F636" s="179" t="s">
        <v>1911</v>
      </c>
      <c r="G636" s="179" t="s">
        <v>1234</v>
      </c>
      <c r="H636" s="179" t="s">
        <v>458</v>
      </c>
      <c r="I636" s="179" t="s">
        <v>1245</v>
      </c>
      <c r="J636" s="179" t="s">
        <v>1835</v>
      </c>
      <c r="K636" s="180">
        <v>0.03</v>
      </c>
      <c r="L636" s="181">
        <v>1</v>
      </c>
    </row>
    <row r="637" spans="2:12">
      <c r="B637" s="179" t="s">
        <v>1816</v>
      </c>
      <c r="C637" s="179" t="s">
        <v>1817</v>
      </c>
      <c r="D637" s="179" t="s">
        <v>1818</v>
      </c>
      <c r="E637" s="179" t="s">
        <v>260</v>
      </c>
      <c r="F637" s="179" t="s">
        <v>1256</v>
      </c>
      <c r="G637" s="179" t="s">
        <v>260</v>
      </c>
      <c r="H637" s="179" t="s">
        <v>1055</v>
      </c>
      <c r="I637" s="179" t="s">
        <v>1796</v>
      </c>
      <c r="J637" s="179" t="s">
        <v>1834</v>
      </c>
      <c r="K637" s="181"/>
      <c r="L637" s="181">
        <v>2</v>
      </c>
    </row>
    <row r="638" spans="2:12">
      <c r="B638" s="179" t="s">
        <v>1816</v>
      </c>
      <c r="C638" s="179" t="s">
        <v>1817</v>
      </c>
      <c r="D638" s="179" t="s">
        <v>1818</v>
      </c>
      <c r="E638" s="179" t="s">
        <v>260</v>
      </c>
      <c r="F638" s="179" t="s">
        <v>1256</v>
      </c>
      <c r="G638" s="179" t="s">
        <v>260</v>
      </c>
      <c r="H638" s="179" t="s">
        <v>1055</v>
      </c>
      <c r="I638" s="179" t="s">
        <v>1796</v>
      </c>
      <c r="J638" s="179" t="s">
        <v>1838</v>
      </c>
      <c r="K638" s="181"/>
      <c r="L638" s="181">
        <v>1</v>
      </c>
    </row>
    <row r="639" spans="2:12">
      <c r="B639" s="179" t="s">
        <v>1816</v>
      </c>
      <c r="C639" s="179" t="s">
        <v>1817</v>
      </c>
      <c r="D639" s="179" t="s">
        <v>1818</v>
      </c>
      <c r="E639" s="179" t="s">
        <v>260</v>
      </c>
      <c r="F639" s="179" t="s">
        <v>1256</v>
      </c>
      <c r="G639" s="179" t="s">
        <v>260</v>
      </c>
      <c r="H639" s="179" t="s">
        <v>1055</v>
      </c>
      <c r="I639" s="179" t="s">
        <v>1796</v>
      </c>
      <c r="J639" s="179" t="s">
        <v>1835</v>
      </c>
      <c r="K639" s="180">
        <v>0.42</v>
      </c>
      <c r="L639" s="181">
        <v>82</v>
      </c>
    </row>
    <row r="640" spans="2:12">
      <c r="B640" s="179" t="s">
        <v>1816</v>
      </c>
      <c r="C640" s="179" t="s">
        <v>1817</v>
      </c>
      <c r="D640" s="179" t="s">
        <v>1818</v>
      </c>
      <c r="E640" s="179" t="s">
        <v>260</v>
      </c>
      <c r="F640" s="179" t="s">
        <v>1256</v>
      </c>
      <c r="G640" s="179" t="s">
        <v>260</v>
      </c>
      <c r="H640" s="179" t="s">
        <v>1055</v>
      </c>
      <c r="I640" s="179" t="s">
        <v>1796</v>
      </c>
      <c r="J640" s="179" t="s">
        <v>1836</v>
      </c>
      <c r="K640" s="180">
        <v>0.01</v>
      </c>
      <c r="L640" s="181">
        <v>1</v>
      </c>
    </row>
    <row r="641" spans="2:12">
      <c r="B641" s="179" t="s">
        <v>1816</v>
      </c>
      <c r="C641" s="179" t="s">
        <v>1817</v>
      </c>
      <c r="D641" s="179" t="s">
        <v>1818</v>
      </c>
      <c r="E641" s="179" t="s">
        <v>260</v>
      </c>
      <c r="F641" s="179" t="s">
        <v>1256</v>
      </c>
      <c r="G641" s="179" t="s">
        <v>260</v>
      </c>
      <c r="H641" s="179" t="s">
        <v>328</v>
      </c>
      <c r="I641" s="179" t="s">
        <v>1267</v>
      </c>
      <c r="J641" s="179" t="s">
        <v>1834</v>
      </c>
      <c r="K641" s="180">
        <v>0.13</v>
      </c>
      <c r="L641" s="181">
        <v>112</v>
      </c>
    </row>
    <row r="642" spans="2:12">
      <c r="B642" s="179" t="s">
        <v>1816</v>
      </c>
      <c r="C642" s="179" t="s">
        <v>1817</v>
      </c>
      <c r="D642" s="179" t="s">
        <v>1818</v>
      </c>
      <c r="E642" s="179" t="s">
        <v>260</v>
      </c>
      <c r="F642" s="179" t="s">
        <v>1256</v>
      </c>
      <c r="G642" s="179" t="s">
        <v>260</v>
      </c>
      <c r="H642" s="179" t="s">
        <v>328</v>
      </c>
      <c r="I642" s="179" t="s">
        <v>1267</v>
      </c>
      <c r="J642" s="179" t="s">
        <v>1838</v>
      </c>
      <c r="K642" s="181"/>
      <c r="L642" s="181">
        <v>3</v>
      </c>
    </row>
    <row r="643" spans="2:12">
      <c r="B643" s="179" t="s">
        <v>1816</v>
      </c>
      <c r="C643" s="179" t="s">
        <v>1817</v>
      </c>
      <c r="D643" s="179" t="s">
        <v>1818</v>
      </c>
      <c r="E643" s="179" t="s">
        <v>260</v>
      </c>
      <c r="F643" s="179" t="s">
        <v>1256</v>
      </c>
      <c r="G643" s="179" t="s">
        <v>260</v>
      </c>
      <c r="H643" s="179" t="s">
        <v>328</v>
      </c>
      <c r="I643" s="179" t="s">
        <v>1267</v>
      </c>
      <c r="J643" s="179" t="s">
        <v>1861</v>
      </c>
      <c r="K643" s="181"/>
      <c r="L643" s="181">
        <v>1</v>
      </c>
    </row>
    <row r="644" spans="2:12">
      <c r="B644" s="179" t="s">
        <v>1816</v>
      </c>
      <c r="C644" s="179" t="s">
        <v>1817</v>
      </c>
      <c r="D644" s="179" t="s">
        <v>1818</v>
      </c>
      <c r="E644" s="179" t="s">
        <v>260</v>
      </c>
      <c r="F644" s="179" t="s">
        <v>1256</v>
      </c>
      <c r="G644" s="179" t="s">
        <v>260</v>
      </c>
      <c r="H644" s="179" t="s">
        <v>328</v>
      </c>
      <c r="I644" s="179" t="s">
        <v>1267</v>
      </c>
      <c r="J644" s="179" t="s">
        <v>1865</v>
      </c>
      <c r="K644" s="181"/>
      <c r="L644" s="181">
        <v>1</v>
      </c>
    </row>
    <row r="645" spans="2:12">
      <c r="B645" s="179" t="s">
        <v>1816</v>
      </c>
      <c r="C645" s="179" t="s">
        <v>1817</v>
      </c>
      <c r="D645" s="179" t="s">
        <v>1818</v>
      </c>
      <c r="E645" s="179" t="s">
        <v>260</v>
      </c>
      <c r="F645" s="179" t="s">
        <v>1256</v>
      </c>
      <c r="G645" s="179" t="s">
        <v>260</v>
      </c>
      <c r="H645" s="179" t="s">
        <v>328</v>
      </c>
      <c r="I645" s="179" t="s">
        <v>1267</v>
      </c>
      <c r="J645" s="179" t="s">
        <v>1835</v>
      </c>
      <c r="K645" s="180">
        <v>2.2999999999999998</v>
      </c>
      <c r="L645" s="181">
        <v>469</v>
      </c>
    </row>
    <row r="646" spans="2:12">
      <c r="B646" s="179" t="s">
        <v>1816</v>
      </c>
      <c r="C646" s="179" t="s">
        <v>1817</v>
      </c>
      <c r="D646" s="179" t="s">
        <v>1818</v>
      </c>
      <c r="E646" s="179" t="s">
        <v>260</v>
      </c>
      <c r="F646" s="179" t="s">
        <v>1256</v>
      </c>
      <c r="G646" s="179" t="s">
        <v>260</v>
      </c>
      <c r="H646" s="179" t="s">
        <v>328</v>
      </c>
      <c r="I646" s="179" t="s">
        <v>1267</v>
      </c>
      <c r="J646" s="179" t="s">
        <v>1842</v>
      </c>
      <c r="K646" s="181"/>
      <c r="L646" s="181">
        <v>5</v>
      </c>
    </row>
    <row r="647" spans="2:12">
      <c r="B647" s="179" t="s">
        <v>1816</v>
      </c>
      <c r="C647" s="179" t="s">
        <v>1817</v>
      </c>
      <c r="D647" s="179" t="s">
        <v>1818</v>
      </c>
      <c r="E647" s="179" t="s">
        <v>260</v>
      </c>
      <c r="F647" s="179" t="s">
        <v>1256</v>
      </c>
      <c r="G647" s="179" t="s">
        <v>260</v>
      </c>
      <c r="H647" s="179" t="s">
        <v>328</v>
      </c>
      <c r="I647" s="179" t="s">
        <v>1267</v>
      </c>
      <c r="J647" s="179" t="s">
        <v>1836</v>
      </c>
      <c r="K647" s="180">
        <v>0.08</v>
      </c>
      <c r="L647" s="181">
        <v>2</v>
      </c>
    </row>
    <row r="648" spans="2:12">
      <c r="B648" s="179" t="s">
        <v>1816</v>
      </c>
      <c r="C648" s="179" t="s">
        <v>1817</v>
      </c>
      <c r="D648" s="179" t="s">
        <v>1818</v>
      </c>
      <c r="E648" s="179" t="s">
        <v>260</v>
      </c>
      <c r="F648" s="179" t="s">
        <v>1256</v>
      </c>
      <c r="G648" s="179" t="s">
        <v>260</v>
      </c>
      <c r="H648" s="179" t="s">
        <v>326</v>
      </c>
      <c r="I648" s="179" t="s">
        <v>1257</v>
      </c>
      <c r="J648" s="179" t="s">
        <v>1834</v>
      </c>
      <c r="K648" s="180">
        <v>0.03</v>
      </c>
      <c r="L648" s="181">
        <v>26</v>
      </c>
    </row>
    <row r="649" spans="2:12">
      <c r="B649" s="179" t="s">
        <v>1816</v>
      </c>
      <c r="C649" s="179" t="s">
        <v>1817</v>
      </c>
      <c r="D649" s="179" t="s">
        <v>1818</v>
      </c>
      <c r="E649" s="179" t="s">
        <v>260</v>
      </c>
      <c r="F649" s="179" t="s">
        <v>1256</v>
      </c>
      <c r="G649" s="179" t="s">
        <v>260</v>
      </c>
      <c r="H649" s="179" t="s">
        <v>326</v>
      </c>
      <c r="I649" s="179" t="s">
        <v>1257</v>
      </c>
      <c r="J649" s="179" t="s">
        <v>1835</v>
      </c>
      <c r="K649" s="180">
        <v>1.84</v>
      </c>
      <c r="L649" s="181">
        <v>328</v>
      </c>
    </row>
    <row r="650" spans="2:12">
      <c r="B650" s="179" t="s">
        <v>1816</v>
      </c>
      <c r="C650" s="179" t="s">
        <v>1817</v>
      </c>
      <c r="D650" s="179" t="s">
        <v>1818</v>
      </c>
      <c r="E650" s="179" t="s">
        <v>260</v>
      </c>
      <c r="F650" s="179" t="s">
        <v>1256</v>
      </c>
      <c r="G650" s="179" t="s">
        <v>260</v>
      </c>
      <c r="H650" s="179" t="s">
        <v>326</v>
      </c>
      <c r="I650" s="179" t="s">
        <v>1257</v>
      </c>
      <c r="J650" s="179" t="s">
        <v>1842</v>
      </c>
      <c r="K650" s="181"/>
      <c r="L650" s="181">
        <v>1</v>
      </c>
    </row>
    <row r="651" spans="2:12">
      <c r="B651" s="179" t="s">
        <v>1816</v>
      </c>
      <c r="C651" s="179" t="s">
        <v>1817</v>
      </c>
      <c r="D651" s="179" t="s">
        <v>1818</v>
      </c>
      <c r="E651" s="179" t="s">
        <v>260</v>
      </c>
      <c r="F651" s="179" t="s">
        <v>1256</v>
      </c>
      <c r="G651" s="179" t="s">
        <v>260</v>
      </c>
      <c r="H651" s="179" t="s">
        <v>326</v>
      </c>
      <c r="I651" s="179" t="s">
        <v>1257</v>
      </c>
      <c r="J651" s="179" t="s">
        <v>1893</v>
      </c>
      <c r="K651" s="180">
        <v>0.03</v>
      </c>
      <c r="L651" s="181">
        <v>1</v>
      </c>
    </row>
    <row r="652" spans="2:12">
      <c r="B652" s="179" t="s">
        <v>1816</v>
      </c>
      <c r="C652" s="179" t="s">
        <v>1817</v>
      </c>
      <c r="D652" s="179" t="s">
        <v>1818</v>
      </c>
      <c r="E652" s="179" t="s">
        <v>260</v>
      </c>
      <c r="F652" s="179" t="s">
        <v>1256</v>
      </c>
      <c r="G652" s="179" t="s">
        <v>260</v>
      </c>
      <c r="H652" s="179" t="s">
        <v>326</v>
      </c>
      <c r="I652" s="179" t="s">
        <v>1257</v>
      </c>
      <c r="J652" s="179" t="s">
        <v>1836</v>
      </c>
      <c r="K652" s="180">
        <v>0.02</v>
      </c>
      <c r="L652" s="181">
        <v>2</v>
      </c>
    </row>
    <row r="653" spans="2:12">
      <c r="B653" s="179" t="s">
        <v>1816</v>
      </c>
      <c r="C653" s="179" t="s">
        <v>1817</v>
      </c>
      <c r="D653" s="179" t="s">
        <v>1818</v>
      </c>
      <c r="E653" s="179" t="s">
        <v>260</v>
      </c>
      <c r="F653" s="179" t="s">
        <v>1256</v>
      </c>
      <c r="G653" s="179" t="s">
        <v>260</v>
      </c>
      <c r="H653" s="179" t="s">
        <v>1046</v>
      </c>
      <c r="I653" s="179" t="s">
        <v>1258</v>
      </c>
      <c r="J653" s="179" t="s">
        <v>1834</v>
      </c>
      <c r="K653" s="180">
        <v>0.03</v>
      </c>
      <c r="L653" s="181">
        <v>22</v>
      </c>
    </row>
    <row r="654" spans="2:12">
      <c r="B654" s="179" t="s">
        <v>1816</v>
      </c>
      <c r="C654" s="179" t="s">
        <v>1817</v>
      </c>
      <c r="D654" s="179" t="s">
        <v>1818</v>
      </c>
      <c r="E654" s="179" t="s">
        <v>260</v>
      </c>
      <c r="F654" s="179" t="s">
        <v>1256</v>
      </c>
      <c r="G654" s="179" t="s">
        <v>260</v>
      </c>
      <c r="H654" s="179" t="s">
        <v>1046</v>
      </c>
      <c r="I654" s="179" t="s">
        <v>1258</v>
      </c>
      <c r="J654" s="179" t="s">
        <v>1838</v>
      </c>
      <c r="K654" s="181"/>
      <c r="L654" s="181">
        <v>1</v>
      </c>
    </row>
    <row r="655" spans="2:12">
      <c r="B655" s="179" t="s">
        <v>1816</v>
      </c>
      <c r="C655" s="179" t="s">
        <v>1817</v>
      </c>
      <c r="D655" s="179" t="s">
        <v>1818</v>
      </c>
      <c r="E655" s="179" t="s">
        <v>260</v>
      </c>
      <c r="F655" s="179" t="s">
        <v>1256</v>
      </c>
      <c r="G655" s="179" t="s">
        <v>260</v>
      </c>
      <c r="H655" s="179" t="s">
        <v>1046</v>
      </c>
      <c r="I655" s="179" t="s">
        <v>1258</v>
      </c>
      <c r="J655" s="179" t="s">
        <v>1839</v>
      </c>
      <c r="K655" s="181"/>
      <c r="L655" s="181">
        <v>1</v>
      </c>
    </row>
    <row r="656" spans="2:12">
      <c r="B656" s="179" t="s">
        <v>1816</v>
      </c>
      <c r="C656" s="179" t="s">
        <v>1817</v>
      </c>
      <c r="D656" s="179" t="s">
        <v>1818</v>
      </c>
      <c r="E656" s="179" t="s">
        <v>260</v>
      </c>
      <c r="F656" s="179" t="s">
        <v>1256</v>
      </c>
      <c r="G656" s="179" t="s">
        <v>260</v>
      </c>
      <c r="H656" s="179" t="s">
        <v>1046</v>
      </c>
      <c r="I656" s="179" t="s">
        <v>1258</v>
      </c>
      <c r="J656" s="179" t="s">
        <v>1835</v>
      </c>
      <c r="K656" s="180">
        <v>0.77</v>
      </c>
      <c r="L656" s="181">
        <v>163</v>
      </c>
    </row>
    <row r="657" spans="2:12">
      <c r="B657" s="179" t="s">
        <v>1816</v>
      </c>
      <c r="C657" s="179" t="s">
        <v>1817</v>
      </c>
      <c r="D657" s="179" t="s">
        <v>1818</v>
      </c>
      <c r="E657" s="179" t="s">
        <v>260</v>
      </c>
      <c r="F657" s="179" t="s">
        <v>1256</v>
      </c>
      <c r="G657" s="179" t="s">
        <v>260</v>
      </c>
      <c r="H657" s="179" t="s">
        <v>1046</v>
      </c>
      <c r="I657" s="179" t="s">
        <v>1258</v>
      </c>
      <c r="J657" s="179" t="s">
        <v>1836</v>
      </c>
      <c r="K657" s="180">
        <v>0.02</v>
      </c>
      <c r="L657" s="181">
        <v>2</v>
      </c>
    </row>
    <row r="658" spans="2:12">
      <c r="B658" s="179" t="s">
        <v>1816</v>
      </c>
      <c r="C658" s="179" t="s">
        <v>1817</v>
      </c>
      <c r="D658" s="179" t="s">
        <v>1818</v>
      </c>
      <c r="E658" s="179" t="s">
        <v>260</v>
      </c>
      <c r="F658" s="179" t="s">
        <v>1256</v>
      </c>
      <c r="G658" s="179" t="s">
        <v>260</v>
      </c>
      <c r="H658" s="179" t="s">
        <v>1061</v>
      </c>
      <c r="I658" s="179" t="s">
        <v>1259</v>
      </c>
      <c r="J658" s="179" t="s">
        <v>1834</v>
      </c>
      <c r="K658" s="180">
        <v>0.01</v>
      </c>
      <c r="L658" s="181">
        <v>8</v>
      </c>
    </row>
    <row r="659" spans="2:12">
      <c r="B659" s="179" t="s">
        <v>1816</v>
      </c>
      <c r="C659" s="179" t="s">
        <v>1817</v>
      </c>
      <c r="D659" s="179" t="s">
        <v>1818</v>
      </c>
      <c r="E659" s="179" t="s">
        <v>260</v>
      </c>
      <c r="F659" s="179" t="s">
        <v>1256</v>
      </c>
      <c r="G659" s="179" t="s">
        <v>260</v>
      </c>
      <c r="H659" s="179" t="s">
        <v>1061</v>
      </c>
      <c r="I659" s="179" t="s">
        <v>1259</v>
      </c>
      <c r="J659" s="179" t="s">
        <v>1838</v>
      </c>
      <c r="K659" s="180">
        <v>0.02</v>
      </c>
      <c r="L659" s="181">
        <v>1</v>
      </c>
    </row>
    <row r="660" spans="2:12">
      <c r="B660" s="179" t="s">
        <v>1816</v>
      </c>
      <c r="C660" s="179" t="s">
        <v>1817</v>
      </c>
      <c r="D660" s="179" t="s">
        <v>1818</v>
      </c>
      <c r="E660" s="179" t="s">
        <v>260</v>
      </c>
      <c r="F660" s="179" t="s">
        <v>1256</v>
      </c>
      <c r="G660" s="179" t="s">
        <v>260</v>
      </c>
      <c r="H660" s="179" t="s">
        <v>1061</v>
      </c>
      <c r="I660" s="179" t="s">
        <v>1259</v>
      </c>
      <c r="J660" s="179" t="s">
        <v>1839</v>
      </c>
      <c r="K660" s="181"/>
      <c r="L660" s="181">
        <v>8</v>
      </c>
    </row>
    <row r="661" spans="2:12">
      <c r="B661" s="179" t="s">
        <v>1816</v>
      </c>
      <c r="C661" s="179" t="s">
        <v>1817</v>
      </c>
      <c r="D661" s="179" t="s">
        <v>1818</v>
      </c>
      <c r="E661" s="179" t="s">
        <v>260</v>
      </c>
      <c r="F661" s="179" t="s">
        <v>1256</v>
      </c>
      <c r="G661" s="179" t="s">
        <v>260</v>
      </c>
      <c r="H661" s="179" t="s">
        <v>1061</v>
      </c>
      <c r="I661" s="179" t="s">
        <v>1259</v>
      </c>
      <c r="J661" s="179" t="s">
        <v>1835</v>
      </c>
      <c r="K661" s="180">
        <v>0.9</v>
      </c>
      <c r="L661" s="181">
        <v>191</v>
      </c>
    </row>
    <row r="662" spans="2:12">
      <c r="B662" s="179" t="s">
        <v>1816</v>
      </c>
      <c r="C662" s="179" t="s">
        <v>1817</v>
      </c>
      <c r="D662" s="179" t="s">
        <v>1818</v>
      </c>
      <c r="E662" s="179" t="s">
        <v>260</v>
      </c>
      <c r="F662" s="179" t="s">
        <v>1256</v>
      </c>
      <c r="G662" s="179" t="s">
        <v>260</v>
      </c>
      <c r="H662" s="179" t="s">
        <v>1061</v>
      </c>
      <c r="I662" s="179" t="s">
        <v>1259</v>
      </c>
      <c r="J662" s="179" t="s">
        <v>1842</v>
      </c>
      <c r="K662" s="181"/>
      <c r="L662" s="181">
        <v>10</v>
      </c>
    </row>
    <row r="663" spans="2:12">
      <c r="B663" s="179" t="s">
        <v>1816</v>
      </c>
      <c r="C663" s="179" t="s">
        <v>1817</v>
      </c>
      <c r="D663" s="179" t="s">
        <v>1818</v>
      </c>
      <c r="E663" s="179" t="s">
        <v>260</v>
      </c>
      <c r="F663" s="179" t="s">
        <v>1256</v>
      </c>
      <c r="G663" s="179" t="s">
        <v>260</v>
      </c>
      <c r="H663" s="179" t="s">
        <v>1061</v>
      </c>
      <c r="I663" s="179" t="s">
        <v>1259</v>
      </c>
      <c r="J663" s="179" t="s">
        <v>1836</v>
      </c>
      <c r="K663" s="180">
        <v>0.01</v>
      </c>
      <c r="L663" s="181">
        <v>1</v>
      </c>
    </row>
    <row r="664" spans="2:12">
      <c r="B664" s="179" t="s">
        <v>1816</v>
      </c>
      <c r="C664" s="179" t="s">
        <v>1817</v>
      </c>
      <c r="D664" s="179" t="s">
        <v>1818</v>
      </c>
      <c r="E664" s="179" t="s">
        <v>260</v>
      </c>
      <c r="F664" s="179" t="s">
        <v>1256</v>
      </c>
      <c r="G664" s="179" t="s">
        <v>260</v>
      </c>
      <c r="H664" s="179" t="s">
        <v>1048</v>
      </c>
      <c r="I664" s="179" t="s">
        <v>1260</v>
      </c>
      <c r="J664" s="179" t="s">
        <v>1834</v>
      </c>
      <c r="K664" s="180">
        <v>0.12</v>
      </c>
      <c r="L664" s="181">
        <v>91</v>
      </c>
    </row>
    <row r="665" spans="2:12">
      <c r="B665" s="179" t="s">
        <v>1816</v>
      </c>
      <c r="C665" s="179" t="s">
        <v>1817</v>
      </c>
      <c r="D665" s="179" t="s">
        <v>1818</v>
      </c>
      <c r="E665" s="179" t="s">
        <v>260</v>
      </c>
      <c r="F665" s="179" t="s">
        <v>1256</v>
      </c>
      <c r="G665" s="179" t="s">
        <v>260</v>
      </c>
      <c r="H665" s="179" t="s">
        <v>1048</v>
      </c>
      <c r="I665" s="179" t="s">
        <v>1260</v>
      </c>
      <c r="J665" s="179" t="s">
        <v>1838</v>
      </c>
      <c r="K665" s="181"/>
      <c r="L665" s="181">
        <v>3</v>
      </c>
    </row>
    <row r="666" spans="2:12">
      <c r="B666" s="179" t="s">
        <v>1816</v>
      </c>
      <c r="C666" s="179" t="s">
        <v>1817</v>
      </c>
      <c r="D666" s="179" t="s">
        <v>1818</v>
      </c>
      <c r="E666" s="179" t="s">
        <v>260</v>
      </c>
      <c r="F666" s="179" t="s">
        <v>1256</v>
      </c>
      <c r="G666" s="179" t="s">
        <v>260</v>
      </c>
      <c r="H666" s="179" t="s">
        <v>1048</v>
      </c>
      <c r="I666" s="179" t="s">
        <v>1260</v>
      </c>
      <c r="J666" s="179" t="s">
        <v>1839</v>
      </c>
      <c r="K666" s="180">
        <v>0.26</v>
      </c>
      <c r="L666" s="181">
        <v>140</v>
      </c>
    </row>
    <row r="667" spans="2:12">
      <c r="B667" s="179" t="s">
        <v>1816</v>
      </c>
      <c r="C667" s="179" t="s">
        <v>1817</v>
      </c>
      <c r="D667" s="179" t="s">
        <v>1818</v>
      </c>
      <c r="E667" s="179" t="s">
        <v>260</v>
      </c>
      <c r="F667" s="179" t="s">
        <v>1256</v>
      </c>
      <c r="G667" s="179" t="s">
        <v>260</v>
      </c>
      <c r="H667" s="179" t="s">
        <v>1048</v>
      </c>
      <c r="I667" s="179" t="s">
        <v>1260</v>
      </c>
      <c r="J667" s="179" t="s">
        <v>1835</v>
      </c>
      <c r="K667" s="180">
        <v>2.59</v>
      </c>
      <c r="L667" s="181">
        <v>488</v>
      </c>
    </row>
    <row r="668" spans="2:12">
      <c r="B668" s="179" t="s">
        <v>1816</v>
      </c>
      <c r="C668" s="179" t="s">
        <v>1817</v>
      </c>
      <c r="D668" s="179" t="s">
        <v>1818</v>
      </c>
      <c r="E668" s="179" t="s">
        <v>260</v>
      </c>
      <c r="F668" s="179" t="s">
        <v>1256</v>
      </c>
      <c r="G668" s="179" t="s">
        <v>260</v>
      </c>
      <c r="H668" s="179" t="s">
        <v>1048</v>
      </c>
      <c r="I668" s="179" t="s">
        <v>1260</v>
      </c>
      <c r="J668" s="179" t="s">
        <v>1868</v>
      </c>
      <c r="K668" s="180">
        <v>0.2</v>
      </c>
      <c r="L668" s="181">
        <v>20</v>
      </c>
    </row>
    <row r="669" spans="2:12">
      <c r="B669" s="179" t="s">
        <v>1816</v>
      </c>
      <c r="C669" s="179" t="s">
        <v>1817</v>
      </c>
      <c r="D669" s="179" t="s">
        <v>1818</v>
      </c>
      <c r="E669" s="179" t="s">
        <v>260</v>
      </c>
      <c r="F669" s="179" t="s">
        <v>1256</v>
      </c>
      <c r="G669" s="179" t="s">
        <v>260</v>
      </c>
      <c r="H669" s="179" t="s">
        <v>1048</v>
      </c>
      <c r="I669" s="179" t="s">
        <v>1260</v>
      </c>
      <c r="J669" s="179" t="s">
        <v>1842</v>
      </c>
      <c r="K669" s="181"/>
      <c r="L669" s="181">
        <v>2</v>
      </c>
    </row>
    <row r="670" spans="2:12">
      <c r="B670" s="179" t="s">
        <v>1816</v>
      </c>
      <c r="C670" s="179" t="s">
        <v>1817</v>
      </c>
      <c r="D670" s="179" t="s">
        <v>1818</v>
      </c>
      <c r="E670" s="179" t="s">
        <v>260</v>
      </c>
      <c r="F670" s="179" t="s">
        <v>1256</v>
      </c>
      <c r="G670" s="179" t="s">
        <v>260</v>
      </c>
      <c r="H670" s="179" t="s">
        <v>1048</v>
      </c>
      <c r="I670" s="179" t="s">
        <v>1260</v>
      </c>
      <c r="J670" s="179" t="s">
        <v>1836</v>
      </c>
      <c r="K670" s="180">
        <v>0.7</v>
      </c>
      <c r="L670" s="181">
        <v>2</v>
      </c>
    </row>
    <row r="671" spans="2:12">
      <c r="B671" s="179" t="s">
        <v>1816</v>
      </c>
      <c r="C671" s="179" t="s">
        <v>1817</v>
      </c>
      <c r="D671" s="179" t="s">
        <v>1818</v>
      </c>
      <c r="E671" s="179" t="s">
        <v>260</v>
      </c>
      <c r="F671" s="179" t="s">
        <v>1256</v>
      </c>
      <c r="G671" s="179" t="s">
        <v>260</v>
      </c>
      <c r="H671" s="179" t="s">
        <v>1053</v>
      </c>
      <c r="I671" s="179" t="s">
        <v>1261</v>
      </c>
      <c r="J671" s="179" t="s">
        <v>1834</v>
      </c>
      <c r="K671" s="180">
        <v>0.01</v>
      </c>
      <c r="L671" s="181">
        <v>5</v>
      </c>
    </row>
    <row r="672" spans="2:12">
      <c r="B672" s="179" t="s">
        <v>1816</v>
      </c>
      <c r="C672" s="179" t="s">
        <v>1817</v>
      </c>
      <c r="D672" s="179" t="s">
        <v>1818</v>
      </c>
      <c r="E672" s="179" t="s">
        <v>260</v>
      </c>
      <c r="F672" s="179" t="s">
        <v>1256</v>
      </c>
      <c r="G672" s="179" t="s">
        <v>260</v>
      </c>
      <c r="H672" s="179" t="s">
        <v>1053</v>
      </c>
      <c r="I672" s="179" t="s">
        <v>1261</v>
      </c>
      <c r="J672" s="179" t="s">
        <v>1839</v>
      </c>
      <c r="K672" s="181"/>
      <c r="L672" s="181">
        <v>10</v>
      </c>
    </row>
    <row r="673" spans="2:12">
      <c r="B673" s="179" t="s">
        <v>1816</v>
      </c>
      <c r="C673" s="179" t="s">
        <v>1817</v>
      </c>
      <c r="D673" s="179" t="s">
        <v>1818</v>
      </c>
      <c r="E673" s="179" t="s">
        <v>260</v>
      </c>
      <c r="F673" s="179" t="s">
        <v>1256</v>
      </c>
      <c r="G673" s="179" t="s">
        <v>260</v>
      </c>
      <c r="H673" s="179" t="s">
        <v>1053</v>
      </c>
      <c r="I673" s="179" t="s">
        <v>1261</v>
      </c>
      <c r="J673" s="179" t="s">
        <v>1835</v>
      </c>
      <c r="K673" s="180">
        <v>0.44</v>
      </c>
      <c r="L673" s="181">
        <v>85</v>
      </c>
    </row>
    <row r="674" spans="2:12">
      <c r="B674" s="179" t="s">
        <v>1816</v>
      </c>
      <c r="C674" s="179" t="s">
        <v>1817</v>
      </c>
      <c r="D674" s="179" t="s">
        <v>1818</v>
      </c>
      <c r="E674" s="179" t="s">
        <v>260</v>
      </c>
      <c r="F674" s="179" t="s">
        <v>1256</v>
      </c>
      <c r="G674" s="179" t="s">
        <v>260</v>
      </c>
      <c r="H674" s="179" t="s">
        <v>1053</v>
      </c>
      <c r="I674" s="179" t="s">
        <v>1261</v>
      </c>
      <c r="J674" s="179" t="s">
        <v>1836</v>
      </c>
      <c r="K674" s="180">
        <v>0.01</v>
      </c>
      <c r="L674" s="181">
        <v>1</v>
      </c>
    </row>
    <row r="675" spans="2:12">
      <c r="B675" s="179" t="s">
        <v>1816</v>
      </c>
      <c r="C675" s="179" t="s">
        <v>1817</v>
      </c>
      <c r="D675" s="179" t="s">
        <v>1818</v>
      </c>
      <c r="E675" s="179" t="s">
        <v>260</v>
      </c>
      <c r="F675" s="179" t="s">
        <v>1256</v>
      </c>
      <c r="G675" s="179" t="s">
        <v>260</v>
      </c>
      <c r="H675" s="179" t="s">
        <v>1050</v>
      </c>
      <c r="I675" s="179" t="s">
        <v>1262</v>
      </c>
      <c r="J675" s="179" t="s">
        <v>1834</v>
      </c>
      <c r="K675" s="180">
        <v>0.01</v>
      </c>
      <c r="L675" s="181">
        <v>4</v>
      </c>
    </row>
    <row r="676" spans="2:12">
      <c r="B676" s="179" t="s">
        <v>1816</v>
      </c>
      <c r="C676" s="179" t="s">
        <v>1817</v>
      </c>
      <c r="D676" s="179" t="s">
        <v>1818</v>
      </c>
      <c r="E676" s="179" t="s">
        <v>260</v>
      </c>
      <c r="F676" s="179" t="s">
        <v>1256</v>
      </c>
      <c r="G676" s="179" t="s">
        <v>260</v>
      </c>
      <c r="H676" s="179" t="s">
        <v>1050</v>
      </c>
      <c r="I676" s="179" t="s">
        <v>1262</v>
      </c>
      <c r="J676" s="179" t="s">
        <v>1865</v>
      </c>
      <c r="K676" s="181"/>
      <c r="L676" s="181">
        <v>1</v>
      </c>
    </row>
    <row r="677" spans="2:12">
      <c r="B677" s="179" t="s">
        <v>1816</v>
      </c>
      <c r="C677" s="179" t="s">
        <v>1817</v>
      </c>
      <c r="D677" s="179" t="s">
        <v>1818</v>
      </c>
      <c r="E677" s="179" t="s">
        <v>260</v>
      </c>
      <c r="F677" s="179" t="s">
        <v>1256</v>
      </c>
      <c r="G677" s="179" t="s">
        <v>260</v>
      </c>
      <c r="H677" s="179" t="s">
        <v>1050</v>
      </c>
      <c r="I677" s="179" t="s">
        <v>1262</v>
      </c>
      <c r="J677" s="179" t="s">
        <v>1839</v>
      </c>
      <c r="K677" s="181"/>
      <c r="L677" s="181">
        <v>1</v>
      </c>
    </row>
    <row r="678" spans="2:12">
      <c r="B678" s="179" t="s">
        <v>1816</v>
      </c>
      <c r="C678" s="179" t="s">
        <v>1817</v>
      </c>
      <c r="D678" s="179" t="s">
        <v>1818</v>
      </c>
      <c r="E678" s="179" t="s">
        <v>260</v>
      </c>
      <c r="F678" s="179" t="s">
        <v>1256</v>
      </c>
      <c r="G678" s="179" t="s">
        <v>260</v>
      </c>
      <c r="H678" s="179" t="s">
        <v>1050</v>
      </c>
      <c r="I678" s="179" t="s">
        <v>1262</v>
      </c>
      <c r="J678" s="179" t="s">
        <v>1835</v>
      </c>
      <c r="K678" s="180">
        <v>0.39</v>
      </c>
      <c r="L678" s="181">
        <v>76</v>
      </c>
    </row>
    <row r="679" spans="2:12">
      <c r="B679" s="179" t="s">
        <v>1816</v>
      </c>
      <c r="C679" s="179" t="s">
        <v>1817</v>
      </c>
      <c r="D679" s="179" t="s">
        <v>1818</v>
      </c>
      <c r="E679" s="179" t="s">
        <v>260</v>
      </c>
      <c r="F679" s="179" t="s">
        <v>1256</v>
      </c>
      <c r="G679" s="179" t="s">
        <v>260</v>
      </c>
      <c r="H679" s="179" t="s">
        <v>1050</v>
      </c>
      <c r="I679" s="179" t="s">
        <v>1262</v>
      </c>
      <c r="J679" s="179" t="s">
        <v>1842</v>
      </c>
      <c r="K679" s="181"/>
      <c r="L679" s="181">
        <v>1</v>
      </c>
    </row>
    <row r="680" spans="2:12">
      <c r="B680" s="179" t="s">
        <v>1816</v>
      </c>
      <c r="C680" s="179" t="s">
        <v>1817</v>
      </c>
      <c r="D680" s="179" t="s">
        <v>1818</v>
      </c>
      <c r="E680" s="179" t="s">
        <v>260</v>
      </c>
      <c r="F680" s="179" t="s">
        <v>1256</v>
      </c>
      <c r="G680" s="179" t="s">
        <v>260</v>
      </c>
      <c r="H680" s="179" t="s">
        <v>1050</v>
      </c>
      <c r="I680" s="179" t="s">
        <v>1262</v>
      </c>
      <c r="J680" s="179" t="s">
        <v>1836</v>
      </c>
      <c r="K680" s="181"/>
      <c r="L680" s="181">
        <v>1</v>
      </c>
    </row>
    <row r="681" spans="2:12">
      <c r="B681" s="179" t="s">
        <v>1816</v>
      </c>
      <c r="C681" s="179" t="s">
        <v>1817</v>
      </c>
      <c r="D681" s="179" t="s">
        <v>1818</v>
      </c>
      <c r="E681" s="179" t="s">
        <v>260</v>
      </c>
      <c r="F681" s="179" t="s">
        <v>1256</v>
      </c>
      <c r="G681" s="179" t="s">
        <v>260</v>
      </c>
      <c r="H681" s="179" t="s">
        <v>1051</v>
      </c>
      <c r="I681" s="179" t="s">
        <v>1263</v>
      </c>
      <c r="J681" s="179" t="s">
        <v>1834</v>
      </c>
      <c r="K681" s="180">
        <v>0.01</v>
      </c>
      <c r="L681" s="181">
        <v>6</v>
      </c>
    </row>
    <row r="682" spans="2:12">
      <c r="B682" s="179" t="s">
        <v>1816</v>
      </c>
      <c r="C682" s="179" t="s">
        <v>1817</v>
      </c>
      <c r="D682" s="179" t="s">
        <v>1818</v>
      </c>
      <c r="E682" s="179" t="s">
        <v>260</v>
      </c>
      <c r="F682" s="179" t="s">
        <v>1256</v>
      </c>
      <c r="G682" s="179" t="s">
        <v>260</v>
      </c>
      <c r="H682" s="179" t="s">
        <v>1051</v>
      </c>
      <c r="I682" s="179" t="s">
        <v>1263</v>
      </c>
      <c r="J682" s="179" t="s">
        <v>1865</v>
      </c>
      <c r="K682" s="181"/>
      <c r="L682" s="181">
        <v>1</v>
      </c>
    </row>
    <row r="683" spans="2:12">
      <c r="B683" s="179" t="s">
        <v>1816</v>
      </c>
      <c r="C683" s="179" t="s">
        <v>1817</v>
      </c>
      <c r="D683" s="179" t="s">
        <v>1818</v>
      </c>
      <c r="E683" s="179" t="s">
        <v>260</v>
      </c>
      <c r="F683" s="179" t="s">
        <v>1256</v>
      </c>
      <c r="G683" s="179" t="s">
        <v>260</v>
      </c>
      <c r="H683" s="179" t="s">
        <v>1051</v>
      </c>
      <c r="I683" s="179" t="s">
        <v>1263</v>
      </c>
      <c r="J683" s="179" t="s">
        <v>1839</v>
      </c>
      <c r="K683" s="180">
        <v>0.01</v>
      </c>
      <c r="L683" s="181">
        <v>7</v>
      </c>
    </row>
    <row r="684" spans="2:12">
      <c r="B684" s="179" t="s">
        <v>1816</v>
      </c>
      <c r="C684" s="179" t="s">
        <v>1817</v>
      </c>
      <c r="D684" s="179" t="s">
        <v>1818</v>
      </c>
      <c r="E684" s="179" t="s">
        <v>260</v>
      </c>
      <c r="F684" s="179" t="s">
        <v>1256</v>
      </c>
      <c r="G684" s="179" t="s">
        <v>260</v>
      </c>
      <c r="H684" s="179" t="s">
        <v>1051</v>
      </c>
      <c r="I684" s="179" t="s">
        <v>1263</v>
      </c>
      <c r="J684" s="179" t="s">
        <v>1835</v>
      </c>
      <c r="K684" s="180">
        <v>0.35</v>
      </c>
      <c r="L684" s="181">
        <v>68</v>
      </c>
    </row>
    <row r="685" spans="2:12">
      <c r="B685" s="179" t="s">
        <v>1816</v>
      </c>
      <c r="C685" s="179" t="s">
        <v>1817</v>
      </c>
      <c r="D685" s="179" t="s">
        <v>1818</v>
      </c>
      <c r="E685" s="179" t="s">
        <v>260</v>
      </c>
      <c r="F685" s="179" t="s">
        <v>1256</v>
      </c>
      <c r="G685" s="179" t="s">
        <v>260</v>
      </c>
      <c r="H685" s="179" t="s">
        <v>1051</v>
      </c>
      <c r="I685" s="179" t="s">
        <v>1263</v>
      </c>
      <c r="J685" s="179" t="s">
        <v>1836</v>
      </c>
      <c r="K685" s="180">
        <v>0.01</v>
      </c>
      <c r="L685" s="181">
        <v>1</v>
      </c>
    </row>
    <row r="686" spans="2:12">
      <c r="B686" s="179" t="s">
        <v>1816</v>
      </c>
      <c r="C686" s="179" t="s">
        <v>1817</v>
      </c>
      <c r="D686" s="179" t="s">
        <v>1818</v>
      </c>
      <c r="E686" s="179" t="s">
        <v>260</v>
      </c>
      <c r="F686" s="179" t="s">
        <v>1256</v>
      </c>
      <c r="G686" s="179" t="s">
        <v>260</v>
      </c>
      <c r="H686" s="179" t="s">
        <v>324</v>
      </c>
      <c r="I686" s="179" t="s">
        <v>1264</v>
      </c>
      <c r="J686" s="179" t="s">
        <v>1834</v>
      </c>
      <c r="K686" s="181"/>
      <c r="L686" s="181">
        <v>2</v>
      </c>
    </row>
    <row r="687" spans="2:12">
      <c r="B687" s="179" t="s">
        <v>1816</v>
      </c>
      <c r="C687" s="179" t="s">
        <v>1817</v>
      </c>
      <c r="D687" s="179" t="s">
        <v>1818</v>
      </c>
      <c r="E687" s="179" t="s">
        <v>260</v>
      </c>
      <c r="F687" s="179" t="s">
        <v>1256</v>
      </c>
      <c r="G687" s="179" t="s">
        <v>260</v>
      </c>
      <c r="H687" s="179" t="s">
        <v>324</v>
      </c>
      <c r="I687" s="179" t="s">
        <v>1264</v>
      </c>
      <c r="J687" s="179" t="s">
        <v>1835</v>
      </c>
      <c r="K687" s="180">
        <v>0.36</v>
      </c>
      <c r="L687" s="181">
        <v>69</v>
      </c>
    </row>
    <row r="688" spans="2:12">
      <c r="B688" s="179" t="s">
        <v>1816</v>
      </c>
      <c r="C688" s="179" t="s">
        <v>1817</v>
      </c>
      <c r="D688" s="179" t="s">
        <v>1818</v>
      </c>
      <c r="E688" s="179" t="s">
        <v>260</v>
      </c>
      <c r="F688" s="179" t="s">
        <v>1256</v>
      </c>
      <c r="G688" s="179" t="s">
        <v>260</v>
      </c>
      <c r="H688" s="179" t="s">
        <v>324</v>
      </c>
      <c r="I688" s="179" t="s">
        <v>1264</v>
      </c>
      <c r="J688" s="179" t="s">
        <v>1836</v>
      </c>
      <c r="K688" s="180">
        <v>0.01</v>
      </c>
      <c r="L688" s="181">
        <v>1</v>
      </c>
    </row>
    <row r="689" spans="2:12">
      <c r="B689" s="179" t="s">
        <v>1816</v>
      </c>
      <c r="C689" s="179" t="s">
        <v>1817</v>
      </c>
      <c r="D689" s="179" t="s">
        <v>1818</v>
      </c>
      <c r="E689" s="179" t="s">
        <v>260</v>
      </c>
      <c r="F689" s="179" t="s">
        <v>1256</v>
      </c>
      <c r="G689" s="179" t="s">
        <v>260</v>
      </c>
      <c r="H689" s="179" t="s">
        <v>1059</v>
      </c>
      <c r="I689" s="179" t="s">
        <v>1605</v>
      </c>
      <c r="J689" s="179" t="s">
        <v>1834</v>
      </c>
      <c r="K689" s="181"/>
      <c r="L689" s="181">
        <v>2</v>
      </c>
    </row>
    <row r="690" spans="2:12">
      <c r="B690" s="179" t="s">
        <v>1816</v>
      </c>
      <c r="C690" s="179" t="s">
        <v>1817</v>
      </c>
      <c r="D690" s="179" t="s">
        <v>1818</v>
      </c>
      <c r="E690" s="179" t="s">
        <v>260</v>
      </c>
      <c r="F690" s="179" t="s">
        <v>1256</v>
      </c>
      <c r="G690" s="179" t="s">
        <v>260</v>
      </c>
      <c r="H690" s="179" t="s">
        <v>1059</v>
      </c>
      <c r="I690" s="179" t="s">
        <v>1605</v>
      </c>
      <c r="J690" s="179" t="s">
        <v>1865</v>
      </c>
      <c r="K690" s="181"/>
      <c r="L690" s="181">
        <v>1</v>
      </c>
    </row>
    <row r="691" spans="2:12">
      <c r="B691" s="179" t="s">
        <v>1816</v>
      </c>
      <c r="C691" s="179" t="s">
        <v>1817</v>
      </c>
      <c r="D691" s="179" t="s">
        <v>1818</v>
      </c>
      <c r="E691" s="179" t="s">
        <v>260</v>
      </c>
      <c r="F691" s="179" t="s">
        <v>1256</v>
      </c>
      <c r="G691" s="179" t="s">
        <v>260</v>
      </c>
      <c r="H691" s="179" t="s">
        <v>1059</v>
      </c>
      <c r="I691" s="179" t="s">
        <v>1605</v>
      </c>
      <c r="J691" s="179" t="s">
        <v>1835</v>
      </c>
      <c r="K691" s="180">
        <v>0.26</v>
      </c>
      <c r="L691" s="181">
        <v>49</v>
      </c>
    </row>
    <row r="692" spans="2:12">
      <c r="B692" s="179" t="s">
        <v>1816</v>
      </c>
      <c r="C692" s="179" t="s">
        <v>1817</v>
      </c>
      <c r="D692" s="179" t="s">
        <v>1818</v>
      </c>
      <c r="E692" s="179" t="s">
        <v>260</v>
      </c>
      <c r="F692" s="179" t="s">
        <v>1256</v>
      </c>
      <c r="G692" s="179" t="s">
        <v>260</v>
      </c>
      <c r="H692" s="179" t="s">
        <v>1059</v>
      </c>
      <c r="I692" s="179" t="s">
        <v>1605</v>
      </c>
      <c r="J692" s="179" t="s">
        <v>1842</v>
      </c>
      <c r="K692" s="181"/>
      <c r="L692" s="181">
        <v>1</v>
      </c>
    </row>
    <row r="693" spans="2:12">
      <c r="B693" s="179" t="s">
        <v>1816</v>
      </c>
      <c r="C693" s="179" t="s">
        <v>1817</v>
      </c>
      <c r="D693" s="179" t="s">
        <v>1818</v>
      </c>
      <c r="E693" s="179" t="s">
        <v>260</v>
      </c>
      <c r="F693" s="179" t="s">
        <v>1256</v>
      </c>
      <c r="G693" s="179" t="s">
        <v>260</v>
      </c>
      <c r="H693" s="179" t="s">
        <v>1059</v>
      </c>
      <c r="I693" s="179" t="s">
        <v>1605</v>
      </c>
      <c r="J693" s="179" t="s">
        <v>1836</v>
      </c>
      <c r="K693" s="181"/>
      <c r="L693" s="181">
        <v>1</v>
      </c>
    </row>
    <row r="694" spans="2:12">
      <c r="B694" s="179" t="s">
        <v>1816</v>
      </c>
      <c r="C694" s="179" t="s">
        <v>1817</v>
      </c>
      <c r="D694" s="179" t="s">
        <v>1818</v>
      </c>
      <c r="E694" s="179" t="s">
        <v>260</v>
      </c>
      <c r="F694" s="179" t="s">
        <v>1256</v>
      </c>
      <c r="G694" s="179" t="s">
        <v>260</v>
      </c>
      <c r="H694" s="179" t="s">
        <v>1057</v>
      </c>
      <c r="I694" s="179" t="s">
        <v>1265</v>
      </c>
      <c r="J694" s="179" t="s">
        <v>1834</v>
      </c>
      <c r="K694" s="180">
        <v>0.01</v>
      </c>
      <c r="L694" s="181">
        <v>5</v>
      </c>
    </row>
    <row r="695" spans="2:12">
      <c r="B695" s="179" t="s">
        <v>1816</v>
      </c>
      <c r="C695" s="179" t="s">
        <v>1817</v>
      </c>
      <c r="D695" s="179" t="s">
        <v>1818</v>
      </c>
      <c r="E695" s="179" t="s">
        <v>260</v>
      </c>
      <c r="F695" s="179" t="s">
        <v>1256</v>
      </c>
      <c r="G695" s="179" t="s">
        <v>260</v>
      </c>
      <c r="H695" s="179" t="s">
        <v>1057</v>
      </c>
      <c r="I695" s="179" t="s">
        <v>1265</v>
      </c>
      <c r="J695" s="179" t="s">
        <v>1865</v>
      </c>
      <c r="K695" s="180">
        <v>0.01</v>
      </c>
      <c r="L695" s="181">
        <v>3</v>
      </c>
    </row>
    <row r="696" spans="2:12">
      <c r="B696" s="179" t="s">
        <v>1816</v>
      </c>
      <c r="C696" s="179" t="s">
        <v>1817</v>
      </c>
      <c r="D696" s="179" t="s">
        <v>1818</v>
      </c>
      <c r="E696" s="179" t="s">
        <v>260</v>
      </c>
      <c r="F696" s="179" t="s">
        <v>1256</v>
      </c>
      <c r="G696" s="179" t="s">
        <v>260</v>
      </c>
      <c r="H696" s="179" t="s">
        <v>1057</v>
      </c>
      <c r="I696" s="179" t="s">
        <v>1265</v>
      </c>
      <c r="J696" s="179" t="s">
        <v>1839</v>
      </c>
      <c r="K696" s="181"/>
      <c r="L696" s="181">
        <v>1</v>
      </c>
    </row>
    <row r="697" spans="2:12">
      <c r="B697" s="179" t="s">
        <v>1816</v>
      </c>
      <c r="C697" s="179" t="s">
        <v>1817</v>
      </c>
      <c r="D697" s="179" t="s">
        <v>1818</v>
      </c>
      <c r="E697" s="179" t="s">
        <v>260</v>
      </c>
      <c r="F697" s="179" t="s">
        <v>1256</v>
      </c>
      <c r="G697" s="179" t="s">
        <v>260</v>
      </c>
      <c r="H697" s="179" t="s">
        <v>1057</v>
      </c>
      <c r="I697" s="179" t="s">
        <v>1265</v>
      </c>
      <c r="J697" s="179" t="s">
        <v>1835</v>
      </c>
      <c r="K697" s="180">
        <v>0.34</v>
      </c>
      <c r="L697" s="181">
        <v>62</v>
      </c>
    </row>
    <row r="698" spans="2:12">
      <c r="B698" s="179" t="s">
        <v>1816</v>
      </c>
      <c r="C698" s="179" t="s">
        <v>1817</v>
      </c>
      <c r="D698" s="179" t="s">
        <v>1818</v>
      </c>
      <c r="E698" s="179" t="s">
        <v>260</v>
      </c>
      <c r="F698" s="179" t="s">
        <v>1256</v>
      </c>
      <c r="G698" s="179" t="s">
        <v>260</v>
      </c>
      <c r="H698" s="179" t="s">
        <v>1057</v>
      </c>
      <c r="I698" s="179" t="s">
        <v>1265</v>
      </c>
      <c r="J698" s="179" t="s">
        <v>1842</v>
      </c>
      <c r="K698" s="181"/>
      <c r="L698" s="181">
        <v>1</v>
      </c>
    </row>
    <row r="699" spans="2:12">
      <c r="B699" s="179" t="s">
        <v>1816</v>
      </c>
      <c r="C699" s="179" t="s">
        <v>1817</v>
      </c>
      <c r="D699" s="179" t="s">
        <v>1818</v>
      </c>
      <c r="E699" s="179" t="s">
        <v>260</v>
      </c>
      <c r="F699" s="179" t="s">
        <v>1256</v>
      </c>
      <c r="G699" s="179" t="s">
        <v>260</v>
      </c>
      <c r="H699" s="179" t="s">
        <v>1057</v>
      </c>
      <c r="I699" s="179" t="s">
        <v>1265</v>
      </c>
      <c r="J699" s="179" t="s">
        <v>1836</v>
      </c>
      <c r="K699" s="180">
        <v>0.01</v>
      </c>
      <c r="L699" s="181">
        <v>2</v>
      </c>
    </row>
    <row r="700" spans="2:12">
      <c r="B700" s="179" t="s">
        <v>1816</v>
      </c>
      <c r="C700" s="179" t="s">
        <v>1817</v>
      </c>
      <c r="D700" s="179" t="s">
        <v>1818</v>
      </c>
      <c r="E700" s="179" t="s">
        <v>260</v>
      </c>
      <c r="F700" s="179" t="s">
        <v>1256</v>
      </c>
      <c r="G700" s="179" t="s">
        <v>260</v>
      </c>
      <c r="H700" s="179" t="s">
        <v>239</v>
      </c>
      <c r="I700" s="179" t="s">
        <v>1820</v>
      </c>
      <c r="J700" s="179" t="s">
        <v>1894</v>
      </c>
      <c r="K700" s="180">
        <v>9.7899999999999991</v>
      </c>
      <c r="L700" s="181">
        <v>1</v>
      </c>
    </row>
    <row r="701" spans="2:12">
      <c r="B701" s="179" t="s">
        <v>1816</v>
      </c>
      <c r="C701" s="179" t="s">
        <v>1817</v>
      </c>
      <c r="D701" s="179" t="s">
        <v>1818</v>
      </c>
      <c r="E701" s="179" t="s">
        <v>260</v>
      </c>
      <c r="F701" s="179" t="s">
        <v>1912</v>
      </c>
      <c r="G701" s="179" t="s">
        <v>260</v>
      </c>
      <c r="H701" s="179" t="s">
        <v>1055</v>
      </c>
      <c r="I701" s="179" t="s">
        <v>1796</v>
      </c>
      <c r="J701" s="179" t="s">
        <v>1835</v>
      </c>
      <c r="K701" s="180">
        <v>0.43</v>
      </c>
      <c r="L701" s="181">
        <v>57</v>
      </c>
    </row>
    <row r="702" spans="2:12">
      <c r="B702" s="179" t="s">
        <v>1816</v>
      </c>
      <c r="C702" s="179" t="s">
        <v>1817</v>
      </c>
      <c r="D702" s="179" t="s">
        <v>1818</v>
      </c>
      <c r="E702" s="179" t="s">
        <v>260</v>
      </c>
      <c r="F702" s="179" t="s">
        <v>1912</v>
      </c>
      <c r="G702" s="179" t="s">
        <v>260</v>
      </c>
      <c r="H702" s="179" t="s">
        <v>1055</v>
      </c>
      <c r="I702" s="179" t="s">
        <v>1796</v>
      </c>
      <c r="J702" s="179" t="s">
        <v>1842</v>
      </c>
      <c r="K702" s="180">
        <v>0.02</v>
      </c>
      <c r="L702" s="181">
        <v>26</v>
      </c>
    </row>
    <row r="703" spans="2:12">
      <c r="B703" s="179" t="s">
        <v>1816</v>
      </c>
      <c r="C703" s="179" t="s">
        <v>1817</v>
      </c>
      <c r="D703" s="179" t="s">
        <v>1818</v>
      </c>
      <c r="E703" s="179" t="s">
        <v>260</v>
      </c>
      <c r="F703" s="179" t="s">
        <v>1912</v>
      </c>
      <c r="G703" s="179" t="s">
        <v>260</v>
      </c>
      <c r="H703" s="179" t="s">
        <v>328</v>
      </c>
      <c r="I703" s="179" t="s">
        <v>1267</v>
      </c>
      <c r="J703" s="179" t="s">
        <v>1835</v>
      </c>
      <c r="K703" s="180">
        <v>1.43</v>
      </c>
      <c r="L703" s="181">
        <v>204</v>
      </c>
    </row>
    <row r="704" spans="2:12">
      <c r="B704" s="179" t="s">
        <v>1816</v>
      </c>
      <c r="C704" s="179" t="s">
        <v>1817</v>
      </c>
      <c r="D704" s="179" t="s">
        <v>1818</v>
      </c>
      <c r="E704" s="179" t="s">
        <v>260</v>
      </c>
      <c r="F704" s="179" t="s">
        <v>1912</v>
      </c>
      <c r="G704" s="179" t="s">
        <v>260</v>
      </c>
      <c r="H704" s="179" t="s">
        <v>328</v>
      </c>
      <c r="I704" s="179" t="s">
        <v>1267</v>
      </c>
      <c r="J704" s="179" t="s">
        <v>1842</v>
      </c>
      <c r="K704" s="180">
        <v>0.03</v>
      </c>
      <c r="L704" s="181">
        <v>50</v>
      </c>
    </row>
    <row r="705" spans="2:12">
      <c r="B705" s="179" t="s">
        <v>1816</v>
      </c>
      <c r="C705" s="179" t="s">
        <v>1817</v>
      </c>
      <c r="D705" s="179" t="s">
        <v>1818</v>
      </c>
      <c r="E705" s="179" t="s">
        <v>260</v>
      </c>
      <c r="F705" s="179" t="s">
        <v>1912</v>
      </c>
      <c r="G705" s="179" t="s">
        <v>260</v>
      </c>
      <c r="H705" s="179" t="s">
        <v>326</v>
      </c>
      <c r="I705" s="179" t="s">
        <v>1257</v>
      </c>
      <c r="J705" s="179" t="s">
        <v>1835</v>
      </c>
      <c r="K705" s="180">
        <v>1.21</v>
      </c>
      <c r="L705" s="181">
        <v>181</v>
      </c>
    </row>
    <row r="706" spans="2:12">
      <c r="B706" s="179" t="s">
        <v>1816</v>
      </c>
      <c r="C706" s="179" t="s">
        <v>1817</v>
      </c>
      <c r="D706" s="179" t="s">
        <v>1818</v>
      </c>
      <c r="E706" s="179" t="s">
        <v>260</v>
      </c>
      <c r="F706" s="179" t="s">
        <v>1912</v>
      </c>
      <c r="G706" s="179" t="s">
        <v>260</v>
      </c>
      <c r="H706" s="179" t="s">
        <v>326</v>
      </c>
      <c r="I706" s="179" t="s">
        <v>1257</v>
      </c>
      <c r="J706" s="179" t="s">
        <v>1842</v>
      </c>
      <c r="K706" s="180">
        <v>0.03</v>
      </c>
      <c r="L706" s="181">
        <v>53</v>
      </c>
    </row>
    <row r="707" spans="2:12">
      <c r="B707" s="179" t="s">
        <v>1816</v>
      </c>
      <c r="C707" s="179" t="s">
        <v>1817</v>
      </c>
      <c r="D707" s="179" t="s">
        <v>1818</v>
      </c>
      <c r="E707" s="179" t="s">
        <v>260</v>
      </c>
      <c r="F707" s="179" t="s">
        <v>1912</v>
      </c>
      <c r="G707" s="179" t="s">
        <v>260</v>
      </c>
      <c r="H707" s="179" t="s">
        <v>1046</v>
      </c>
      <c r="I707" s="179" t="s">
        <v>1258</v>
      </c>
      <c r="J707" s="179" t="s">
        <v>1835</v>
      </c>
      <c r="K707" s="180">
        <v>0.82</v>
      </c>
      <c r="L707" s="181">
        <v>105</v>
      </c>
    </row>
    <row r="708" spans="2:12">
      <c r="B708" s="179" t="s">
        <v>1816</v>
      </c>
      <c r="C708" s="179" t="s">
        <v>1817</v>
      </c>
      <c r="D708" s="179" t="s">
        <v>1818</v>
      </c>
      <c r="E708" s="179" t="s">
        <v>260</v>
      </c>
      <c r="F708" s="179" t="s">
        <v>1912</v>
      </c>
      <c r="G708" s="179" t="s">
        <v>260</v>
      </c>
      <c r="H708" s="179" t="s">
        <v>1046</v>
      </c>
      <c r="I708" s="179" t="s">
        <v>1258</v>
      </c>
      <c r="J708" s="179" t="s">
        <v>1842</v>
      </c>
      <c r="K708" s="180">
        <v>0.02</v>
      </c>
      <c r="L708" s="181">
        <v>35</v>
      </c>
    </row>
    <row r="709" spans="2:12">
      <c r="B709" s="179" t="s">
        <v>1816</v>
      </c>
      <c r="C709" s="179" t="s">
        <v>1817</v>
      </c>
      <c r="D709" s="179" t="s">
        <v>1818</v>
      </c>
      <c r="E709" s="179" t="s">
        <v>260</v>
      </c>
      <c r="F709" s="179" t="s">
        <v>1912</v>
      </c>
      <c r="G709" s="179" t="s">
        <v>260</v>
      </c>
      <c r="H709" s="179" t="s">
        <v>1061</v>
      </c>
      <c r="I709" s="179" t="s">
        <v>1259</v>
      </c>
      <c r="J709" s="179" t="s">
        <v>1835</v>
      </c>
      <c r="K709" s="180">
        <v>0.86</v>
      </c>
      <c r="L709" s="181">
        <v>124</v>
      </c>
    </row>
    <row r="710" spans="2:12">
      <c r="B710" s="179" t="s">
        <v>1816</v>
      </c>
      <c r="C710" s="179" t="s">
        <v>1817</v>
      </c>
      <c r="D710" s="179" t="s">
        <v>1818</v>
      </c>
      <c r="E710" s="179" t="s">
        <v>260</v>
      </c>
      <c r="F710" s="179" t="s">
        <v>1912</v>
      </c>
      <c r="G710" s="179" t="s">
        <v>260</v>
      </c>
      <c r="H710" s="179" t="s">
        <v>1061</v>
      </c>
      <c r="I710" s="179" t="s">
        <v>1259</v>
      </c>
      <c r="J710" s="179" t="s">
        <v>1842</v>
      </c>
      <c r="K710" s="180">
        <v>0.03</v>
      </c>
      <c r="L710" s="181">
        <v>44</v>
      </c>
    </row>
    <row r="711" spans="2:12">
      <c r="B711" s="179" t="s">
        <v>1816</v>
      </c>
      <c r="C711" s="179" t="s">
        <v>1817</v>
      </c>
      <c r="D711" s="179" t="s">
        <v>1818</v>
      </c>
      <c r="E711" s="179" t="s">
        <v>260</v>
      </c>
      <c r="F711" s="179" t="s">
        <v>1912</v>
      </c>
      <c r="G711" s="179" t="s">
        <v>260</v>
      </c>
      <c r="H711" s="179" t="s">
        <v>1048</v>
      </c>
      <c r="I711" s="179" t="s">
        <v>1260</v>
      </c>
      <c r="J711" s="179" t="s">
        <v>1866</v>
      </c>
      <c r="K711" s="180">
        <v>0.91</v>
      </c>
      <c r="L711" s="181">
        <v>1</v>
      </c>
    </row>
    <row r="712" spans="2:12">
      <c r="B712" s="179" t="s">
        <v>1816</v>
      </c>
      <c r="C712" s="179" t="s">
        <v>1817</v>
      </c>
      <c r="D712" s="179" t="s">
        <v>1818</v>
      </c>
      <c r="E712" s="179" t="s">
        <v>260</v>
      </c>
      <c r="F712" s="179" t="s">
        <v>1912</v>
      </c>
      <c r="G712" s="179" t="s">
        <v>260</v>
      </c>
      <c r="H712" s="179" t="s">
        <v>1048</v>
      </c>
      <c r="I712" s="179" t="s">
        <v>1260</v>
      </c>
      <c r="J712" s="179" t="s">
        <v>1835</v>
      </c>
      <c r="K712" s="180">
        <v>1.99</v>
      </c>
      <c r="L712" s="181">
        <v>294</v>
      </c>
    </row>
    <row r="713" spans="2:12">
      <c r="B713" s="179" t="s">
        <v>1816</v>
      </c>
      <c r="C713" s="179" t="s">
        <v>1817</v>
      </c>
      <c r="D713" s="179" t="s">
        <v>1818</v>
      </c>
      <c r="E713" s="179" t="s">
        <v>260</v>
      </c>
      <c r="F713" s="179" t="s">
        <v>1912</v>
      </c>
      <c r="G713" s="179" t="s">
        <v>260</v>
      </c>
      <c r="H713" s="179" t="s">
        <v>1048</v>
      </c>
      <c r="I713" s="179" t="s">
        <v>1260</v>
      </c>
      <c r="J713" s="179" t="s">
        <v>1842</v>
      </c>
      <c r="K713" s="180">
        <v>0.06</v>
      </c>
      <c r="L713" s="181">
        <v>85</v>
      </c>
    </row>
    <row r="714" spans="2:12">
      <c r="B714" s="179" t="s">
        <v>1816</v>
      </c>
      <c r="C714" s="179" t="s">
        <v>1817</v>
      </c>
      <c r="D714" s="179" t="s">
        <v>1818</v>
      </c>
      <c r="E714" s="179" t="s">
        <v>260</v>
      </c>
      <c r="F714" s="179" t="s">
        <v>1912</v>
      </c>
      <c r="G714" s="179" t="s">
        <v>260</v>
      </c>
      <c r="H714" s="179" t="s">
        <v>1053</v>
      </c>
      <c r="I714" s="179" t="s">
        <v>1261</v>
      </c>
      <c r="J714" s="179" t="s">
        <v>1835</v>
      </c>
      <c r="K714" s="180">
        <v>0.52</v>
      </c>
      <c r="L714" s="181">
        <v>67</v>
      </c>
    </row>
    <row r="715" spans="2:12">
      <c r="B715" s="179" t="s">
        <v>1816</v>
      </c>
      <c r="C715" s="179" t="s">
        <v>1817</v>
      </c>
      <c r="D715" s="179" t="s">
        <v>1818</v>
      </c>
      <c r="E715" s="179" t="s">
        <v>260</v>
      </c>
      <c r="F715" s="179" t="s">
        <v>1912</v>
      </c>
      <c r="G715" s="179" t="s">
        <v>260</v>
      </c>
      <c r="H715" s="179" t="s">
        <v>1053</v>
      </c>
      <c r="I715" s="179" t="s">
        <v>1261</v>
      </c>
      <c r="J715" s="179" t="s">
        <v>1842</v>
      </c>
      <c r="K715" s="180">
        <v>0.02</v>
      </c>
      <c r="L715" s="181">
        <v>26</v>
      </c>
    </row>
    <row r="716" spans="2:12">
      <c r="B716" s="179" t="s">
        <v>1816</v>
      </c>
      <c r="C716" s="179" t="s">
        <v>1817</v>
      </c>
      <c r="D716" s="179" t="s">
        <v>1818</v>
      </c>
      <c r="E716" s="179" t="s">
        <v>260</v>
      </c>
      <c r="F716" s="179" t="s">
        <v>1912</v>
      </c>
      <c r="G716" s="179" t="s">
        <v>260</v>
      </c>
      <c r="H716" s="179" t="s">
        <v>1050</v>
      </c>
      <c r="I716" s="179" t="s">
        <v>1262</v>
      </c>
      <c r="J716" s="179" t="s">
        <v>1835</v>
      </c>
      <c r="K716" s="180">
        <v>0.45</v>
      </c>
      <c r="L716" s="181">
        <v>65</v>
      </c>
    </row>
    <row r="717" spans="2:12">
      <c r="B717" s="179" t="s">
        <v>1816</v>
      </c>
      <c r="C717" s="179" t="s">
        <v>1817</v>
      </c>
      <c r="D717" s="179" t="s">
        <v>1818</v>
      </c>
      <c r="E717" s="179" t="s">
        <v>260</v>
      </c>
      <c r="F717" s="179" t="s">
        <v>1912</v>
      </c>
      <c r="G717" s="179" t="s">
        <v>260</v>
      </c>
      <c r="H717" s="179" t="s">
        <v>1050</v>
      </c>
      <c r="I717" s="179" t="s">
        <v>1262</v>
      </c>
      <c r="J717" s="179" t="s">
        <v>1842</v>
      </c>
      <c r="K717" s="180">
        <v>0.02</v>
      </c>
      <c r="L717" s="181">
        <v>35</v>
      </c>
    </row>
    <row r="718" spans="2:12">
      <c r="B718" s="179" t="s">
        <v>1816</v>
      </c>
      <c r="C718" s="179" t="s">
        <v>1817</v>
      </c>
      <c r="D718" s="179" t="s">
        <v>1818</v>
      </c>
      <c r="E718" s="179" t="s">
        <v>260</v>
      </c>
      <c r="F718" s="179" t="s">
        <v>1912</v>
      </c>
      <c r="G718" s="179" t="s">
        <v>260</v>
      </c>
      <c r="H718" s="179" t="s">
        <v>1051</v>
      </c>
      <c r="I718" s="179" t="s">
        <v>1263</v>
      </c>
      <c r="J718" s="179" t="s">
        <v>1835</v>
      </c>
      <c r="K718" s="180">
        <v>0.41</v>
      </c>
      <c r="L718" s="181">
        <v>59</v>
      </c>
    </row>
    <row r="719" spans="2:12">
      <c r="B719" s="179" t="s">
        <v>1816</v>
      </c>
      <c r="C719" s="179" t="s">
        <v>1817</v>
      </c>
      <c r="D719" s="179" t="s">
        <v>1818</v>
      </c>
      <c r="E719" s="179" t="s">
        <v>260</v>
      </c>
      <c r="F719" s="179" t="s">
        <v>1912</v>
      </c>
      <c r="G719" s="179" t="s">
        <v>260</v>
      </c>
      <c r="H719" s="179" t="s">
        <v>1051</v>
      </c>
      <c r="I719" s="179" t="s">
        <v>1263</v>
      </c>
      <c r="J719" s="179" t="s">
        <v>1842</v>
      </c>
      <c r="K719" s="180">
        <v>0.03</v>
      </c>
      <c r="L719" s="181">
        <v>42</v>
      </c>
    </row>
    <row r="720" spans="2:12">
      <c r="B720" s="179" t="s">
        <v>1816</v>
      </c>
      <c r="C720" s="179" t="s">
        <v>1817</v>
      </c>
      <c r="D720" s="179" t="s">
        <v>1818</v>
      </c>
      <c r="E720" s="179" t="s">
        <v>260</v>
      </c>
      <c r="F720" s="179" t="s">
        <v>1912</v>
      </c>
      <c r="G720" s="179" t="s">
        <v>260</v>
      </c>
      <c r="H720" s="179" t="s">
        <v>324</v>
      </c>
      <c r="I720" s="179" t="s">
        <v>1264</v>
      </c>
      <c r="J720" s="179" t="s">
        <v>1835</v>
      </c>
      <c r="K720" s="180">
        <v>0.45</v>
      </c>
      <c r="L720" s="181">
        <v>61</v>
      </c>
    </row>
    <row r="721" spans="2:12">
      <c r="B721" s="179" t="s">
        <v>1816</v>
      </c>
      <c r="C721" s="179" t="s">
        <v>1817</v>
      </c>
      <c r="D721" s="179" t="s">
        <v>1818</v>
      </c>
      <c r="E721" s="179" t="s">
        <v>260</v>
      </c>
      <c r="F721" s="179" t="s">
        <v>1912</v>
      </c>
      <c r="G721" s="179" t="s">
        <v>260</v>
      </c>
      <c r="H721" s="179" t="s">
        <v>324</v>
      </c>
      <c r="I721" s="179" t="s">
        <v>1264</v>
      </c>
      <c r="J721" s="179" t="s">
        <v>1842</v>
      </c>
      <c r="K721" s="180">
        <v>0.02</v>
      </c>
      <c r="L721" s="181">
        <v>34</v>
      </c>
    </row>
    <row r="722" spans="2:12">
      <c r="B722" s="179" t="s">
        <v>1816</v>
      </c>
      <c r="C722" s="179" t="s">
        <v>1817</v>
      </c>
      <c r="D722" s="179" t="s">
        <v>1818</v>
      </c>
      <c r="E722" s="179" t="s">
        <v>260</v>
      </c>
      <c r="F722" s="179" t="s">
        <v>1912</v>
      </c>
      <c r="G722" s="179" t="s">
        <v>260</v>
      </c>
      <c r="H722" s="179" t="s">
        <v>1059</v>
      </c>
      <c r="I722" s="179" t="s">
        <v>1605</v>
      </c>
      <c r="J722" s="179" t="s">
        <v>1835</v>
      </c>
      <c r="K722" s="180">
        <v>0.28000000000000003</v>
      </c>
      <c r="L722" s="181">
        <v>38</v>
      </c>
    </row>
    <row r="723" spans="2:12">
      <c r="B723" s="179" t="s">
        <v>1816</v>
      </c>
      <c r="C723" s="179" t="s">
        <v>1817</v>
      </c>
      <c r="D723" s="179" t="s">
        <v>1818</v>
      </c>
      <c r="E723" s="179" t="s">
        <v>260</v>
      </c>
      <c r="F723" s="179" t="s">
        <v>1912</v>
      </c>
      <c r="G723" s="179" t="s">
        <v>260</v>
      </c>
      <c r="H723" s="179" t="s">
        <v>1059</v>
      </c>
      <c r="I723" s="179" t="s">
        <v>1605</v>
      </c>
      <c r="J723" s="179" t="s">
        <v>1842</v>
      </c>
      <c r="K723" s="180">
        <v>0.02</v>
      </c>
      <c r="L723" s="181">
        <v>26</v>
      </c>
    </row>
    <row r="724" spans="2:12">
      <c r="B724" s="179" t="s">
        <v>1816</v>
      </c>
      <c r="C724" s="179" t="s">
        <v>1817</v>
      </c>
      <c r="D724" s="179" t="s">
        <v>1818</v>
      </c>
      <c r="E724" s="179" t="s">
        <v>260</v>
      </c>
      <c r="F724" s="179" t="s">
        <v>1912</v>
      </c>
      <c r="G724" s="179" t="s">
        <v>260</v>
      </c>
      <c r="H724" s="179" t="s">
        <v>1057</v>
      </c>
      <c r="I724" s="179" t="s">
        <v>1265</v>
      </c>
      <c r="J724" s="179" t="s">
        <v>1835</v>
      </c>
      <c r="K724" s="180">
        <v>0.38</v>
      </c>
      <c r="L724" s="181">
        <v>50</v>
      </c>
    </row>
    <row r="725" spans="2:12">
      <c r="B725" s="179" t="s">
        <v>1816</v>
      </c>
      <c r="C725" s="179" t="s">
        <v>1817</v>
      </c>
      <c r="D725" s="179" t="s">
        <v>1818</v>
      </c>
      <c r="E725" s="179" t="s">
        <v>260</v>
      </c>
      <c r="F725" s="179" t="s">
        <v>1912</v>
      </c>
      <c r="G725" s="179" t="s">
        <v>260</v>
      </c>
      <c r="H725" s="179" t="s">
        <v>1057</v>
      </c>
      <c r="I725" s="179" t="s">
        <v>1265</v>
      </c>
      <c r="J725" s="179" t="s">
        <v>1842</v>
      </c>
      <c r="K725" s="180">
        <v>0.01</v>
      </c>
      <c r="L725" s="181">
        <v>22</v>
      </c>
    </row>
    <row r="726" spans="2:12">
      <c r="B726" s="179" t="s">
        <v>1816</v>
      </c>
      <c r="C726" s="179" t="s">
        <v>1817</v>
      </c>
      <c r="D726" s="179" t="s">
        <v>1818</v>
      </c>
      <c r="E726" s="179" t="s">
        <v>260</v>
      </c>
      <c r="F726" s="179" t="s">
        <v>1912</v>
      </c>
      <c r="G726" s="179" t="s">
        <v>260</v>
      </c>
      <c r="H726" s="179" t="s">
        <v>239</v>
      </c>
      <c r="I726" s="179" t="s">
        <v>1820</v>
      </c>
      <c r="J726" s="179" t="s">
        <v>1894</v>
      </c>
      <c r="K726" s="180">
        <v>7</v>
      </c>
      <c r="L726" s="181">
        <v>1</v>
      </c>
    </row>
    <row r="727" spans="2:12">
      <c r="B727" s="179" t="s">
        <v>1816</v>
      </c>
      <c r="C727" s="179" t="s">
        <v>1817</v>
      </c>
      <c r="D727" s="179" t="s">
        <v>1818</v>
      </c>
      <c r="E727" s="179" t="s">
        <v>260</v>
      </c>
      <c r="F727" s="179" t="s">
        <v>1913</v>
      </c>
      <c r="G727" s="179" t="s">
        <v>1257</v>
      </c>
      <c r="H727" s="179" t="s">
        <v>1159</v>
      </c>
      <c r="I727" s="179" t="s">
        <v>1257</v>
      </c>
      <c r="J727" s="179" t="s">
        <v>1838</v>
      </c>
      <c r="K727" s="180">
        <v>7.0000000000000007E-2</v>
      </c>
      <c r="L727" s="181">
        <v>29</v>
      </c>
    </row>
    <row r="728" spans="2:12">
      <c r="B728" s="179" t="s">
        <v>1816</v>
      </c>
      <c r="C728" s="179" t="s">
        <v>1817</v>
      </c>
      <c r="D728" s="179" t="s">
        <v>1818</v>
      </c>
      <c r="E728" s="179" t="s">
        <v>260</v>
      </c>
      <c r="F728" s="179" t="s">
        <v>1914</v>
      </c>
      <c r="G728" s="179" t="s">
        <v>1267</v>
      </c>
      <c r="H728" s="179" t="s">
        <v>349</v>
      </c>
      <c r="I728" s="179" t="s">
        <v>1267</v>
      </c>
      <c r="J728" s="179" t="s">
        <v>1915</v>
      </c>
      <c r="K728" s="180">
        <v>0.02</v>
      </c>
      <c r="L728" s="181">
        <v>2</v>
      </c>
    </row>
    <row r="729" spans="2:12">
      <c r="B729" s="179" t="s">
        <v>1816</v>
      </c>
      <c r="C729" s="179" t="s">
        <v>1817</v>
      </c>
      <c r="D729" s="179" t="s">
        <v>1818</v>
      </c>
      <c r="E729" s="179" t="s">
        <v>260</v>
      </c>
      <c r="F729" s="179" t="s">
        <v>1916</v>
      </c>
      <c r="G729" s="179" t="s">
        <v>1263</v>
      </c>
      <c r="H729" s="179" t="s">
        <v>347</v>
      </c>
      <c r="I729" s="179" t="s">
        <v>1263</v>
      </c>
      <c r="J729" s="179" t="s">
        <v>1838</v>
      </c>
      <c r="K729" s="180">
        <v>0.01</v>
      </c>
      <c r="L729" s="181">
        <v>2</v>
      </c>
    </row>
    <row r="730" spans="2:12">
      <c r="B730" s="179" t="s">
        <v>1816</v>
      </c>
      <c r="C730" s="179" t="s">
        <v>1817</v>
      </c>
      <c r="D730" s="179" t="s">
        <v>1818</v>
      </c>
      <c r="E730" s="179" t="s">
        <v>260</v>
      </c>
      <c r="F730" s="179" t="s">
        <v>1917</v>
      </c>
      <c r="G730" s="179" t="s">
        <v>1258</v>
      </c>
      <c r="H730" s="179" t="s">
        <v>344</v>
      </c>
      <c r="I730" s="179" t="s">
        <v>1258</v>
      </c>
      <c r="J730" s="179" t="s">
        <v>1838</v>
      </c>
      <c r="K730" s="180">
        <v>0.09</v>
      </c>
      <c r="L730" s="181">
        <v>37</v>
      </c>
    </row>
    <row r="731" spans="2:12">
      <c r="B731" s="179" t="s">
        <v>1816</v>
      </c>
      <c r="C731" s="179" t="s">
        <v>1817</v>
      </c>
      <c r="D731" s="179" t="s">
        <v>1818</v>
      </c>
      <c r="E731" s="179" t="s">
        <v>260</v>
      </c>
      <c r="F731" s="179" t="s">
        <v>1918</v>
      </c>
      <c r="G731" s="179" t="s">
        <v>1267</v>
      </c>
      <c r="H731" s="179" t="s">
        <v>328</v>
      </c>
      <c r="I731" s="179" t="s">
        <v>1267</v>
      </c>
      <c r="J731" s="179" t="s">
        <v>1835</v>
      </c>
      <c r="K731" s="180">
        <v>0.03</v>
      </c>
      <c r="L731" s="181">
        <v>1</v>
      </c>
    </row>
    <row r="732" spans="2:12">
      <c r="B732" s="179" t="s">
        <v>1816</v>
      </c>
      <c r="C732" s="179" t="s">
        <v>1817</v>
      </c>
      <c r="D732" s="179" t="s">
        <v>1818</v>
      </c>
      <c r="E732" s="179" t="s">
        <v>242</v>
      </c>
      <c r="F732" s="179" t="s">
        <v>1381</v>
      </c>
      <c r="G732" s="179" t="s">
        <v>1382</v>
      </c>
      <c r="H732" s="179" t="s">
        <v>292</v>
      </c>
      <c r="I732" s="179" t="s">
        <v>1919</v>
      </c>
      <c r="J732" s="179" t="s">
        <v>1835</v>
      </c>
      <c r="K732" s="180">
        <v>0.01</v>
      </c>
      <c r="L732" s="181">
        <v>3</v>
      </c>
    </row>
    <row r="733" spans="2:12">
      <c r="B733" s="179" t="s">
        <v>1816</v>
      </c>
      <c r="C733" s="179" t="s">
        <v>1817</v>
      </c>
      <c r="D733" s="179" t="s">
        <v>1818</v>
      </c>
      <c r="E733" s="179" t="s">
        <v>242</v>
      </c>
      <c r="F733" s="179" t="s">
        <v>1381</v>
      </c>
      <c r="G733" s="179" t="s">
        <v>1382</v>
      </c>
      <c r="H733" s="179" t="s">
        <v>533</v>
      </c>
      <c r="I733" s="179" t="s">
        <v>1383</v>
      </c>
      <c r="J733" s="179" t="s">
        <v>1834</v>
      </c>
      <c r="K733" s="180">
        <v>0.03</v>
      </c>
      <c r="L733" s="181">
        <v>19</v>
      </c>
    </row>
    <row r="734" spans="2:12">
      <c r="B734" s="179" t="s">
        <v>1816</v>
      </c>
      <c r="C734" s="179" t="s">
        <v>1817</v>
      </c>
      <c r="D734" s="179" t="s">
        <v>1818</v>
      </c>
      <c r="E734" s="179" t="s">
        <v>242</v>
      </c>
      <c r="F734" s="179" t="s">
        <v>1381</v>
      </c>
      <c r="G734" s="179" t="s">
        <v>1382</v>
      </c>
      <c r="H734" s="179" t="s">
        <v>533</v>
      </c>
      <c r="I734" s="179" t="s">
        <v>1383</v>
      </c>
      <c r="J734" s="179" t="s">
        <v>1839</v>
      </c>
      <c r="K734" s="181"/>
      <c r="L734" s="181">
        <v>9</v>
      </c>
    </row>
    <row r="735" spans="2:12">
      <c r="B735" s="179" t="s">
        <v>1816</v>
      </c>
      <c r="C735" s="179" t="s">
        <v>1817</v>
      </c>
      <c r="D735" s="179" t="s">
        <v>1818</v>
      </c>
      <c r="E735" s="179" t="s">
        <v>242</v>
      </c>
      <c r="F735" s="179" t="s">
        <v>1381</v>
      </c>
      <c r="G735" s="179" t="s">
        <v>1382</v>
      </c>
      <c r="H735" s="179" t="s">
        <v>533</v>
      </c>
      <c r="I735" s="179" t="s">
        <v>1383</v>
      </c>
      <c r="J735" s="179" t="s">
        <v>1835</v>
      </c>
      <c r="K735" s="180">
        <v>0.17</v>
      </c>
      <c r="L735" s="181">
        <v>41</v>
      </c>
    </row>
    <row r="736" spans="2:12">
      <c r="B736" s="179" t="s">
        <v>1816</v>
      </c>
      <c r="C736" s="179" t="s">
        <v>1817</v>
      </c>
      <c r="D736" s="179" t="s">
        <v>1818</v>
      </c>
      <c r="E736" s="179" t="s">
        <v>242</v>
      </c>
      <c r="F736" s="179" t="s">
        <v>1381</v>
      </c>
      <c r="G736" s="179" t="s">
        <v>1382</v>
      </c>
      <c r="H736" s="179" t="s">
        <v>533</v>
      </c>
      <c r="I736" s="179" t="s">
        <v>1383</v>
      </c>
      <c r="J736" s="179" t="s">
        <v>1868</v>
      </c>
      <c r="K736" s="180">
        <v>0.01</v>
      </c>
      <c r="L736" s="181">
        <v>1</v>
      </c>
    </row>
    <row r="737" spans="2:12">
      <c r="B737" s="179" t="s">
        <v>1816</v>
      </c>
      <c r="C737" s="179" t="s">
        <v>1817</v>
      </c>
      <c r="D737" s="179" t="s">
        <v>1818</v>
      </c>
      <c r="E737" s="179" t="s">
        <v>242</v>
      </c>
      <c r="F737" s="179" t="s">
        <v>1381</v>
      </c>
      <c r="G737" s="179" t="s">
        <v>1382</v>
      </c>
      <c r="H737" s="179" t="s">
        <v>533</v>
      </c>
      <c r="I737" s="179" t="s">
        <v>1383</v>
      </c>
      <c r="J737" s="179" t="s">
        <v>1836</v>
      </c>
      <c r="K737" s="180">
        <v>0.02</v>
      </c>
      <c r="L737" s="181">
        <v>1</v>
      </c>
    </row>
    <row r="738" spans="2:12">
      <c r="B738" s="179" t="s">
        <v>1816</v>
      </c>
      <c r="C738" s="179" t="s">
        <v>1817</v>
      </c>
      <c r="D738" s="179" t="s">
        <v>1818</v>
      </c>
      <c r="E738" s="179" t="s">
        <v>242</v>
      </c>
      <c r="F738" s="179" t="s">
        <v>1381</v>
      </c>
      <c r="G738" s="179" t="s">
        <v>1382</v>
      </c>
      <c r="H738" s="179" t="s">
        <v>530</v>
      </c>
      <c r="I738" s="179" t="s">
        <v>1384</v>
      </c>
      <c r="J738" s="179" t="s">
        <v>1835</v>
      </c>
      <c r="K738" s="180">
        <v>0.03</v>
      </c>
      <c r="L738" s="181">
        <v>7</v>
      </c>
    </row>
    <row r="739" spans="2:12">
      <c r="B739" s="179" t="s">
        <v>1816</v>
      </c>
      <c r="C739" s="179" t="s">
        <v>1817</v>
      </c>
      <c r="D739" s="179" t="s">
        <v>1818</v>
      </c>
      <c r="E739" s="179" t="s">
        <v>242</v>
      </c>
      <c r="F739" s="179" t="s">
        <v>1381</v>
      </c>
      <c r="G739" s="179" t="s">
        <v>1382</v>
      </c>
      <c r="H739" s="179" t="s">
        <v>530</v>
      </c>
      <c r="I739" s="179" t="s">
        <v>1384</v>
      </c>
      <c r="J739" s="179" t="s">
        <v>1836</v>
      </c>
      <c r="K739" s="181"/>
      <c r="L739" s="181">
        <v>1</v>
      </c>
    </row>
    <row r="740" spans="2:12">
      <c r="B740" s="179" t="s">
        <v>1816</v>
      </c>
      <c r="C740" s="179" t="s">
        <v>1817</v>
      </c>
      <c r="D740" s="179" t="s">
        <v>1818</v>
      </c>
      <c r="E740" s="179" t="s">
        <v>242</v>
      </c>
      <c r="F740" s="179" t="s">
        <v>1381</v>
      </c>
      <c r="G740" s="179" t="s">
        <v>1382</v>
      </c>
      <c r="H740" s="179" t="s">
        <v>537</v>
      </c>
      <c r="I740" s="179" t="s">
        <v>1385</v>
      </c>
      <c r="J740" s="179" t="s">
        <v>1835</v>
      </c>
      <c r="K740" s="180">
        <v>0.02</v>
      </c>
      <c r="L740" s="181">
        <v>4</v>
      </c>
    </row>
    <row r="741" spans="2:12">
      <c r="B741" s="179" t="s">
        <v>1816</v>
      </c>
      <c r="C741" s="179" t="s">
        <v>1817</v>
      </c>
      <c r="D741" s="179" t="s">
        <v>1818</v>
      </c>
      <c r="E741" s="179" t="s">
        <v>242</v>
      </c>
      <c r="F741" s="179" t="s">
        <v>1381</v>
      </c>
      <c r="G741" s="179" t="s">
        <v>1382</v>
      </c>
      <c r="H741" s="179" t="s">
        <v>535</v>
      </c>
      <c r="I741" s="179" t="s">
        <v>1386</v>
      </c>
      <c r="J741" s="179" t="s">
        <v>1834</v>
      </c>
      <c r="K741" s="181"/>
      <c r="L741" s="181">
        <v>1</v>
      </c>
    </row>
    <row r="742" spans="2:12">
      <c r="B742" s="179" t="s">
        <v>1816</v>
      </c>
      <c r="C742" s="179" t="s">
        <v>1817</v>
      </c>
      <c r="D742" s="179" t="s">
        <v>1818</v>
      </c>
      <c r="E742" s="179" t="s">
        <v>242</v>
      </c>
      <c r="F742" s="179" t="s">
        <v>1381</v>
      </c>
      <c r="G742" s="179" t="s">
        <v>1382</v>
      </c>
      <c r="H742" s="179" t="s">
        <v>535</v>
      </c>
      <c r="I742" s="179" t="s">
        <v>1386</v>
      </c>
      <c r="J742" s="179" t="s">
        <v>1835</v>
      </c>
      <c r="K742" s="180">
        <v>0.04</v>
      </c>
      <c r="L742" s="181">
        <v>7</v>
      </c>
    </row>
    <row r="743" spans="2:12">
      <c r="B743" s="179" t="s">
        <v>1816</v>
      </c>
      <c r="C743" s="179" t="s">
        <v>1817</v>
      </c>
      <c r="D743" s="179" t="s">
        <v>1818</v>
      </c>
      <c r="E743" s="179" t="s">
        <v>242</v>
      </c>
      <c r="F743" s="179" t="s">
        <v>1381</v>
      </c>
      <c r="G743" s="179" t="s">
        <v>1382</v>
      </c>
      <c r="H743" s="179" t="s">
        <v>535</v>
      </c>
      <c r="I743" s="179" t="s">
        <v>1386</v>
      </c>
      <c r="J743" s="179" t="s">
        <v>1842</v>
      </c>
      <c r="K743" s="181"/>
      <c r="L743" s="181">
        <v>1</v>
      </c>
    </row>
    <row r="744" spans="2:12">
      <c r="B744" s="179" t="s">
        <v>1816</v>
      </c>
      <c r="C744" s="179" t="s">
        <v>1817</v>
      </c>
      <c r="D744" s="179" t="s">
        <v>1818</v>
      </c>
      <c r="E744" s="179" t="s">
        <v>242</v>
      </c>
      <c r="F744" s="179" t="s">
        <v>1381</v>
      </c>
      <c r="G744" s="179" t="s">
        <v>1382</v>
      </c>
      <c r="H744" s="179" t="s">
        <v>535</v>
      </c>
      <c r="I744" s="179" t="s">
        <v>1386</v>
      </c>
      <c r="J744" s="179" t="s">
        <v>1836</v>
      </c>
      <c r="K744" s="181"/>
      <c r="L744" s="181">
        <v>1</v>
      </c>
    </row>
    <row r="745" spans="2:12">
      <c r="B745" s="179" t="s">
        <v>1816</v>
      </c>
      <c r="C745" s="179" t="s">
        <v>1817</v>
      </c>
      <c r="D745" s="179" t="s">
        <v>1818</v>
      </c>
      <c r="E745" s="179" t="s">
        <v>242</v>
      </c>
      <c r="F745" s="179" t="s">
        <v>1381</v>
      </c>
      <c r="G745" s="179" t="s">
        <v>1382</v>
      </c>
      <c r="H745" s="179" t="s">
        <v>531</v>
      </c>
      <c r="I745" s="179" t="s">
        <v>1919</v>
      </c>
      <c r="J745" s="179" t="s">
        <v>1835</v>
      </c>
      <c r="K745" s="180">
        <v>0.02</v>
      </c>
      <c r="L745" s="181">
        <v>4</v>
      </c>
    </row>
    <row r="746" spans="2:12">
      <c r="B746" s="179" t="s">
        <v>1816</v>
      </c>
      <c r="C746" s="179" t="s">
        <v>1817</v>
      </c>
      <c r="D746" s="179" t="s">
        <v>1818</v>
      </c>
      <c r="E746" s="179" t="s">
        <v>242</v>
      </c>
      <c r="F746" s="179" t="s">
        <v>1381</v>
      </c>
      <c r="G746" s="179" t="s">
        <v>1382</v>
      </c>
      <c r="H746" s="179" t="s">
        <v>531</v>
      </c>
      <c r="I746" s="179" t="s">
        <v>1919</v>
      </c>
      <c r="J746" s="179" t="s">
        <v>1836</v>
      </c>
      <c r="K746" s="181"/>
      <c r="L746" s="181">
        <v>1</v>
      </c>
    </row>
    <row r="747" spans="2:12">
      <c r="B747" s="179" t="s">
        <v>1816</v>
      </c>
      <c r="C747" s="179" t="s">
        <v>1817</v>
      </c>
      <c r="D747" s="179" t="s">
        <v>1818</v>
      </c>
      <c r="E747" s="179" t="s">
        <v>242</v>
      </c>
      <c r="F747" s="179" t="s">
        <v>1381</v>
      </c>
      <c r="G747" s="179" t="s">
        <v>1382</v>
      </c>
      <c r="H747" s="179" t="s">
        <v>541</v>
      </c>
      <c r="I747" s="179" t="s">
        <v>1563</v>
      </c>
      <c r="J747" s="179" t="s">
        <v>1835</v>
      </c>
      <c r="K747" s="180">
        <v>0.08</v>
      </c>
      <c r="L747" s="181">
        <v>13</v>
      </c>
    </row>
    <row r="748" spans="2:12">
      <c r="B748" s="179" t="s">
        <v>1816</v>
      </c>
      <c r="C748" s="179" t="s">
        <v>1817</v>
      </c>
      <c r="D748" s="179" t="s">
        <v>1818</v>
      </c>
      <c r="E748" s="179" t="s">
        <v>242</v>
      </c>
      <c r="F748" s="179" t="s">
        <v>1381</v>
      </c>
      <c r="G748" s="179" t="s">
        <v>1382</v>
      </c>
      <c r="H748" s="179" t="s">
        <v>541</v>
      </c>
      <c r="I748" s="179" t="s">
        <v>1563</v>
      </c>
      <c r="J748" s="179" t="s">
        <v>1836</v>
      </c>
      <c r="K748" s="181"/>
      <c r="L748" s="181">
        <v>1</v>
      </c>
    </row>
    <row r="749" spans="2:12">
      <c r="B749" s="179" t="s">
        <v>1816</v>
      </c>
      <c r="C749" s="179" t="s">
        <v>1817</v>
      </c>
      <c r="D749" s="179" t="s">
        <v>1818</v>
      </c>
      <c r="E749" s="179" t="s">
        <v>242</v>
      </c>
      <c r="F749" s="179" t="s">
        <v>1381</v>
      </c>
      <c r="G749" s="179" t="s">
        <v>1382</v>
      </c>
      <c r="H749" s="179" t="s">
        <v>539</v>
      </c>
      <c r="I749" s="179" t="s">
        <v>1387</v>
      </c>
      <c r="J749" s="179" t="s">
        <v>1835</v>
      </c>
      <c r="K749" s="180">
        <v>0.03</v>
      </c>
      <c r="L749" s="181">
        <v>5</v>
      </c>
    </row>
    <row r="750" spans="2:12">
      <c r="B750" s="179" t="s">
        <v>1816</v>
      </c>
      <c r="C750" s="179" t="s">
        <v>1817</v>
      </c>
      <c r="D750" s="179" t="s">
        <v>1818</v>
      </c>
      <c r="E750" s="179" t="s">
        <v>242</v>
      </c>
      <c r="F750" s="179" t="s">
        <v>1381</v>
      </c>
      <c r="G750" s="179" t="s">
        <v>1382</v>
      </c>
      <c r="H750" s="179" t="s">
        <v>528</v>
      </c>
      <c r="I750" s="179" t="s">
        <v>1388</v>
      </c>
      <c r="J750" s="179" t="s">
        <v>1835</v>
      </c>
      <c r="K750" s="180">
        <v>0.04</v>
      </c>
      <c r="L750" s="181">
        <v>7</v>
      </c>
    </row>
    <row r="751" spans="2:12">
      <c r="B751" s="179" t="s">
        <v>1816</v>
      </c>
      <c r="C751" s="179" t="s">
        <v>1817</v>
      </c>
      <c r="D751" s="179" t="s">
        <v>1818</v>
      </c>
      <c r="E751" s="179" t="s">
        <v>242</v>
      </c>
      <c r="F751" s="179" t="s">
        <v>1389</v>
      </c>
      <c r="G751" s="179" t="s">
        <v>242</v>
      </c>
      <c r="H751" s="179" t="s">
        <v>543</v>
      </c>
      <c r="I751" s="179" t="s">
        <v>1920</v>
      </c>
      <c r="J751" s="179" t="s">
        <v>1838</v>
      </c>
      <c r="K751" s="181"/>
      <c r="L751" s="181">
        <v>1</v>
      </c>
    </row>
    <row r="752" spans="2:12">
      <c r="B752" s="179" t="s">
        <v>1816</v>
      </c>
      <c r="C752" s="179" t="s">
        <v>1817</v>
      </c>
      <c r="D752" s="179" t="s">
        <v>1818</v>
      </c>
      <c r="E752" s="179" t="s">
        <v>242</v>
      </c>
      <c r="F752" s="179" t="s">
        <v>1389</v>
      </c>
      <c r="G752" s="179" t="s">
        <v>242</v>
      </c>
      <c r="H752" s="179" t="s">
        <v>543</v>
      </c>
      <c r="I752" s="179" t="s">
        <v>1920</v>
      </c>
      <c r="J752" s="179" t="s">
        <v>1835</v>
      </c>
      <c r="K752" s="180">
        <v>0.05</v>
      </c>
      <c r="L752" s="181">
        <v>11</v>
      </c>
    </row>
    <row r="753" spans="2:12">
      <c r="B753" s="179" t="s">
        <v>1816</v>
      </c>
      <c r="C753" s="179" t="s">
        <v>1817</v>
      </c>
      <c r="D753" s="179" t="s">
        <v>1818</v>
      </c>
      <c r="E753" s="179" t="s">
        <v>242</v>
      </c>
      <c r="F753" s="179" t="s">
        <v>1389</v>
      </c>
      <c r="G753" s="179" t="s">
        <v>242</v>
      </c>
      <c r="H753" s="179" t="s">
        <v>551</v>
      </c>
      <c r="I753" s="179" t="s">
        <v>1921</v>
      </c>
      <c r="J753" s="179" t="s">
        <v>1835</v>
      </c>
      <c r="K753" s="180">
        <v>0.04</v>
      </c>
      <c r="L753" s="181">
        <v>9</v>
      </c>
    </row>
    <row r="754" spans="2:12">
      <c r="B754" s="179" t="s">
        <v>1816</v>
      </c>
      <c r="C754" s="179" t="s">
        <v>1817</v>
      </c>
      <c r="D754" s="179" t="s">
        <v>1818</v>
      </c>
      <c r="E754" s="179" t="s">
        <v>242</v>
      </c>
      <c r="F754" s="179" t="s">
        <v>1389</v>
      </c>
      <c r="G754" s="179" t="s">
        <v>242</v>
      </c>
      <c r="H754" s="179" t="s">
        <v>295</v>
      </c>
      <c r="I754" s="179" t="s">
        <v>1922</v>
      </c>
      <c r="J754" s="179" t="s">
        <v>1834</v>
      </c>
      <c r="K754" s="181"/>
      <c r="L754" s="181">
        <v>1</v>
      </c>
    </row>
    <row r="755" spans="2:12">
      <c r="B755" s="179" t="s">
        <v>1816</v>
      </c>
      <c r="C755" s="179" t="s">
        <v>1817</v>
      </c>
      <c r="D755" s="179" t="s">
        <v>1818</v>
      </c>
      <c r="E755" s="179" t="s">
        <v>242</v>
      </c>
      <c r="F755" s="179" t="s">
        <v>1389</v>
      </c>
      <c r="G755" s="179" t="s">
        <v>242</v>
      </c>
      <c r="H755" s="179" t="s">
        <v>295</v>
      </c>
      <c r="I755" s="179" t="s">
        <v>1922</v>
      </c>
      <c r="J755" s="179" t="s">
        <v>1839</v>
      </c>
      <c r="K755" s="181"/>
      <c r="L755" s="181">
        <v>2</v>
      </c>
    </row>
    <row r="756" spans="2:12">
      <c r="B756" s="179" t="s">
        <v>1816</v>
      </c>
      <c r="C756" s="179" t="s">
        <v>1817</v>
      </c>
      <c r="D756" s="179" t="s">
        <v>1818</v>
      </c>
      <c r="E756" s="179" t="s">
        <v>242</v>
      </c>
      <c r="F756" s="179" t="s">
        <v>1389</v>
      </c>
      <c r="G756" s="179" t="s">
        <v>242</v>
      </c>
      <c r="H756" s="179" t="s">
        <v>295</v>
      </c>
      <c r="I756" s="179" t="s">
        <v>1922</v>
      </c>
      <c r="J756" s="179" t="s">
        <v>1835</v>
      </c>
      <c r="K756" s="180">
        <v>0.03</v>
      </c>
      <c r="L756" s="181">
        <v>8</v>
      </c>
    </row>
    <row r="757" spans="2:12">
      <c r="B757" s="179" t="s">
        <v>1816</v>
      </c>
      <c r="C757" s="179" t="s">
        <v>1817</v>
      </c>
      <c r="D757" s="179" t="s">
        <v>1818</v>
      </c>
      <c r="E757" s="179" t="s">
        <v>242</v>
      </c>
      <c r="F757" s="179" t="s">
        <v>1389</v>
      </c>
      <c r="G757" s="179" t="s">
        <v>242</v>
      </c>
      <c r="H757" s="179" t="s">
        <v>559</v>
      </c>
      <c r="I757" s="179" t="s">
        <v>1923</v>
      </c>
      <c r="J757" s="179" t="s">
        <v>1834</v>
      </c>
      <c r="K757" s="181"/>
      <c r="L757" s="181">
        <v>1</v>
      </c>
    </row>
    <row r="758" spans="2:12">
      <c r="B758" s="179" t="s">
        <v>1816</v>
      </c>
      <c r="C758" s="179" t="s">
        <v>1817</v>
      </c>
      <c r="D758" s="179" t="s">
        <v>1818</v>
      </c>
      <c r="E758" s="179" t="s">
        <v>242</v>
      </c>
      <c r="F758" s="179" t="s">
        <v>1389</v>
      </c>
      <c r="G758" s="179" t="s">
        <v>242</v>
      </c>
      <c r="H758" s="179" t="s">
        <v>559</v>
      </c>
      <c r="I758" s="179" t="s">
        <v>1923</v>
      </c>
      <c r="J758" s="179" t="s">
        <v>1835</v>
      </c>
      <c r="K758" s="180">
        <v>0.06</v>
      </c>
      <c r="L758" s="181">
        <v>13</v>
      </c>
    </row>
    <row r="759" spans="2:12">
      <c r="B759" s="179" t="s">
        <v>1816</v>
      </c>
      <c r="C759" s="179" t="s">
        <v>1817</v>
      </c>
      <c r="D759" s="179" t="s">
        <v>1818</v>
      </c>
      <c r="E759" s="179" t="s">
        <v>242</v>
      </c>
      <c r="F759" s="179" t="s">
        <v>1389</v>
      </c>
      <c r="G759" s="179" t="s">
        <v>242</v>
      </c>
      <c r="H759" s="179" t="s">
        <v>563</v>
      </c>
      <c r="I759" s="179" t="s">
        <v>1390</v>
      </c>
      <c r="J759" s="179" t="s">
        <v>1834</v>
      </c>
      <c r="K759" s="181"/>
      <c r="L759" s="181">
        <v>1</v>
      </c>
    </row>
    <row r="760" spans="2:12">
      <c r="B760" s="179" t="s">
        <v>1816</v>
      </c>
      <c r="C760" s="179" t="s">
        <v>1817</v>
      </c>
      <c r="D760" s="179" t="s">
        <v>1818</v>
      </c>
      <c r="E760" s="179" t="s">
        <v>242</v>
      </c>
      <c r="F760" s="179" t="s">
        <v>1389</v>
      </c>
      <c r="G760" s="179" t="s">
        <v>242</v>
      </c>
      <c r="H760" s="179" t="s">
        <v>563</v>
      </c>
      <c r="I760" s="179" t="s">
        <v>1390</v>
      </c>
      <c r="J760" s="179" t="s">
        <v>1835</v>
      </c>
      <c r="K760" s="180">
        <v>0.08</v>
      </c>
      <c r="L760" s="181">
        <v>16</v>
      </c>
    </row>
    <row r="761" spans="2:12">
      <c r="B761" s="179" t="s">
        <v>1816</v>
      </c>
      <c r="C761" s="179" t="s">
        <v>1817</v>
      </c>
      <c r="D761" s="179" t="s">
        <v>1818</v>
      </c>
      <c r="E761" s="179" t="s">
        <v>242</v>
      </c>
      <c r="F761" s="179" t="s">
        <v>1389</v>
      </c>
      <c r="G761" s="179" t="s">
        <v>242</v>
      </c>
      <c r="H761" s="179" t="s">
        <v>563</v>
      </c>
      <c r="I761" s="179" t="s">
        <v>1390</v>
      </c>
      <c r="J761" s="179" t="s">
        <v>1842</v>
      </c>
      <c r="K761" s="181"/>
      <c r="L761" s="181">
        <v>1</v>
      </c>
    </row>
    <row r="762" spans="2:12">
      <c r="B762" s="179" t="s">
        <v>1816</v>
      </c>
      <c r="C762" s="179" t="s">
        <v>1817</v>
      </c>
      <c r="D762" s="179" t="s">
        <v>1818</v>
      </c>
      <c r="E762" s="179" t="s">
        <v>242</v>
      </c>
      <c r="F762" s="179" t="s">
        <v>1389</v>
      </c>
      <c r="G762" s="179" t="s">
        <v>242</v>
      </c>
      <c r="H762" s="179" t="s">
        <v>557</v>
      </c>
      <c r="I762" s="179" t="s">
        <v>1924</v>
      </c>
      <c r="J762" s="179" t="s">
        <v>1835</v>
      </c>
      <c r="K762" s="180">
        <v>0.05</v>
      </c>
      <c r="L762" s="181">
        <v>11</v>
      </c>
    </row>
    <row r="763" spans="2:12">
      <c r="B763" s="179" t="s">
        <v>1816</v>
      </c>
      <c r="C763" s="179" t="s">
        <v>1817</v>
      </c>
      <c r="D763" s="179" t="s">
        <v>1818</v>
      </c>
      <c r="E763" s="179" t="s">
        <v>242</v>
      </c>
      <c r="F763" s="179" t="s">
        <v>1389</v>
      </c>
      <c r="G763" s="179" t="s">
        <v>242</v>
      </c>
      <c r="H763" s="179" t="s">
        <v>545</v>
      </c>
      <c r="I763" s="179" t="s">
        <v>1925</v>
      </c>
      <c r="J763" s="179" t="s">
        <v>1835</v>
      </c>
      <c r="K763" s="180">
        <v>0.09</v>
      </c>
      <c r="L763" s="181">
        <v>19</v>
      </c>
    </row>
    <row r="764" spans="2:12">
      <c r="B764" s="179" t="s">
        <v>1816</v>
      </c>
      <c r="C764" s="179" t="s">
        <v>1817</v>
      </c>
      <c r="D764" s="179" t="s">
        <v>1818</v>
      </c>
      <c r="E764" s="179" t="s">
        <v>242</v>
      </c>
      <c r="F764" s="179" t="s">
        <v>1389</v>
      </c>
      <c r="G764" s="179" t="s">
        <v>242</v>
      </c>
      <c r="H764" s="179" t="s">
        <v>299</v>
      </c>
      <c r="I764" s="179" t="s">
        <v>298</v>
      </c>
      <c r="J764" s="179" t="s">
        <v>1835</v>
      </c>
      <c r="K764" s="180">
        <v>0.02</v>
      </c>
      <c r="L764" s="181">
        <v>6</v>
      </c>
    </row>
    <row r="765" spans="2:12">
      <c r="B765" s="179" t="s">
        <v>1816</v>
      </c>
      <c r="C765" s="179" t="s">
        <v>1817</v>
      </c>
      <c r="D765" s="179" t="s">
        <v>1818</v>
      </c>
      <c r="E765" s="179" t="s">
        <v>242</v>
      </c>
      <c r="F765" s="179" t="s">
        <v>1389</v>
      </c>
      <c r="G765" s="179" t="s">
        <v>242</v>
      </c>
      <c r="H765" s="179" t="s">
        <v>553</v>
      </c>
      <c r="I765" s="179" t="s">
        <v>1926</v>
      </c>
      <c r="J765" s="179" t="s">
        <v>1835</v>
      </c>
      <c r="K765" s="180">
        <v>0.03</v>
      </c>
      <c r="L765" s="181">
        <v>9</v>
      </c>
    </row>
    <row r="766" spans="2:12">
      <c r="B766" s="179" t="s">
        <v>1816</v>
      </c>
      <c r="C766" s="179" t="s">
        <v>1817</v>
      </c>
      <c r="D766" s="179" t="s">
        <v>1818</v>
      </c>
      <c r="E766" s="179" t="s">
        <v>242</v>
      </c>
      <c r="F766" s="179" t="s">
        <v>1389</v>
      </c>
      <c r="G766" s="179" t="s">
        <v>242</v>
      </c>
      <c r="H766" s="179" t="s">
        <v>553</v>
      </c>
      <c r="I766" s="179" t="s">
        <v>1926</v>
      </c>
      <c r="J766" s="179" t="s">
        <v>1836</v>
      </c>
      <c r="K766" s="181"/>
      <c r="L766" s="181">
        <v>1</v>
      </c>
    </row>
    <row r="767" spans="2:12">
      <c r="B767" s="179" t="s">
        <v>1816</v>
      </c>
      <c r="C767" s="179" t="s">
        <v>1817</v>
      </c>
      <c r="D767" s="179" t="s">
        <v>1818</v>
      </c>
      <c r="E767" s="179" t="s">
        <v>242</v>
      </c>
      <c r="F767" s="179" t="s">
        <v>1389</v>
      </c>
      <c r="G767" s="179" t="s">
        <v>242</v>
      </c>
      <c r="H767" s="179" t="s">
        <v>547</v>
      </c>
      <c r="I767" s="179" t="s">
        <v>1391</v>
      </c>
      <c r="J767" s="179" t="s">
        <v>1835</v>
      </c>
      <c r="K767" s="180">
        <v>0.05</v>
      </c>
      <c r="L767" s="181">
        <v>8</v>
      </c>
    </row>
    <row r="768" spans="2:12">
      <c r="B768" s="179" t="s">
        <v>1816</v>
      </c>
      <c r="C768" s="179" t="s">
        <v>1817</v>
      </c>
      <c r="D768" s="179" t="s">
        <v>1818</v>
      </c>
      <c r="E768" s="179" t="s">
        <v>242</v>
      </c>
      <c r="F768" s="179" t="s">
        <v>1389</v>
      </c>
      <c r="G768" s="179" t="s">
        <v>242</v>
      </c>
      <c r="H768" s="179" t="s">
        <v>555</v>
      </c>
      <c r="I768" s="179" t="s">
        <v>1797</v>
      </c>
      <c r="J768" s="179" t="s">
        <v>1835</v>
      </c>
      <c r="K768" s="180">
        <v>0.02</v>
      </c>
      <c r="L768" s="181">
        <v>4</v>
      </c>
    </row>
    <row r="769" spans="2:12">
      <c r="B769" s="179" t="s">
        <v>1816</v>
      </c>
      <c r="C769" s="179" t="s">
        <v>1817</v>
      </c>
      <c r="D769" s="179" t="s">
        <v>1818</v>
      </c>
      <c r="E769" s="179" t="s">
        <v>242</v>
      </c>
      <c r="F769" s="179" t="s">
        <v>1389</v>
      </c>
      <c r="G769" s="179" t="s">
        <v>242</v>
      </c>
      <c r="H769" s="179" t="s">
        <v>561</v>
      </c>
      <c r="I769" s="179" t="s">
        <v>1927</v>
      </c>
      <c r="J769" s="179" t="s">
        <v>1835</v>
      </c>
      <c r="K769" s="180">
        <v>0.03</v>
      </c>
      <c r="L769" s="181">
        <v>4</v>
      </c>
    </row>
    <row r="770" spans="2:12">
      <c r="B770" s="179" t="s">
        <v>1816</v>
      </c>
      <c r="C770" s="179" t="s">
        <v>1817</v>
      </c>
      <c r="D770" s="179" t="s">
        <v>1818</v>
      </c>
      <c r="E770" s="179" t="s">
        <v>242</v>
      </c>
      <c r="F770" s="179" t="s">
        <v>1389</v>
      </c>
      <c r="G770" s="179" t="s">
        <v>242</v>
      </c>
      <c r="H770" s="179" t="s">
        <v>549</v>
      </c>
      <c r="I770" s="179" t="s">
        <v>1928</v>
      </c>
      <c r="J770" s="179" t="s">
        <v>1835</v>
      </c>
      <c r="K770" s="180">
        <v>0.01</v>
      </c>
      <c r="L770" s="181">
        <v>2</v>
      </c>
    </row>
    <row r="771" spans="2:12">
      <c r="B771" s="179" t="s">
        <v>1816</v>
      </c>
      <c r="C771" s="179" t="s">
        <v>1817</v>
      </c>
      <c r="D771" s="179" t="s">
        <v>1818</v>
      </c>
      <c r="E771" s="179" t="s">
        <v>242</v>
      </c>
      <c r="F771" s="179" t="s">
        <v>1389</v>
      </c>
      <c r="G771" s="179" t="s">
        <v>242</v>
      </c>
      <c r="H771" s="179" t="s">
        <v>297</v>
      </c>
      <c r="I771" s="179" t="s">
        <v>1929</v>
      </c>
      <c r="J771" s="179" t="s">
        <v>1834</v>
      </c>
      <c r="K771" s="180">
        <v>0.19</v>
      </c>
      <c r="L771" s="181">
        <v>140</v>
      </c>
    </row>
    <row r="772" spans="2:12">
      <c r="B772" s="179" t="s">
        <v>1816</v>
      </c>
      <c r="C772" s="179" t="s">
        <v>1817</v>
      </c>
      <c r="D772" s="179" t="s">
        <v>1818</v>
      </c>
      <c r="E772" s="179" t="s">
        <v>242</v>
      </c>
      <c r="F772" s="179" t="s">
        <v>1389</v>
      </c>
      <c r="G772" s="179" t="s">
        <v>242</v>
      </c>
      <c r="H772" s="179" t="s">
        <v>297</v>
      </c>
      <c r="I772" s="179" t="s">
        <v>1929</v>
      </c>
      <c r="J772" s="179" t="s">
        <v>1838</v>
      </c>
      <c r="K772" s="181"/>
      <c r="L772" s="181">
        <v>2</v>
      </c>
    </row>
    <row r="773" spans="2:12">
      <c r="B773" s="179" t="s">
        <v>1816</v>
      </c>
      <c r="C773" s="179" t="s">
        <v>1817</v>
      </c>
      <c r="D773" s="179" t="s">
        <v>1818</v>
      </c>
      <c r="E773" s="179" t="s">
        <v>242</v>
      </c>
      <c r="F773" s="179" t="s">
        <v>1389</v>
      </c>
      <c r="G773" s="179" t="s">
        <v>242</v>
      </c>
      <c r="H773" s="179" t="s">
        <v>297</v>
      </c>
      <c r="I773" s="179" t="s">
        <v>1929</v>
      </c>
      <c r="J773" s="179" t="s">
        <v>1839</v>
      </c>
      <c r="K773" s="181"/>
      <c r="L773" s="181">
        <v>9</v>
      </c>
    </row>
    <row r="774" spans="2:12">
      <c r="B774" s="179" t="s">
        <v>1816</v>
      </c>
      <c r="C774" s="179" t="s">
        <v>1817</v>
      </c>
      <c r="D774" s="179" t="s">
        <v>1818</v>
      </c>
      <c r="E774" s="179" t="s">
        <v>242</v>
      </c>
      <c r="F774" s="179" t="s">
        <v>1389</v>
      </c>
      <c r="G774" s="179" t="s">
        <v>242</v>
      </c>
      <c r="H774" s="179" t="s">
        <v>297</v>
      </c>
      <c r="I774" s="179" t="s">
        <v>1929</v>
      </c>
      <c r="J774" s="179" t="s">
        <v>1835</v>
      </c>
      <c r="K774" s="180">
        <v>6.64</v>
      </c>
      <c r="L774" s="181">
        <v>1381</v>
      </c>
    </row>
    <row r="775" spans="2:12">
      <c r="B775" s="179" t="s">
        <v>1816</v>
      </c>
      <c r="C775" s="179" t="s">
        <v>1817</v>
      </c>
      <c r="D775" s="179" t="s">
        <v>1818</v>
      </c>
      <c r="E775" s="179" t="s">
        <v>242</v>
      </c>
      <c r="F775" s="179" t="s">
        <v>1389</v>
      </c>
      <c r="G775" s="179" t="s">
        <v>242</v>
      </c>
      <c r="H775" s="179" t="s">
        <v>297</v>
      </c>
      <c r="I775" s="179" t="s">
        <v>1929</v>
      </c>
      <c r="J775" s="179" t="s">
        <v>1842</v>
      </c>
      <c r="K775" s="180">
        <v>0.01</v>
      </c>
      <c r="L775" s="181">
        <v>15</v>
      </c>
    </row>
    <row r="776" spans="2:12">
      <c r="B776" s="179" t="s">
        <v>1816</v>
      </c>
      <c r="C776" s="179" t="s">
        <v>1817</v>
      </c>
      <c r="D776" s="179" t="s">
        <v>1818</v>
      </c>
      <c r="E776" s="179" t="s">
        <v>242</v>
      </c>
      <c r="F776" s="179" t="s">
        <v>1389</v>
      </c>
      <c r="G776" s="179" t="s">
        <v>242</v>
      </c>
      <c r="H776" s="179" t="s">
        <v>297</v>
      </c>
      <c r="I776" s="179" t="s">
        <v>1929</v>
      </c>
      <c r="J776" s="179" t="s">
        <v>1836</v>
      </c>
      <c r="K776" s="180">
        <v>0.14000000000000001</v>
      </c>
      <c r="L776" s="181">
        <v>1</v>
      </c>
    </row>
    <row r="777" spans="2:12">
      <c r="B777" s="179" t="s">
        <v>1816</v>
      </c>
      <c r="C777" s="179" t="s">
        <v>1817</v>
      </c>
      <c r="D777" s="179" t="s">
        <v>1818</v>
      </c>
      <c r="E777" s="179" t="s">
        <v>242</v>
      </c>
      <c r="F777" s="179" t="s">
        <v>1269</v>
      </c>
      <c r="G777" s="179" t="s">
        <v>1270</v>
      </c>
      <c r="H777" s="179" t="s">
        <v>607</v>
      </c>
      <c r="I777" s="179" t="s">
        <v>1271</v>
      </c>
      <c r="J777" s="179" t="s">
        <v>1834</v>
      </c>
      <c r="K777" s="180">
        <v>0.01</v>
      </c>
      <c r="L777" s="181">
        <v>4</v>
      </c>
    </row>
    <row r="778" spans="2:12">
      <c r="B778" s="179" t="s">
        <v>1816</v>
      </c>
      <c r="C778" s="179" t="s">
        <v>1817</v>
      </c>
      <c r="D778" s="179" t="s">
        <v>1818</v>
      </c>
      <c r="E778" s="179" t="s">
        <v>242</v>
      </c>
      <c r="F778" s="179" t="s">
        <v>1269</v>
      </c>
      <c r="G778" s="179" t="s">
        <v>1270</v>
      </c>
      <c r="H778" s="179" t="s">
        <v>607</v>
      </c>
      <c r="I778" s="179" t="s">
        <v>1271</v>
      </c>
      <c r="J778" s="179" t="s">
        <v>1838</v>
      </c>
      <c r="K778" s="181"/>
      <c r="L778" s="181">
        <v>1</v>
      </c>
    </row>
    <row r="779" spans="2:12">
      <c r="B779" s="179" t="s">
        <v>1816</v>
      </c>
      <c r="C779" s="179" t="s">
        <v>1817</v>
      </c>
      <c r="D779" s="179" t="s">
        <v>1818</v>
      </c>
      <c r="E779" s="179" t="s">
        <v>242</v>
      </c>
      <c r="F779" s="179" t="s">
        <v>1269</v>
      </c>
      <c r="G779" s="179" t="s">
        <v>1270</v>
      </c>
      <c r="H779" s="179" t="s">
        <v>607</v>
      </c>
      <c r="I779" s="179" t="s">
        <v>1271</v>
      </c>
      <c r="J779" s="179" t="s">
        <v>1835</v>
      </c>
      <c r="K779" s="180">
        <v>0.35</v>
      </c>
      <c r="L779" s="181">
        <v>62</v>
      </c>
    </row>
    <row r="780" spans="2:12">
      <c r="B780" s="179" t="s">
        <v>1816</v>
      </c>
      <c r="C780" s="179" t="s">
        <v>1817</v>
      </c>
      <c r="D780" s="179" t="s">
        <v>1818</v>
      </c>
      <c r="E780" s="179" t="s">
        <v>242</v>
      </c>
      <c r="F780" s="179" t="s">
        <v>1269</v>
      </c>
      <c r="G780" s="179" t="s">
        <v>1270</v>
      </c>
      <c r="H780" s="179" t="s">
        <v>607</v>
      </c>
      <c r="I780" s="179" t="s">
        <v>1271</v>
      </c>
      <c r="J780" s="179" t="s">
        <v>1842</v>
      </c>
      <c r="K780" s="181"/>
      <c r="L780" s="181">
        <v>1</v>
      </c>
    </row>
    <row r="781" spans="2:12">
      <c r="B781" s="179" t="s">
        <v>1816</v>
      </c>
      <c r="C781" s="179" t="s">
        <v>1817</v>
      </c>
      <c r="D781" s="179" t="s">
        <v>1818</v>
      </c>
      <c r="E781" s="179" t="s">
        <v>242</v>
      </c>
      <c r="F781" s="179" t="s">
        <v>1269</v>
      </c>
      <c r="G781" s="179" t="s">
        <v>1270</v>
      </c>
      <c r="H781" s="179" t="s">
        <v>607</v>
      </c>
      <c r="I781" s="179" t="s">
        <v>1271</v>
      </c>
      <c r="J781" s="179" t="s">
        <v>1836</v>
      </c>
      <c r="K781" s="180">
        <v>0.02</v>
      </c>
      <c r="L781" s="181">
        <v>2</v>
      </c>
    </row>
    <row r="782" spans="2:12">
      <c r="B782" s="179" t="s">
        <v>1816</v>
      </c>
      <c r="C782" s="179" t="s">
        <v>1817</v>
      </c>
      <c r="D782" s="179" t="s">
        <v>1818</v>
      </c>
      <c r="E782" s="179" t="s">
        <v>242</v>
      </c>
      <c r="F782" s="179" t="s">
        <v>1269</v>
      </c>
      <c r="G782" s="179" t="s">
        <v>1270</v>
      </c>
      <c r="H782" s="179" t="s">
        <v>613</v>
      </c>
      <c r="I782" s="179" t="s">
        <v>1519</v>
      </c>
      <c r="J782" s="179" t="s">
        <v>1834</v>
      </c>
      <c r="K782" s="181"/>
      <c r="L782" s="181">
        <v>1</v>
      </c>
    </row>
    <row r="783" spans="2:12">
      <c r="B783" s="179" t="s">
        <v>1816</v>
      </c>
      <c r="C783" s="179" t="s">
        <v>1817</v>
      </c>
      <c r="D783" s="179" t="s">
        <v>1818</v>
      </c>
      <c r="E783" s="179" t="s">
        <v>242</v>
      </c>
      <c r="F783" s="179" t="s">
        <v>1269</v>
      </c>
      <c r="G783" s="179" t="s">
        <v>1270</v>
      </c>
      <c r="H783" s="179" t="s">
        <v>613</v>
      </c>
      <c r="I783" s="179" t="s">
        <v>1519</v>
      </c>
      <c r="J783" s="179" t="s">
        <v>1835</v>
      </c>
      <c r="K783" s="180">
        <v>0.11</v>
      </c>
      <c r="L783" s="181">
        <v>18</v>
      </c>
    </row>
    <row r="784" spans="2:12">
      <c r="B784" s="179" t="s">
        <v>1816</v>
      </c>
      <c r="C784" s="179" t="s">
        <v>1817</v>
      </c>
      <c r="D784" s="179" t="s">
        <v>1818</v>
      </c>
      <c r="E784" s="179" t="s">
        <v>242</v>
      </c>
      <c r="F784" s="179" t="s">
        <v>1269</v>
      </c>
      <c r="G784" s="179" t="s">
        <v>1270</v>
      </c>
      <c r="H784" s="179" t="s">
        <v>613</v>
      </c>
      <c r="I784" s="179" t="s">
        <v>1519</v>
      </c>
      <c r="J784" s="179" t="s">
        <v>1842</v>
      </c>
      <c r="K784" s="181"/>
      <c r="L784" s="181">
        <v>1</v>
      </c>
    </row>
    <row r="785" spans="2:12">
      <c r="B785" s="179" t="s">
        <v>1816</v>
      </c>
      <c r="C785" s="179" t="s">
        <v>1817</v>
      </c>
      <c r="D785" s="179" t="s">
        <v>1818</v>
      </c>
      <c r="E785" s="179" t="s">
        <v>242</v>
      </c>
      <c r="F785" s="179" t="s">
        <v>1269</v>
      </c>
      <c r="G785" s="179" t="s">
        <v>1270</v>
      </c>
      <c r="H785" s="179" t="s">
        <v>613</v>
      </c>
      <c r="I785" s="179" t="s">
        <v>1519</v>
      </c>
      <c r="J785" s="179" t="s">
        <v>1836</v>
      </c>
      <c r="K785" s="180">
        <v>0.01</v>
      </c>
      <c r="L785" s="181">
        <v>2</v>
      </c>
    </row>
    <row r="786" spans="2:12">
      <c r="B786" s="179" t="s">
        <v>1816</v>
      </c>
      <c r="C786" s="179" t="s">
        <v>1817</v>
      </c>
      <c r="D786" s="179" t="s">
        <v>1818</v>
      </c>
      <c r="E786" s="179" t="s">
        <v>242</v>
      </c>
      <c r="F786" s="179" t="s">
        <v>1269</v>
      </c>
      <c r="G786" s="179" t="s">
        <v>1270</v>
      </c>
      <c r="H786" s="179" t="s">
        <v>619</v>
      </c>
      <c r="I786" s="179" t="s">
        <v>1272</v>
      </c>
      <c r="J786" s="179" t="s">
        <v>1834</v>
      </c>
      <c r="K786" s="180">
        <v>0.01</v>
      </c>
      <c r="L786" s="181">
        <v>8</v>
      </c>
    </row>
    <row r="787" spans="2:12">
      <c r="B787" s="179" t="s">
        <v>1816</v>
      </c>
      <c r="C787" s="179" t="s">
        <v>1817</v>
      </c>
      <c r="D787" s="179" t="s">
        <v>1818</v>
      </c>
      <c r="E787" s="179" t="s">
        <v>242</v>
      </c>
      <c r="F787" s="179" t="s">
        <v>1269</v>
      </c>
      <c r="G787" s="179" t="s">
        <v>1270</v>
      </c>
      <c r="H787" s="179" t="s">
        <v>619</v>
      </c>
      <c r="I787" s="179" t="s">
        <v>1272</v>
      </c>
      <c r="J787" s="179" t="s">
        <v>1835</v>
      </c>
      <c r="K787" s="180">
        <v>0.21</v>
      </c>
      <c r="L787" s="181">
        <v>44</v>
      </c>
    </row>
    <row r="788" spans="2:12">
      <c r="B788" s="179" t="s">
        <v>1816</v>
      </c>
      <c r="C788" s="179" t="s">
        <v>1817</v>
      </c>
      <c r="D788" s="179" t="s">
        <v>1818</v>
      </c>
      <c r="E788" s="179" t="s">
        <v>242</v>
      </c>
      <c r="F788" s="179" t="s">
        <v>1269</v>
      </c>
      <c r="G788" s="179" t="s">
        <v>1270</v>
      </c>
      <c r="H788" s="179" t="s">
        <v>619</v>
      </c>
      <c r="I788" s="179" t="s">
        <v>1272</v>
      </c>
      <c r="J788" s="179" t="s">
        <v>1842</v>
      </c>
      <c r="K788" s="181"/>
      <c r="L788" s="181">
        <v>3</v>
      </c>
    </row>
    <row r="789" spans="2:12">
      <c r="B789" s="179" t="s">
        <v>1816</v>
      </c>
      <c r="C789" s="179" t="s">
        <v>1817</v>
      </c>
      <c r="D789" s="179" t="s">
        <v>1818</v>
      </c>
      <c r="E789" s="179" t="s">
        <v>242</v>
      </c>
      <c r="F789" s="179" t="s">
        <v>1269</v>
      </c>
      <c r="G789" s="179" t="s">
        <v>1270</v>
      </c>
      <c r="H789" s="179" t="s">
        <v>619</v>
      </c>
      <c r="I789" s="179" t="s">
        <v>1272</v>
      </c>
      <c r="J789" s="179" t="s">
        <v>1836</v>
      </c>
      <c r="K789" s="180">
        <v>0.01</v>
      </c>
      <c r="L789" s="181">
        <v>2</v>
      </c>
    </row>
    <row r="790" spans="2:12">
      <c r="B790" s="179" t="s">
        <v>1816</v>
      </c>
      <c r="C790" s="179" t="s">
        <v>1817</v>
      </c>
      <c r="D790" s="179" t="s">
        <v>1818</v>
      </c>
      <c r="E790" s="179" t="s">
        <v>242</v>
      </c>
      <c r="F790" s="179" t="s">
        <v>1269</v>
      </c>
      <c r="G790" s="179" t="s">
        <v>1270</v>
      </c>
      <c r="H790" s="179" t="s">
        <v>609</v>
      </c>
      <c r="I790" s="179" t="s">
        <v>1273</v>
      </c>
      <c r="J790" s="179" t="s">
        <v>1834</v>
      </c>
      <c r="K790" s="180">
        <v>0.13</v>
      </c>
      <c r="L790" s="181">
        <v>89</v>
      </c>
    </row>
    <row r="791" spans="2:12">
      <c r="B791" s="179" t="s">
        <v>1816</v>
      </c>
      <c r="C791" s="179" t="s">
        <v>1817</v>
      </c>
      <c r="D791" s="179" t="s">
        <v>1818</v>
      </c>
      <c r="E791" s="179" t="s">
        <v>242</v>
      </c>
      <c r="F791" s="179" t="s">
        <v>1269</v>
      </c>
      <c r="G791" s="179" t="s">
        <v>1270</v>
      </c>
      <c r="H791" s="179" t="s">
        <v>609</v>
      </c>
      <c r="I791" s="179" t="s">
        <v>1273</v>
      </c>
      <c r="J791" s="179" t="s">
        <v>1838</v>
      </c>
      <c r="K791" s="180">
        <v>0.01</v>
      </c>
      <c r="L791" s="181">
        <v>3</v>
      </c>
    </row>
    <row r="792" spans="2:12">
      <c r="B792" s="179" t="s">
        <v>1816</v>
      </c>
      <c r="C792" s="179" t="s">
        <v>1817</v>
      </c>
      <c r="D792" s="179" t="s">
        <v>1818</v>
      </c>
      <c r="E792" s="179" t="s">
        <v>242</v>
      </c>
      <c r="F792" s="179" t="s">
        <v>1269</v>
      </c>
      <c r="G792" s="179" t="s">
        <v>1270</v>
      </c>
      <c r="H792" s="179" t="s">
        <v>609</v>
      </c>
      <c r="I792" s="179" t="s">
        <v>1273</v>
      </c>
      <c r="J792" s="179" t="s">
        <v>1891</v>
      </c>
      <c r="K792" s="180">
        <v>0.02</v>
      </c>
      <c r="L792" s="181">
        <v>2</v>
      </c>
    </row>
    <row r="793" spans="2:12">
      <c r="B793" s="179" t="s">
        <v>1816</v>
      </c>
      <c r="C793" s="179" t="s">
        <v>1817</v>
      </c>
      <c r="D793" s="179" t="s">
        <v>1818</v>
      </c>
      <c r="E793" s="179" t="s">
        <v>242</v>
      </c>
      <c r="F793" s="179" t="s">
        <v>1269</v>
      </c>
      <c r="G793" s="179" t="s">
        <v>1270</v>
      </c>
      <c r="H793" s="179" t="s">
        <v>609</v>
      </c>
      <c r="I793" s="179" t="s">
        <v>1273</v>
      </c>
      <c r="J793" s="179" t="s">
        <v>1861</v>
      </c>
      <c r="K793" s="181"/>
      <c r="L793" s="181">
        <v>1</v>
      </c>
    </row>
    <row r="794" spans="2:12">
      <c r="B794" s="179" t="s">
        <v>1816</v>
      </c>
      <c r="C794" s="179" t="s">
        <v>1817</v>
      </c>
      <c r="D794" s="179" t="s">
        <v>1818</v>
      </c>
      <c r="E794" s="179" t="s">
        <v>242</v>
      </c>
      <c r="F794" s="179" t="s">
        <v>1269</v>
      </c>
      <c r="G794" s="179" t="s">
        <v>1270</v>
      </c>
      <c r="H794" s="179" t="s">
        <v>609</v>
      </c>
      <c r="I794" s="179" t="s">
        <v>1273</v>
      </c>
      <c r="J794" s="179" t="s">
        <v>1865</v>
      </c>
      <c r="K794" s="181"/>
      <c r="L794" s="181">
        <v>1</v>
      </c>
    </row>
    <row r="795" spans="2:12">
      <c r="B795" s="179" t="s">
        <v>1816</v>
      </c>
      <c r="C795" s="179" t="s">
        <v>1817</v>
      </c>
      <c r="D795" s="179" t="s">
        <v>1818</v>
      </c>
      <c r="E795" s="179" t="s">
        <v>242</v>
      </c>
      <c r="F795" s="179" t="s">
        <v>1269</v>
      </c>
      <c r="G795" s="179" t="s">
        <v>1270</v>
      </c>
      <c r="H795" s="179" t="s">
        <v>609</v>
      </c>
      <c r="I795" s="179" t="s">
        <v>1273</v>
      </c>
      <c r="J795" s="179" t="s">
        <v>1835</v>
      </c>
      <c r="K795" s="180">
        <v>4.66</v>
      </c>
      <c r="L795" s="181">
        <v>943</v>
      </c>
    </row>
    <row r="796" spans="2:12">
      <c r="B796" s="179" t="s">
        <v>1816</v>
      </c>
      <c r="C796" s="179" t="s">
        <v>1817</v>
      </c>
      <c r="D796" s="179" t="s">
        <v>1818</v>
      </c>
      <c r="E796" s="179" t="s">
        <v>242</v>
      </c>
      <c r="F796" s="179" t="s">
        <v>1269</v>
      </c>
      <c r="G796" s="179" t="s">
        <v>1270</v>
      </c>
      <c r="H796" s="179" t="s">
        <v>609</v>
      </c>
      <c r="I796" s="179" t="s">
        <v>1273</v>
      </c>
      <c r="J796" s="179" t="s">
        <v>1892</v>
      </c>
      <c r="K796" s="180">
        <v>0.03</v>
      </c>
      <c r="L796" s="181">
        <v>7</v>
      </c>
    </row>
    <row r="797" spans="2:12">
      <c r="B797" s="179" t="s">
        <v>1816</v>
      </c>
      <c r="C797" s="179" t="s">
        <v>1817</v>
      </c>
      <c r="D797" s="179" t="s">
        <v>1818</v>
      </c>
      <c r="E797" s="179" t="s">
        <v>242</v>
      </c>
      <c r="F797" s="179" t="s">
        <v>1269</v>
      </c>
      <c r="G797" s="179" t="s">
        <v>1270</v>
      </c>
      <c r="H797" s="179" t="s">
        <v>609</v>
      </c>
      <c r="I797" s="179" t="s">
        <v>1273</v>
      </c>
      <c r="J797" s="179" t="s">
        <v>1860</v>
      </c>
      <c r="K797" s="180">
        <v>0.01</v>
      </c>
      <c r="L797" s="181">
        <v>2</v>
      </c>
    </row>
    <row r="798" spans="2:12">
      <c r="B798" s="179" t="s">
        <v>1816</v>
      </c>
      <c r="C798" s="179" t="s">
        <v>1817</v>
      </c>
      <c r="D798" s="179" t="s">
        <v>1818</v>
      </c>
      <c r="E798" s="179" t="s">
        <v>242</v>
      </c>
      <c r="F798" s="179" t="s">
        <v>1269</v>
      </c>
      <c r="G798" s="179" t="s">
        <v>1270</v>
      </c>
      <c r="H798" s="179" t="s">
        <v>609</v>
      </c>
      <c r="I798" s="179" t="s">
        <v>1273</v>
      </c>
      <c r="J798" s="179" t="s">
        <v>1842</v>
      </c>
      <c r="K798" s="180">
        <v>0.01</v>
      </c>
      <c r="L798" s="181">
        <v>13</v>
      </c>
    </row>
    <row r="799" spans="2:12">
      <c r="B799" s="179" t="s">
        <v>1816</v>
      </c>
      <c r="C799" s="179" t="s">
        <v>1817</v>
      </c>
      <c r="D799" s="179" t="s">
        <v>1818</v>
      </c>
      <c r="E799" s="179" t="s">
        <v>242</v>
      </c>
      <c r="F799" s="179" t="s">
        <v>1269</v>
      </c>
      <c r="G799" s="179" t="s">
        <v>1270</v>
      </c>
      <c r="H799" s="179" t="s">
        <v>609</v>
      </c>
      <c r="I799" s="179" t="s">
        <v>1273</v>
      </c>
      <c r="J799" s="179" t="s">
        <v>1836</v>
      </c>
      <c r="K799" s="180">
        <v>0.28000000000000003</v>
      </c>
      <c r="L799" s="181">
        <v>2</v>
      </c>
    </row>
    <row r="800" spans="2:12">
      <c r="B800" s="179" t="s">
        <v>1816</v>
      </c>
      <c r="C800" s="179" t="s">
        <v>1817</v>
      </c>
      <c r="D800" s="179" t="s">
        <v>1818</v>
      </c>
      <c r="E800" s="179" t="s">
        <v>242</v>
      </c>
      <c r="F800" s="179" t="s">
        <v>1269</v>
      </c>
      <c r="G800" s="179" t="s">
        <v>1270</v>
      </c>
      <c r="H800" s="179" t="s">
        <v>620</v>
      </c>
      <c r="I800" s="179" t="s">
        <v>1270</v>
      </c>
      <c r="J800" s="179" t="s">
        <v>1835</v>
      </c>
      <c r="K800" s="180">
        <v>7.0000000000000007E-2</v>
      </c>
      <c r="L800" s="181">
        <v>14</v>
      </c>
    </row>
    <row r="801" spans="2:12">
      <c r="B801" s="179" t="s">
        <v>1816</v>
      </c>
      <c r="C801" s="179" t="s">
        <v>1817</v>
      </c>
      <c r="D801" s="179" t="s">
        <v>1818</v>
      </c>
      <c r="E801" s="179" t="s">
        <v>242</v>
      </c>
      <c r="F801" s="179" t="s">
        <v>1269</v>
      </c>
      <c r="G801" s="179" t="s">
        <v>1270</v>
      </c>
      <c r="H801" s="179" t="s">
        <v>620</v>
      </c>
      <c r="I801" s="179" t="s">
        <v>1270</v>
      </c>
      <c r="J801" s="179" t="s">
        <v>1842</v>
      </c>
      <c r="K801" s="181"/>
      <c r="L801" s="181">
        <v>1</v>
      </c>
    </row>
    <row r="802" spans="2:12">
      <c r="B802" s="179" t="s">
        <v>1816</v>
      </c>
      <c r="C802" s="179" t="s">
        <v>1817</v>
      </c>
      <c r="D802" s="179" t="s">
        <v>1818</v>
      </c>
      <c r="E802" s="179" t="s">
        <v>242</v>
      </c>
      <c r="F802" s="179" t="s">
        <v>1269</v>
      </c>
      <c r="G802" s="179" t="s">
        <v>1270</v>
      </c>
      <c r="H802" s="179" t="s">
        <v>620</v>
      </c>
      <c r="I802" s="179" t="s">
        <v>1270</v>
      </c>
      <c r="J802" s="179" t="s">
        <v>1836</v>
      </c>
      <c r="K802" s="180">
        <v>0.01</v>
      </c>
      <c r="L802" s="181">
        <v>2</v>
      </c>
    </row>
    <row r="803" spans="2:12">
      <c r="B803" s="179" t="s">
        <v>1816</v>
      </c>
      <c r="C803" s="179" t="s">
        <v>1817</v>
      </c>
      <c r="D803" s="179" t="s">
        <v>1818</v>
      </c>
      <c r="E803" s="179" t="s">
        <v>242</v>
      </c>
      <c r="F803" s="179" t="s">
        <v>1269</v>
      </c>
      <c r="G803" s="179" t="s">
        <v>1270</v>
      </c>
      <c r="H803" s="179" t="s">
        <v>603</v>
      </c>
      <c r="I803" s="179" t="s">
        <v>1522</v>
      </c>
      <c r="J803" s="179" t="s">
        <v>1834</v>
      </c>
      <c r="K803" s="181"/>
      <c r="L803" s="181">
        <v>3</v>
      </c>
    </row>
    <row r="804" spans="2:12">
      <c r="B804" s="179" t="s">
        <v>1816</v>
      </c>
      <c r="C804" s="179" t="s">
        <v>1817</v>
      </c>
      <c r="D804" s="179" t="s">
        <v>1818</v>
      </c>
      <c r="E804" s="179" t="s">
        <v>242</v>
      </c>
      <c r="F804" s="179" t="s">
        <v>1269</v>
      </c>
      <c r="G804" s="179" t="s">
        <v>1270</v>
      </c>
      <c r="H804" s="179" t="s">
        <v>603</v>
      </c>
      <c r="I804" s="179" t="s">
        <v>1522</v>
      </c>
      <c r="J804" s="179" t="s">
        <v>1835</v>
      </c>
      <c r="K804" s="180">
        <v>0.06</v>
      </c>
      <c r="L804" s="181">
        <v>13</v>
      </c>
    </row>
    <row r="805" spans="2:12">
      <c r="B805" s="179" t="s">
        <v>1816</v>
      </c>
      <c r="C805" s="179" t="s">
        <v>1817</v>
      </c>
      <c r="D805" s="179" t="s">
        <v>1818</v>
      </c>
      <c r="E805" s="179" t="s">
        <v>242</v>
      </c>
      <c r="F805" s="179" t="s">
        <v>1269</v>
      </c>
      <c r="G805" s="179" t="s">
        <v>1270</v>
      </c>
      <c r="H805" s="179" t="s">
        <v>603</v>
      </c>
      <c r="I805" s="179" t="s">
        <v>1522</v>
      </c>
      <c r="J805" s="179" t="s">
        <v>1842</v>
      </c>
      <c r="K805" s="181"/>
      <c r="L805" s="181">
        <v>2</v>
      </c>
    </row>
    <row r="806" spans="2:12">
      <c r="B806" s="179" t="s">
        <v>1816</v>
      </c>
      <c r="C806" s="179" t="s">
        <v>1817</v>
      </c>
      <c r="D806" s="179" t="s">
        <v>1818</v>
      </c>
      <c r="E806" s="179" t="s">
        <v>242</v>
      </c>
      <c r="F806" s="179" t="s">
        <v>1269</v>
      </c>
      <c r="G806" s="179" t="s">
        <v>1270</v>
      </c>
      <c r="H806" s="179" t="s">
        <v>603</v>
      </c>
      <c r="I806" s="179" t="s">
        <v>1522</v>
      </c>
      <c r="J806" s="179" t="s">
        <v>1836</v>
      </c>
      <c r="K806" s="180">
        <v>0.01</v>
      </c>
      <c r="L806" s="181">
        <v>2</v>
      </c>
    </row>
    <row r="807" spans="2:12">
      <c r="B807" s="179" t="s">
        <v>1816</v>
      </c>
      <c r="C807" s="179" t="s">
        <v>1817</v>
      </c>
      <c r="D807" s="179" t="s">
        <v>1818</v>
      </c>
      <c r="E807" s="179" t="s">
        <v>242</v>
      </c>
      <c r="F807" s="179" t="s">
        <v>1269</v>
      </c>
      <c r="G807" s="179" t="s">
        <v>1270</v>
      </c>
      <c r="H807" s="179" t="s">
        <v>605</v>
      </c>
      <c r="I807" s="179" t="s">
        <v>1274</v>
      </c>
      <c r="J807" s="179" t="s">
        <v>1834</v>
      </c>
      <c r="K807" s="181"/>
      <c r="L807" s="181">
        <v>3</v>
      </c>
    </row>
    <row r="808" spans="2:12">
      <c r="B808" s="179" t="s">
        <v>1816</v>
      </c>
      <c r="C808" s="179" t="s">
        <v>1817</v>
      </c>
      <c r="D808" s="179" t="s">
        <v>1818</v>
      </c>
      <c r="E808" s="179" t="s">
        <v>242</v>
      </c>
      <c r="F808" s="179" t="s">
        <v>1269</v>
      </c>
      <c r="G808" s="179" t="s">
        <v>1270</v>
      </c>
      <c r="H808" s="179" t="s">
        <v>605</v>
      </c>
      <c r="I808" s="179" t="s">
        <v>1274</v>
      </c>
      <c r="J808" s="179" t="s">
        <v>1835</v>
      </c>
      <c r="K808" s="180">
        <v>0.12</v>
      </c>
      <c r="L808" s="181">
        <v>20</v>
      </c>
    </row>
    <row r="809" spans="2:12">
      <c r="B809" s="179" t="s">
        <v>1816</v>
      </c>
      <c r="C809" s="179" t="s">
        <v>1817</v>
      </c>
      <c r="D809" s="179" t="s">
        <v>1818</v>
      </c>
      <c r="E809" s="179" t="s">
        <v>242</v>
      </c>
      <c r="F809" s="179" t="s">
        <v>1269</v>
      </c>
      <c r="G809" s="179" t="s">
        <v>1270</v>
      </c>
      <c r="H809" s="179" t="s">
        <v>605</v>
      </c>
      <c r="I809" s="179" t="s">
        <v>1274</v>
      </c>
      <c r="J809" s="179" t="s">
        <v>1842</v>
      </c>
      <c r="K809" s="181"/>
      <c r="L809" s="181">
        <v>1</v>
      </c>
    </row>
    <row r="810" spans="2:12">
      <c r="B810" s="179" t="s">
        <v>1816</v>
      </c>
      <c r="C810" s="179" t="s">
        <v>1817</v>
      </c>
      <c r="D810" s="179" t="s">
        <v>1818</v>
      </c>
      <c r="E810" s="179" t="s">
        <v>242</v>
      </c>
      <c r="F810" s="179" t="s">
        <v>1269</v>
      </c>
      <c r="G810" s="179" t="s">
        <v>1270</v>
      </c>
      <c r="H810" s="179" t="s">
        <v>605</v>
      </c>
      <c r="I810" s="179" t="s">
        <v>1274</v>
      </c>
      <c r="J810" s="179" t="s">
        <v>1836</v>
      </c>
      <c r="K810" s="180">
        <v>0.01</v>
      </c>
      <c r="L810" s="181">
        <v>2</v>
      </c>
    </row>
    <row r="811" spans="2:12">
      <c r="B811" s="179" t="s">
        <v>1816</v>
      </c>
      <c r="C811" s="179" t="s">
        <v>1817</v>
      </c>
      <c r="D811" s="179" t="s">
        <v>1818</v>
      </c>
      <c r="E811" s="179" t="s">
        <v>242</v>
      </c>
      <c r="F811" s="179" t="s">
        <v>1269</v>
      </c>
      <c r="G811" s="179" t="s">
        <v>1270</v>
      </c>
      <c r="H811" s="179" t="s">
        <v>622</v>
      </c>
      <c r="I811" s="179" t="s">
        <v>1930</v>
      </c>
      <c r="J811" s="179" t="s">
        <v>1835</v>
      </c>
      <c r="K811" s="180">
        <v>0.1</v>
      </c>
      <c r="L811" s="181">
        <v>17</v>
      </c>
    </row>
    <row r="812" spans="2:12">
      <c r="B812" s="179" t="s">
        <v>1816</v>
      </c>
      <c r="C812" s="179" t="s">
        <v>1817</v>
      </c>
      <c r="D812" s="179" t="s">
        <v>1818</v>
      </c>
      <c r="E812" s="179" t="s">
        <v>242</v>
      </c>
      <c r="F812" s="179" t="s">
        <v>1269</v>
      </c>
      <c r="G812" s="179" t="s">
        <v>1270</v>
      </c>
      <c r="H812" s="179" t="s">
        <v>622</v>
      </c>
      <c r="I812" s="179" t="s">
        <v>1930</v>
      </c>
      <c r="J812" s="179" t="s">
        <v>1842</v>
      </c>
      <c r="K812" s="181"/>
      <c r="L812" s="181">
        <v>4</v>
      </c>
    </row>
    <row r="813" spans="2:12">
      <c r="B813" s="179" t="s">
        <v>1816</v>
      </c>
      <c r="C813" s="179" t="s">
        <v>1817</v>
      </c>
      <c r="D813" s="179" t="s">
        <v>1818</v>
      </c>
      <c r="E813" s="179" t="s">
        <v>242</v>
      </c>
      <c r="F813" s="179" t="s">
        <v>1269</v>
      </c>
      <c r="G813" s="179" t="s">
        <v>1270</v>
      </c>
      <c r="H813" s="179" t="s">
        <v>622</v>
      </c>
      <c r="I813" s="179" t="s">
        <v>1930</v>
      </c>
      <c r="J813" s="179" t="s">
        <v>1836</v>
      </c>
      <c r="K813" s="181"/>
      <c r="L813" s="181">
        <v>1</v>
      </c>
    </row>
    <row r="814" spans="2:12">
      <c r="B814" s="179" t="s">
        <v>1816</v>
      </c>
      <c r="C814" s="179" t="s">
        <v>1817</v>
      </c>
      <c r="D814" s="179" t="s">
        <v>1818</v>
      </c>
      <c r="E814" s="179" t="s">
        <v>242</v>
      </c>
      <c r="F814" s="179" t="s">
        <v>1269</v>
      </c>
      <c r="G814" s="179" t="s">
        <v>1270</v>
      </c>
      <c r="H814" s="179" t="s">
        <v>615</v>
      </c>
      <c r="I814" s="179" t="s">
        <v>1564</v>
      </c>
      <c r="J814" s="179" t="s">
        <v>1835</v>
      </c>
      <c r="K814" s="180">
        <v>7.0000000000000007E-2</v>
      </c>
      <c r="L814" s="181">
        <v>12</v>
      </c>
    </row>
    <row r="815" spans="2:12">
      <c r="B815" s="179" t="s">
        <v>1816</v>
      </c>
      <c r="C815" s="179" t="s">
        <v>1817</v>
      </c>
      <c r="D815" s="179" t="s">
        <v>1818</v>
      </c>
      <c r="E815" s="179" t="s">
        <v>242</v>
      </c>
      <c r="F815" s="179" t="s">
        <v>1269</v>
      </c>
      <c r="G815" s="179" t="s">
        <v>1270</v>
      </c>
      <c r="H815" s="179" t="s">
        <v>615</v>
      </c>
      <c r="I815" s="179" t="s">
        <v>1564</v>
      </c>
      <c r="J815" s="179" t="s">
        <v>1842</v>
      </c>
      <c r="K815" s="181"/>
      <c r="L815" s="181">
        <v>2</v>
      </c>
    </row>
    <row r="816" spans="2:12">
      <c r="B816" s="179" t="s">
        <v>1816</v>
      </c>
      <c r="C816" s="179" t="s">
        <v>1817</v>
      </c>
      <c r="D816" s="179" t="s">
        <v>1818</v>
      </c>
      <c r="E816" s="179" t="s">
        <v>242</v>
      </c>
      <c r="F816" s="179" t="s">
        <v>1269</v>
      </c>
      <c r="G816" s="179" t="s">
        <v>1270</v>
      </c>
      <c r="H816" s="179" t="s">
        <v>615</v>
      </c>
      <c r="I816" s="179" t="s">
        <v>1564</v>
      </c>
      <c r="J816" s="179" t="s">
        <v>1836</v>
      </c>
      <c r="K816" s="180">
        <v>0.01</v>
      </c>
      <c r="L816" s="181">
        <v>1</v>
      </c>
    </row>
    <row r="817" spans="2:12">
      <c r="B817" s="179" t="s">
        <v>1816</v>
      </c>
      <c r="C817" s="179" t="s">
        <v>1817</v>
      </c>
      <c r="D817" s="179" t="s">
        <v>1818</v>
      </c>
      <c r="E817" s="179" t="s">
        <v>242</v>
      </c>
      <c r="F817" s="179" t="s">
        <v>1269</v>
      </c>
      <c r="G817" s="179" t="s">
        <v>1270</v>
      </c>
      <c r="H817" s="179" t="s">
        <v>611</v>
      </c>
      <c r="I817" s="179" t="s">
        <v>1275</v>
      </c>
      <c r="J817" s="179" t="s">
        <v>1834</v>
      </c>
      <c r="K817" s="181"/>
      <c r="L817" s="181">
        <v>1</v>
      </c>
    </row>
    <row r="818" spans="2:12">
      <c r="B818" s="179" t="s">
        <v>1816</v>
      </c>
      <c r="C818" s="179" t="s">
        <v>1817</v>
      </c>
      <c r="D818" s="179" t="s">
        <v>1818</v>
      </c>
      <c r="E818" s="179" t="s">
        <v>242</v>
      </c>
      <c r="F818" s="179" t="s">
        <v>1269</v>
      </c>
      <c r="G818" s="179" t="s">
        <v>1270</v>
      </c>
      <c r="H818" s="179" t="s">
        <v>611</v>
      </c>
      <c r="I818" s="179" t="s">
        <v>1275</v>
      </c>
      <c r="J818" s="179" t="s">
        <v>1835</v>
      </c>
      <c r="K818" s="180">
        <v>0.04</v>
      </c>
      <c r="L818" s="181">
        <v>9</v>
      </c>
    </row>
    <row r="819" spans="2:12">
      <c r="B819" s="179" t="s">
        <v>1816</v>
      </c>
      <c r="C819" s="179" t="s">
        <v>1817</v>
      </c>
      <c r="D819" s="179" t="s">
        <v>1818</v>
      </c>
      <c r="E819" s="179" t="s">
        <v>242</v>
      </c>
      <c r="F819" s="179" t="s">
        <v>1269</v>
      </c>
      <c r="G819" s="179" t="s">
        <v>1270</v>
      </c>
      <c r="H819" s="179" t="s">
        <v>611</v>
      </c>
      <c r="I819" s="179" t="s">
        <v>1275</v>
      </c>
      <c r="J819" s="179" t="s">
        <v>1892</v>
      </c>
      <c r="K819" s="181"/>
      <c r="L819" s="181">
        <v>1</v>
      </c>
    </row>
    <row r="820" spans="2:12">
      <c r="B820" s="179" t="s">
        <v>1816</v>
      </c>
      <c r="C820" s="179" t="s">
        <v>1817</v>
      </c>
      <c r="D820" s="179" t="s">
        <v>1818</v>
      </c>
      <c r="E820" s="179" t="s">
        <v>242</v>
      </c>
      <c r="F820" s="179" t="s">
        <v>1269</v>
      </c>
      <c r="G820" s="179" t="s">
        <v>1270</v>
      </c>
      <c r="H820" s="179" t="s">
        <v>611</v>
      </c>
      <c r="I820" s="179" t="s">
        <v>1275</v>
      </c>
      <c r="J820" s="179" t="s">
        <v>1842</v>
      </c>
      <c r="K820" s="181"/>
      <c r="L820" s="181">
        <v>1</v>
      </c>
    </row>
    <row r="821" spans="2:12">
      <c r="B821" s="179" t="s">
        <v>1816</v>
      </c>
      <c r="C821" s="179" t="s">
        <v>1817</v>
      </c>
      <c r="D821" s="179" t="s">
        <v>1818</v>
      </c>
      <c r="E821" s="179" t="s">
        <v>242</v>
      </c>
      <c r="F821" s="179" t="s">
        <v>1269</v>
      </c>
      <c r="G821" s="179" t="s">
        <v>1270</v>
      </c>
      <c r="H821" s="179" t="s">
        <v>617</v>
      </c>
      <c r="I821" s="179" t="s">
        <v>1931</v>
      </c>
      <c r="J821" s="179" t="s">
        <v>1838</v>
      </c>
      <c r="K821" s="180">
        <v>0.01</v>
      </c>
      <c r="L821" s="181">
        <v>1</v>
      </c>
    </row>
    <row r="822" spans="2:12">
      <c r="B822" s="179" t="s">
        <v>1816</v>
      </c>
      <c r="C822" s="179" t="s">
        <v>1817</v>
      </c>
      <c r="D822" s="179" t="s">
        <v>1818</v>
      </c>
      <c r="E822" s="179" t="s">
        <v>242</v>
      </c>
      <c r="F822" s="179" t="s">
        <v>1269</v>
      </c>
      <c r="G822" s="179" t="s">
        <v>1270</v>
      </c>
      <c r="H822" s="179" t="s">
        <v>617</v>
      </c>
      <c r="I822" s="179" t="s">
        <v>1931</v>
      </c>
      <c r="J822" s="179" t="s">
        <v>1835</v>
      </c>
      <c r="K822" s="180">
        <v>0.04</v>
      </c>
      <c r="L822" s="181">
        <v>8</v>
      </c>
    </row>
    <row r="823" spans="2:12">
      <c r="B823" s="179" t="s">
        <v>1816</v>
      </c>
      <c r="C823" s="179" t="s">
        <v>1817</v>
      </c>
      <c r="D823" s="179" t="s">
        <v>1818</v>
      </c>
      <c r="E823" s="179" t="s">
        <v>242</v>
      </c>
      <c r="F823" s="179" t="s">
        <v>1269</v>
      </c>
      <c r="G823" s="179" t="s">
        <v>1270</v>
      </c>
      <c r="H823" s="179" t="s">
        <v>617</v>
      </c>
      <c r="I823" s="179" t="s">
        <v>1931</v>
      </c>
      <c r="J823" s="179" t="s">
        <v>1842</v>
      </c>
      <c r="K823" s="181"/>
      <c r="L823" s="181">
        <v>3</v>
      </c>
    </row>
    <row r="824" spans="2:12">
      <c r="B824" s="179" t="s">
        <v>1816</v>
      </c>
      <c r="C824" s="179" t="s">
        <v>1817</v>
      </c>
      <c r="D824" s="179" t="s">
        <v>1818</v>
      </c>
      <c r="E824" s="179" t="s">
        <v>242</v>
      </c>
      <c r="F824" s="179" t="s">
        <v>1932</v>
      </c>
      <c r="G824" s="179" t="s">
        <v>1933</v>
      </c>
      <c r="H824" s="179" t="s">
        <v>575</v>
      </c>
      <c r="I824" s="179" t="s">
        <v>1934</v>
      </c>
      <c r="J824" s="179" t="s">
        <v>1835</v>
      </c>
      <c r="K824" s="180">
        <v>0.02</v>
      </c>
      <c r="L824" s="181">
        <v>6</v>
      </c>
    </row>
    <row r="825" spans="2:12">
      <c r="B825" s="179" t="s">
        <v>1816</v>
      </c>
      <c r="C825" s="179" t="s">
        <v>1817</v>
      </c>
      <c r="D825" s="179" t="s">
        <v>1818</v>
      </c>
      <c r="E825" s="179" t="s">
        <v>242</v>
      </c>
      <c r="F825" s="179" t="s">
        <v>1932</v>
      </c>
      <c r="G825" s="179" t="s">
        <v>1933</v>
      </c>
      <c r="H825" s="179" t="s">
        <v>567</v>
      </c>
      <c r="I825" s="179" t="s">
        <v>1935</v>
      </c>
      <c r="J825" s="179" t="s">
        <v>1839</v>
      </c>
      <c r="K825" s="181"/>
      <c r="L825" s="181">
        <v>2</v>
      </c>
    </row>
    <row r="826" spans="2:12">
      <c r="B826" s="179" t="s">
        <v>1816</v>
      </c>
      <c r="C826" s="179" t="s">
        <v>1817</v>
      </c>
      <c r="D826" s="179" t="s">
        <v>1818</v>
      </c>
      <c r="E826" s="179" t="s">
        <v>242</v>
      </c>
      <c r="F826" s="179" t="s">
        <v>1932</v>
      </c>
      <c r="G826" s="179" t="s">
        <v>1933</v>
      </c>
      <c r="H826" s="179" t="s">
        <v>573</v>
      </c>
      <c r="I826" s="179" t="s">
        <v>1936</v>
      </c>
      <c r="J826" s="179" t="s">
        <v>1835</v>
      </c>
      <c r="K826" s="180">
        <v>0.02</v>
      </c>
      <c r="L826" s="181">
        <v>6</v>
      </c>
    </row>
    <row r="827" spans="2:12">
      <c r="B827" s="179" t="s">
        <v>1816</v>
      </c>
      <c r="C827" s="179" t="s">
        <v>1817</v>
      </c>
      <c r="D827" s="179" t="s">
        <v>1818</v>
      </c>
      <c r="E827" s="179" t="s">
        <v>242</v>
      </c>
      <c r="F827" s="179" t="s">
        <v>1932</v>
      </c>
      <c r="G827" s="179" t="s">
        <v>1933</v>
      </c>
      <c r="H827" s="179" t="s">
        <v>571</v>
      </c>
      <c r="I827" s="179" t="s">
        <v>1937</v>
      </c>
      <c r="J827" s="179" t="s">
        <v>1835</v>
      </c>
      <c r="K827" s="180">
        <v>0.05</v>
      </c>
      <c r="L827" s="181">
        <v>7</v>
      </c>
    </row>
    <row r="828" spans="2:12">
      <c r="B828" s="179" t="s">
        <v>1816</v>
      </c>
      <c r="C828" s="179" t="s">
        <v>1817</v>
      </c>
      <c r="D828" s="179" t="s">
        <v>1818</v>
      </c>
      <c r="E828" s="179" t="s">
        <v>242</v>
      </c>
      <c r="F828" s="179" t="s">
        <v>1932</v>
      </c>
      <c r="G828" s="179" t="s">
        <v>1933</v>
      </c>
      <c r="H828" s="179" t="s">
        <v>571</v>
      </c>
      <c r="I828" s="179" t="s">
        <v>1937</v>
      </c>
      <c r="J828" s="179" t="s">
        <v>1842</v>
      </c>
      <c r="K828" s="181"/>
      <c r="L828" s="181">
        <v>3</v>
      </c>
    </row>
    <row r="829" spans="2:12">
      <c r="B829" s="179" t="s">
        <v>1816</v>
      </c>
      <c r="C829" s="179" t="s">
        <v>1817</v>
      </c>
      <c r="D829" s="179" t="s">
        <v>1818</v>
      </c>
      <c r="E829" s="179" t="s">
        <v>242</v>
      </c>
      <c r="F829" s="179" t="s">
        <v>1276</v>
      </c>
      <c r="G829" s="179" t="s">
        <v>241</v>
      </c>
      <c r="H829" s="179" t="s">
        <v>599</v>
      </c>
      <c r="I829" s="179" t="s">
        <v>1393</v>
      </c>
      <c r="J829" s="179" t="s">
        <v>1834</v>
      </c>
      <c r="K829" s="180">
        <v>0.02</v>
      </c>
      <c r="L829" s="181">
        <v>11</v>
      </c>
    </row>
    <row r="830" spans="2:12">
      <c r="B830" s="179" t="s">
        <v>1816</v>
      </c>
      <c r="C830" s="179" t="s">
        <v>1817</v>
      </c>
      <c r="D830" s="179" t="s">
        <v>1818</v>
      </c>
      <c r="E830" s="179" t="s">
        <v>242</v>
      </c>
      <c r="F830" s="179" t="s">
        <v>1276</v>
      </c>
      <c r="G830" s="179" t="s">
        <v>241</v>
      </c>
      <c r="H830" s="179" t="s">
        <v>599</v>
      </c>
      <c r="I830" s="179" t="s">
        <v>1393</v>
      </c>
      <c r="J830" s="179" t="s">
        <v>1835</v>
      </c>
      <c r="K830" s="180">
        <v>0.3</v>
      </c>
      <c r="L830" s="181">
        <v>51</v>
      </c>
    </row>
    <row r="831" spans="2:12">
      <c r="B831" s="179" t="s">
        <v>1816</v>
      </c>
      <c r="C831" s="179" t="s">
        <v>1817</v>
      </c>
      <c r="D831" s="179" t="s">
        <v>1818</v>
      </c>
      <c r="E831" s="179" t="s">
        <v>242</v>
      </c>
      <c r="F831" s="179" t="s">
        <v>1276</v>
      </c>
      <c r="G831" s="179" t="s">
        <v>241</v>
      </c>
      <c r="H831" s="179" t="s">
        <v>599</v>
      </c>
      <c r="I831" s="179" t="s">
        <v>1393</v>
      </c>
      <c r="J831" s="179" t="s">
        <v>1842</v>
      </c>
      <c r="K831" s="181"/>
      <c r="L831" s="181">
        <v>3</v>
      </c>
    </row>
    <row r="832" spans="2:12">
      <c r="B832" s="179" t="s">
        <v>1816</v>
      </c>
      <c r="C832" s="179" t="s">
        <v>1817</v>
      </c>
      <c r="D832" s="179" t="s">
        <v>1818</v>
      </c>
      <c r="E832" s="179" t="s">
        <v>242</v>
      </c>
      <c r="F832" s="179" t="s">
        <v>1276</v>
      </c>
      <c r="G832" s="179" t="s">
        <v>241</v>
      </c>
      <c r="H832" s="179" t="s">
        <v>599</v>
      </c>
      <c r="I832" s="179" t="s">
        <v>1393</v>
      </c>
      <c r="J832" s="179" t="s">
        <v>1836</v>
      </c>
      <c r="K832" s="181"/>
      <c r="L832" s="181">
        <v>1</v>
      </c>
    </row>
    <row r="833" spans="2:12">
      <c r="B833" s="179" t="s">
        <v>1816</v>
      </c>
      <c r="C833" s="179" t="s">
        <v>1817</v>
      </c>
      <c r="D833" s="179" t="s">
        <v>1818</v>
      </c>
      <c r="E833" s="179" t="s">
        <v>242</v>
      </c>
      <c r="F833" s="179" t="s">
        <v>1276</v>
      </c>
      <c r="G833" s="179" t="s">
        <v>241</v>
      </c>
      <c r="H833" s="179" t="s">
        <v>302</v>
      </c>
      <c r="I833" s="179" t="s">
        <v>1608</v>
      </c>
      <c r="J833" s="179" t="s">
        <v>1834</v>
      </c>
      <c r="K833" s="180">
        <v>0.03</v>
      </c>
      <c r="L833" s="181">
        <v>21</v>
      </c>
    </row>
    <row r="834" spans="2:12">
      <c r="B834" s="179" t="s">
        <v>1816</v>
      </c>
      <c r="C834" s="179" t="s">
        <v>1817</v>
      </c>
      <c r="D834" s="179" t="s">
        <v>1818</v>
      </c>
      <c r="E834" s="179" t="s">
        <v>242</v>
      </c>
      <c r="F834" s="179" t="s">
        <v>1276</v>
      </c>
      <c r="G834" s="179" t="s">
        <v>241</v>
      </c>
      <c r="H834" s="179" t="s">
        <v>302</v>
      </c>
      <c r="I834" s="179" t="s">
        <v>1608</v>
      </c>
      <c r="J834" s="179" t="s">
        <v>1839</v>
      </c>
      <c r="K834" s="181"/>
      <c r="L834" s="181">
        <v>18</v>
      </c>
    </row>
    <row r="835" spans="2:12">
      <c r="B835" s="179" t="s">
        <v>1816</v>
      </c>
      <c r="C835" s="179" t="s">
        <v>1817</v>
      </c>
      <c r="D835" s="179" t="s">
        <v>1818</v>
      </c>
      <c r="E835" s="179" t="s">
        <v>242</v>
      </c>
      <c r="F835" s="179" t="s">
        <v>1276</v>
      </c>
      <c r="G835" s="179" t="s">
        <v>241</v>
      </c>
      <c r="H835" s="179" t="s">
        <v>302</v>
      </c>
      <c r="I835" s="179" t="s">
        <v>1608</v>
      </c>
      <c r="J835" s="179" t="s">
        <v>1835</v>
      </c>
      <c r="K835" s="180">
        <v>0.62</v>
      </c>
      <c r="L835" s="181">
        <v>120</v>
      </c>
    </row>
    <row r="836" spans="2:12">
      <c r="B836" s="179" t="s">
        <v>1816</v>
      </c>
      <c r="C836" s="179" t="s">
        <v>1817</v>
      </c>
      <c r="D836" s="179" t="s">
        <v>1818</v>
      </c>
      <c r="E836" s="179" t="s">
        <v>242</v>
      </c>
      <c r="F836" s="179" t="s">
        <v>1276</v>
      </c>
      <c r="G836" s="179" t="s">
        <v>241</v>
      </c>
      <c r="H836" s="179" t="s">
        <v>302</v>
      </c>
      <c r="I836" s="179" t="s">
        <v>1608</v>
      </c>
      <c r="J836" s="179" t="s">
        <v>1868</v>
      </c>
      <c r="K836" s="180">
        <v>0.05</v>
      </c>
      <c r="L836" s="181">
        <v>5</v>
      </c>
    </row>
    <row r="837" spans="2:12">
      <c r="B837" s="179" t="s">
        <v>1816</v>
      </c>
      <c r="C837" s="179" t="s">
        <v>1817</v>
      </c>
      <c r="D837" s="179" t="s">
        <v>1818</v>
      </c>
      <c r="E837" s="179" t="s">
        <v>242</v>
      </c>
      <c r="F837" s="179" t="s">
        <v>1276</v>
      </c>
      <c r="G837" s="179" t="s">
        <v>241</v>
      </c>
      <c r="H837" s="179" t="s">
        <v>302</v>
      </c>
      <c r="I837" s="179" t="s">
        <v>1608</v>
      </c>
      <c r="J837" s="179" t="s">
        <v>1842</v>
      </c>
      <c r="K837" s="180">
        <v>0.01</v>
      </c>
      <c r="L837" s="181">
        <v>10</v>
      </c>
    </row>
    <row r="838" spans="2:12">
      <c r="B838" s="179" t="s">
        <v>1816</v>
      </c>
      <c r="C838" s="179" t="s">
        <v>1817</v>
      </c>
      <c r="D838" s="179" t="s">
        <v>1818</v>
      </c>
      <c r="E838" s="179" t="s">
        <v>242</v>
      </c>
      <c r="F838" s="179" t="s">
        <v>1276</v>
      </c>
      <c r="G838" s="179" t="s">
        <v>241</v>
      </c>
      <c r="H838" s="179" t="s">
        <v>302</v>
      </c>
      <c r="I838" s="179" t="s">
        <v>1608</v>
      </c>
      <c r="J838" s="179" t="s">
        <v>1836</v>
      </c>
      <c r="K838" s="180">
        <v>0.03</v>
      </c>
      <c r="L838" s="181">
        <v>2</v>
      </c>
    </row>
    <row r="839" spans="2:12">
      <c r="B839" s="179" t="s">
        <v>1816</v>
      </c>
      <c r="C839" s="179" t="s">
        <v>1817</v>
      </c>
      <c r="D839" s="179" t="s">
        <v>1818</v>
      </c>
      <c r="E839" s="179" t="s">
        <v>242</v>
      </c>
      <c r="F839" s="179" t="s">
        <v>1276</v>
      </c>
      <c r="G839" s="179" t="s">
        <v>241</v>
      </c>
      <c r="H839" s="179" t="s">
        <v>588</v>
      </c>
      <c r="I839" s="179" t="s">
        <v>1440</v>
      </c>
      <c r="J839" s="179" t="s">
        <v>1839</v>
      </c>
      <c r="K839" s="181"/>
      <c r="L839" s="181">
        <v>1</v>
      </c>
    </row>
    <row r="840" spans="2:12">
      <c r="B840" s="179" t="s">
        <v>1816</v>
      </c>
      <c r="C840" s="179" t="s">
        <v>1817</v>
      </c>
      <c r="D840" s="179" t="s">
        <v>1818</v>
      </c>
      <c r="E840" s="179" t="s">
        <v>242</v>
      </c>
      <c r="F840" s="179" t="s">
        <v>1276</v>
      </c>
      <c r="G840" s="179" t="s">
        <v>241</v>
      </c>
      <c r="H840" s="179" t="s">
        <v>588</v>
      </c>
      <c r="I840" s="179" t="s">
        <v>1440</v>
      </c>
      <c r="J840" s="179" t="s">
        <v>1835</v>
      </c>
      <c r="K840" s="180">
        <v>0.13</v>
      </c>
      <c r="L840" s="181">
        <v>24</v>
      </c>
    </row>
    <row r="841" spans="2:12">
      <c r="B841" s="179" t="s">
        <v>1816</v>
      </c>
      <c r="C841" s="179" t="s">
        <v>1817</v>
      </c>
      <c r="D841" s="179" t="s">
        <v>1818</v>
      </c>
      <c r="E841" s="179" t="s">
        <v>242</v>
      </c>
      <c r="F841" s="179" t="s">
        <v>1276</v>
      </c>
      <c r="G841" s="179" t="s">
        <v>241</v>
      </c>
      <c r="H841" s="179" t="s">
        <v>588</v>
      </c>
      <c r="I841" s="179" t="s">
        <v>1440</v>
      </c>
      <c r="J841" s="179" t="s">
        <v>1842</v>
      </c>
      <c r="K841" s="181"/>
      <c r="L841" s="181">
        <v>1</v>
      </c>
    </row>
    <row r="842" spans="2:12">
      <c r="B842" s="179" t="s">
        <v>1816</v>
      </c>
      <c r="C842" s="179" t="s">
        <v>1817</v>
      </c>
      <c r="D842" s="179" t="s">
        <v>1818</v>
      </c>
      <c r="E842" s="179" t="s">
        <v>242</v>
      </c>
      <c r="F842" s="179" t="s">
        <v>1276</v>
      </c>
      <c r="G842" s="179" t="s">
        <v>241</v>
      </c>
      <c r="H842" s="179" t="s">
        <v>594</v>
      </c>
      <c r="I842" s="179" t="s">
        <v>1798</v>
      </c>
      <c r="J842" s="179" t="s">
        <v>1834</v>
      </c>
      <c r="K842" s="181"/>
      <c r="L842" s="181">
        <v>2</v>
      </c>
    </row>
    <row r="843" spans="2:12">
      <c r="B843" s="179" t="s">
        <v>1816</v>
      </c>
      <c r="C843" s="179" t="s">
        <v>1817</v>
      </c>
      <c r="D843" s="179" t="s">
        <v>1818</v>
      </c>
      <c r="E843" s="179" t="s">
        <v>242</v>
      </c>
      <c r="F843" s="179" t="s">
        <v>1276</v>
      </c>
      <c r="G843" s="179" t="s">
        <v>241</v>
      </c>
      <c r="H843" s="179" t="s">
        <v>594</v>
      </c>
      <c r="I843" s="179" t="s">
        <v>1798</v>
      </c>
      <c r="J843" s="179" t="s">
        <v>1835</v>
      </c>
      <c r="K843" s="180">
        <v>0.12</v>
      </c>
      <c r="L843" s="181">
        <v>26</v>
      </c>
    </row>
    <row r="844" spans="2:12">
      <c r="B844" s="179" t="s">
        <v>1816</v>
      </c>
      <c r="C844" s="179" t="s">
        <v>1817</v>
      </c>
      <c r="D844" s="179" t="s">
        <v>1818</v>
      </c>
      <c r="E844" s="179" t="s">
        <v>242</v>
      </c>
      <c r="F844" s="179" t="s">
        <v>1276</v>
      </c>
      <c r="G844" s="179" t="s">
        <v>241</v>
      </c>
      <c r="H844" s="179" t="s">
        <v>594</v>
      </c>
      <c r="I844" s="179" t="s">
        <v>1798</v>
      </c>
      <c r="J844" s="179" t="s">
        <v>1842</v>
      </c>
      <c r="K844" s="181"/>
      <c r="L844" s="181">
        <v>2</v>
      </c>
    </row>
    <row r="845" spans="2:12">
      <c r="B845" s="179" t="s">
        <v>1816</v>
      </c>
      <c r="C845" s="179" t="s">
        <v>1817</v>
      </c>
      <c r="D845" s="179" t="s">
        <v>1818</v>
      </c>
      <c r="E845" s="179" t="s">
        <v>242</v>
      </c>
      <c r="F845" s="179" t="s">
        <v>1276</v>
      </c>
      <c r="G845" s="179" t="s">
        <v>241</v>
      </c>
      <c r="H845" s="179" t="s">
        <v>594</v>
      </c>
      <c r="I845" s="179" t="s">
        <v>1798</v>
      </c>
      <c r="J845" s="179" t="s">
        <v>1836</v>
      </c>
      <c r="K845" s="181"/>
      <c r="L845" s="181">
        <v>1</v>
      </c>
    </row>
    <row r="846" spans="2:12">
      <c r="B846" s="179" t="s">
        <v>1816</v>
      </c>
      <c r="C846" s="179" t="s">
        <v>1817</v>
      </c>
      <c r="D846" s="179" t="s">
        <v>1818</v>
      </c>
      <c r="E846" s="179" t="s">
        <v>242</v>
      </c>
      <c r="F846" s="179" t="s">
        <v>1276</v>
      </c>
      <c r="G846" s="179" t="s">
        <v>241</v>
      </c>
      <c r="H846" s="179" t="s">
        <v>582</v>
      </c>
      <c r="I846" s="179" t="s">
        <v>1938</v>
      </c>
      <c r="J846" s="179" t="s">
        <v>1835</v>
      </c>
      <c r="K846" s="180">
        <v>0.1</v>
      </c>
      <c r="L846" s="181">
        <v>17</v>
      </c>
    </row>
    <row r="847" spans="2:12">
      <c r="B847" s="179" t="s">
        <v>1816</v>
      </c>
      <c r="C847" s="179" t="s">
        <v>1817</v>
      </c>
      <c r="D847" s="179" t="s">
        <v>1818</v>
      </c>
      <c r="E847" s="179" t="s">
        <v>242</v>
      </c>
      <c r="F847" s="179" t="s">
        <v>1276</v>
      </c>
      <c r="G847" s="179" t="s">
        <v>241</v>
      </c>
      <c r="H847" s="179" t="s">
        <v>582</v>
      </c>
      <c r="I847" s="179" t="s">
        <v>1938</v>
      </c>
      <c r="J847" s="179" t="s">
        <v>1842</v>
      </c>
      <c r="K847" s="181"/>
      <c r="L847" s="181">
        <v>2</v>
      </c>
    </row>
    <row r="848" spans="2:12">
      <c r="B848" s="179" t="s">
        <v>1816</v>
      </c>
      <c r="C848" s="179" t="s">
        <v>1817</v>
      </c>
      <c r="D848" s="179" t="s">
        <v>1818</v>
      </c>
      <c r="E848" s="179" t="s">
        <v>242</v>
      </c>
      <c r="F848" s="179" t="s">
        <v>1276</v>
      </c>
      <c r="G848" s="179" t="s">
        <v>241</v>
      </c>
      <c r="H848" s="179" t="s">
        <v>578</v>
      </c>
      <c r="I848" s="179" t="s">
        <v>1939</v>
      </c>
      <c r="J848" s="179" t="s">
        <v>1835</v>
      </c>
      <c r="K848" s="180">
        <v>0.05</v>
      </c>
      <c r="L848" s="181">
        <v>10</v>
      </c>
    </row>
    <row r="849" spans="2:12">
      <c r="B849" s="179" t="s">
        <v>1816</v>
      </c>
      <c r="C849" s="179" t="s">
        <v>1817</v>
      </c>
      <c r="D849" s="179" t="s">
        <v>1818</v>
      </c>
      <c r="E849" s="179" t="s">
        <v>242</v>
      </c>
      <c r="F849" s="179" t="s">
        <v>1276</v>
      </c>
      <c r="G849" s="179" t="s">
        <v>241</v>
      </c>
      <c r="H849" s="179" t="s">
        <v>578</v>
      </c>
      <c r="I849" s="179" t="s">
        <v>1939</v>
      </c>
      <c r="J849" s="179" t="s">
        <v>1836</v>
      </c>
      <c r="K849" s="181"/>
      <c r="L849" s="181">
        <v>1</v>
      </c>
    </row>
    <row r="850" spans="2:12">
      <c r="B850" s="179" t="s">
        <v>1816</v>
      </c>
      <c r="C850" s="179" t="s">
        <v>1817</v>
      </c>
      <c r="D850" s="179" t="s">
        <v>1818</v>
      </c>
      <c r="E850" s="179" t="s">
        <v>242</v>
      </c>
      <c r="F850" s="179" t="s">
        <v>1276</v>
      </c>
      <c r="G850" s="179" t="s">
        <v>241</v>
      </c>
      <c r="H850" s="179" t="s">
        <v>584</v>
      </c>
      <c r="I850" s="179" t="s">
        <v>1940</v>
      </c>
      <c r="J850" s="179" t="s">
        <v>1835</v>
      </c>
      <c r="K850" s="180">
        <v>7.0000000000000007E-2</v>
      </c>
      <c r="L850" s="181">
        <v>15</v>
      </c>
    </row>
    <row r="851" spans="2:12">
      <c r="B851" s="179" t="s">
        <v>1816</v>
      </c>
      <c r="C851" s="179" t="s">
        <v>1817</v>
      </c>
      <c r="D851" s="179" t="s">
        <v>1818</v>
      </c>
      <c r="E851" s="179" t="s">
        <v>242</v>
      </c>
      <c r="F851" s="179" t="s">
        <v>1276</v>
      </c>
      <c r="G851" s="179" t="s">
        <v>241</v>
      </c>
      <c r="H851" s="179" t="s">
        <v>584</v>
      </c>
      <c r="I851" s="179" t="s">
        <v>1940</v>
      </c>
      <c r="J851" s="179" t="s">
        <v>1842</v>
      </c>
      <c r="K851" s="181"/>
      <c r="L851" s="181">
        <v>2</v>
      </c>
    </row>
    <row r="852" spans="2:12">
      <c r="B852" s="179" t="s">
        <v>1816</v>
      </c>
      <c r="C852" s="179" t="s">
        <v>1817</v>
      </c>
      <c r="D852" s="179" t="s">
        <v>1818</v>
      </c>
      <c r="E852" s="179" t="s">
        <v>242</v>
      </c>
      <c r="F852" s="179" t="s">
        <v>1276</v>
      </c>
      <c r="G852" s="179" t="s">
        <v>241</v>
      </c>
      <c r="H852" s="179" t="s">
        <v>590</v>
      </c>
      <c r="I852" s="179" t="s">
        <v>1941</v>
      </c>
      <c r="J852" s="179" t="s">
        <v>1834</v>
      </c>
      <c r="K852" s="181"/>
      <c r="L852" s="181">
        <v>2</v>
      </c>
    </row>
    <row r="853" spans="2:12">
      <c r="B853" s="179" t="s">
        <v>1816</v>
      </c>
      <c r="C853" s="179" t="s">
        <v>1817</v>
      </c>
      <c r="D853" s="179" t="s">
        <v>1818</v>
      </c>
      <c r="E853" s="179" t="s">
        <v>242</v>
      </c>
      <c r="F853" s="179" t="s">
        <v>1276</v>
      </c>
      <c r="G853" s="179" t="s">
        <v>241</v>
      </c>
      <c r="H853" s="179" t="s">
        <v>590</v>
      </c>
      <c r="I853" s="179" t="s">
        <v>1941</v>
      </c>
      <c r="J853" s="179" t="s">
        <v>1835</v>
      </c>
      <c r="K853" s="180">
        <v>7.0000000000000007E-2</v>
      </c>
      <c r="L853" s="181">
        <v>15</v>
      </c>
    </row>
    <row r="854" spans="2:12">
      <c r="B854" s="179" t="s">
        <v>1816</v>
      </c>
      <c r="C854" s="179" t="s">
        <v>1817</v>
      </c>
      <c r="D854" s="179" t="s">
        <v>1818</v>
      </c>
      <c r="E854" s="179" t="s">
        <v>242</v>
      </c>
      <c r="F854" s="179" t="s">
        <v>1276</v>
      </c>
      <c r="G854" s="179" t="s">
        <v>241</v>
      </c>
      <c r="H854" s="179" t="s">
        <v>590</v>
      </c>
      <c r="I854" s="179" t="s">
        <v>1941</v>
      </c>
      <c r="J854" s="179" t="s">
        <v>1842</v>
      </c>
      <c r="K854" s="181"/>
      <c r="L854" s="181">
        <v>4</v>
      </c>
    </row>
    <row r="855" spans="2:12">
      <c r="B855" s="179" t="s">
        <v>1816</v>
      </c>
      <c r="C855" s="179" t="s">
        <v>1817</v>
      </c>
      <c r="D855" s="179" t="s">
        <v>1818</v>
      </c>
      <c r="E855" s="179" t="s">
        <v>242</v>
      </c>
      <c r="F855" s="179" t="s">
        <v>1276</v>
      </c>
      <c r="G855" s="179" t="s">
        <v>241</v>
      </c>
      <c r="H855" s="179" t="s">
        <v>596</v>
      </c>
      <c r="I855" s="179" t="s">
        <v>1942</v>
      </c>
      <c r="J855" s="179" t="s">
        <v>1835</v>
      </c>
      <c r="K855" s="180">
        <v>0.03</v>
      </c>
      <c r="L855" s="181">
        <v>8</v>
      </c>
    </row>
    <row r="856" spans="2:12">
      <c r="B856" s="179" t="s">
        <v>1816</v>
      </c>
      <c r="C856" s="179" t="s">
        <v>1817</v>
      </c>
      <c r="D856" s="179" t="s">
        <v>1818</v>
      </c>
      <c r="E856" s="179" t="s">
        <v>242</v>
      </c>
      <c r="F856" s="179" t="s">
        <v>1276</v>
      </c>
      <c r="G856" s="179" t="s">
        <v>241</v>
      </c>
      <c r="H856" s="179" t="s">
        <v>596</v>
      </c>
      <c r="I856" s="179" t="s">
        <v>1942</v>
      </c>
      <c r="J856" s="179" t="s">
        <v>1842</v>
      </c>
      <c r="K856" s="181"/>
      <c r="L856" s="181">
        <v>1</v>
      </c>
    </row>
    <row r="857" spans="2:12">
      <c r="B857" s="179" t="s">
        <v>1816</v>
      </c>
      <c r="C857" s="179" t="s">
        <v>1817</v>
      </c>
      <c r="D857" s="179" t="s">
        <v>1818</v>
      </c>
      <c r="E857" s="179" t="s">
        <v>242</v>
      </c>
      <c r="F857" s="179" t="s">
        <v>1276</v>
      </c>
      <c r="G857" s="179" t="s">
        <v>241</v>
      </c>
      <c r="H857" s="179" t="s">
        <v>586</v>
      </c>
      <c r="I857" s="179" t="s">
        <v>1614</v>
      </c>
      <c r="J857" s="179" t="s">
        <v>1834</v>
      </c>
      <c r="K857" s="181"/>
      <c r="L857" s="181">
        <v>2</v>
      </c>
    </row>
    <row r="858" spans="2:12">
      <c r="B858" s="179" t="s">
        <v>1816</v>
      </c>
      <c r="C858" s="179" t="s">
        <v>1817</v>
      </c>
      <c r="D858" s="179" t="s">
        <v>1818</v>
      </c>
      <c r="E858" s="179" t="s">
        <v>242</v>
      </c>
      <c r="F858" s="179" t="s">
        <v>1276</v>
      </c>
      <c r="G858" s="179" t="s">
        <v>241</v>
      </c>
      <c r="H858" s="179" t="s">
        <v>586</v>
      </c>
      <c r="I858" s="179" t="s">
        <v>1614</v>
      </c>
      <c r="J858" s="179" t="s">
        <v>1835</v>
      </c>
      <c r="K858" s="180">
        <v>0.04</v>
      </c>
      <c r="L858" s="181">
        <v>8</v>
      </c>
    </row>
    <row r="859" spans="2:12">
      <c r="B859" s="179" t="s">
        <v>1816</v>
      </c>
      <c r="C859" s="179" t="s">
        <v>1817</v>
      </c>
      <c r="D859" s="179" t="s">
        <v>1818</v>
      </c>
      <c r="E859" s="179" t="s">
        <v>242</v>
      </c>
      <c r="F859" s="179" t="s">
        <v>1276</v>
      </c>
      <c r="G859" s="179" t="s">
        <v>241</v>
      </c>
      <c r="H859" s="179" t="s">
        <v>592</v>
      </c>
      <c r="I859" s="179" t="s">
        <v>1943</v>
      </c>
      <c r="J859" s="179" t="s">
        <v>1834</v>
      </c>
      <c r="K859" s="181"/>
      <c r="L859" s="181">
        <v>1</v>
      </c>
    </row>
    <row r="860" spans="2:12">
      <c r="B860" s="179" t="s">
        <v>1816</v>
      </c>
      <c r="C860" s="179" t="s">
        <v>1817</v>
      </c>
      <c r="D860" s="179" t="s">
        <v>1818</v>
      </c>
      <c r="E860" s="179" t="s">
        <v>242</v>
      </c>
      <c r="F860" s="179" t="s">
        <v>1276</v>
      </c>
      <c r="G860" s="179" t="s">
        <v>241</v>
      </c>
      <c r="H860" s="179" t="s">
        <v>592</v>
      </c>
      <c r="I860" s="179" t="s">
        <v>1943</v>
      </c>
      <c r="J860" s="179" t="s">
        <v>1835</v>
      </c>
      <c r="K860" s="180">
        <v>0.04</v>
      </c>
      <c r="L860" s="181">
        <v>6</v>
      </c>
    </row>
    <row r="861" spans="2:12">
      <c r="B861" s="179" t="s">
        <v>1816</v>
      </c>
      <c r="C861" s="179" t="s">
        <v>1817</v>
      </c>
      <c r="D861" s="179" t="s">
        <v>1818</v>
      </c>
      <c r="E861" s="179" t="s">
        <v>242</v>
      </c>
      <c r="F861" s="179" t="s">
        <v>1276</v>
      </c>
      <c r="G861" s="179" t="s">
        <v>241</v>
      </c>
      <c r="H861" s="179" t="s">
        <v>580</v>
      </c>
      <c r="I861" s="179" t="s">
        <v>1944</v>
      </c>
      <c r="J861" s="179" t="s">
        <v>1834</v>
      </c>
      <c r="K861" s="181"/>
      <c r="L861" s="181">
        <v>2</v>
      </c>
    </row>
    <row r="862" spans="2:12">
      <c r="B862" s="179" t="s">
        <v>1816</v>
      </c>
      <c r="C862" s="179" t="s">
        <v>1817</v>
      </c>
      <c r="D862" s="179" t="s">
        <v>1818</v>
      </c>
      <c r="E862" s="179" t="s">
        <v>242</v>
      </c>
      <c r="F862" s="179" t="s">
        <v>1276</v>
      </c>
      <c r="G862" s="179" t="s">
        <v>241</v>
      </c>
      <c r="H862" s="179" t="s">
        <v>580</v>
      </c>
      <c r="I862" s="179" t="s">
        <v>1944</v>
      </c>
      <c r="J862" s="179" t="s">
        <v>1835</v>
      </c>
      <c r="K862" s="180">
        <v>0.06</v>
      </c>
      <c r="L862" s="181">
        <v>12</v>
      </c>
    </row>
    <row r="863" spans="2:12">
      <c r="B863" s="179" t="s">
        <v>1816</v>
      </c>
      <c r="C863" s="179" t="s">
        <v>1817</v>
      </c>
      <c r="D863" s="179" t="s">
        <v>1818</v>
      </c>
      <c r="E863" s="179" t="s">
        <v>242</v>
      </c>
      <c r="F863" s="179" t="s">
        <v>1607</v>
      </c>
      <c r="G863" s="179" t="s">
        <v>1608</v>
      </c>
      <c r="H863" s="179" t="s">
        <v>302</v>
      </c>
      <c r="I863" s="179" t="s">
        <v>1608</v>
      </c>
      <c r="J863" s="179" t="s">
        <v>1834</v>
      </c>
      <c r="K863" s="181"/>
      <c r="L863" s="181">
        <v>1</v>
      </c>
    </row>
    <row r="864" spans="2:12">
      <c r="B864" s="179" t="s">
        <v>1816</v>
      </c>
      <c r="C864" s="179" t="s">
        <v>1817</v>
      </c>
      <c r="D864" s="179" t="s">
        <v>1818</v>
      </c>
      <c r="E864" s="179" t="s">
        <v>242</v>
      </c>
      <c r="F864" s="179" t="s">
        <v>1607</v>
      </c>
      <c r="G864" s="179" t="s">
        <v>1608</v>
      </c>
      <c r="H864" s="179" t="s">
        <v>302</v>
      </c>
      <c r="I864" s="179" t="s">
        <v>1608</v>
      </c>
      <c r="J864" s="179" t="s">
        <v>1835</v>
      </c>
      <c r="K864" s="180">
        <v>0.14000000000000001</v>
      </c>
      <c r="L864" s="181">
        <v>25</v>
      </c>
    </row>
    <row r="865" spans="2:12">
      <c r="B865" s="179" t="s">
        <v>1816</v>
      </c>
      <c r="C865" s="179" t="s">
        <v>1817</v>
      </c>
      <c r="D865" s="179" t="s">
        <v>1818</v>
      </c>
      <c r="E865" s="179" t="s">
        <v>242</v>
      </c>
      <c r="F865" s="179" t="s">
        <v>1392</v>
      </c>
      <c r="G865" s="179" t="s">
        <v>1393</v>
      </c>
      <c r="H865" s="179" t="s">
        <v>599</v>
      </c>
      <c r="I865" s="179" t="s">
        <v>1393</v>
      </c>
      <c r="J865" s="179" t="s">
        <v>1839</v>
      </c>
      <c r="K865" s="181"/>
      <c r="L865" s="181">
        <v>1</v>
      </c>
    </row>
    <row r="866" spans="2:12">
      <c r="B866" s="179" t="s">
        <v>1816</v>
      </c>
      <c r="C866" s="179" t="s">
        <v>1817</v>
      </c>
      <c r="D866" s="179" t="s">
        <v>1818</v>
      </c>
      <c r="E866" s="179" t="s">
        <v>242</v>
      </c>
      <c r="F866" s="179" t="s">
        <v>1392</v>
      </c>
      <c r="G866" s="179" t="s">
        <v>1393</v>
      </c>
      <c r="H866" s="179" t="s">
        <v>599</v>
      </c>
      <c r="I866" s="179" t="s">
        <v>1393</v>
      </c>
      <c r="J866" s="179" t="s">
        <v>1835</v>
      </c>
      <c r="K866" s="181"/>
      <c r="L866" s="181">
        <v>1</v>
      </c>
    </row>
    <row r="867" spans="2:12">
      <c r="B867" s="179" t="s">
        <v>1816</v>
      </c>
      <c r="C867" s="179" t="s">
        <v>1817</v>
      </c>
      <c r="D867" s="179" t="s">
        <v>1818</v>
      </c>
      <c r="E867" s="179" t="s">
        <v>242</v>
      </c>
      <c r="F867" s="179" t="s">
        <v>1392</v>
      </c>
      <c r="G867" s="179" t="s">
        <v>1393</v>
      </c>
      <c r="H867" s="179" t="s">
        <v>599</v>
      </c>
      <c r="I867" s="179" t="s">
        <v>1393</v>
      </c>
      <c r="J867" s="179" t="s">
        <v>1842</v>
      </c>
      <c r="K867" s="181"/>
      <c r="L867" s="181">
        <v>3</v>
      </c>
    </row>
    <row r="868" spans="2:12">
      <c r="B868" s="179" t="s">
        <v>1816</v>
      </c>
      <c r="C868" s="179" t="s">
        <v>1817</v>
      </c>
      <c r="D868" s="179" t="s">
        <v>1818</v>
      </c>
      <c r="E868" s="179" t="s">
        <v>242</v>
      </c>
      <c r="F868" s="179" t="s">
        <v>1945</v>
      </c>
      <c r="G868" s="179" t="s">
        <v>1944</v>
      </c>
      <c r="H868" s="179" t="s">
        <v>580</v>
      </c>
      <c r="I868" s="179" t="s">
        <v>1944</v>
      </c>
      <c r="J868" s="179" t="s">
        <v>1834</v>
      </c>
      <c r="K868" s="180">
        <v>0.01</v>
      </c>
      <c r="L868" s="181">
        <v>6</v>
      </c>
    </row>
    <row r="869" spans="2:12">
      <c r="B869" s="179" t="s">
        <v>1816</v>
      </c>
      <c r="C869" s="179" t="s">
        <v>1817</v>
      </c>
      <c r="D869" s="179" t="s">
        <v>1818</v>
      </c>
      <c r="E869" s="179" t="s">
        <v>242</v>
      </c>
      <c r="F869" s="179" t="s">
        <v>1945</v>
      </c>
      <c r="G869" s="179" t="s">
        <v>1944</v>
      </c>
      <c r="H869" s="179" t="s">
        <v>580</v>
      </c>
      <c r="I869" s="179" t="s">
        <v>1944</v>
      </c>
      <c r="J869" s="179" t="s">
        <v>1835</v>
      </c>
      <c r="K869" s="180">
        <v>0.13</v>
      </c>
      <c r="L869" s="181">
        <v>25</v>
      </c>
    </row>
    <row r="870" spans="2:12">
      <c r="B870" s="179" t="s">
        <v>1816</v>
      </c>
      <c r="C870" s="179" t="s">
        <v>1817</v>
      </c>
      <c r="D870" s="179" t="s">
        <v>1818</v>
      </c>
      <c r="E870" s="179" t="s">
        <v>242</v>
      </c>
      <c r="F870" s="179" t="s">
        <v>1945</v>
      </c>
      <c r="G870" s="179" t="s">
        <v>1944</v>
      </c>
      <c r="H870" s="179" t="s">
        <v>580</v>
      </c>
      <c r="I870" s="179" t="s">
        <v>1944</v>
      </c>
      <c r="J870" s="179" t="s">
        <v>1842</v>
      </c>
      <c r="K870" s="181"/>
      <c r="L870" s="181">
        <v>3</v>
      </c>
    </row>
    <row r="871" spans="2:12">
      <c r="B871" s="179" t="s">
        <v>1816</v>
      </c>
      <c r="C871" s="179" t="s">
        <v>1817</v>
      </c>
      <c r="D871" s="179" t="s">
        <v>1818</v>
      </c>
      <c r="E871" s="179" t="s">
        <v>242</v>
      </c>
      <c r="F871" s="179" t="s">
        <v>1945</v>
      </c>
      <c r="G871" s="179" t="s">
        <v>1944</v>
      </c>
      <c r="H871" s="179" t="s">
        <v>580</v>
      </c>
      <c r="I871" s="179" t="s">
        <v>1944</v>
      </c>
      <c r="J871" s="179" t="s">
        <v>1836</v>
      </c>
      <c r="K871" s="180">
        <v>0.01</v>
      </c>
      <c r="L871" s="181">
        <v>1</v>
      </c>
    </row>
    <row r="872" spans="2:12">
      <c r="B872" s="179" t="s">
        <v>1816</v>
      </c>
      <c r="C872" s="179" t="s">
        <v>1817</v>
      </c>
      <c r="D872" s="179" t="s">
        <v>1818</v>
      </c>
      <c r="E872" s="179" t="s">
        <v>242</v>
      </c>
      <c r="F872" s="179" t="s">
        <v>1946</v>
      </c>
      <c r="G872" s="179" t="s">
        <v>1393</v>
      </c>
      <c r="H872" s="179" t="s">
        <v>1150</v>
      </c>
      <c r="I872" s="179" t="s">
        <v>1393</v>
      </c>
      <c r="J872" s="179" t="s">
        <v>1838</v>
      </c>
      <c r="K872" s="180">
        <v>0.01</v>
      </c>
      <c r="L872" s="181">
        <v>2</v>
      </c>
    </row>
    <row r="873" spans="2:12">
      <c r="B873" s="179" t="s">
        <v>1816</v>
      </c>
      <c r="C873" s="179" t="s">
        <v>1817</v>
      </c>
      <c r="D873" s="179" t="s">
        <v>1818</v>
      </c>
      <c r="E873" s="179" t="s">
        <v>242</v>
      </c>
      <c r="F873" s="179" t="s">
        <v>1947</v>
      </c>
      <c r="G873" s="179" t="s">
        <v>1944</v>
      </c>
      <c r="H873" s="179" t="s">
        <v>1595</v>
      </c>
      <c r="I873" s="179" t="s">
        <v>1944</v>
      </c>
      <c r="J873" s="179" t="s">
        <v>1838</v>
      </c>
      <c r="K873" s="181"/>
      <c r="L873" s="181">
        <v>1</v>
      </c>
    </row>
    <row r="874" spans="2:12">
      <c r="B874" s="179" t="s">
        <v>1816</v>
      </c>
      <c r="C874" s="179" t="s">
        <v>1817</v>
      </c>
      <c r="D874" s="179" t="s">
        <v>1818</v>
      </c>
      <c r="E874" s="179" t="s">
        <v>242</v>
      </c>
      <c r="F874" s="179" t="s">
        <v>1609</v>
      </c>
      <c r="G874" s="179" t="s">
        <v>1390</v>
      </c>
      <c r="H874" s="179" t="s">
        <v>624</v>
      </c>
      <c r="I874" s="179" t="s">
        <v>1390</v>
      </c>
      <c r="J874" s="179" t="s">
        <v>1834</v>
      </c>
      <c r="K874" s="181"/>
      <c r="L874" s="181">
        <v>2</v>
      </c>
    </row>
    <row r="875" spans="2:12">
      <c r="B875" s="179" t="s">
        <v>1816</v>
      </c>
      <c r="C875" s="179" t="s">
        <v>1817</v>
      </c>
      <c r="D875" s="179" t="s">
        <v>1818</v>
      </c>
      <c r="E875" s="179" t="s">
        <v>242</v>
      </c>
      <c r="F875" s="179" t="s">
        <v>1609</v>
      </c>
      <c r="G875" s="179" t="s">
        <v>1390</v>
      </c>
      <c r="H875" s="179" t="s">
        <v>624</v>
      </c>
      <c r="I875" s="179" t="s">
        <v>1390</v>
      </c>
      <c r="J875" s="179" t="s">
        <v>1835</v>
      </c>
      <c r="K875" s="180">
        <v>0.1</v>
      </c>
      <c r="L875" s="181">
        <v>22</v>
      </c>
    </row>
    <row r="876" spans="2:12">
      <c r="B876" s="179" t="s">
        <v>1816</v>
      </c>
      <c r="C876" s="179" t="s">
        <v>1817</v>
      </c>
      <c r="D876" s="179" t="s">
        <v>1818</v>
      </c>
      <c r="E876" s="179" t="s">
        <v>1394</v>
      </c>
      <c r="F876" s="179" t="s">
        <v>1395</v>
      </c>
      <c r="G876" s="179" t="s">
        <v>1396</v>
      </c>
      <c r="H876" s="179" t="s">
        <v>1045</v>
      </c>
      <c r="I876" s="179" t="s">
        <v>1397</v>
      </c>
      <c r="J876" s="179" t="s">
        <v>1834</v>
      </c>
      <c r="K876" s="180">
        <v>0.01</v>
      </c>
      <c r="L876" s="181">
        <v>5</v>
      </c>
    </row>
    <row r="877" spans="2:12">
      <c r="B877" s="179" t="s">
        <v>1816</v>
      </c>
      <c r="C877" s="179" t="s">
        <v>1817</v>
      </c>
      <c r="D877" s="179" t="s">
        <v>1818</v>
      </c>
      <c r="E877" s="179" t="s">
        <v>1394</v>
      </c>
      <c r="F877" s="179" t="s">
        <v>1395</v>
      </c>
      <c r="G877" s="179" t="s">
        <v>1396</v>
      </c>
      <c r="H877" s="179" t="s">
        <v>1045</v>
      </c>
      <c r="I877" s="179" t="s">
        <v>1397</v>
      </c>
      <c r="J877" s="179" t="s">
        <v>1835</v>
      </c>
      <c r="K877" s="180">
        <v>0.25</v>
      </c>
      <c r="L877" s="181">
        <v>44</v>
      </c>
    </row>
    <row r="878" spans="2:12">
      <c r="B878" s="179" t="s">
        <v>1816</v>
      </c>
      <c r="C878" s="179" t="s">
        <v>1817</v>
      </c>
      <c r="D878" s="179" t="s">
        <v>1818</v>
      </c>
      <c r="E878" s="179" t="s">
        <v>1394</v>
      </c>
      <c r="F878" s="179" t="s">
        <v>1395</v>
      </c>
      <c r="G878" s="179" t="s">
        <v>1396</v>
      </c>
      <c r="H878" s="179" t="s">
        <v>1045</v>
      </c>
      <c r="I878" s="179" t="s">
        <v>1397</v>
      </c>
      <c r="J878" s="179" t="s">
        <v>1842</v>
      </c>
      <c r="K878" s="181"/>
      <c r="L878" s="181">
        <v>4</v>
      </c>
    </row>
    <row r="879" spans="2:12">
      <c r="B879" s="179" t="s">
        <v>1816</v>
      </c>
      <c r="C879" s="179" t="s">
        <v>1817</v>
      </c>
      <c r="D879" s="179" t="s">
        <v>1818</v>
      </c>
      <c r="E879" s="179" t="s">
        <v>1394</v>
      </c>
      <c r="F879" s="179" t="s">
        <v>1395</v>
      </c>
      <c r="G879" s="179" t="s">
        <v>1396</v>
      </c>
      <c r="H879" s="179" t="s">
        <v>1045</v>
      </c>
      <c r="I879" s="179" t="s">
        <v>1397</v>
      </c>
      <c r="J879" s="179" t="s">
        <v>1836</v>
      </c>
      <c r="K879" s="181"/>
      <c r="L879" s="181">
        <v>1</v>
      </c>
    </row>
    <row r="880" spans="2:12">
      <c r="B880" s="179" t="s">
        <v>1816</v>
      </c>
      <c r="C880" s="179" t="s">
        <v>1817</v>
      </c>
      <c r="D880" s="179" t="s">
        <v>1818</v>
      </c>
      <c r="E880" s="179" t="s">
        <v>1394</v>
      </c>
      <c r="F880" s="179" t="s">
        <v>1395</v>
      </c>
      <c r="G880" s="179" t="s">
        <v>1396</v>
      </c>
      <c r="H880" s="179" t="s">
        <v>1035</v>
      </c>
      <c r="I880" s="179" t="s">
        <v>1398</v>
      </c>
      <c r="J880" s="179" t="s">
        <v>1835</v>
      </c>
      <c r="K880" s="180">
        <v>0.05</v>
      </c>
      <c r="L880" s="181">
        <v>10</v>
      </c>
    </row>
    <row r="881" spans="2:12">
      <c r="B881" s="179" t="s">
        <v>1816</v>
      </c>
      <c r="C881" s="179" t="s">
        <v>1817</v>
      </c>
      <c r="D881" s="179" t="s">
        <v>1818</v>
      </c>
      <c r="E881" s="179" t="s">
        <v>1394</v>
      </c>
      <c r="F881" s="179" t="s">
        <v>1395</v>
      </c>
      <c r="G881" s="179" t="s">
        <v>1396</v>
      </c>
      <c r="H881" s="179" t="s">
        <v>1035</v>
      </c>
      <c r="I881" s="179" t="s">
        <v>1398</v>
      </c>
      <c r="J881" s="179" t="s">
        <v>1842</v>
      </c>
      <c r="K881" s="181"/>
      <c r="L881" s="181">
        <v>1</v>
      </c>
    </row>
    <row r="882" spans="2:12">
      <c r="B882" s="179" t="s">
        <v>1816</v>
      </c>
      <c r="C882" s="179" t="s">
        <v>1817</v>
      </c>
      <c r="D882" s="179" t="s">
        <v>1818</v>
      </c>
      <c r="E882" s="179" t="s">
        <v>1394</v>
      </c>
      <c r="F882" s="179" t="s">
        <v>1395</v>
      </c>
      <c r="G882" s="179" t="s">
        <v>1396</v>
      </c>
      <c r="H882" s="179" t="s">
        <v>1029</v>
      </c>
      <c r="I882" s="179" t="s">
        <v>1399</v>
      </c>
      <c r="J882" s="179" t="s">
        <v>1834</v>
      </c>
      <c r="K882" s="181"/>
      <c r="L882" s="181">
        <v>17</v>
      </c>
    </row>
    <row r="883" spans="2:12">
      <c r="B883" s="179" t="s">
        <v>1816</v>
      </c>
      <c r="C883" s="179" t="s">
        <v>1817</v>
      </c>
      <c r="D883" s="179" t="s">
        <v>1818</v>
      </c>
      <c r="E883" s="179" t="s">
        <v>1394</v>
      </c>
      <c r="F883" s="179" t="s">
        <v>1395</v>
      </c>
      <c r="G883" s="179" t="s">
        <v>1396</v>
      </c>
      <c r="H883" s="179" t="s">
        <v>1029</v>
      </c>
      <c r="I883" s="179" t="s">
        <v>1399</v>
      </c>
      <c r="J883" s="179" t="s">
        <v>1839</v>
      </c>
      <c r="K883" s="181"/>
      <c r="L883" s="181">
        <v>6</v>
      </c>
    </row>
    <row r="884" spans="2:12">
      <c r="B884" s="179" t="s">
        <v>1816</v>
      </c>
      <c r="C884" s="179" t="s">
        <v>1817</v>
      </c>
      <c r="D884" s="179" t="s">
        <v>1818</v>
      </c>
      <c r="E884" s="179" t="s">
        <v>1394</v>
      </c>
      <c r="F884" s="179" t="s">
        <v>1395</v>
      </c>
      <c r="G884" s="179" t="s">
        <v>1396</v>
      </c>
      <c r="H884" s="179" t="s">
        <v>1029</v>
      </c>
      <c r="I884" s="179" t="s">
        <v>1399</v>
      </c>
      <c r="J884" s="179" t="s">
        <v>1835</v>
      </c>
      <c r="K884" s="180">
        <v>0.24</v>
      </c>
      <c r="L884" s="181">
        <v>42</v>
      </c>
    </row>
    <row r="885" spans="2:12">
      <c r="B885" s="179" t="s">
        <v>1816</v>
      </c>
      <c r="C885" s="179" t="s">
        <v>1817</v>
      </c>
      <c r="D885" s="179" t="s">
        <v>1818</v>
      </c>
      <c r="E885" s="179" t="s">
        <v>1394</v>
      </c>
      <c r="F885" s="179" t="s">
        <v>1395</v>
      </c>
      <c r="G885" s="179" t="s">
        <v>1396</v>
      </c>
      <c r="H885" s="179" t="s">
        <v>1029</v>
      </c>
      <c r="I885" s="179" t="s">
        <v>1399</v>
      </c>
      <c r="J885" s="179" t="s">
        <v>1868</v>
      </c>
      <c r="K885" s="180">
        <v>0.01</v>
      </c>
      <c r="L885" s="181">
        <v>1</v>
      </c>
    </row>
    <row r="886" spans="2:12">
      <c r="B886" s="179" t="s">
        <v>1816</v>
      </c>
      <c r="C886" s="179" t="s">
        <v>1817</v>
      </c>
      <c r="D886" s="179" t="s">
        <v>1818</v>
      </c>
      <c r="E886" s="179" t="s">
        <v>1394</v>
      </c>
      <c r="F886" s="179" t="s">
        <v>1395</v>
      </c>
      <c r="G886" s="179" t="s">
        <v>1396</v>
      </c>
      <c r="H886" s="179" t="s">
        <v>1029</v>
      </c>
      <c r="I886" s="179" t="s">
        <v>1399</v>
      </c>
      <c r="J886" s="179" t="s">
        <v>1842</v>
      </c>
      <c r="K886" s="181"/>
      <c r="L886" s="181">
        <v>3</v>
      </c>
    </row>
    <row r="887" spans="2:12">
      <c r="B887" s="179" t="s">
        <v>1816</v>
      </c>
      <c r="C887" s="179" t="s">
        <v>1817</v>
      </c>
      <c r="D887" s="179" t="s">
        <v>1818</v>
      </c>
      <c r="E887" s="179" t="s">
        <v>1394</v>
      </c>
      <c r="F887" s="179" t="s">
        <v>1395</v>
      </c>
      <c r="G887" s="179" t="s">
        <v>1396</v>
      </c>
      <c r="H887" s="179" t="s">
        <v>1037</v>
      </c>
      <c r="I887" s="179" t="s">
        <v>1400</v>
      </c>
      <c r="J887" s="179" t="s">
        <v>1834</v>
      </c>
      <c r="K887" s="181"/>
      <c r="L887" s="181">
        <v>15</v>
      </c>
    </row>
    <row r="888" spans="2:12">
      <c r="B888" s="179" t="s">
        <v>1816</v>
      </c>
      <c r="C888" s="179" t="s">
        <v>1817</v>
      </c>
      <c r="D888" s="179" t="s">
        <v>1818</v>
      </c>
      <c r="E888" s="179" t="s">
        <v>1394</v>
      </c>
      <c r="F888" s="179" t="s">
        <v>1395</v>
      </c>
      <c r="G888" s="179" t="s">
        <v>1396</v>
      </c>
      <c r="H888" s="179" t="s">
        <v>1037</v>
      </c>
      <c r="I888" s="179" t="s">
        <v>1400</v>
      </c>
      <c r="J888" s="179" t="s">
        <v>1838</v>
      </c>
      <c r="K888" s="180">
        <v>0.01</v>
      </c>
      <c r="L888" s="181">
        <v>10</v>
      </c>
    </row>
    <row r="889" spans="2:12">
      <c r="B889" s="179" t="s">
        <v>1816</v>
      </c>
      <c r="C889" s="179" t="s">
        <v>1817</v>
      </c>
      <c r="D889" s="179" t="s">
        <v>1818</v>
      </c>
      <c r="E889" s="179" t="s">
        <v>1394</v>
      </c>
      <c r="F889" s="179" t="s">
        <v>1395</v>
      </c>
      <c r="G889" s="179" t="s">
        <v>1396</v>
      </c>
      <c r="H889" s="179" t="s">
        <v>1037</v>
      </c>
      <c r="I889" s="179" t="s">
        <v>1400</v>
      </c>
      <c r="J889" s="179" t="s">
        <v>1835</v>
      </c>
      <c r="K889" s="180">
        <v>0.18</v>
      </c>
      <c r="L889" s="181">
        <v>39</v>
      </c>
    </row>
    <row r="890" spans="2:12">
      <c r="B890" s="179" t="s">
        <v>1816</v>
      </c>
      <c r="C890" s="179" t="s">
        <v>1817</v>
      </c>
      <c r="D890" s="179" t="s">
        <v>1818</v>
      </c>
      <c r="E890" s="179" t="s">
        <v>1394</v>
      </c>
      <c r="F890" s="179" t="s">
        <v>1395</v>
      </c>
      <c r="G890" s="179" t="s">
        <v>1396</v>
      </c>
      <c r="H890" s="179" t="s">
        <v>1037</v>
      </c>
      <c r="I890" s="179" t="s">
        <v>1400</v>
      </c>
      <c r="J890" s="179" t="s">
        <v>1842</v>
      </c>
      <c r="K890" s="181"/>
      <c r="L890" s="181">
        <v>3</v>
      </c>
    </row>
    <row r="891" spans="2:12">
      <c r="B891" s="179" t="s">
        <v>1816</v>
      </c>
      <c r="C891" s="179" t="s">
        <v>1817</v>
      </c>
      <c r="D891" s="179" t="s">
        <v>1818</v>
      </c>
      <c r="E891" s="179" t="s">
        <v>1394</v>
      </c>
      <c r="F891" s="179" t="s">
        <v>1395</v>
      </c>
      <c r="G891" s="179" t="s">
        <v>1396</v>
      </c>
      <c r="H891" s="179" t="s">
        <v>1037</v>
      </c>
      <c r="I891" s="179" t="s">
        <v>1400</v>
      </c>
      <c r="J891" s="179" t="s">
        <v>1836</v>
      </c>
      <c r="K891" s="180">
        <v>0.01</v>
      </c>
      <c r="L891" s="181">
        <v>2</v>
      </c>
    </row>
    <row r="892" spans="2:12">
      <c r="B892" s="179" t="s">
        <v>1816</v>
      </c>
      <c r="C892" s="179" t="s">
        <v>1817</v>
      </c>
      <c r="D892" s="179" t="s">
        <v>1818</v>
      </c>
      <c r="E892" s="179" t="s">
        <v>1394</v>
      </c>
      <c r="F892" s="179" t="s">
        <v>1395</v>
      </c>
      <c r="G892" s="179" t="s">
        <v>1396</v>
      </c>
      <c r="H892" s="179" t="s">
        <v>1043</v>
      </c>
      <c r="I892" s="179" t="s">
        <v>1948</v>
      </c>
      <c r="J892" s="179" t="s">
        <v>1835</v>
      </c>
      <c r="K892" s="180">
        <v>7.0000000000000007E-2</v>
      </c>
      <c r="L892" s="181">
        <v>14</v>
      </c>
    </row>
    <row r="893" spans="2:12">
      <c r="B893" s="179" t="s">
        <v>1816</v>
      </c>
      <c r="C893" s="179" t="s">
        <v>1817</v>
      </c>
      <c r="D893" s="179" t="s">
        <v>1818</v>
      </c>
      <c r="E893" s="179" t="s">
        <v>1394</v>
      </c>
      <c r="F893" s="179" t="s">
        <v>1395</v>
      </c>
      <c r="G893" s="179" t="s">
        <v>1396</v>
      </c>
      <c r="H893" s="179" t="s">
        <v>1043</v>
      </c>
      <c r="I893" s="179" t="s">
        <v>1948</v>
      </c>
      <c r="J893" s="179" t="s">
        <v>1842</v>
      </c>
      <c r="K893" s="181"/>
      <c r="L893" s="181">
        <v>3</v>
      </c>
    </row>
    <row r="894" spans="2:12">
      <c r="B894" s="179" t="s">
        <v>1816</v>
      </c>
      <c r="C894" s="179" t="s">
        <v>1817</v>
      </c>
      <c r="D894" s="179" t="s">
        <v>1818</v>
      </c>
      <c r="E894" s="179" t="s">
        <v>1394</v>
      </c>
      <c r="F894" s="179" t="s">
        <v>1395</v>
      </c>
      <c r="G894" s="179" t="s">
        <v>1396</v>
      </c>
      <c r="H894" s="179" t="s">
        <v>1027</v>
      </c>
      <c r="I894" s="179" t="s">
        <v>1949</v>
      </c>
      <c r="J894" s="179" t="s">
        <v>1835</v>
      </c>
      <c r="K894" s="180">
        <v>0.01</v>
      </c>
      <c r="L894" s="181">
        <v>1</v>
      </c>
    </row>
    <row r="895" spans="2:12">
      <c r="B895" s="179" t="s">
        <v>1816</v>
      </c>
      <c r="C895" s="179" t="s">
        <v>1817</v>
      </c>
      <c r="D895" s="179" t="s">
        <v>1818</v>
      </c>
      <c r="E895" s="179" t="s">
        <v>1394</v>
      </c>
      <c r="F895" s="179" t="s">
        <v>1395</v>
      </c>
      <c r="G895" s="179" t="s">
        <v>1396</v>
      </c>
      <c r="H895" s="179" t="s">
        <v>1027</v>
      </c>
      <c r="I895" s="179" t="s">
        <v>1949</v>
      </c>
      <c r="J895" s="179" t="s">
        <v>1842</v>
      </c>
      <c r="K895" s="181"/>
      <c r="L895" s="181">
        <v>2</v>
      </c>
    </row>
    <row r="896" spans="2:12">
      <c r="B896" s="179" t="s">
        <v>1816</v>
      </c>
      <c r="C896" s="179" t="s">
        <v>1817</v>
      </c>
      <c r="D896" s="179" t="s">
        <v>1818</v>
      </c>
      <c r="E896" s="179" t="s">
        <v>1394</v>
      </c>
      <c r="F896" s="179" t="s">
        <v>1395</v>
      </c>
      <c r="G896" s="179" t="s">
        <v>1396</v>
      </c>
      <c r="H896" s="179" t="s">
        <v>1033</v>
      </c>
      <c r="I896" s="179" t="s">
        <v>1401</v>
      </c>
      <c r="J896" s="179" t="s">
        <v>1835</v>
      </c>
      <c r="K896" s="180">
        <v>0.05</v>
      </c>
      <c r="L896" s="181">
        <v>8</v>
      </c>
    </row>
    <row r="897" spans="2:12">
      <c r="B897" s="179" t="s">
        <v>1816</v>
      </c>
      <c r="C897" s="179" t="s">
        <v>1817</v>
      </c>
      <c r="D897" s="179" t="s">
        <v>1818</v>
      </c>
      <c r="E897" s="179" t="s">
        <v>1394</v>
      </c>
      <c r="F897" s="179" t="s">
        <v>1395</v>
      </c>
      <c r="G897" s="179" t="s">
        <v>1396</v>
      </c>
      <c r="H897" s="179" t="s">
        <v>1033</v>
      </c>
      <c r="I897" s="179" t="s">
        <v>1401</v>
      </c>
      <c r="J897" s="179" t="s">
        <v>1842</v>
      </c>
      <c r="K897" s="181"/>
      <c r="L897" s="181">
        <v>5</v>
      </c>
    </row>
    <row r="898" spans="2:12">
      <c r="B898" s="179" t="s">
        <v>1816</v>
      </c>
      <c r="C898" s="179" t="s">
        <v>1817</v>
      </c>
      <c r="D898" s="179" t="s">
        <v>1818</v>
      </c>
      <c r="E898" s="179" t="s">
        <v>1394</v>
      </c>
      <c r="F898" s="179" t="s">
        <v>1395</v>
      </c>
      <c r="G898" s="179" t="s">
        <v>1396</v>
      </c>
      <c r="H898" s="179" t="s">
        <v>1039</v>
      </c>
      <c r="I898" s="179" t="s">
        <v>1402</v>
      </c>
      <c r="J898" s="179" t="s">
        <v>1834</v>
      </c>
      <c r="K898" s="181"/>
      <c r="L898" s="181">
        <v>1</v>
      </c>
    </row>
    <row r="899" spans="2:12">
      <c r="B899" s="179" t="s">
        <v>1816</v>
      </c>
      <c r="C899" s="179" t="s">
        <v>1817</v>
      </c>
      <c r="D899" s="179" t="s">
        <v>1818</v>
      </c>
      <c r="E899" s="179" t="s">
        <v>1394</v>
      </c>
      <c r="F899" s="179" t="s">
        <v>1395</v>
      </c>
      <c r="G899" s="179" t="s">
        <v>1396</v>
      </c>
      <c r="H899" s="179" t="s">
        <v>1039</v>
      </c>
      <c r="I899" s="179" t="s">
        <v>1402</v>
      </c>
      <c r="J899" s="179" t="s">
        <v>1835</v>
      </c>
      <c r="K899" s="180">
        <v>0.21</v>
      </c>
      <c r="L899" s="181">
        <v>36</v>
      </c>
    </row>
    <row r="900" spans="2:12">
      <c r="B900" s="179" t="s">
        <v>1816</v>
      </c>
      <c r="C900" s="179" t="s">
        <v>1817</v>
      </c>
      <c r="D900" s="179" t="s">
        <v>1818</v>
      </c>
      <c r="E900" s="179" t="s">
        <v>1394</v>
      </c>
      <c r="F900" s="179" t="s">
        <v>1395</v>
      </c>
      <c r="G900" s="179" t="s">
        <v>1396</v>
      </c>
      <c r="H900" s="179" t="s">
        <v>1039</v>
      </c>
      <c r="I900" s="179" t="s">
        <v>1402</v>
      </c>
      <c r="J900" s="179" t="s">
        <v>1842</v>
      </c>
      <c r="K900" s="181"/>
      <c r="L900" s="181">
        <v>2</v>
      </c>
    </row>
    <row r="901" spans="2:12">
      <c r="B901" s="179" t="s">
        <v>1816</v>
      </c>
      <c r="C901" s="179" t="s">
        <v>1817</v>
      </c>
      <c r="D901" s="179" t="s">
        <v>1818</v>
      </c>
      <c r="E901" s="179" t="s">
        <v>1394</v>
      </c>
      <c r="F901" s="179" t="s">
        <v>1395</v>
      </c>
      <c r="G901" s="179" t="s">
        <v>1396</v>
      </c>
      <c r="H901" s="179" t="s">
        <v>1039</v>
      </c>
      <c r="I901" s="179" t="s">
        <v>1402</v>
      </c>
      <c r="J901" s="179" t="s">
        <v>1836</v>
      </c>
      <c r="K901" s="180">
        <v>0.01</v>
      </c>
      <c r="L901" s="181">
        <v>2</v>
      </c>
    </row>
    <row r="902" spans="2:12">
      <c r="B902" s="179" t="s">
        <v>1816</v>
      </c>
      <c r="C902" s="179" t="s">
        <v>1817</v>
      </c>
      <c r="D902" s="179" t="s">
        <v>1818</v>
      </c>
      <c r="E902" s="179" t="s">
        <v>1394</v>
      </c>
      <c r="F902" s="179" t="s">
        <v>1395</v>
      </c>
      <c r="G902" s="179" t="s">
        <v>1396</v>
      </c>
      <c r="H902" s="179" t="s">
        <v>1031</v>
      </c>
      <c r="I902" s="179" t="s">
        <v>1403</v>
      </c>
      <c r="J902" s="179" t="s">
        <v>1834</v>
      </c>
      <c r="K902" s="181"/>
      <c r="L902" s="181">
        <v>2</v>
      </c>
    </row>
    <row r="903" spans="2:12">
      <c r="B903" s="179" t="s">
        <v>1816</v>
      </c>
      <c r="C903" s="179" t="s">
        <v>1817</v>
      </c>
      <c r="D903" s="179" t="s">
        <v>1818</v>
      </c>
      <c r="E903" s="179" t="s">
        <v>1394</v>
      </c>
      <c r="F903" s="179" t="s">
        <v>1395</v>
      </c>
      <c r="G903" s="179" t="s">
        <v>1396</v>
      </c>
      <c r="H903" s="179" t="s">
        <v>1031</v>
      </c>
      <c r="I903" s="179" t="s">
        <v>1403</v>
      </c>
      <c r="J903" s="179" t="s">
        <v>1835</v>
      </c>
      <c r="K903" s="180">
        <v>0.02</v>
      </c>
      <c r="L903" s="181">
        <v>4</v>
      </c>
    </row>
    <row r="904" spans="2:12">
      <c r="B904" s="179" t="s">
        <v>1816</v>
      </c>
      <c r="C904" s="179" t="s">
        <v>1817</v>
      </c>
      <c r="D904" s="179" t="s">
        <v>1818</v>
      </c>
      <c r="E904" s="179" t="s">
        <v>1394</v>
      </c>
      <c r="F904" s="179" t="s">
        <v>1395</v>
      </c>
      <c r="G904" s="179" t="s">
        <v>1396</v>
      </c>
      <c r="H904" s="179" t="s">
        <v>1031</v>
      </c>
      <c r="I904" s="179" t="s">
        <v>1403</v>
      </c>
      <c r="J904" s="179" t="s">
        <v>1842</v>
      </c>
      <c r="K904" s="181"/>
      <c r="L904" s="181">
        <v>1</v>
      </c>
    </row>
    <row r="905" spans="2:12">
      <c r="B905" s="179" t="s">
        <v>1816</v>
      </c>
      <c r="C905" s="179" t="s">
        <v>1817</v>
      </c>
      <c r="D905" s="179" t="s">
        <v>1818</v>
      </c>
      <c r="E905" s="179" t="s">
        <v>1394</v>
      </c>
      <c r="F905" s="179" t="s">
        <v>1395</v>
      </c>
      <c r="G905" s="179" t="s">
        <v>1396</v>
      </c>
      <c r="H905" s="179" t="s">
        <v>1041</v>
      </c>
      <c r="I905" s="179" t="s">
        <v>1799</v>
      </c>
      <c r="J905" s="179" t="s">
        <v>1834</v>
      </c>
      <c r="K905" s="181"/>
      <c r="L905" s="181">
        <v>1</v>
      </c>
    </row>
    <row r="906" spans="2:12">
      <c r="B906" s="179" t="s">
        <v>1816</v>
      </c>
      <c r="C906" s="179" t="s">
        <v>1817</v>
      </c>
      <c r="D906" s="179" t="s">
        <v>1818</v>
      </c>
      <c r="E906" s="179" t="s">
        <v>1394</v>
      </c>
      <c r="F906" s="179" t="s">
        <v>1395</v>
      </c>
      <c r="G906" s="179" t="s">
        <v>1396</v>
      </c>
      <c r="H906" s="179" t="s">
        <v>1041</v>
      </c>
      <c r="I906" s="179" t="s">
        <v>1799</v>
      </c>
      <c r="J906" s="179" t="s">
        <v>1835</v>
      </c>
      <c r="K906" s="180">
        <v>0.02</v>
      </c>
      <c r="L906" s="181">
        <v>4</v>
      </c>
    </row>
    <row r="907" spans="2:12">
      <c r="B907" s="179" t="s">
        <v>1816</v>
      </c>
      <c r="C907" s="179" t="s">
        <v>1817</v>
      </c>
      <c r="D907" s="179" t="s">
        <v>1818</v>
      </c>
      <c r="E907" s="179" t="s">
        <v>1394</v>
      </c>
      <c r="F907" s="179" t="s">
        <v>1395</v>
      </c>
      <c r="G907" s="179" t="s">
        <v>1396</v>
      </c>
      <c r="H907" s="179" t="s">
        <v>1041</v>
      </c>
      <c r="I907" s="179" t="s">
        <v>1799</v>
      </c>
      <c r="J907" s="179" t="s">
        <v>1842</v>
      </c>
      <c r="K907" s="181"/>
      <c r="L907" s="181">
        <v>2</v>
      </c>
    </row>
    <row r="908" spans="2:12">
      <c r="B908" s="179" t="s">
        <v>1816</v>
      </c>
      <c r="C908" s="179" t="s">
        <v>1817</v>
      </c>
      <c r="D908" s="179" t="s">
        <v>1818</v>
      </c>
      <c r="E908" s="179" t="s">
        <v>1277</v>
      </c>
      <c r="F908" s="179" t="s">
        <v>1950</v>
      </c>
      <c r="G908" s="179" t="s">
        <v>1277</v>
      </c>
      <c r="H908" s="179" t="s">
        <v>425</v>
      </c>
      <c r="I908" s="179" t="s">
        <v>1951</v>
      </c>
      <c r="J908" s="179" t="s">
        <v>1835</v>
      </c>
      <c r="K908" s="180">
        <v>0.01</v>
      </c>
      <c r="L908" s="181">
        <v>1</v>
      </c>
    </row>
    <row r="909" spans="2:12">
      <c r="B909" s="179" t="s">
        <v>1816</v>
      </c>
      <c r="C909" s="179" t="s">
        <v>1817</v>
      </c>
      <c r="D909" s="179" t="s">
        <v>1818</v>
      </c>
      <c r="E909" s="179" t="s">
        <v>1277</v>
      </c>
      <c r="F909" s="179" t="s">
        <v>1950</v>
      </c>
      <c r="G909" s="179" t="s">
        <v>1277</v>
      </c>
      <c r="H909" s="179" t="s">
        <v>419</v>
      </c>
      <c r="I909" s="179" t="s">
        <v>1952</v>
      </c>
      <c r="J909" s="179" t="s">
        <v>1834</v>
      </c>
      <c r="K909" s="180">
        <v>0.05</v>
      </c>
      <c r="L909" s="181">
        <v>19</v>
      </c>
    </row>
    <row r="910" spans="2:12">
      <c r="B910" s="179" t="s">
        <v>1816</v>
      </c>
      <c r="C910" s="179" t="s">
        <v>1817</v>
      </c>
      <c r="D910" s="179" t="s">
        <v>1818</v>
      </c>
      <c r="E910" s="179" t="s">
        <v>1277</v>
      </c>
      <c r="F910" s="179" t="s">
        <v>1950</v>
      </c>
      <c r="G910" s="179" t="s">
        <v>1277</v>
      </c>
      <c r="H910" s="179" t="s">
        <v>419</v>
      </c>
      <c r="I910" s="179" t="s">
        <v>1952</v>
      </c>
      <c r="J910" s="179" t="s">
        <v>1835</v>
      </c>
      <c r="K910" s="180">
        <v>0.91</v>
      </c>
      <c r="L910" s="181">
        <v>149</v>
      </c>
    </row>
    <row r="911" spans="2:12">
      <c r="B911" s="179" t="s">
        <v>1816</v>
      </c>
      <c r="C911" s="179" t="s">
        <v>1817</v>
      </c>
      <c r="D911" s="179" t="s">
        <v>1818</v>
      </c>
      <c r="E911" s="179" t="s">
        <v>1277</v>
      </c>
      <c r="F911" s="179" t="s">
        <v>1950</v>
      </c>
      <c r="G911" s="179" t="s">
        <v>1277</v>
      </c>
      <c r="H911" s="179" t="s">
        <v>419</v>
      </c>
      <c r="I911" s="179" t="s">
        <v>1952</v>
      </c>
      <c r="J911" s="179" t="s">
        <v>1842</v>
      </c>
      <c r="K911" s="181"/>
      <c r="L911" s="181">
        <v>4</v>
      </c>
    </row>
    <row r="912" spans="2:12">
      <c r="B912" s="179" t="s">
        <v>1816</v>
      </c>
      <c r="C912" s="179" t="s">
        <v>1817</v>
      </c>
      <c r="D912" s="179" t="s">
        <v>1818</v>
      </c>
      <c r="E912" s="179" t="s">
        <v>1277</v>
      </c>
      <c r="F912" s="179" t="s">
        <v>1950</v>
      </c>
      <c r="G912" s="179" t="s">
        <v>1277</v>
      </c>
      <c r="H912" s="179" t="s">
        <v>419</v>
      </c>
      <c r="I912" s="179" t="s">
        <v>1952</v>
      </c>
      <c r="J912" s="179" t="s">
        <v>1836</v>
      </c>
      <c r="K912" s="181"/>
      <c r="L912" s="181">
        <v>1</v>
      </c>
    </row>
    <row r="913" spans="2:12">
      <c r="B913" s="179" t="s">
        <v>1816</v>
      </c>
      <c r="C913" s="179" t="s">
        <v>1817</v>
      </c>
      <c r="D913" s="179" t="s">
        <v>1818</v>
      </c>
      <c r="E913" s="179" t="s">
        <v>1277</v>
      </c>
      <c r="F913" s="179" t="s">
        <v>1950</v>
      </c>
      <c r="G913" s="179" t="s">
        <v>1277</v>
      </c>
      <c r="H913" s="179" t="s">
        <v>423</v>
      </c>
      <c r="I913" s="179" t="s">
        <v>1953</v>
      </c>
      <c r="J913" s="179" t="s">
        <v>1834</v>
      </c>
      <c r="K913" s="181"/>
      <c r="L913" s="181">
        <v>2</v>
      </c>
    </row>
    <row r="914" spans="2:12">
      <c r="B914" s="179" t="s">
        <v>1816</v>
      </c>
      <c r="C914" s="179" t="s">
        <v>1817</v>
      </c>
      <c r="D914" s="179" t="s">
        <v>1818</v>
      </c>
      <c r="E914" s="179" t="s">
        <v>1277</v>
      </c>
      <c r="F914" s="179" t="s">
        <v>1950</v>
      </c>
      <c r="G914" s="179" t="s">
        <v>1277</v>
      </c>
      <c r="H914" s="179" t="s">
        <v>423</v>
      </c>
      <c r="I914" s="179" t="s">
        <v>1953</v>
      </c>
      <c r="J914" s="179" t="s">
        <v>1835</v>
      </c>
      <c r="K914" s="180">
        <v>0.03</v>
      </c>
      <c r="L914" s="181">
        <v>4</v>
      </c>
    </row>
    <row r="915" spans="2:12">
      <c r="B915" s="179" t="s">
        <v>1816</v>
      </c>
      <c r="C915" s="179" t="s">
        <v>1817</v>
      </c>
      <c r="D915" s="179" t="s">
        <v>1818</v>
      </c>
      <c r="E915" s="179" t="s">
        <v>1277</v>
      </c>
      <c r="F915" s="179" t="s">
        <v>1950</v>
      </c>
      <c r="G915" s="179" t="s">
        <v>1277</v>
      </c>
      <c r="H915" s="179" t="s">
        <v>423</v>
      </c>
      <c r="I915" s="179" t="s">
        <v>1953</v>
      </c>
      <c r="J915" s="179" t="s">
        <v>1842</v>
      </c>
      <c r="K915" s="181"/>
      <c r="L915" s="181">
        <v>1</v>
      </c>
    </row>
    <row r="916" spans="2:12">
      <c r="B916" s="179" t="s">
        <v>1816</v>
      </c>
      <c r="C916" s="179" t="s">
        <v>1817</v>
      </c>
      <c r="D916" s="179" t="s">
        <v>1818</v>
      </c>
      <c r="E916" s="179" t="s">
        <v>1277</v>
      </c>
      <c r="F916" s="179" t="s">
        <v>1950</v>
      </c>
      <c r="G916" s="179" t="s">
        <v>1277</v>
      </c>
      <c r="H916" s="179" t="s">
        <v>421</v>
      </c>
      <c r="I916" s="179" t="s">
        <v>1954</v>
      </c>
      <c r="J916" s="179" t="s">
        <v>1835</v>
      </c>
      <c r="K916" s="180">
        <v>0.01</v>
      </c>
      <c r="L916" s="181">
        <v>1</v>
      </c>
    </row>
    <row r="917" spans="2:12">
      <c r="B917" s="179" t="s">
        <v>1816</v>
      </c>
      <c r="C917" s="179" t="s">
        <v>1817</v>
      </c>
      <c r="D917" s="179" t="s">
        <v>1818</v>
      </c>
      <c r="E917" s="179" t="s">
        <v>1277</v>
      </c>
      <c r="F917" s="179" t="s">
        <v>1278</v>
      </c>
      <c r="G917" s="179" t="s">
        <v>1279</v>
      </c>
      <c r="H917" s="179" t="s">
        <v>443</v>
      </c>
      <c r="I917" s="179" t="s">
        <v>1955</v>
      </c>
      <c r="J917" s="179" t="s">
        <v>1835</v>
      </c>
      <c r="K917" s="180">
        <v>0.09</v>
      </c>
      <c r="L917" s="181">
        <v>16</v>
      </c>
    </row>
    <row r="918" spans="2:12">
      <c r="B918" s="179" t="s">
        <v>1816</v>
      </c>
      <c r="C918" s="179" t="s">
        <v>1817</v>
      </c>
      <c r="D918" s="179" t="s">
        <v>1818</v>
      </c>
      <c r="E918" s="179" t="s">
        <v>1277</v>
      </c>
      <c r="F918" s="179" t="s">
        <v>1278</v>
      </c>
      <c r="G918" s="179" t="s">
        <v>1279</v>
      </c>
      <c r="H918" s="179" t="s">
        <v>443</v>
      </c>
      <c r="I918" s="179" t="s">
        <v>1955</v>
      </c>
      <c r="J918" s="179" t="s">
        <v>1836</v>
      </c>
      <c r="K918" s="181"/>
      <c r="L918" s="181">
        <v>1</v>
      </c>
    </row>
    <row r="919" spans="2:12">
      <c r="B919" s="179" t="s">
        <v>1816</v>
      </c>
      <c r="C919" s="179" t="s">
        <v>1817</v>
      </c>
      <c r="D919" s="179" t="s">
        <v>1818</v>
      </c>
      <c r="E919" s="179" t="s">
        <v>1277</v>
      </c>
      <c r="F919" s="179" t="s">
        <v>1278</v>
      </c>
      <c r="G919" s="179" t="s">
        <v>1279</v>
      </c>
      <c r="H919" s="179" t="s">
        <v>441</v>
      </c>
      <c r="I919" s="179" t="s">
        <v>1956</v>
      </c>
      <c r="J919" s="179" t="s">
        <v>1834</v>
      </c>
      <c r="K919" s="181"/>
      <c r="L919" s="181">
        <v>1</v>
      </c>
    </row>
    <row r="920" spans="2:12">
      <c r="B920" s="179" t="s">
        <v>1816</v>
      </c>
      <c r="C920" s="179" t="s">
        <v>1817</v>
      </c>
      <c r="D920" s="179" t="s">
        <v>1818</v>
      </c>
      <c r="E920" s="179" t="s">
        <v>1277</v>
      </c>
      <c r="F920" s="179" t="s">
        <v>1278</v>
      </c>
      <c r="G920" s="179" t="s">
        <v>1279</v>
      </c>
      <c r="H920" s="179" t="s">
        <v>441</v>
      </c>
      <c r="I920" s="179" t="s">
        <v>1956</v>
      </c>
      <c r="J920" s="179" t="s">
        <v>1835</v>
      </c>
      <c r="K920" s="180">
        <v>0.1</v>
      </c>
      <c r="L920" s="181">
        <v>20</v>
      </c>
    </row>
    <row r="921" spans="2:12">
      <c r="B921" s="179" t="s">
        <v>1816</v>
      </c>
      <c r="C921" s="179" t="s">
        <v>1817</v>
      </c>
      <c r="D921" s="179" t="s">
        <v>1818</v>
      </c>
      <c r="E921" s="179" t="s">
        <v>1277</v>
      </c>
      <c r="F921" s="179" t="s">
        <v>1278</v>
      </c>
      <c r="G921" s="179" t="s">
        <v>1279</v>
      </c>
      <c r="H921" s="179" t="s">
        <v>441</v>
      </c>
      <c r="I921" s="179" t="s">
        <v>1956</v>
      </c>
      <c r="J921" s="179" t="s">
        <v>1836</v>
      </c>
      <c r="K921" s="181"/>
      <c r="L921" s="181">
        <v>1</v>
      </c>
    </row>
    <row r="922" spans="2:12">
      <c r="B922" s="179" t="s">
        <v>1816</v>
      </c>
      <c r="C922" s="179" t="s">
        <v>1817</v>
      </c>
      <c r="D922" s="179" t="s">
        <v>1818</v>
      </c>
      <c r="E922" s="179" t="s">
        <v>1277</v>
      </c>
      <c r="F922" s="179" t="s">
        <v>1278</v>
      </c>
      <c r="G922" s="179" t="s">
        <v>1279</v>
      </c>
      <c r="H922" s="179" t="s">
        <v>445</v>
      </c>
      <c r="I922" s="179" t="s">
        <v>1957</v>
      </c>
      <c r="J922" s="179" t="s">
        <v>1834</v>
      </c>
      <c r="K922" s="181"/>
      <c r="L922" s="181">
        <v>3</v>
      </c>
    </row>
    <row r="923" spans="2:12">
      <c r="B923" s="179" t="s">
        <v>1816</v>
      </c>
      <c r="C923" s="179" t="s">
        <v>1817</v>
      </c>
      <c r="D923" s="179" t="s">
        <v>1818</v>
      </c>
      <c r="E923" s="179" t="s">
        <v>1277</v>
      </c>
      <c r="F923" s="179" t="s">
        <v>1278</v>
      </c>
      <c r="G923" s="179" t="s">
        <v>1279</v>
      </c>
      <c r="H923" s="179" t="s">
        <v>445</v>
      </c>
      <c r="I923" s="179" t="s">
        <v>1957</v>
      </c>
      <c r="J923" s="179" t="s">
        <v>1835</v>
      </c>
      <c r="K923" s="180">
        <v>0.1</v>
      </c>
      <c r="L923" s="181">
        <v>22</v>
      </c>
    </row>
    <row r="924" spans="2:12">
      <c r="B924" s="179" t="s">
        <v>1816</v>
      </c>
      <c r="C924" s="179" t="s">
        <v>1817</v>
      </c>
      <c r="D924" s="179" t="s">
        <v>1818</v>
      </c>
      <c r="E924" s="179" t="s">
        <v>1277</v>
      </c>
      <c r="F924" s="179" t="s">
        <v>1278</v>
      </c>
      <c r="G924" s="179" t="s">
        <v>1279</v>
      </c>
      <c r="H924" s="179" t="s">
        <v>447</v>
      </c>
      <c r="I924" s="179" t="s">
        <v>1958</v>
      </c>
      <c r="J924" s="179" t="s">
        <v>1835</v>
      </c>
      <c r="K924" s="180">
        <v>0.02</v>
      </c>
      <c r="L924" s="181">
        <v>5</v>
      </c>
    </row>
    <row r="925" spans="2:12">
      <c r="B925" s="179" t="s">
        <v>1816</v>
      </c>
      <c r="C925" s="179" t="s">
        <v>1817</v>
      </c>
      <c r="D925" s="179" t="s">
        <v>1818</v>
      </c>
      <c r="E925" s="179" t="s">
        <v>1277</v>
      </c>
      <c r="F925" s="179" t="s">
        <v>1278</v>
      </c>
      <c r="G925" s="179" t="s">
        <v>1279</v>
      </c>
      <c r="H925" s="179" t="s">
        <v>431</v>
      </c>
      <c r="I925" s="179" t="s">
        <v>1521</v>
      </c>
      <c r="J925" s="179" t="s">
        <v>1834</v>
      </c>
      <c r="K925" s="181"/>
      <c r="L925" s="181">
        <v>2</v>
      </c>
    </row>
    <row r="926" spans="2:12">
      <c r="B926" s="179" t="s">
        <v>1816</v>
      </c>
      <c r="C926" s="179" t="s">
        <v>1817</v>
      </c>
      <c r="D926" s="179" t="s">
        <v>1818</v>
      </c>
      <c r="E926" s="179" t="s">
        <v>1277</v>
      </c>
      <c r="F926" s="179" t="s">
        <v>1278</v>
      </c>
      <c r="G926" s="179" t="s">
        <v>1279</v>
      </c>
      <c r="H926" s="179" t="s">
        <v>431</v>
      </c>
      <c r="I926" s="179" t="s">
        <v>1521</v>
      </c>
      <c r="J926" s="179" t="s">
        <v>1835</v>
      </c>
      <c r="K926" s="180">
        <v>0.31</v>
      </c>
      <c r="L926" s="181">
        <v>66</v>
      </c>
    </row>
    <row r="927" spans="2:12">
      <c r="B927" s="179" t="s">
        <v>1816</v>
      </c>
      <c r="C927" s="179" t="s">
        <v>1817</v>
      </c>
      <c r="D927" s="179" t="s">
        <v>1818</v>
      </c>
      <c r="E927" s="179" t="s">
        <v>1277</v>
      </c>
      <c r="F927" s="179" t="s">
        <v>1278</v>
      </c>
      <c r="G927" s="179" t="s">
        <v>1279</v>
      </c>
      <c r="H927" s="179" t="s">
        <v>428</v>
      </c>
      <c r="I927" s="179" t="s">
        <v>1959</v>
      </c>
      <c r="J927" s="179" t="s">
        <v>1834</v>
      </c>
      <c r="K927" s="181"/>
      <c r="L927" s="181">
        <v>2</v>
      </c>
    </row>
    <row r="928" spans="2:12">
      <c r="B928" s="179" t="s">
        <v>1816</v>
      </c>
      <c r="C928" s="179" t="s">
        <v>1817</v>
      </c>
      <c r="D928" s="179" t="s">
        <v>1818</v>
      </c>
      <c r="E928" s="179" t="s">
        <v>1277</v>
      </c>
      <c r="F928" s="179" t="s">
        <v>1278</v>
      </c>
      <c r="G928" s="179" t="s">
        <v>1279</v>
      </c>
      <c r="H928" s="179" t="s">
        <v>428</v>
      </c>
      <c r="I928" s="179" t="s">
        <v>1959</v>
      </c>
      <c r="J928" s="179" t="s">
        <v>1835</v>
      </c>
      <c r="K928" s="180">
        <v>0.26</v>
      </c>
      <c r="L928" s="181">
        <v>51</v>
      </c>
    </row>
    <row r="929" spans="2:12">
      <c r="B929" s="179" t="s">
        <v>1816</v>
      </c>
      <c r="C929" s="179" t="s">
        <v>1817</v>
      </c>
      <c r="D929" s="179" t="s">
        <v>1818</v>
      </c>
      <c r="E929" s="179" t="s">
        <v>1277</v>
      </c>
      <c r="F929" s="179" t="s">
        <v>1278</v>
      </c>
      <c r="G929" s="179" t="s">
        <v>1279</v>
      </c>
      <c r="H929" s="179" t="s">
        <v>449</v>
      </c>
      <c r="I929" s="179" t="s">
        <v>1441</v>
      </c>
      <c r="J929" s="179" t="s">
        <v>1835</v>
      </c>
      <c r="K929" s="180">
        <v>0.04</v>
      </c>
      <c r="L929" s="181">
        <v>6</v>
      </c>
    </row>
    <row r="930" spans="2:12">
      <c r="B930" s="179" t="s">
        <v>1816</v>
      </c>
      <c r="C930" s="179" t="s">
        <v>1817</v>
      </c>
      <c r="D930" s="179" t="s">
        <v>1818</v>
      </c>
      <c r="E930" s="179" t="s">
        <v>1277</v>
      </c>
      <c r="F930" s="179" t="s">
        <v>1278</v>
      </c>
      <c r="G930" s="179" t="s">
        <v>1279</v>
      </c>
      <c r="H930" s="179" t="s">
        <v>435</v>
      </c>
      <c r="I930" s="179" t="s">
        <v>1960</v>
      </c>
      <c r="J930" s="179" t="s">
        <v>1835</v>
      </c>
      <c r="K930" s="180">
        <v>0.01</v>
      </c>
      <c r="L930" s="181">
        <v>2</v>
      </c>
    </row>
    <row r="931" spans="2:12">
      <c r="B931" s="179" t="s">
        <v>1816</v>
      </c>
      <c r="C931" s="179" t="s">
        <v>1817</v>
      </c>
      <c r="D931" s="179" t="s">
        <v>1818</v>
      </c>
      <c r="E931" s="179" t="s">
        <v>1277</v>
      </c>
      <c r="F931" s="179" t="s">
        <v>1278</v>
      </c>
      <c r="G931" s="179" t="s">
        <v>1279</v>
      </c>
      <c r="H931" s="179" t="s">
        <v>437</v>
      </c>
      <c r="I931" s="179" t="s">
        <v>1961</v>
      </c>
      <c r="J931" s="179" t="s">
        <v>1834</v>
      </c>
      <c r="K931" s="181"/>
      <c r="L931" s="181">
        <v>1</v>
      </c>
    </row>
    <row r="932" spans="2:12">
      <c r="B932" s="179" t="s">
        <v>1816</v>
      </c>
      <c r="C932" s="179" t="s">
        <v>1817</v>
      </c>
      <c r="D932" s="179" t="s">
        <v>1818</v>
      </c>
      <c r="E932" s="179" t="s">
        <v>1277</v>
      </c>
      <c r="F932" s="179" t="s">
        <v>1278</v>
      </c>
      <c r="G932" s="179" t="s">
        <v>1279</v>
      </c>
      <c r="H932" s="179" t="s">
        <v>437</v>
      </c>
      <c r="I932" s="179" t="s">
        <v>1961</v>
      </c>
      <c r="J932" s="179" t="s">
        <v>1835</v>
      </c>
      <c r="K932" s="180">
        <v>0.01</v>
      </c>
      <c r="L932" s="181">
        <v>1</v>
      </c>
    </row>
    <row r="933" spans="2:12">
      <c r="B933" s="179" t="s">
        <v>1816</v>
      </c>
      <c r="C933" s="179" t="s">
        <v>1817</v>
      </c>
      <c r="D933" s="179" t="s">
        <v>1818</v>
      </c>
      <c r="E933" s="179" t="s">
        <v>1277</v>
      </c>
      <c r="F933" s="179" t="s">
        <v>1278</v>
      </c>
      <c r="G933" s="179" t="s">
        <v>1279</v>
      </c>
      <c r="H933" s="179" t="s">
        <v>439</v>
      </c>
      <c r="I933" s="179" t="s">
        <v>1962</v>
      </c>
      <c r="J933" s="179" t="s">
        <v>1834</v>
      </c>
      <c r="K933" s="181"/>
      <c r="L933" s="181">
        <v>2</v>
      </c>
    </row>
    <row r="934" spans="2:12">
      <c r="B934" s="179" t="s">
        <v>1816</v>
      </c>
      <c r="C934" s="179" t="s">
        <v>1817</v>
      </c>
      <c r="D934" s="179" t="s">
        <v>1818</v>
      </c>
      <c r="E934" s="179" t="s">
        <v>1277</v>
      </c>
      <c r="F934" s="179" t="s">
        <v>1278</v>
      </c>
      <c r="G934" s="179" t="s">
        <v>1279</v>
      </c>
      <c r="H934" s="179" t="s">
        <v>439</v>
      </c>
      <c r="I934" s="179" t="s">
        <v>1962</v>
      </c>
      <c r="J934" s="179" t="s">
        <v>1835</v>
      </c>
      <c r="K934" s="180">
        <v>0.01</v>
      </c>
      <c r="L934" s="181">
        <v>1</v>
      </c>
    </row>
    <row r="935" spans="2:12">
      <c r="B935" s="179" t="s">
        <v>1816</v>
      </c>
      <c r="C935" s="179" t="s">
        <v>1817</v>
      </c>
      <c r="D935" s="179" t="s">
        <v>1818</v>
      </c>
      <c r="E935" s="179" t="s">
        <v>1277</v>
      </c>
      <c r="F935" s="179" t="s">
        <v>1963</v>
      </c>
      <c r="G935" s="179" t="s">
        <v>1279</v>
      </c>
      <c r="H935" s="179" t="s">
        <v>443</v>
      </c>
      <c r="I935" s="179" t="s">
        <v>1955</v>
      </c>
      <c r="J935" s="179" t="s">
        <v>1835</v>
      </c>
      <c r="K935" s="180">
        <v>0.03</v>
      </c>
      <c r="L935" s="181">
        <v>4</v>
      </c>
    </row>
    <row r="936" spans="2:12">
      <c r="B936" s="179" t="s">
        <v>1816</v>
      </c>
      <c r="C936" s="179" t="s">
        <v>1817</v>
      </c>
      <c r="D936" s="179" t="s">
        <v>1818</v>
      </c>
      <c r="E936" s="179" t="s">
        <v>1277</v>
      </c>
      <c r="F936" s="179" t="s">
        <v>1963</v>
      </c>
      <c r="G936" s="179" t="s">
        <v>1279</v>
      </c>
      <c r="H936" s="179" t="s">
        <v>443</v>
      </c>
      <c r="I936" s="179" t="s">
        <v>1955</v>
      </c>
      <c r="J936" s="179" t="s">
        <v>1842</v>
      </c>
      <c r="K936" s="181"/>
      <c r="L936" s="181">
        <v>2</v>
      </c>
    </row>
    <row r="937" spans="2:12">
      <c r="B937" s="179" t="s">
        <v>1816</v>
      </c>
      <c r="C937" s="179" t="s">
        <v>1817</v>
      </c>
      <c r="D937" s="179" t="s">
        <v>1818</v>
      </c>
      <c r="E937" s="179" t="s">
        <v>1277</v>
      </c>
      <c r="F937" s="179" t="s">
        <v>1963</v>
      </c>
      <c r="G937" s="179" t="s">
        <v>1279</v>
      </c>
      <c r="H937" s="179" t="s">
        <v>441</v>
      </c>
      <c r="I937" s="179" t="s">
        <v>1956</v>
      </c>
      <c r="J937" s="179" t="s">
        <v>1835</v>
      </c>
      <c r="K937" s="180">
        <v>0.01</v>
      </c>
      <c r="L937" s="181">
        <v>1</v>
      </c>
    </row>
    <row r="938" spans="2:12">
      <c r="B938" s="179" t="s">
        <v>1816</v>
      </c>
      <c r="C938" s="179" t="s">
        <v>1817</v>
      </c>
      <c r="D938" s="179" t="s">
        <v>1818</v>
      </c>
      <c r="E938" s="179" t="s">
        <v>1277</v>
      </c>
      <c r="F938" s="179" t="s">
        <v>1963</v>
      </c>
      <c r="G938" s="179" t="s">
        <v>1279</v>
      </c>
      <c r="H938" s="179" t="s">
        <v>441</v>
      </c>
      <c r="I938" s="179" t="s">
        <v>1956</v>
      </c>
      <c r="J938" s="179" t="s">
        <v>1842</v>
      </c>
      <c r="K938" s="181"/>
      <c r="L938" s="181">
        <v>3</v>
      </c>
    </row>
    <row r="939" spans="2:12">
      <c r="B939" s="179" t="s">
        <v>1816</v>
      </c>
      <c r="C939" s="179" t="s">
        <v>1817</v>
      </c>
      <c r="D939" s="179" t="s">
        <v>1818</v>
      </c>
      <c r="E939" s="179" t="s">
        <v>1277</v>
      </c>
      <c r="F939" s="179" t="s">
        <v>1963</v>
      </c>
      <c r="G939" s="179" t="s">
        <v>1279</v>
      </c>
      <c r="H939" s="179" t="s">
        <v>445</v>
      </c>
      <c r="I939" s="179" t="s">
        <v>1957</v>
      </c>
      <c r="J939" s="179" t="s">
        <v>1835</v>
      </c>
      <c r="K939" s="180">
        <v>0.02</v>
      </c>
      <c r="L939" s="181">
        <v>3</v>
      </c>
    </row>
    <row r="940" spans="2:12">
      <c r="B940" s="179" t="s">
        <v>1816</v>
      </c>
      <c r="C940" s="179" t="s">
        <v>1817</v>
      </c>
      <c r="D940" s="179" t="s">
        <v>1818</v>
      </c>
      <c r="E940" s="179" t="s">
        <v>1277</v>
      </c>
      <c r="F940" s="179" t="s">
        <v>1963</v>
      </c>
      <c r="G940" s="179" t="s">
        <v>1279</v>
      </c>
      <c r="H940" s="179" t="s">
        <v>445</v>
      </c>
      <c r="I940" s="179" t="s">
        <v>1957</v>
      </c>
      <c r="J940" s="179" t="s">
        <v>1842</v>
      </c>
      <c r="K940" s="181"/>
      <c r="L940" s="181">
        <v>2</v>
      </c>
    </row>
    <row r="941" spans="2:12">
      <c r="B941" s="179" t="s">
        <v>1816</v>
      </c>
      <c r="C941" s="179" t="s">
        <v>1817</v>
      </c>
      <c r="D941" s="179" t="s">
        <v>1818</v>
      </c>
      <c r="E941" s="179" t="s">
        <v>1277</v>
      </c>
      <c r="F941" s="179" t="s">
        <v>1963</v>
      </c>
      <c r="G941" s="179" t="s">
        <v>1279</v>
      </c>
      <c r="H941" s="179" t="s">
        <v>447</v>
      </c>
      <c r="I941" s="179" t="s">
        <v>1958</v>
      </c>
      <c r="J941" s="179" t="s">
        <v>1835</v>
      </c>
      <c r="K941" s="180">
        <v>0.01</v>
      </c>
      <c r="L941" s="181">
        <v>1</v>
      </c>
    </row>
    <row r="942" spans="2:12">
      <c r="B942" s="179" t="s">
        <v>1816</v>
      </c>
      <c r="C942" s="179" t="s">
        <v>1817</v>
      </c>
      <c r="D942" s="179" t="s">
        <v>1818</v>
      </c>
      <c r="E942" s="179" t="s">
        <v>1277</v>
      </c>
      <c r="F942" s="179" t="s">
        <v>1963</v>
      </c>
      <c r="G942" s="179" t="s">
        <v>1279</v>
      </c>
      <c r="H942" s="179" t="s">
        <v>447</v>
      </c>
      <c r="I942" s="179" t="s">
        <v>1958</v>
      </c>
      <c r="J942" s="179" t="s">
        <v>1842</v>
      </c>
      <c r="K942" s="181"/>
      <c r="L942" s="181">
        <v>2</v>
      </c>
    </row>
    <row r="943" spans="2:12">
      <c r="B943" s="179" t="s">
        <v>1816</v>
      </c>
      <c r="C943" s="179" t="s">
        <v>1817</v>
      </c>
      <c r="D943" s="179" t="s">
        <v>1818</v>
      </c>
      <c r="E943" s="179" t="s">
        <v>1277</v>
      </c>
      <c r="F943" s="179" t="s">
        <v>1963</v>
      </c>
      <c r="G943" s="179" t="s">
        <v>1279</v>
      </c>
      <c r="H943" s="179" t="s">
        <v>431</v>
      </c>
      <c r="I943" s="179" t="s">
        <v>1521</v>
      </c>
      <c r="J943" s="179" t="s">
        <v>1835</v>
      </c>
      <c r="K943" s="180">
        <v>0.09</v>
      </c>
      <c r="L943" s="181">
        <v>13</v>
      </c>
    </row>
    <row r="944" spans="2:12">
      <c r="B944" s="179" t="s">
        <v>1816</v>
      </c>
      <c r="C944" s="179" t="s">
        <v>1817</v>
      </c>
      <c r="D944" s="179" t="s">
        <v>1818</v>
      </c>
      <c r="E944" s="179" t="s">
        <v>1277</v>
      </c>
      <c r="F944" s="179" t="s">
        <v>1963</v>
      </c>
      <c r="G944" s="179" t="s">
        <v>1279</v>
      </c>
      <c r="H944" s="179" t="s">
        <v>431</v>
      </c>
      <c r="I944" s="179" t="s">
        <v>1521</v>
      </c>
      <c r="J944" s="179" t="s">
        <v>1842</v>
      </c>
      <c r="K944" s="181"/>
      <c r="L944" s="181">
        <v>3</v>
      </c>
    </row>
    <row r="945" spans="2:12">
      <c r="B945" s="179" t="s">
        <v>1816</v>
      </c>
      <c r="C945" s="179" t="s">
        <v>1817</v>
      </c>
      <c r="D945" s="179" t="s">
        <v>1818</v>
      </c>
      <c r="E945" s="179" t="s">
        <v>1277</v>
      </c>
      <c r="F945" s="179" t="s">
        <v>1963</v>
      </c>
      <c r="G945" s="179" t="s">
        <v>1279</v>
      </c>
      <c r="H945" s="179" t="s">
        <v>428</v>
      </c>
      <c r="I945" s="179" t="s">
        <v>1959</v>
      </c>
      <c r="J945" s="179" t="s">
        <v>1842</v>
      </c>
      <c r="K945" s="181"/>
      <c r="L945" s="181">
        <v>2</v>
      </c>
    </row>
    <row r="946" spans="2:12">
      <c r="B946" s="179" t="s">
        <v>1816</v>
      </c>
      <c r="C946" s="179" t="s">
        <v>1817</v>
      </c>
      <c r="D946" s="179" t="s">
        <v>1818</v>
      </c>
      <c r="E946" s="179" t="s">
        <v>1277</v>
      </c>
      <c r="F946" s="179" t="s">
        <v>1963</v>
      </c>
      <c r="G946" s="179" t="s">
        <v>1279</v>
      </c>
      <c r="H946" s="179" t="s">
        <v>449</v>
      </c>
      <c r="I946" s="179" t="s">
        <v>1441</v>
      </c>
      <c r="J946" s="179" t="s">
        <v>1835</v>
      </c>
      <c r="K946" s="180">
        <v>0.01</v>
      </c>
      <c r="L946" s="181">
        <v>1</v>
      </c>
    </row>
    <row r="947" spans="2:12">
      <c r="B947" s="179" t="s">
        <v>1816</v>
      </c>
      <c r="C947" s="179" t="s">
        <v>1817</v>
      </c>
      <c r="D947" s="179" t="s">
        <v>1818</v>
      </c>
      <c r="E947" s="179" t="s">
        <v>1277</v>
      </c>
      <c r="F947" s="179" t="s">
        <v>1963</v>
      </c>
      <c r="G947" s="179" t="s">
        <v>1279</v>
      </c>
      <c r="H947" s="179" t="s">
        <v>449</v>
      </c>
      <c r="I947" s="179" t="s">
        <v>1441</v>
      </c>
      <c r="J947" s="179" t="s">
        <v>1842</v>
      </c>
      <c r="K947" s="181"/>
      <c r="L947" s="181">
        <v>2</v>
      </c>
    </row>
    <row r="948" spans="2:12">
      <c r="B948" s="179" t="s">
        <v>1816</v>
      </c>
      <c r="C948" s="179" t="s">
        <v>1817</v>
      </c>
      <c r="D948" s="179" t="s">
        <v>1818</v>
      </c>
      <c r="E948" s="179" t="s">
        <v>1277</v>
      </c>
      <c r="F948" s="179" t="s">
        <v>1963</v>
      </c>
      <c r="G948" s="179" t="s">
        <v>1279</v>
      </c>
      <c r="H948" s="179" t="s">
        <v>435</v>
      </c>
      <c r="I948" s="179" t="s">
        <v>1960</v>
      </c>
      <c r="J948" s="179" t="s">
        <v>1842</v>
      </c>
      <c r="K948" s="181"/>
      <c r="L948" s="181">
        <v>2</v>
      </c>
    </row>
    <row r="949" spans="2:12">
      <c r="B949" s="179" t="s">
        <v>1816</v>
      </c>
      <c r="C949" s="179" t="s">
        <v>1817</v>
      </c>
      <c r="D949" s="179" t="s">
        <v>1818</v>
      </c>
      <c r="E949" s="179" t="s">
        <v>1277</v>
      </c>
      <c r="F949" s="179" t="s">
        <v>1963</v>
      </c>
      <c r="G949" s="179" t="s">
        <v>1279</v>
      </c>
      <c r="H949" s="179" t="s">
        <v>437</v>
      </c>
      <c r="I949" s="179" t="s">
        <v>1961</v>
      </c>
      <c r="J949" s="179" t="s">
        <v>1842</v>
      </c>
      <c r="K949" s="180">
        <v>0.01</v>
      </c>
      <c r="L949" s="181">
        <v>21</v>
      </c>
    </row>
    <row r="950" spans="2:12">
      <c r="B950" s="179" t="s">
        <v>1816</v>
      </c>
      <c r="C950" s="179" t="s">
        <v>1817</v>
      </c>
      <c r="D950" s="179" t="s">
        <v>1818</v>
      </c>
      <c r="E950" s="179" t="s">
        <v>1277</v>
      </c>
      <c r="F950" s="179" t="s">
        <v>1963</v>
      </c>
      <c r="G950" s="179" t="s">
        <v>1279</v>
      </c>
      <c r="H950" s="179" t="s">
        <v>439</v>
      </c>
      <c r="I950" s="179" t="s">
        <v>1962</v>
      </c>
      <c r="J950" s="179" t="s">
        <v>1835</v>
      </c>
      <c r="K950" s="180">
        <v>0.01</v>
      </c>
      <c r="L950" s="181">
        <v>1</v>
      </c>
    </row>
    <row r="951" spans="2:12">
      <c r="B951" s="179" t="s">
        <v>1816</v>
      </c>
      <c r="C951" s="179" t="s">
        <v>1817</v>
      </c>
      <c r="D951" s="179" t="s">
        <v>1818</v>
      </c>
      <c r="E951" s="179" t="s">
        <v>1277</v>
      </c>
      <c r="F951" s="179" t="s">
        <v>1963</v>
      </c>
      <c r="G951" s="179" t="s">
        <v>1279</v>
      </c>
      <c r="H951" s="179" t="s">
        <v>439</v>
      </c>
      <c r="I951" s="179" t="s">
        <v>1962</v>
      </c>
      <c r="J951" s="179" t="s">
        <v>1842</v>
      </c>
      <c r="K951" s="181"/>
      <c r="L951" s="181">
        <v>2</v>
      </c>
    </row>
    <row r="952" spans="2:12">
      <c r="B952" s="179" t="s">
        <v>1816</v>
      </c>
      <c r="C952" s="179" t="s">
        <v>1817</v>
      </c>
      <c r="D952" s="179" t="s">
        <v>1818</v>
      </c>
      <c r="E952" s="179" t="s">
        <v>1277</v>
      </c>
      <c r="F952" s="179" t="s">
        <v>1963</v>
      </c>
      <c r="G952" s="179" t="s">
        <v>1279</v>
      </c>
      <c r="H952" s="179" t="s">
        <v>451</v>
      </c>
      <c r="I952" s="179" t="s">
        <v>1964</v>
      </c>
      <c r="J952" s="179" t="s">
        <v>1842</v>
      </c>
      <c r="K952" s="181"/>
      <c r="L952" s="181">
        <v>2</v>
      </c>
    </row>
    <row r="953" spans="2:12">
      <c r="B953" s="179" t="s">
        <v>1816</v>
      </c>
      <c r="C953" s="179" t="s">
        <v>1817</v>
      </c>
      <c r="D953" s="179" t="s">
        <v>1818</v>
      </c>
      <c r="E953" s="179" t="s">
        <v>1277</v>
      </c>
      <c r="F953" s="179" t="s">
        <v>1965</v>
      </c>
      <c r="G953" s="179" t="s">
        <v>1959</v>
      </c>
      <c r="H953" s="179" t="s">
        <v>428</v>
      </c>
      <c r="I953" s="179" t="s">
        <v>1959</v>
      </c>
      <c r="J953" s="179" t="s">
        <v>1834</v>
      </c>
      <c r="K953" s="181"/>
      <c r="L953" s="181">
        <v>3</v>
      </c>
    </row>
    <row r="954" spans="2:12">
      <c r="B954" s="179" t="s">
        <v>1816</v>
      </c>
      <c r="C954" s="179" t="s">
        <v>1817</v>
      </c>
      <c r="D954" s="179" t="s">
        <v>1818</v>
      </c>
      <c r="E954" s="179" t="s">
        <v>1277</v>
      </c>
      <c r="F954" s="179" t="s">
        <v>1965</v>
      </c>
      <c r="G954" s="179" t="s">
        <v>1959</v>
      </c>
      <c r="H954" s="179" t="s">
        <v>428</v>
      </c>
      <c r="I954" s="179" t="s">
        <v>1959</v>
      </c>
      <c r="J954" s="179" t="s">
        <v>1835</v>
      </c>
      <c r="K954" s="180">
        <v>0.06</v>
      </c>
      <c r="L954" s="181">
        <v>9</v>
      </c>
    </row>
    <row r="955" spans="2:12">
      <c r="B955" s="179" t="s">
        <v>1816</v>
      </c>
      <c r="C955" s="179" t="s">
        <v>1817</v>
      </c>
      <c r="D955" s="179" t="s">
        <v>1818</v>
      </c>
      <c r="E955" s="179" t="s">
        <v>1277</v>
      </c>
      <c r="F955" s="179" t="s">
        <v>1965</v>
      </c>
      <c r="G955" s="179" t="s">
        <v>1959</v>
      </c>
      <c r="H955" s="179" t="s">
        <v>428</v>
      </c>
      <c r="I955" s="179" t="s">
        <v>1959</v>
      </c>
      <c r="J955" s="179" t="s">
        <v>1842</v>
      </c>
      <c r="K955" s="181"/>
      <c r="L955" s="181">
        <v>3</v>
      </c>
    </row>
    <row r="956" spans="2:12">
      <c r="B956" s="179" t="s">
        <v>1816</v>
      </c>
      <c r="C956" s="179" t="s">
        <v>1817</v>
      </c>
      <c r="D956" s="179" t="s">
        <v>1818</v>
      </c>
      <c r="E956" s="179" t="s">
        <v>1277</v>
      </c>
      <c r="F956" s="179" t="s">
        <v>1520</v>
      </c>
      <c r="G956" s="179" t="s">
        <v>1521</v>
      </c>
      <c r="H956" s="179" t="s">
        <v>431</v>
      </c>
      <c r="I956" s="179" t="s">
        <v>1521</v>
      </c>
      <c r="J956" s="179" t="s">
        <v>1834</v>
      </c>
      <c r="K956" s="181"/>
      <c r="L956" s="181">
        <v>2</v>
      </c>
    </row>
    <row r="957" spans="2:12">
      <c r="B957" s="179" t="s">
        <v>1816</v>
      </c>
      <c r="C957" s="179" t="s">
        <v>1817</v>
      </c>
      <c r="D957" s="179" t="s">
        <v>1818</v>
      </c>
      <c r="E957" s="179" t="s">
        <v>1277</v>
      </c>
      <c r="F957" s="179" t="s">
        <v>1520</v>
      </c>
      <c r="G957" s="179" t="s">
        <v>1521</v>
      </c>
      <c r="H957" s="179" t="s">
        <v>431</v>
      </c>
      <c r="I957" s="179" t="s">
        <v>1521</v>
      </c>
      <c r="J957" s="179" t="s">
        <v>1835</v>
      </c>
      <c r="K957" s="180">
        <v>0.06</v>
      </c>
      <c r="L957" s="181">
        <v>11</v>
      </c>
    </row>
    <row r="958" spans="2:12">
      <c r="B958" s="179" t="s">
        <v>1816</v>
      </c>
      <c r="C958" s="179" t="s">
        <v>1817</v>
      </c>
      <c r="D958" s="179" t="s">
        <v>1818</v>
      </c>
      <c r="E958" s="179" t="s">
        <v>1277</v>
      </c>
      <c r="F958" s="179" t="s">
        <v>1966</v>
      </c>
      <c r="G958" s="179" t="s">
        <v>1279</v>
      </c>
      <c r="H958" s="179" t="s">
        <v>443</v>
      </c>
      <c r="I958" s="179" t="s">
        <v>1955</v>
      </c>
      <c r="J958" s="179" t="s">
        <v>1835</v>
      </c>
      <c r="K958" s="180">
        <v>0.01</v>
      </c>
      <c r="L958" s="181">
        <v>2</v>
      </c>
    </row>
    <row r="959" spans="2:12">
      <c r="B959" s="179" t="s">
        <v>1816</v>
      </c>
      <c r="C959" s="179" t="s">
        <v>1817</v>
      </c>
      <c r="D959" s="179" t="s">
        <v>1818</v>
      </c>
      <c r="E959" s="179" t="s">
        <v>1277</v>
      </c>
      <c r="F959" s="179" t="s">
        <v>1966</v>
      </c>
      <c r="G959" s="179" t="s">
        <v>1279</v>
      </c>
      <c r="H959" s="179" t="s">
        <v>441</v>
      </c>
      <c r="I959" s="179" t="s">
        <v>1956</v>
      </c>
      <c r="J959" s="179" t="s">
        <v>1835</v>
      </c>
      <c r="K959" s="180">
        <v>0.01</v>
      </c>
      <c r="L959" s="181">
        <v>1</v>
      </c>
    </row>
    <row r="960" spans="2:12">
      <c r="B960" s="179" t="s">
        <v>1816</v>
      </c>
      <c r="C960" s="179" t="s">
        <v>1817</v>
      </c>
      <c r="D960" s="179" t="s">
        <v>1818</v>
      </c>
      <c r="E960" s="179" t="s">
        <v>1277</v>
      </c>
      <c r="F960" s="179" t="s">
        <v>1966</v>
      </c>
      <c r="G960" s="179" t="s">
        <v>1279</v>
      </c>
      <c r="H960" s="179" t="s">
        <v>445</v>
      </c>
      <c r="I960" s="179" t="s">
        <v>1957</v>
      </c>
      <c r="J960" s="179" t="s">
        <v>1835</v>
      </c>
      <c r="K960" s="180">
        <v>0.01</v>
      </c>
      <c r="L960" s="181">
        <v>1</v>
      </c>
    </row>
    <row r="961" spans="2:12">
      <c r="B961" s="179" t="s">
        <v>1816</v>
      </c>
      <c r="C961" s="179" t="s">
        <v>1817</v>
      </c>
      <c r="D961" s="179" t="s">
        <v>1818</v>
      </c>
      <c r="E961" s="179" t="s">
        <v>1277</v>
      </c>
      <c r="F961" s="179" t="s">
        <v>1966</v>
      </c>
      <c r="G961" s="179" t="s">
        <v>1279</v>
      </c>
      <c r="H961" s="179" t="s">
        <v>431</v>
      </c>
      <c r="I961" s="179" t="s">
        <v>1521</v>
      </c>
      <c r="J961" s="179" t="s">
        <v>1835</v>
      </c>
      <c r="K961" s="180">
        <v>0.26</v>
      </c>
      <c r="L961" s="181">
        <v>43</v>
      </c>
    </row>
    <row r="962" spans="2:12">
      <c r="B962" s="179" t="s">
        <v>1816</v>
      </c>
      <c r="C962" s="179" t="s">
        <v>1817</v>
      </c>
      <c r="D962" s="179" t="s">
        <v>1818</v>
      </c>
      <c r="E962" s="179" t="s">
        <v>1277</v>
      </c>
      <c r="F962" s="179" t="s">
        <v>1966</v>
      </c>
      <c r="G962" s="179" t="s">
        <v>1279</v>
      </c>
      <c r="H962" s="179" t="s">
        <v>428</v>
      </c>
      <c r="I962" s="179" t="s">
        <v>1959</v>
      </c>
      <c r="J962" s="179" t="s">
        <v>1835</v>
      </c>
      <c r="K962" s="180">
        <v>0.02</v>
      </c>
      <c r="L962" s="181">
        <v>4</v>
      </c>
    </row>
    <row r="963" spans="2:12">
      <c r="B963" s="179" t="s">
        <v>1816</v>
      </c>
      <c r="C963" s="179" t="s">
        <v>1817</v>
      </c>
      <c r="D963" s="179" t="s">
        <v>1818</v>
      </c>
      <c r="E963" s="179" t="s">
        <v>1277</v>
      </c>
      <c r="F963" s="179" t="s">
        <v>1966</v>
      </c>
      <c r="G963" s="179" t="s">
        <v>1279</v>
      </c>
      <c r="H963" s="179" t="s">
        <v>437</v>
      </c>
      <c r="I963" s="179" t="s">
        <v>1961</v>
      </c>
      <c r="J963" s="179" t="s">
        <v>1835</v>
      </c>
      <c r="K963" s="180">
        <v>0.01</v>
      </c>
      <c r="L963" s="181">
        <v>2</v>
      </c>
    </row>
    <row r="964" spans="2:12">
      <c r="B964" s="179" t="s">
        <v>1816</v>
      </c>
      <c r="C964" s="179" t="s">
        <v>1817</v>
      </c>
      <c r="D964" s="179" t="s">
        <v>1818</v>
      </c>
      <c r="E964" s="179" t="s">
        <v>1277</v>
      </c>
      <c r="F964" s="179" t="s">
        <v>1966</v>
      </c>
      <c r="G964" s="179" t="s">
        <v>1279</v>
      </c>
      <c r="H964" s="179" t="s">
        <v>439</v>
      </c>
      <c r="I964" s="179" t="s">
        <v>1962</v>
      </c>
      <c r="J964" s="179" t="s">
        <v>1835</v>
      </c>
      <c r="K964" s="180">
        <v>0.01</v>
      </c>
      <c r="L964" s="181">
        <v>2</v>
      </c>
    </row>
    <row r="965" spans="2:12">
      <c r="B965" s="179" t="s">
        <v>1816</v>
      </c>
      <c r="C965" s="179" t="s">
        <v>1817</v>
      </c>
      <c r="D965" s="179" t="s">
        <v>1818</v>
      </c>
      <c r="E965" s="179" t="s">
        <v>1277</v>
      </c>
      <c r="F965" s="179" t="s">
        <v>1967</v>
      </c>
      <c r="G965" s="179" t="s">
        <v>1956</v>
      </c>
      <c r="H965" s="179" t="s">
        <v>441</v>
      </c>
      <c r="I965" s="179" t="s">
        <v>1956</v>
      </c>
      <c r="J965" s="179" t="s">
        <v>1842</v>
      </c>
      <c r="K965" s="181"/>
      <c r="L965" s="181">
        <v>1</v>
      </c>
    </row>
    <row r="966" spans="2:12">
      <c r="B966" s="179" t="s">
        <v>1816</v>
      </c>
      <c r="C966" s="179" t="s">
        <v>1817</v>
      </c>
      <c r="D966" s="179" t="s">
        <v>1818</v>
      </c>
      <c r="E966" s="179" t="s">
        <v>230</v>
      </c>
      <c r="F966" s="179" t="s">
        <v>1968</v>
      </c>
      <c r="G966" s="179" t="s">
        <v>1280</v>
      </c>
      <c r="H966" s="179" t="s">
        <v>722</v>
      </c>
      <c r="I966" s="179" t="s">
        <v>1280</v>
      </c>
      <c r="J966" s="179" t="s">
        <v>1866</v>
      </c>
      <c r="K966" s="180">
        <v>0.91</v>
      </c>
      <c r="L966" s="181">
        <v>1</v>
      </c>
    </row>
    <row r="967" spans="2:12">
      <c r="B967" s="179" t="s">
        <v>1816</v>
      </c>
      <c r="C967" s="179" t="s">
        <v>1817</v>
      </c>
      <c r="D967" s="179" t="s">
        <v>1818</v>
      </c>
      <c r="E967" s="179" t="s">
        <v>230</v>
      </c>
      <c r="F967" s="179" t="s">
        <v>1968</v>
      </c>
      <c r="G967" s="179" t="s">
        <v>1280</v>
      </c>
      <c r="H967" s="179" t="s">
        <v>722</v>
      </c>
      <c r="I967" s="179" t="s">
        <v>1280</v>
      </c>
      <c r="J967" s="179" t="s">
        <v>1834</v>
      </c>
      <c r="K967" s="181"/>
      <c r="L967" s="181">
        <v>1</v>
      </c>
    </row>
    <row r="968" spans="2:12">
      <c r="B968" s="179" t="s">
        <v>1816</v>
      </c>
      <c r="C968" s="179" t="s">
        <v>1817</v>
      </c>
      <c r="D968" s="179" t="s">
        <v>1818</v>
      </c>
      <c r="E968" s="179" t="s">
        <v>230</v>
      </c>
      <c r="F968" s="179" t="s">
        <v>1968</v>
      </c>
      <c r="G968" s="179" t="s">
        <v>1280</v>
      </c>
      <c r="H968" s="179" t="s">
        <v>722</v>
      </c>
      <c r="I968" s="179" t="s">
        <v>1280</v>
      </c>
      <c r="J968" s="179" t="s">
        <v>1835</v>
      </c>
      <c r="K968" s="180">
        <v>0.12</v>
      </c>
      <c r="L968" s="181">
        <v>17</v>
      </c>
    </row>
    <row r="969" spans="2:12">
      <c r="B969" s="179" t="s">
        <v>1816</v>
      </c>
      <c r="C969" s="179" t="s">
        <v>1817</v>
      </c>
      <c r="D969" s="179" t="s">
        <v>1818</v>
      </c>
      <c r="E969" s="179" t="s">
        <v>230</v>
      </c>
      <c r="F969" s="179" t="s">
        <v>1968</v>
      </c>
      <c r="G969" s="179" t="s">
        <v>1280</v>
      </c>
      <c r="H969" s="179" t="s">
        <v>725</v>
      </c>
      <c r="I969" s="179" t="s">
        <v>1969</v>
      </c>
      <c r="J969" s="179" t="s">
        <v>1834</v>
      </c>
      <c r="K969" s="181"/>
      <c r="L969" s="181">
        <v>1</v>
      </c>
    </row>
    <row r="970" spans="2:12">
      <c r="B970" s="179" t="s">
        <v>1816</v>
      </c>
      <c r="C970" s="179" t="s">
        <v>1817</v>
      </c>
      <c r="D970" s="179" t="s">
        <v>1818</v>
      </c>
      <c r="E970" s="179" t="s">
        <v>230</v>
      </c>
      <c r="F970" s="179" t="s">
        <v>1968</v>
      </c>
      <c r="G970" s="179" t="s">
        <v>1280</v>
      </c>
      <c r="H970" s="179" t="s">
        <v>725</v>
      </c>
      <c r="I970" s="179" t="s">
        <v>1969</v>
      </c>
      <c r="J970" s="179" t="s">
        <v>1838</v>
      </c>
      <c r="K970" s="180">
        <v>0.12</v>
      </c>
      <c r="L970" s="181">
        <v>6</v>
      </c>
    </row>
    <row r="971" spans="2:12">
      <c r="B971" s="179" t="s">
        <v>1816</v>
      </c>
      <c r="C971" s="179" t="s">
        <v>1817</v>
      </c>
      <c r="D971" s="179" t="s">
        <v>1818</v>
      </c>
      <c r="E971" s="179" t="s">
        <v>230</v>
      </c>
      <c r="F971" s="179" t="s">
        <v>1968</v>
      </c>
      <c r="G971" s="179" t="s">
        <v>1280</v>
      </c>
      <c r="H971" s="179" t="s">
        <v>725</v>
      </c>
      <c r="I971" s="179" t="s">
        <v>1969</v>
      </c>
      <c r="J971" s="179" t="s">
        <v>1835</v>
      </c>
      <c r="K971" s="180">
        <v>0.03</v>
      </c>
      <c r="L971" s="181">
        <v>5</v>
      </c>
    </row>
    <row r="972" spans="2:12">
      <c r="B972" s="179" t="s">
        <v>1816</v>
      </c>
      <c r="C972" s="179" t="s">
        <v>1817</v>
      </c>
      <c r="D972" s="179" t="s">
        <v>1818</v>
      </c>
      <c r="E972" s="179" t="s">
        <v>230</v>
      </c>
      <c r="F972" s="179" t="s">
        <v>1968</v>
      </c>
      <c r="G972" s="179" t="s">
        <v>1280</v>
      </c>
      <c r="H972" s="179" t="s">
        <v>727</v>
      </c>
      <c r="I972" s="179" t="s">
        <v>1970</v>
      </c>
      <c r="J972" s="179" t="s">
        <v>1835</v>
      </c>
      <c r="K972" s="180">
        <v>0.03</v>
      </c>
      <c r="L972" s="181">
        <v>7</v>
      </c>
    </row>
    <row r="973" spans="2:12">
      <c r="B973" s="179" t="s">
        <v>1816</v>
      </c>
      <c r="C973" s="179" t="s">
        <v>1817</v>
      </c>
      <c r="D973" s="179" t="s">
        <v>1818</v>
      </c>
      <c r="E973" s="179" t="s">
        <v>230</v>
      </c>
      <c r="F973" s="179" t="s">
        <v>1281</v>
      </c>
      <c r="G973" s="179" t="s">
        <v>1280</v>
      </c>
      <c r="H973" s="179" t="s">
        <v>722</v>
      </c>
      <c r="I973" s="179" t="s">
        <v>1280</v>
      </c>
      <c r="J973" s="179" t="s">
        <v>1834</v>
      </c>
      <c r="K973" s="181"/>
      <c r="L973" s="181">
        <v>1</v>
      </c>
    </row>
    <row r="974" spans="2:12">
      <c r="B974" s="179" t="s">
        <v>1816</v>
      </c>
      <c r="C974" s="179" t="s">
        <v>1817</v>
      </c>
      <c r="D974" s="179" t="s">
        <v>1818</v>
      </c>
      <c r="E974" s="179" t="s">
        <v>230</v>
      </c>
      <c r="F974" s="179" t="s">
        <v>1281</v>
      </c>
      <c r="G974" s="179" t="s">
        <v>1280</v>
      </c>
      <c r="H974" s="179" t="s">
        <v>722</v>
      </c>
      <c r="I974" s="179" t="s">
        <v>1280</v>
      </c>
      <c r="J974" s="179" t="s">
        <v>1835</v>
      </c>
      <c r="K974" s="180">
        <v>0.04</v>
      </c>
      <c r="L974" s="181">
        <v>6</v>
      </c>
    </row>
    <row r="975" spans="2:12">
      <c r="B975" s="179" t="s">
        <v>1816</v>
      </c>
      <c r="C975" s="179" t="s">
        <v>1817</v>
      </c>
      <c r="D975" s="179" t="s">
        <v>1818</v>
      </c>
      <c r="E975" s="179" t="s">
        <v>230</v>
      </c>
      <c r="F975" s="179" t="s">
        <v>1971</v>
      </c>
      <c r="G975" s="179" t="s">
        <v>1280</v>
      </c>
      <c r="H975" s="179" t="s">
        <v>722</v>
      </c>
      <c r="I975" s="179" t="s">
        <v>1280</v>
      </c>
      <c r="J975" s="179" t="s">
        <v>1839</v>
      </c>
      <c r="K975" s="180">
        <v>0.01</v>
      </c>
      <c r="L975" s="181">
        <v>10</v>
      </c>
    </row>
    <row r="976" spans="2:12">
      <c r="B976" s="179" t="s">
        <v>1816</v>
      </c>
      <c r="C976" s="179" t="s">
        <v>1817</v>
      </c>
      <c r="D976" s="179" t="s">
        <v>1818</v>
      </c>
      <c r="E976" s="179" t="s">
        <v>230</v>
      </c>
      <c r="F976" s="179" t="s">
        <v>1404</v>
      </c>
      <c r="G976" s="179" t="s">
        <v>229</v>
      </c>
      <c r="H976" s="179" t="s">
        <v>706</v>
      </c>
      <c r="I976" s="179" t="s">
        <v>1379</v>
      </c>
      <c r="J976" s="179" t="s">
        <v>1834</v>
      </c>
      <c r="K976" s="181"/>
      <c r="L976" s="181">
        <v>3</v>
      </c>
    </row>
    <row r="977" spans="2:12">
      <c r="B977" s="179" t="s">
        <v>1816</v>
      </c>
      <c r="C977" s="179" t="s">
        <v>1817</v>
      </c>
      <c r="D977" s="179" t="s">
        <v>1818</v>
      </c>
      <c r="E977" s="179" t="s">
        <v>230</v>
      </c>
      <c r="F977" s="179" t="s">
        <v>1404</v>
      </c>
      <c r="G977" s="179" t="s">
        <v>229</v>
      </c>
      <c r="H977" s="179" t="s">
        <v>706</v>
      </c>
      <c r="I977" s="179" t="s">
        <v>1379</v>
      </c>
      <c r="J977" s="179" t="s">
        <v>1835</v>
      </c>
      <c r="K977" s="180">
        <v>0.28000000000000003</v>
      </c>
      <c r="L977" s="181">
        <v>44</v>
      </c>
    </row>
    <row r="978" spans="2:12">
      <c r="B978" s="179" t="s">
        <v>1816</v>
      </c>
      <c r="C978" s="179" t="s">
        <v>1817</v>
      </c>
      <c r="D978" s="179" t="s">
        <v>1818</v>
      </c>
      <c r="E978" s="179" t="s">
        <v>230</v>
      </c>
      <c r="F978" s="179" t="s">
        <v>1404</v>
      </c>
      <c r="G978" s="179" t="s">
        <v>229</v>
      </c>
      <c r="H978" s="179" t="s">
        <v>706</v>
      </c>
      <c r="I978" s="179" t="s">
        <v>1379</v>
      </c>
      <c r="J978" s="179" t="s">
        <v>1836</v>
      </c>
      <c r="K978" s="180">
        <v>0.01</v>
      </c>
      <c r="L978" s="181">
        <v>1</v>
      </c>
    </row>
    <row r="979" spans="2:12">
      <c r="B979" s="179" t="s">
        <v>1816</v>
      </c>
      <c r="C979" s="179" t="s">
        <v>1817</v>
      </c>
      <c r="D979" s="179" t="s">
        <v>1818</v>
      </c>
      <c r="E979" s="179" t="s">
        <v>230</v>
      </c>
      <c r="F979" s="179" t="s">
        <v>1404</v>
      </c>
      <c r="G979" s="179" t="s">
        <v>229</v>
      </c>
      <c r="H979" s="179" t="s">
        <v>715</v>
      </c>
      <c r="I979" s="179" t="s">
        <v>1405</v>
      </c>
      <c r="J979" s="179" t="s">
        <v>1834</v>
      </c>
      <c r="K979" s="180">
        <v>0.01</v>
      </c>
      <c r="L979" s="181">
        <v>8</v>
      </c>
    </row>
    <row r="980" spans="2:12">
      <c r="B980" s="179" t="s">
        <v>1816</v>
      </c>
      <c r="C980" s="179" t="s">
        <v>1817</v>
      </c>
      <c r="D980" s="179" t="s">
        <v>1818</v>
      </c>
      <c r="E980" s="179" t="s">
        <v>230</v>
      </c>
      <c r="F980" s="179" t="s">
        <v>1404</v>
      </c>
      <c r="G980" s="179" t="s">
        <v>229</v>
      </c>
      <c r="H980" s="179" t="s">
        <v>715</v>
      </c>
      <c r="I980" s="179" t="s">
        <v>1405</v>
      </c>
      <c r="J980" s="179" t="s">
        <v>1835</v>
      </c>
      <c r="K980" s="180">
        <v>0.11</v>
      </c>
      <c r="L980" s="181">
        <v>20</v>
      </c>
    </row>
    <row r="981" spans="2:12">
      <c r="B981" s="179" t="s">
        <v>1816</v>
      </c>
      <c r="C981" s="179" t="s">
        <v>1817</v>
      </c>
      <c r="D981" s="179" t="s">
        <v>1818</v>
      </c>
      <c r="E981" s="179" t="s">
        <v>230</v>
      </c>
      <c r="F981" s="179" t="s">
        <v>1404</v>
      </c>
      <c r="G981" s="179" t="s">
        <v>229</v>
      </c>
      <c r="H981" s="179" t="s">
        <v>715</v>
      </c>
      <c r="I981" s="179" t="s">
        <v>1405</v>
      </c>
      <c r="J981" s="179" t="s">
        <v>1842</v>
      </c>
      <c r="K981" s="181"/>
      <c r="L981" s="181">
        <v>1</v>
      </c>
    </row>
    <row r="982" spans="2:12">
      <c r="B982" s="179" t="s">
        <v>1816</v>
      </c>
      <c r="C982" s="179" t="s">
        <v>1817</v>
      </c>
      <c r="D982" s="179" t="s">
        <v>1818</v>
      </c>
      <c r="E982" s="179" t="s">
        <v>230</v>
      </c>
      <c r="F982" s="179" t="s">
        <v>1404</v>
      </c>
      <c r="G982" s="179" t="s">
        <v>229</v>
      </c>
      <c r="H982" s="179" t="s">
        <v>715</v>
      </c>
      <c r="I982" s="179" t="s">
        <v>1405</v>
      </c>
      <c r="J982" s="179" t="s">
        <v>1836</v>
      </c>
      <c r="K982" s="181"/>
      <c r="L982" s="181">
        <v>1</v>
      </c>
    </row>
    <row r="983" spans="2:12">
      <c r="B983" s="179" t="s">
        <v>1816</v>
      </c>
      <c r="C983" s="179" t="s">
        <v>1817</v>
      </c>
      <c r="D983" s="179" t="s">
        <v>1818</v>
      </c>
      <c r="E983" s="179" t="s">
        <v>230</v>
      </c>
      <c r="F983" s="179" t="s">
        <v>1404</v>
      </c>
      <c r="G983" s="179" t="s">
        <v>229</v>
      </c>
      <c r="H983" s="179" t="s">
        <v>711</v>
      </c>
      <c r="I983" s="179" t="s">
        <v>1972</v>
      </c>
      <c r="J983" s="179" t="s">
        <v>1834</v>
      </c>
      <c r="K983" s="181"/>
      <c r="L983" s="181">
        <v>1</v>
      </c>
    </row>
    <row r="984" spans="2:12">
      <c r="B984" s="179" t="s">
        <v>1816</v>
      </c>
      <c r="C984" s="179" t="s">
        <v>1817</v>
      </c>
      <c r="D984" s="179" t="s">
        <v>1818</v>
      </c>
      <c r="E984" s="179" t="s">
        <v>230</v>
      </c>
      <c r="F984" s="179" t="s">
        <v>1404</v>
      </c>
      <c r="G984" s="179" t="s">
        <v>229</v>
      </c>
      <c r="H984" s="179" t="s">
        <v>711</v>
      </c>
      <c r="I984" s="179" t="s">
        <v>1972</v>
      </c>
      <c r="J984" s="179" t="s">
        <v>1835</v>
      </c>
      <c r="K984" s="180">
        <v>0.09</v>
      </c>
      <c r="L984" s="181">
        <v>11</v>
      </c>
    </row>
    <row r="985" spans="2:12">
      <c r="B985" s="179" t="s">
        <v>1816</v>
      </c>
      <c r="C985" s="179" t="s">
        <v>1817</v>
      </c>
      <c r="D985" s="179" t="s">
        <v>1818</v>
      </c>
      <c r="E985" s="179" t="s">
        <v>230</v>
      </c>
      <c r="F985" s="179" t="s">
        <v>1404</v>
      </c>
      <c r="G985" s="179" t="s">
        <v>229</v>
      </c>
      <c r="H985" s="179" t="s">
        <v>711</v>
      </c>
      <c r="I985" s="179" t="s">
        <v>1972</v>
      </c>
      <c r="J985" s="179" t="s">
        <v>1836</v>
      </c>
      <c r="K985" s="181"/>
      <c r="L985" s="181">
        <v>1</v>
      </c>
    </row>
    <row r="986" spans="2:12">
      <c r="B986" s="179" t="s">
        <v>1816</v>
      </c>
      <c r="C986" s="179" t="s">
        <v>1817</v>
      </c>
      <c r="D986" s="179" t="s">
        <v>1818</v>
      </c>
      <c r="E986" s="179" t="s">
        <v>230</v>
      </c>
      <c r="F986" s="179" t="s">
        <v>1404</v>
      </c>
      <c r="G986" s="179" t="s">
        <v>229</v>
      </c>
      <c r="H986" s="179" t="s">
        <v>704</v>
      </c>
      <c r="I986" s="179" t="s">
        <v>1973</v>
      </c>
      <c r="J986" s="179" t="s">
        <v>1835</v>
      </c>
      <c r="K986" s="180">
        <v>0.13</v>
      </c>
      <c r="L986" s="181">
        <v>19</v>
      </c>
    </row>
    <row r="987" spans="2:12">
      <c r="B987" s="179" t="s">
        <v>1816</v>
      </c>
      <c r="C987" s="179" t="s">
        <v>1817</v>
      </c>
      <c r="D987" s="179" t="s">
        <v>1818</v>
      </c>
      <c r="E987" s="179" t="s">
        <v>230</v>
      </c>
      <c r="F987" s="179" t="s">
        <v>1404</v>
      </c>
      <c r="G987" s="179" t="s">
        <v>229</v>
      </c>
      <c r="H987" s="179" t="s">
        <v>704</v>
      </c>
      <c r="I987" s="179" t="s">
        <v>1973</v>
      </c>
      <c r="J987" s="179" t="s">
        <v>1836</v>
      </c>
      <c r="K987" s="181"/>
      <c r="L987" s="181">
        <v>1</v>
      </c>
    </row>
    <row r="988" spans="2:12">
      <c r="B988" s="179" t="s">
        <v>1816</v>
      </c>
      <c r="C988" s="179" t="s">
        <v>1817</v>
      </c>
      <c r="D988" s="179" t="s">
        <v>1818</v>
      </c>
      <c r="E988" s="179" t="s">
        <v>230</v>
      </c>
      <c r="F988" s="179" t="s">
        <v>1404</v>
      </c>
      <c r="G988" s="179" t="s">
        <v>229</v>
      </c>
      <c r="H988" s="179" t="s">
        <v>702</v>
      </c>
      <c r="I988" s="179" t="s">
        <v>1406</v>
      </c>
      <c r="J988" s="179" t="s">
        <v>1835</v>
      </c>
      <c r="K988" s="180">
        <v>0.06</v>
      </c>
      <c r="L988" s="181">
        <v>6</v>
      </c>
    </row>
    <row r="989" spans="2:12">
      <c r="B989" s="179" t="s">
        <v>1816</v>
      </c>
      <c r="C989" s="179" t="s">
        <v>1817</v>
      </c>
      <c r="D989" s="179" t="s">
        <v>1818</v>
      </c>
      <c r="E989" s="179" t="s">
        <v>230</v>
      </c>
      <c r="F989" s="179" t="s">
        <v>1404</v>
      </c>
      <c r="G989" s="179" t="s">
        <v>229</v>
      </c>
      <c r="H989" s="179" t="s">
        <v>702</v>
      </c>
      <c r="I989" s="179" t="s">
        <v>1406</v>
      </c>
      <c r="J989" s="179" t="s">
        <v>1836</v>
      </c>
      <c r="K989" s="181"/>
      <c r="L989" s="181">
        <v>1</v>
      </c>
    </row>
    <row r="990" spans="2:12">
      <c r="B990" s="179" t="s">
        <v>1816</v>
      </c>
      <c r="C990" s="179" t="s">
        <v>1817</v>
      </c>
      <c r="D990" s="179" t="s">
        <v>1818</v>
      </c>
      <c r="E990" s="179" t="s">
        <v>230</v>
      </c>
      <c r="F990" s="179" t="s">
        <v>1404</v>
      </c>
      <c r="G990" s="179" t="s">
        <v>229</v>
      </c>
      <c r="H990" s="179" t="s">
        <v>707</v>
      </c>
      <c r="I990" s="179" t="s">
        <v>229</v>
      </c>
      <c r="J990" s="179" t="s">
        <v>1834</v>
      </c>
      <c r="K990" s="181"/>
      <c r="L990" s="181">
        <v>1</v>
      </c>
    </row>
    <row r="991" spans="2:12">
      <c r="B991" s="179" t="s">
        <v>1816</v>
      </c>
      <c r="C991" s="179" t="s">
        <v>1817</v>
      </c>
      <c r="D991" s="179" t="s">
        <v>1818</v>
      </c>
      <c r="E991" s="179" t="s">
        <v>230</v>
      </c>
      <c r="F991" s="179" t="s">
        <v>1404</v>
      </c>
      <c r="G991" s="179" t="s">
        <v>229</v>
      </c>
      <c r="H991" s="179" t="s">
        <v>707</v>
      </c>
      <c r="I991" s="179" t="s">
        <v>229</v>
      </c>
      <c r="J991" s="179" t="s">
        <v>1835</v>
      </c>
      <c r="K991" s="180">
        <v>0.06</v>
      </c>
      <c r="L991" s="181">
        <v>9</v>
      </c>
    </row>
    <row r="992" spans="2:12">
      <c r="B992" s="179" t="s">
        <v>1816</v>
      </c>
      <c r="C992" s="179" t="s">
        <v>1817</v>
      </c>
      <c r="D992" s="179" t="s">
        <v>1818</v>
      </c>
      <c r="E992" s="179" t="s">
        <v>230</v>
      </c>
      <c r="F992" s="179" t="s">
        <v>1404</v>
      </c>
      <c r="G992" s="179" t="s">
        <v>229</v>
      </c>
      <c r="H992" s="179" t="s">
        <v>707</v>
      </c>
      <c r="I992" s="179" t="s">
        <v>229</v>
      </c>
      <c r="J992" s="179" t="s">
        <v>1842</v>
      </c>
      <c r="K992" s="181"/>
      <c r="L992" s="181">
        <v>5</v>
      </c>
    </row>
    <row r="993" spans="2:12">
      <c r="B993" s="179" t="s">
        <v>1816</v>
      </c>
      <c r="C993" s="179" t="s">
        <v>1817</v>
      </c>
      <c r="D993" s="179" t="s">
        <v>1818</v>
      </c>
      <c r="E993" s="179" t="s">
        <v>230</v>
      </c>
      <c r="F993" s="179" t="s">
        <v>1404</v>
      </c>
      <c r="G993" s="179" t="s">
        <v>229</v>
      </c>
      <c r="H993" s="179" t="s">
        <v>707</v>
      </c>
      <c r="I993" s="179" t="s">
        <v>229</v>
      </c>
      <c r="J993" s="179" t="s">
        <v>1836</v>
      </c>
      <c r="K993" s="181"/>
      <c r="L993" s="181">
        <v>1</v>
      </c>
    </row>
    <row r="994" spans="2:12">
      <c r="B994" s="179" t="s">
        <v>1816</v>
      </c>
      <c r="C994" s="179" t="s">
        <v>1817</v>
      </c>
      <c r="D994" s="179" t="s">
        <v>1818</v>
      </c>
      <c r="E994" s="179" t="s">
        <v>230</v>
      </c>
      <c r="F994" s="179" t="s">
        <v>1404</v>
      </c>
      <c r="G994" s="179" t="s">
        <v>229</v>
      </c>
      <c r="H994" s="179" t="s">
        <v>713</v>
      </c>
      <c r="I994" s="179" t="s">
        <v>1974</v>
      </c>
      <c r="J994" s="179" t="s">
        <v>1834</v>
      </c>
      <c r="K994" s="181"/>
      <c r="L994" s="181">
        <v>1</v>
      </c>
    </row>
    <row r="995" spans="2:12">
      <c r="B995" s="179" t="s">
        <v>1816</v>
      </c>
      <c r="C995" s="179" t="s">
        <v>1817</v>
      </c>
      <c r="D995" s="179" t="s">
        <v>1818</v>
      </c>
      <c r="E995" s="179" t="s">
        <v>230</v>
      </c>
      <c r="F995" s="179" t="s">
        <v>1404</v>
      </c>
      <c r="G995" s="179" t="s">
        <v>229</v>
      </c>
      <c r="H995" s="179" t="s">
        <v>713</v>
      </c>
      <c r="I995" s="179" t="s">
        <v>1974</v>
      </c>
      <c r="J995" s="179" t="s">
        <v>1835</v>
      </c>
      <c r="K995" s="180">
        <v>7.0000000000000007E-2</v>
      </c>
      <c r="L995" s="181">
        <v>10</v>
      </c>
    </row>
    <row r="996" spans="2:12">
      <c r="B996" s="179" t="s">
        <v>1816</v>
      </c>
      <c r="C996" s="179" t="s">
        <v>1817</v>
      </c>
      <c r="D996" s="179" t="s">
        <v>1818</v>
      </c>
      <c r="E996" s="179" t="s">
        <v>230</v>
      </c>
      <c r="F996" s="179" t="s">
        <v>1404</v>
      </c>
      <c r="G996" s="179" t="s">
        <v>229</v>
      </c>
      <c r="H996" s="179" t="s">
        <v>713</v>
      </c>
      <c r="I996" s="179" t="s">
        <v>1974</v>
      </c>
      <c r="J996" s="179" t="s">
        <v>1836</v>
      </c>
      <c r="K996" s="181"/>
      <c r="L996" s="181">
        <v>1</v>
      </c>
    </row>
    <row r="997" spans="2:12">
      <c r="B997" s="179" t="s">
        <v>1816</v>
      </c>
      <c r="C997" s="179" t="s">
        <v>1817</v>
      </c>
      <c r="D997" s="179" t="s">
        <v>1818</v>
      </c>
      <c r="E997" s="179" t="s">
        <v>230</v>
      </c>
      <c r="F997" s="179" t="s">
        <v>1404</v>
      </c>
      <c r="G997" s="179" t="s">
        <v>229</v>
      </c>
      <c r="H997" s="179" t="s">
        <v>709</v>
      </c>
      <c r="I997" s="179" t="s">
        <v>1975</v>
      </c>
      <c r="J997" s="179" t="s">
        <v>1834</v>
      </c>
      <c r="K997" s="181"/>
      <c r="L997" s="181">
        <v>1</v>
      </c>
    </row>
    <row r="998" spans="2:12">
      <c r="B998" s="179" t="s">
        <v>1816</v>
      </c>
      <c r="C998" s="179" t="s">
        <v>1817</v>
      </c>
      <c r="D998" s="179" t="s">
        <v>1818</v>
      </c>
      <c r="E998" s="179" t="s">
        <v>230</v>
      </c>
      <c r="F998" s="179" t="s">
        <v>1404</v>
      </c>
      <c r="G998" s="179" t="s">
        <v>229</v>
      </c>
      <c r="H998" s="179" t="s">
        <v>709</v>
      </c>
      <c r="I998" s="179" t="s">
        <v>1975</v>
      </c>
      <c r="J998" s="179" t="s">
        <v>1835</v>
      </c>
      <c r="K998" s="180">
        <v>0.05</v>
      </c>
      <c r="L998" s="181">
        <v>6</v>
      </c>
    </row>
    <row r="999" spans="2:12">
      <c r="B999" s="179" t="s">
        <v>1816</v>
      </c>
      <c r="C999" s="179" t="s">
        <v>1817</v>
      </c>
      <c r="D999" s="179" t="s">
        <v>1818</v>
      </c>
      <c r="E999" s="179" t="s">
        <v>230</v>
      </c>
      <c r="F999" s="179" t="s">
        <v>1404</v>
      </c>
      <c r="G999" s="179" t="s">
        <v>229</v>
      </c>
      <c r="H999" s="179" t="s">
        <v>709</v>
      </c>
      <c r="I999" s="179" t="s">
        <v>1975</v>
      </c>
      <c r="J999" s="179" t="s">
        <v>1836</v>
      </c>
      <c r="K999" s="181"/>
      <c r="L999" s="181">
        <v>1</v>
      </c>
    </row>
    <row r="1000" spans="2:12">
      <c r="B1000" s="179" t="s">
        <v>1816</v>
      </c>
      <c r="C1000" s="179" t="s">
        <v>1817</v>
      </c>
      <c r="D1000" s="179" t="s">
        <v>1818</v>
      </c>
      <c r="E1000" s="179" t="s">
        <v>230</v>
      </c>
      <c r="F1000" s="179" t="s">
        <v>1404</v>
      </c>
      <c r="G1000" s="179" t="s">
        <v>229</v>
      </c>
      <c r="H1000" s="179" t="s">
        <v>719</v>
      </c>
      <c r="I1000" s="179" t="s">
        <v>1976</v>
      </c>
      <c r="J1000" s="179" t="s">
        <v>1834</v>
      </c>
      <c r="K1000" s="181"/>
      <c r="L1000" s="181">
        <v>1</v>
      </c>
    </row>
    <row r="1001" spans="2:12">
      <c r="B1001" s="179" t="s">
        <v>1816</v>
      </c>
      <c r="C1001" s="179" t="s">
        <v>1817</v>
      </c>
      <c r="D1001" s="179" t="s">
        <v>1818</v>
      </c>
      <c r="E1001" s="179" t="s">
        <v>230</v>
      </c>
      <c r="F1001" s="179" t="s">
        <v>1404</v>
      </c>
      <c r="G1001" s="179" t="s">
        <v>229</v>
      </c>
      <c r="H1001" s="179" t="s">
        <v>719</v>
      </c>
      <c r="I1001" s="179" t="s">
        <v>1976</v>
      </c>
      <c r="J1001" s="179" t="s">
        <v>1835</v>
      </c>
      <c r="K1001" s="180">
        <v>0.08</v>
      </c>
      <c r="L1001" s="181">
        <v>14</v>
      </c>
    </row>
    <row r="1002" spans="2:12">
      <c r="B1002" s="179" t="s">
        <v>1816</v>
      </c>
      <c r="C1002" s="179" t="s">
        <v>1817</v>
      </c>
      <c r="D1002" s="179" t="s">
        <v>1818</v>
      </c>
      <c r="E1002" s="179" t="s">
        <v>230</v>
      </c>
      <c r="F1002" s="179" t="s">
        <v>1404</v>
      </c>
      <c r="G1002" s="179" t="s">
        <v>229</v>
      </c>
      <c r="H1002" s="179" t="s">
        <v>719</v>
      </c>
      <c r="I1002" s="179" t="s">
        <v>1976</v>
      </c>
      <c r="J1002" s="179" t="s">
        <v>1836</v>
      </c>
      <c r="K1002" s="181"/>
      <c r="L1002" s="181">
        <v>1</v>
      </c>
    </row>
    <row r="1003" spans="2:12">
      <c r="B1003" s="179" t="s">
        <v>1816</v>
      </c>
      <c r="C1003" s="179" t="s">
        <v>1817</v>
      </c>
      <c r="D1003" s="179" t="s">
        <v>1818</v>
      </c>
      <c r="E1003" s="179" t="s">
        <v>230</v>
      </c>
      <c r="F1003" s="179" t="s">
        <v>1404</v>
      </c>
      <c r="G1003" s="179" t="s">
        <v>229</v>
      </c>
      <c r="H1003" s="179" t="s">
        <v>717</v>
      </c>
      <c r="I1003" s="179" t="s">
        <v>1800</v>
      </c>
      <c r="J1003" s="179" t="s">
        <v>1834</v>
      </c>
      <c r="K1003" s="180">
        <v>0.01</v>
      </c>
      <c r="L1003" s="181">
        <v>8</v>
      </c>
    </row>
    <row r="1004" spans="2:12">
      <c r="B1004" s="179" t="s">
        <v>1816</v>
      </c>
      <c r="C1004" s="179" t="s">
        <v>1817</v>
      </c>
      <c r="D1004" s="179" t="s">
        <v>1818</v>
      </c>
      <c r="E1004" s="179" t="s">
        <v>230</v>
      </c>
      <c r="F1004" s="179" t="s">
        <v>1404</v>
      </c>
      <c r="G1004" s="179" t="s">
        <v>229</v>
      </c>
      <c r="H1004" s="179" t="s">
        <v>717</v>
      </c>
      <c r="I1004" s="179" t="s">
        <v>1800</v>
      </c>
      <c r="J1004" s="179" t="s">
        <v>1838</v>
      </c>
      <c r="K1004" s="181"/>
      <c r="L1004" s="181">
        <v>1</v>
      </c>
    </row>
    <row r="1005" spans="2:12">
      <c r="B1005" s="179" t="s">
        <v>1816</v>
      </c>
      <c r="C1005" s="179" t="s">
        <v>1817</v>
      </c>
      <c r="D1005" s="179" t="s">
        <v>1818</v>
      </c>
      <c r="E1005" s="179" t="s">
        <v>230</v>
      </c>
      <c r="F1005" s="179" t="s">
        <v>1404</v>
      </c>
      <c r="G1005" s="179" t="s">
        <v>229</v>
      </c>
      <c r="H1005" s="179" t="s">
        <v>717</v>
      </c>
      <c r="I1005" s="179" t="s">
        <v>1800</v>
      </c>
      <c r="J1005" s="179" t="s">
        <v>1835</v>
      </c>
      <c r="K1005" s="180">
        <v>0.17</v>
      </c>
      <c r="L1005" s="181">
        <v>29</v>
      </c>
    </row>
    <row r="1006" spans="2:12">
      <c r="B1006" s="179" t="s">
        <v>1816</v>
      </c>
      <c r="C1006" s="179" t="s">
        <v>1817</v>
      </c>
      <c r="D1006" s="179" t="s">
        <v>1818</v>
      </c>
      <c r="E1006" s="179" t="s">
        <v>230</v>
      </c>
      <c r="F1006" s="179" t="s">
        <v>1404</v>
      </c>
      <c r="G1006" s="179" t="s">
        <v>229</v>
      </c>
      <c r="H1006" s="179" t="s">
        <v>717</v>
      </c>
      <c r="I1006" s="179" t="s">
        <v>1800</v>
      </c>
      <c r="J1006" s="179" t="s">
        <v>1836</v>
      </c>
      <c r="K1006" s="181"/>
      <c r="L1006" s="181">
        <v>1</v>
      </c>
    </row>
    <row r="1007" spans="2:12">
      <c r="B1007" s="179" t="s">
        <v>1816</v>
      </c>
      <c r="C1007" s="179" t="s">
        <v>1817</v>
      </c>
      <c r="D1007" s="179" t="s">
        <v>1818</v>
      </c>
      <c r="E1007" s="179" t="s">
        <v>230</v>
      </c>
      <c r="F1007" s="179" t="s">
        <v>1404</v>
      </c>
      <c r="G1007" s="179" t="s">
        <v>229</v>
      </c>
      <c r="H1007" s="179" t="s">
        <v>722</v>
      </c>
      <c r="I1007" s="179" t="s">
        <v>1280</v>
      </c>
      <c r="J1007" s="179" t="s">
        <v>1834</v>
      </c>
      <c r="K1007" s="180">
        <v>0.01</v>
      </c>
      <c r="L1007" s="181">
        <v>7</v>
      </c>
    </row>
    <row r="1008" spans="2:12">
      <c r="B1008" s="179" t="s">
        <v>1816</v>
      </c>
      <c r="C1008" s="179" t="s">
        <v>1817</v>
      </c>
      <c r="D1008" s="179" t="s">
        <v>1818</v>
      </c>
      <c r="E1008" s="179" t="s">
        <v>230</v>
      </c>
      <c r="F1008" s="179" t="s">
        <v>1404</v>
      </c>
      <c r="G1008" s="179" t="s">
        <v>229</v>
      </c>
      <c r="H1008" s="179" t="s">
        <v>722</v>
      </c>
      <c r="I1008" s="179" t="s">
        <v>1280</v>
      </c>
      <c r="J1008" s="179" t="s">
        <v>1835</v>
      </c>
      <c r="K1008" s="180">
        <v>0.27</v>
      </c>
      <c r="L1008" s="181">
        <v>53</v>
      </c>
    </row>
    <row r="1009" spans="2:12">
      <c r="B1009" s="179" t="s">
        <v>1816</v>
      </c>
      <c r="C1009" s="179" t="s">
        <v>1817</v>
      </c>
      <c r="D1009" s="179" t="s">
        <v>1818</v>
      </c>
      <c r="E1009" s="179" t="s">
        <v>230</v>
      </c>
      <c r="F1009" s="179" t="s">
        <v>1404</v>
      </c>
      <c r="G1009" s="179" t="s">
        <v>229</v>
      </c>
      <c r="H1009" s="179" t="s">
        <v>722</v>
      </c>
      <c r="I1009" s="179" t="s">
        <v>1280</v>
      </c>
      <c r="J1009" s="179" t="s">
        <v>1836</v>
      </c>
      <c r="K1009" s="180">
        <v>0.05</v>
      </c>
      <c r="L1009" s="181">
        <v>2</v>
      </c>
    </row>
    <row r="1010" spans="2:12">
      <c r="B1010" s="179" t="s">
        <v>1816</v>
      </c>
      <c r="C1010" s="179" t="s">
        <v>1817</v>
      </c>
      <c r="D1010" s="179" t="s">
        <v>1818</v>
      </c>
      <c r="E1010" s="179" t="s">
        <v>230</v>
      </c>
      <c r="F1010" s="179" t="s">
        <v>1977</v>
      </c>
      <c r="G1010" s="179" t="s">
        <v>229</v>
      </c>
      <c r="H1010" s="179" t="s">
        <v>707</v>
      </c>
      <c r="I1010" s="179" t="s">
        <v>229</v>
      </c>
      <c r="J1010" s="179" t="s">
        <v>1835</v>
      </c>
      <c r="K1010" s="180">
        <v>0.01</v>
      </c>
      <c r="L1010" s="181">
        <v>2</v>
      </c>
    </row>
    <row r="1011" spans="2:12">
      <c r="B1011" s="179" t="s">
        <v>1816</v>
      </c>
      <c r="C1011" s="179" t="s">
        <v>1817</v>
      </c>
      <c r="D1011" s="179" t="s">
        <v>1818</v>
      </c>
      <c r="E1011" s="179" t="s">
        <v>230</v>
      </c>
      <c r="F1011" s="179" t="s">
        <v>1978</v>
      </c>
      <c r="G1011" s="179" t="s">
        <v>1405</v>
      </c>
      <c r="H1011" s="179" t="s">
        <v>715</v>
      </c>
      <c r="I1011" s="179" t="s">
        <v>1405</v>
      </c>
      <c r="J1011" s="179" t="s">
        <v>1835</v>
      </c>
      <c r="K1011" s="180">
        <v>0.04</v>
      </c>
      <c r="L1011" s="181">
        <v>9</v>
      </c>
    </row>
    <row r="1012" spans="2:12">
      <c r="B1012" s="179" t="s">
        <v>1816</v>
      </c>
      <c r="C1012" s="179" t="s">
        <v>1817</v>
      </c>
      <c r="D1012" s="179" t="s">
        <v>1818</v>
      </c>
      <c r="E1012" s="179" t="s">
        <v>230</v>
      </c>
      <c r="F1012" s="179" t="s">
        <v>1282</v>
      </c>
      <c r="G1012" s="179" t="s">
        <v>1283</v>
      </c>
      <c r="H1012" s="179" t="s">
        <v>732</v>
      </c>
      <c r="I1012" s="179" t="s">
        <v>1283</v>
      </c>
      <c r="J1012" s="179" t="s">
        <v>1839</v>
      </c>
      <c r="K1012" s="181"/>
      <c r="L1012" s="181">
        <v>4</v>
      </c>
    </row>
    <row r="1013" spans="2:12">
      <c r="B1013" s="179" t="s">
        <v>1816</v>
      </c>
      <c r="C1013" s="179" t="s">
        <v>1817</v>
      </c>
      <c r="D1013" s="179" t="s">
        <v>1818</v>
      </c>
      <c r="E1013" s="179" t="s">
        <v>230</v>
      </c>
      <c r="F1013" s="179" t="s">
        <v>1282</v>
      </c>
      <c r="G1013" s="179" t="s">
        <v>1283</v>
      </c>
      <c r="H1013" s="179" t="s">
        <v>732</v>
      </c>
      <c r="I1013" s="179" t="s">
        <v>1283</v>
      </c>
      <c r="J1013" s="179" t="s">
        <v>1842</v>
      </c>
      <c r="K1013" s="181"/>
      <c r="L1013" s="181">
        <v>1</v>
      </c>
    </row>
    <row r="1014" spans="2:12">
      <c r="B1014" s="179" t="s">
        <v>1816</v>
      </c>
      <c r="C1014" s="179" t="s">
        <v>1817</v>
      </c>
      <c r="D1014" s="179" t="s">
        <v>1818</v>
      </c>
      <c r="E1014" s="179" t="s">
        <v>230</v>
      </c>
      <c r="F1014" s="179" t="s">
        <v>1284</v>
      </c>
      <c r="G1014" s="179" t="s">
        <v>1285</v>
      </c>
      <c r="H1014" s="179" t="s">
        <v>699</v>
      </c>
      <c r="I1014" s="179" t="s">
        <v>1286</v>
      </c>
      <c r="J1014" s="179" t="s">
        <v>1834</v>
      </c>
      <c r="K1014" s="181"/>
      <c r="L1014" s="181">
        <v>1</v>
      </c>
    </row>
    <row r="1015" spans="2:12">
      <c r="B1015" s="179" t="s">
        <v>1816</v>
      </c>
      <c r="C1015" s="179" t="s">
        <v>1817</v>
      </c>
      <c r="D1015" s="179" t="s">
        <v>1818</v>
      </c>
      <c r="E1015" s="179" t="s">
        <v>230</v>
      </c>
      <c r="F1015" s="179" t="s">
        <v>1284</v>
      </c>
      <c r="G1015" s="179" t="s">
        <v>1285</v>
      </c>
      <c r="H1015" s="179" t="s">
        <v>699</v>
      </c>
      <c r="I1015" s="179" t="s">
        <v>1286</v>
      </c>
      <c r="J1015" s="179" t="s">
        <v>1835</v>
      </c>
      <c r="K1015" s="180">
        <v>0.06</v>
      </c>
      <c r="L1015" s="181">
        <v>11</v>
      </c>
    </row>
    <row r="1016" spans="2:12">
      <c r="B1016" s="179" t="s">
        <v>1816</v>
      </c>
      <c r="C1016" s="179" t="s">
        <v>1817</v>
      </c>
      <c r="D1016" s="179" t="s">
        <v>1818</v>
      </c>
      <c r="E1016" s="179" t="s">
        <v>230</v>
      </c>
      <c r="F1016" s="179" t="s">
        <v>1284</v>
      </c>
      <c r="G1016" s="179" t="s">
        <v>1285</v>
      </c>
      <c r="H1016" s="179" t="s">
        <v>699</v>
      </c>
      <c r="I1016" s="179" t="s">
        <v>1286</v>
      </c>
      <c r="J1016" s="179" t="s">
        <v>1836</v>
      </c>
      <c r="K1016" s="180">
        <v>0.01</v>
      </c>
      <c r="L1016" s="181">
        <v>1</v>
      </c>
    </row>
    <row r="1017" spans="2:12">
      <c r="B1017" s="179" t="s">
        <v>1816</v>
      </c>
      <c r="C1017" s="179" t="s">
        <v>1817</v>
      </c>
      <c r="D1017" s="179" t="s">
        <v>1818</v>
      </c>
      <c r="E1017" s="179" t="s">
        <v>230</v>
      </c>
      <c r="F1017" s="179" t="s">
        <v>1284</v>
      </c>
      <c r="G1017" s="179" t="s">
        <v>1285</v>
      </c>
      <c r="H1017" s="179" t="s">
        <v>685</v>
      </c>
      <c r="I1017" s="179" t="s">
        <v>1287</v>
      </c>
      <c r="J1017" s="179" t="s">
        <v>1834</v>
      </c>
      <c r="K1017" s="181"/>
      <c r="L1017" s="181">
        <v>1</v>
      </c>
    </row>
    <row r="1018" spans="2:12">
      <c r="B1018" s="179" t="s">
        <v>1816</v>
      </c>
      <c r="C1018" s="179" t="s">
        <v>1817</v>
      </c>
      <c r="D1018" s="179" t="s">
        <v>1818</v>
      </c>
      <c r="E1018" s="179" t="s">
        <v>230</v>
      </c>
      <c r="F1018" s="179" t="s">
        <v>1284</v>
      </c>
      <c r="G1018" s="179" t="s">
        <v>1285</v>
      </c>
      <c r="H1018" s="179" t="s">
        <v>685</v>
      </c>
      <c r="I1018" s="179" t="s">
        <v>1287</v>
      </c>
      <c r="J1018" s="179" t="s">
        <v>1835</v>
      </c>
      <c r="K1018" s="180">
        <v>0.12</v>
      </c>
      <c r="L1018" s="181">
        <v>20</v>
      </c>
    </row>
    <row r="1019" spans="2:12">
      <c r="B1019" s="179" t="s">
        <v>1816</v>
      </c>
      <c r="C1019" s="179" t="s">
        <v>1817</v>
      </c>
      <c r="D1019" s="179" t="s">
        <v>1818</v>
      </c>
      <c r="E1019" s="179" t="s">
        <v>230</v>
      </c>
      <c r="F1019" s="179" t="s">
        <v>1284</v>
      </c>
      <c r="G1019" s="179" t="s">
        <v>1285</v>
      </c>
      <c r="H1019" s="179" t="s">
        <v>693</v>
      </c>
      <c r="I1019" s="179" t="s">
        <v>1288</v>
      </c>
      <c r="J1019" s="179" t="s">
        <v>1834</v>
      </c>
      <c r="K1019" s="181"/>
      <c r="L1019" s="181">
        <v>1</v>
      </c>
    </row>
    <row r="1020" spans="2:12">
      <c r="B1020" s="179" t="s">
        <v>1816</v>
      </c>
      <c r="C1020" s="179" t="s">
        <v>1817</v>
      </c>
      <c r="D1020" s="179" t="s">
        <v>1818</v>
      </c>
      <c r="E1020" s="179" t="s">
        <v>230</v>
      </c>
      <c r="F1020" s="179" t="s">
        <v>1284</v>
      </c>
      <c r="G1020" s="179" t="s">
        <v>1285</v>
      </c>
      <c r="H1020" s="179" t="s">
        <v>693</v>
      </c>
      <c r="I1020" s="179" t="s">
        <v>1288</v>
      </c>
      <c r="J1020" s="179" t="s">
        <v>1835</v>
      </c>
      <c r="K1020" s="180">
        <v>0.06</v>
      </c>
      <c r="L1020" s="181">
        <v>11</v>
      </c>
    </row>
    <row r="1021" spans="2:12">
      <c r="B1021" s="179" t="s">
        <v>1816</v>
      </c>
      <c r="C1021" s="179" t="s">
        <v>1817</v>
      </c>
      <c r="D1021" s="179" t="s">
        <v>1818</v>
      </c>
      <c r="E1021" s="179" t="s">
        <v>230</v>
      </c>
      <c r="F1021" s="179" t="s">
        <v>1284</v>
      </c>
      <c r="G1021" s="179" t="s">
        <v>1285</v>
      </c>
      <c r="H1021" s="179" t="s">
        <v>732</v>
      </c>
      <c r="I1021" s="179" t="s">
        <v>1283</v>
      </c>
      <c r="J1021" s="179" t="s">
        <v>1834</v>
      </c>
      <c r="K1021" s="181"/>
      <c r="L1021" s="181">
        <v>3</v>
      </c>
    </row>
    <row r="1022" spans="2:12">
      <c r="B1022" s="179" t="s">
        <v>1816</v>
      </c>
      <c r="C1022" s="179" t="s">
        <v>1817</v>
      </c>
      <c r="D1022" s="179" t="s">
        <v>1818</v>
      </c>
      <c r="E1022" s="179" t="s">
        <v>230</v>
      </c>
      <c r="F1022" s="179" t="s">
        <v>1284</v>
      </c>
      <c r="G1022" s="179" t="s">
        <v>1285</v>
      </c>
      <c r="H1022" s="179" t="s">
        <v>732</v>
      </c>
      <c r="I1022" s="179" t="s">
        <v>1283</v>
      </c>
      <c r="J1022" s="179" t="s">
        <v>1835</v>
      </c>
      <c r="K1022" s="180">
        <v>3.63</v>
      </c>
      <c r="L1022" s="181">
        <v>607</v>
      </c>
    </row>
    <row r="1023" spans="2:12">
      <c r="B1023" s="179" t="s">
        <v>1816</v>
      </c>
      <c r="C1023" s="179" t="s">
        <v>1817</v>
      </c>
      <c r="D1023" s="179" t="s">
        <v>1818</v>
      </c>
      <c r="E1023" s="179" t="s">
        <v>230</v>
      </c>
      <c r="F1023" s="179" t="s">
        <v>1284</v>
      </c>
      <c r="G1023" s="179" t="s">
        <v>1285</v>
      </c>
      <c r="H1023" s="179" t="s">
        <v>729</v>
      </c>
      <c r="I1023" s="179" t="s">
        <v>1296</v>
      </c>
      <c r="J1023" s="179" t="s">
        <v>1834</v>
      </c>
      <c r="K1023" s="180">
        <v>0.11</v>
      </c>
      <c r="L1023" s="181">
        <v>81</v>
      </c>
    </row>
    <row r="1024" spans="2:12">
      <c r="B1024" s="179" t="s">
        <v>1816</v>
      </c>
      <c r="C1024" s="179" t="s">
        <v>1817</v>
      </c>
      <c r="D1024" s="179" t="s">
        <v>1818</v>
      </c>
      <c r="E1024" s="179" t="s">
        <v>230</v>
      </c>
      <c r="F1024" s="179" t="s">
        <v>1284</v>
      </c>
      <c r="G1024" s="179" t="s">
        <v>1285</v>
      </c>
      <c r="H1024" s="179" t="s">
        <v>729</v>
      </c>
      <c r="I1024" s="179" t="s">
        <v>1296</v>
      </c>
      <c r="J1024" s="179" t="s">
        <v>1835</v>
      </c>
      <c r="K1024" s="180">
        <v>0.52</v>
      </c>
      <c r="L1024" s="181">
        <v>102</v>
      </c>
    </row>
    <row r="1025" spans="2:12">
      <c r="B1025" s="179" t="s">
        <v>1816</v>
      </c>
      <c r="C1025" s="179" t="s">
        <v>1817</v>
      </c>
      <c r="D1025" s="179" t="s">
        <v>1818</v>
      </c>
      <c r="E1025" s="179" t="s">
        <v>230</v>
      </c>
      <c r="F1025" s="179" t="s">
        <v>1284</v>
      </c>
      <c r="G1025" s="179" t="s">
        <v>1285</v>
      </c>
      <c r="H1025" s="179" t="s">
        <v>729</v>
      </c>
      <c r="I1025" s="179" t="s">
        <v>1296</v>
      </c>
      <c r="J1025" s="179" t="s">
        <v>1836</v>
      </c>
      <c r="K1025" s="180">
        <v>0.04</v>
      </c>
      <c r="L1025" s="181">
        <v>2</v>
      </c>
    </row>
    <row r="1026" spans="2:12">
      <c r="B1026" s="179" t="s">
        <v>1816</v>
      </c>
      <c r="C1026" s="179" t="s">
        <v>1817</v>
      </c>
      <c r="D1026" s="179" t="s">
        <v>1818</v>
      </c>
      <c r="E1026" s="179" t="s">
        <v>230</v>
      </c>
      <c r="F1026" s="179" t="s">
        <v>1284</v>
      </c>
      <c r="G1026" s="179" t="s">
        <v>1285</v>
      </c>
      <c r="H1026" s="179" t="s">
        <v>689</v>
      </c>
      <c r="I1026" s="179" t="s">
        <v>1289</v>
      </c>
      <c r="J1026" s="179" t="s">
        <v>1835</v>
      </c>
      <c r="K1026" s="180">
        <v>7.0000000000000007E-2</v>
      </c>
      <c r="L1026" s="181">
        <v>12</v>
      </c>
    </row>
    <row r="1027" spans="2:12">
      <c r="B1027" s="179" t="s">
        <v>1816</v>
      </c>
      <c r="C1027" s="179" t="s">
        <v>1817</v>
      </c>
      <c r="D1027" s="179" t="s">
        <v>1818</v>
      </c>
      <c r="E1027" s="179" t="s">
        <v>230</v>
      </c>
      <c r="F1027" s="179" t="s">
        <v>1284</v>
      </c>
      <c r="G1027" s="179" t="s">
        <v>1285</v>
      </c>
      <c r="H1027" s="179" t="s">
        <v>697</v>
      </c>
      <c r="I1027" s="179" t="s">
        <v>1290</v>
      </c>
      <c r="J1027" s="179" t="s">
        <v>1834</v>
      </c>
      <c r="K1027" s="181"/>
      <c r="L1027" s="181">
        <v>3</v>
      </c>
    </row>
    <row r="1028" spans="2:12">
      <c r="B1028" s="179" t="s">
        <v>1816</v>
      </c>
      <c r="C1028" s="179" t="s">
        <v>1817</v>
      </c>
      <c r="D1028" s="179" t="s">
        <v>1818</v>
      </c>
      <c r="E1028" s="179" t="s">
        <v>230</v>
      </c>
      <c r="F1028" s="179" t="s">
        <v>1284</v>
      </c>
      <c r="G1028" s="179" t="s">
        <v>1285</v>
      </c>
      <c r="H1028" s="179" t="s">
        <v>697</v>
      </c>
      <c r="I1028" s="179" t="s">
        <v>1290</v>
      </c>
      <c r="J1028" s="179" t="s">
        <v>1835</v>
      </c>
      <c r="K1028" s="180">
        <v>0.08</v>
      </c>
      <c r="L1028" s="181">
        <v>16</v>
      </c>
    </row>
    <row r="1029" spans="2:12">
      <c r="B1029" s="179" t="s">
        <v>1816</v>
      </c>
      <c r="C1029" s="179" t="s">
        <v>1817</v>
      </c>
      <c r="D1029" s="179" t="s">
        <v>1818</v>
      </c>
      <c r="E1029" s="179" t="s">
        <v>230</v>
      </c>
      <c r="F1029" s="179" t="s">
        <v>1284</v>
      </c>
      <c r="G1029" s="179" t="s">
        <v>1285</v>
      </c>
      <c r="H1029" s="179" t="s">
        <v>683</v>
      </c>
      <c r="I1029" s="179" t="s">
        <v>1291</v>
      </c>
      <c r="J1029" s="179" t="s">
        <v>1835</v>
      </c>
      <c r="K1029" s="180">
        <v>0.04</v>
      </c>
      <c r="L1029" s="181">
        <v>8</v>
      </c>
    </row>
    <row r="1030" spans="2:12">
      <c r="B1030" s="179" t="s">
        <v>1816</v>
      </c>
      <c r="C1030" s="179" t="s">
        <v>1817</v>
      </c>
      <c r="D1030" s="179" t="s">
        <v>1818</v>
      </c>
      <c r="E1030" s="179" t="s">
        <v>230</v>
      </c>
      <c r="F1030" s="179" t="s">
        <v>1284</v>
      </c>
      <c r="G1030" s="179" t="s">
        <v>1285</v>
      </c>
      <c r="H1030" s="179" t="s">
        <v>695</v>
      </c>
      <c r="I1030" s="179" t="s">
        <v>1292</v>
      </c>
      <c r="J1030" s="179" t="s">
        <v>1835</v>
      </c>
      <c r="K1030" s="180">
        <v>0.22</v>
      </c>
      <c r="L1030" s="181">
        <v>37</v>
      </c>
    </row>
    <row r="1031" spans="2:12">
      <c r="B1031" s="179" t="s">
        <v>1816</v>
      </c>
      <c r="C1031" s="179" t="s">
        <v>1817</v>
      </c>
      <c r="D1031" s="179" t="s">
        <v>1818</v>
      </c>
      <c r="E1031" s="179" t="s">
        <v>230</v>
      </c>
      <c r="F1031" s="179" t="s">
        <v>1284</v>
      </c>
      <c r="G1031" s="179" t="s">
        <v>1285</v>
      </c>
      <c r="H1031" s="179" t="s">
        <v>687</v>
      </c>
      <c r="I1031" s="179" t="s">
        <v>1979</v>
      </c>
      <c r="J1031" s="179" t="s">
        <v>1835</v>
      </c>
      <c r="K1031" s="180">
        <v>0.12</v>
      </c>
      <c r="L1031" s="181">
        <v>16</v>
      </c>
    </row>
    <row r="1032" spans="2:12">
      <c r="B1032" s="179" t="s">
        <v>1816</v>
      </c>
      <c r="C1032" s="179" t="s">
        <v>1817</v>
      </c>
      <c r="D1032" s="179" t="s">
        <v>1818</v>
      </c>
      <c r="E1032" s="179" t="s">
        <v>230</v>
      </c>
      <c r="F1032" s="179" t="s">
        <v>1284</v>
      </c>
      <c r="G1032" s="179" t="s">
        <v>1285</v>
      </c>
      <c r="H1032" s="179" t="s">
        <v>687</v>
      </c>
      <c r="I1032" s="179" t="s">
        <v>1979</v>
      </c>
      <c r="J1032" s="179" t="s">
        <v>1836</v>
      </c>
      <c r="K1032" s="181"/>
      <c r="L1032" s="181">
        <v>1</v>
      </c>
    </row>
    <row r="1033" spans="2:12">
      <c r="B1033" s="179" t="s">
        <v>1816</v>
      </c>
      <c r="C1033" s="179" t="s">
        <v>1817</v>
      </c>
      <c r="D1033" s="179" t="s">
        <v>1818</v>
      </c>
      <c r="E1033" s="179" t="s">
        <v>230</v>
      </c>
      <c r="F1033" s="179" t="s">
        <v>1284</v>
      </c>
      <c r="G1033" s="179" t="s">
        <v>1285</v>
      </c>
      <c r="H1033" s="179" t="s">
        <v>691</v>
      </c>
      <c r="I1033" s="179" t="s">
        <v>1293</v>
      </c>
      <c r="J1033" s="179" t="s">
        <v>1835</v>
      </c>
      <c r="K1033" s="180">
        <v>0.03</v>
      </c>
      <c r="L1033" s="181">
        <v>5</v>
      </c>
    </row>
    <row r="1034" spans="2:12">
      <c r="B1034" s="179" t="s">
        <v>1816</v>
      </c>
      <c r="C1034" s="179" t="s">
        <v>1817</v>
      </c>
      <c r="D1034" s="179" t="s">
        <v>1818</v>
      </c>
      <c r="E1034" s="179" t="s">
        <v>230</v>
      </c>
      <c r="F1034" s="179" t="s">
        <v>1284</v>
      </c>
      <c r="G1034" s="179" t="s">
        <v>1285</v>
      </c>
      <c r="H1034" s="179" t="s">
        <v>680</v>
      </c>
      <c r="I1034" s="179" t="s">
        <v>1294</v>
      </c>
      <c r="J1034" s="179" t="s">
        <v>1835</v>
      </c>
      <c r="K1034" s="180">
        <v>0.05</v>
      </c>
      <c r="L1034" s="181">
        <v>9</v>
      </c>
    </row>
    <row r="1035" spans="2:12">
      <c r="B1035" s="179" t="s">
        <v>1816</v>
      </c>
      <c r="C1035" s="179" t="s">
        <v>1817</v>
      </c>
      <c r="D1035" s="179" t="s">
        <v>1818</v>
      </c>
      <c r="E1035" s="179" t="s">
        <v>230</v>
      </c>
      <c r="F1035" s="179" t="s">
        <v>1284</v>
      </c>
      <c r="G1035" s="179" t="s">
        <v>1285</v>
      </c>
      <c r="H1035" s="179" t="s">
        <v>681</v>
      </c>
      <c r="I1035" s="179" t="s">
        <v>1285</v>
      </c>
      <c r="J1035" s="179" t="s">
        <v>1835</v>
      </c>
      <c r="K1035" s="180">
        <v>0.16</v>
      </c>
      <c r="L1035" s="181">
        <v>28</v>
      </c>
    </row>
    <row r="1036" spans="2:12">
      <c r="B1036" s="179" t="s">
        <v>1816</v>
      </c>
      <c r="C1036" s="179" t="s">
        <v>1817</v>
      </c>
      <c r="D1036" s="179" t="s">
        <v>1818</v>
      </c>
      <c r="E1036" s="179" t="s">
        <v>230</v>
      </c>
      <c r="F1036" s="179" t="s">
        <v>1980</v>
      </c>
      <c r="G1036" s="179" t="s">
        <v>1285</v>
      </c>
      <c r="H1036" s="179" t="s">
        <v>699</v>
      </c>
      <c r="I1036" s="179" t="s">
        <v>1286</v>
      </c>
      <c r="J1036" s="179" t="s">
        <v>1835</v>
      </c>
      <c r="K1036" s="180">
        <v>0.01</v>
      </c>
      <c r="L1036" s="181">
        <v>1</v>
      </c>
    </row>
    <row r="1037" spans="2:12">
      <c r="B1037" s="179" t="s">
        <v>1816</v>
      </c>
      <c r="C1037" s="179" t="s">
        <v>1817</v>
      </c>
      <c r="D1037" s="179" t="s">
        <v>1818</v>
      </c>
      <c r="E1037" s="179" t="s">
        <v>230</v>
      </c>
      <c r="F1037" s="179" t="s">
        <v>1980</v>
      </c>
      <c r="G1037" s="179" t="s">
        <v>1285</v>
      </c>
      <c r="H1037" s="179" t="s">
        <v>699</v>
      </c>
      <c r="I1037" s="179" t="s">
        <v>1286</v>
      </c>
      <c r="J1037" s="179" t="s">
        <v>1842</v>
      </c>
      <c r="K1037" s="181"/>
      <c r="L1037" s="181">
        <v>1</v>
      </c>
    </row>
    <row r="1038" spans="2:12">
      <c r="B1038" s="179" t="s">
        <v>1816</v>
      </c>
      <c r="C1038" s="179" t="s">
        <v>1817</v>
      </c>
      <c r="D1038" s="179" t="s">
        <v>1818</v>
      </c>
      <c r="E1038" s="179" t="s">
        <v>230</v>
      </c>
      <c r="F1038" s="179" t="s">
        <v>1980</v>
      </c>
      <c r="G1038" s="179" t="s">
        <v>1285</v>
      </c>
      <c r="H1038" s="179" t="s">
        <v>685</v>
      </c>
      <c r="I1038" s="179" t="s">
        <v>1287</v>
      </c>
      <c r="J1038" s="179" t="s">
        <v>1839</v>
      </c>
      <c r="K1038" s="181"/>
      <c r="L1038" s="181">
        <v>1</v>
      </c>
    </row>
    <row r="1039" spans="2:12">
      <c r="B1039" s="179" t="s">
        <v>1816</v>
      </c>
      <c r="C1039" s="179" t="s">
        <v>1817</v>
      </c>
      <c r="D1039" s="179" t="s">
        <v>1818</v>
      </c>
      <c r="E1039" s="179" t="s">
        <v>230</v>
      </c>
      <c r="F1039" s="179" t="s">
        <v>1980</v>
      </c>
      <c r="G1039" s="179" t="s">
        <v>1285</v>
      </c>
      <c r="H1039" s="179" t="s">
        <v>685</v>
      </c>
      <c r="I1039" s="179" t="s">
        <v>1287</v>
      </c>
      <c r="J1039" s="179" t="s">
        <v>1835</v>
      </c>
      <c r="K1039" s="180">
        <v>0.02</v>
      </c>
      <c r="L1039" s="181">
        <v>3</v>
      </c>
    </row>
    <row r="1040" spans="2:12">
      <c r="B1040" s="179" t="s">
        <v>1816</v>
      </c>
      <c r="C1040" s="179" t="s">
        <v>1817</v>
      </c>
      <c r="D1040" s="179" t="s">
        <v>1818</v>
      </c>
      <c r="E1040" s="179" t="s">
        <v>230</v>
      </c>
      <c r="F1040" s="179" t="s">
        <v>1980</v>
      </c>
      <c r="G1040" s="179" t="s">
        <v>1285</v>
      </c>
      <c r="H1040" s="179" t="s">
        <v>685</v>
      </c>
      <c r="I1040" s="179" t="s">
        <v>1287</v>
      </c>
      <c r="J1040" s="179" t="s">
        <v>1842</v>
      </c>
      <c r="K1040" s="181"/>
      <c r="L1040" s="181">
        <v>1</v>
      </c>
    </row>
    <row r="1041" spans="2:12">
      <c r="B1041" s="179" t="s">
        <v>1816</v>
      </c>
      <c r="C1041" s="179" t="s">
        <v>1817</v>
      </c>
      <c r="D1041" s="179" t="s">
        <v>1818</v>
      </c>
      <c r="E1041" s="179" t="s">
        <v>230</v>
      </c>
      <c r="F1041" s="179" t="s">
        <v>1980</v>
      </c>
      <c r="G1041" s="179" t="s">
        <v>1285</v>
      </c>
      <c r="H1041" s="179" t="s">
        <v>693</v>
      </c>
      <c r="I1041" s="179" t="s">
        <v>1288</v>
      </c>
      <c r="J1041" s="179" t="s">
        <v>1835</v>
      </c>
      <c r="K1041" s="180">
        <v>0.04</v>
      </c>
      <c r="L1041" s="181">
        <v>6</v>
      </c>
    </row>
    <row r="1042" spans="2:12">
      <c r="B1042" s="179" t="s">
        <v>1816</v>
      </c>
      <c r="C1042" s="179" t="s">
        <v>1817</v>
      </c>
      <c r="D1042" s="179" t="s">
        <v>1818</v>
      </c>
      <c r="E1042" s="179" t="s">
        <v>230</v>
      </c>
      <c r="F1042" s="179" t="s">
        <v>1980</v>
      </c>
      <c r="G1042" s="179" t="s">
        <v>1285</v>
      </c>
      <c r="H1042" s="179" t="s">
        <v>693</v>
      </c>
      <c r="I1042" s="179" t="s">
        <v>1288</v>
      </c>
      <c r="J1042" s="179" t="s">
        <v>1842</v>
      </c>
      <c r="K1042" s="181"/>
      <c r="L1042" s="181">
        <v>1</v>
      </c>
    </row>
    <row r="1043" spans="2:12">
      <c r="B1043" s="179" t="s">
        <v>1816</v>
      </c>
      <c r="C1043" s="179" t="s">
        <v>1817</v>
      </c>
      <c r="D1043" s="179" t="s">
        <v>1818</v>
      </c>
      <c r="E1043" s="179" t="s">
        <v>230</v>
      </c>
      <c r="F1043" s="179" t="s">
        <v>1980</v>
      </c>
      <c r="G1043" s="179" t="s">
        <v>1285</v>
      </c>
      <c r="H1043" s="179" t="s">
        <v>732</v>
      </c>
      <c r="I1043" s="179" t="s">
        <v>1283</v>
      </c>
      <c r="J1043" s="179" t="s">
        <v>1835</v>
      </c>
      <c r="K1043" s="180">
        <v>0.06</v>
      </c>
      <c r="L1043" s="181">
        <v>8</v>
      </c>
    </row>
    <row r="1044" spans="2:12">
      <c r="B1044" s="179" t="s">
        <v>1816</v>
      </c>
      <c r="C1044" s="179" t="s">
        <v>1817</v>
      </c>
      <c r="D1044" s="179" t="s">
        <v>1818</v>
      </c>
      <c r="E1044" s="179" t="s">
        <v>230</v>
      </c>
      <c r="F1044" s="179" t="s">
        <v>1980</v>
      </c>
      <c r="G1044" s="179" t="s">
        <v>1285</v>
      </c>
      <c r="H1044" s="179" t="s">
        <v>729</v>
      </c>
      <c r="I1044" s="179" t="s">
        <v>1296</v>
      </c>
      <c r="J1044" s="179" t="s">
        <v>1835</v>
      </c>
      <c r="K1044" s="180">
        <v>0.05</v>
      </c>
      <c r="L1044" s="181">
        <v>6</v>
      </c>
    </row>
    <row r="1045" spans="2:12">
      <c r="B1045" s="179" t="s">
        <v>1816</v>
      </c>
      <c r="C1045" s="179" t="s">
        <v>1817</v>
      </c>
      <c r="D1045" s="179" t="s">
        <v>1818</v>
      </c>
      <c r="E1045" s="179" t="s">
        <v>230</v>
      </c>
      <c r="F1045" s="179" t="s">
        <v>1980</v>
      </c>
      <c r="G1045" s="179" t="s">
        <v>1285</v>
      </c>
      <c r="H1045" s="179" t="s">
        <v>729</v>
      </c>
      <c r="I1045" s="179" t="s">
        <v>1296</v>
      </c>
      <c r="J1045" s="179" t="s">
        <v>1842</v>
      </c>
      <c r="K1045" s="181"/>
      <c r="L1045" s="181">
        <v>6</v>
      </c>
    </row>
    <row r="1046" spans="2:12">
      <c r="B1046" s="179" t="s">
        <v>1816</v>
      </c>
      <c r="C1046" s="179" t="s">
        <v>1817</v>
      </c>
      <c r="D1046" s="179" t="s">
        <v>1818</v>
      </c>
      <c r="E1046" s="179" t="s">
        <v>230</v>
      </c>
      <c r="F1046" s="179" t="s">
        <v>1980</v>
      </c>
      <c r="G1046" s="179" t="s">
        <v>1285</v>
      </c>
      <c r="H1046" s="179" t="s">
        <v>689</v>
      </c>
      <c r="I1046" s="179" t="s">
        <v>1289</v>
      </c>
      <c r="J1046" s="179" t="s">
        <v>1835</v>
      </c>
      <c r="K1046" s="180">
        <v>0.03</v>
      </c>
      <c r="L1046" s="181">
        <v>3</v>
      </c>
    </row>
    <row r="1047" spans="2:12">
      <c r="B1047" s="179" t="s">
        <v>1816</v>
      </c>
      <c r="C1047" s="179" t="s">
        <v>1817</v>
      </c>
      <c r="D1047" s="179" t="s">
        <v>1818</v>
      </c>
      <c r="E1047" s="179" t="s">
        <v>230</v>
      </c>
      <c r="F1047" s="179" t="s">
        <v>1980</v>
      </c>
      <c r="G1047" s="179" t="s">
        <v>1285</v>
      </c>
      <c r="H1047" s="179" t="s">
        <v>697</v>
      </c>
      <c r="I1047" s="179" t="s">
        <v>1290</v>
      </c>
      <c r="J1047" s="179" t="s">
        <v>1839</v>
      </c>
      <c r="K1047" s="181"/>
      <c r="L1047" s="181">
        <v>1</v>
      </c>
    </row>
    <row r="1048" spans="2:12">
      <c r="B1048" s="179" t="s">
        <v>1816</v>
      </c>
      <c r="C1048" s="179" t="s">
        <v>1817</v>
      </c>
      <c r="D1048" s="179" t="s">
        <v>1818</v>
      </c>
      <c r="E1048" s="179" t="s">
        <v>230</v>
      </c>
      <c r="F1048" s="179" t="s">
        <v>1980</v>
      </c>
      <c r="G1048" s="179" t="s">
        <v>1285</v>
      </c>
      <c r="H1048" s="179" t="s">
        <v>697</v>
      </c>
      <c r="I1048" s="179" t="s">
        <v>1290</v>
      </c>
      <c r="J1048" s="179" t="s">
        <v>1835</v>
      </c>
      <c r="K1048" s="180">
        <v>0.16</v>
      </c>
      <c r="L1048" s="181">
        <v>21</v>
      </c>
    </row>
    <row r="1049" spans="2:12">
      <c r="B1049" s="179" t="s">
        <v>1816</v>
      </c>
      <c r="C1049" s="179" t="s">
        <v>1817</v>
      </c>
      <c r="D1049" s="179" t="s">
        <v>1818</v>
      </c>
      <c r="E1049" s="179" t="s">
        <v>230</v>
      </c>
      <c r="F1049" s="179" t="s">
        <v>1980</v>
      </c>
      <c r="G1049" s="179" t="s">
        <v>1285</v>
      </c>
      <c r="H1049" s="179" t="s">
        <v>697</v>
      </c>
      <c r="I1049" s="179" t="s">
        <v>1290</v>
      </c>
      <c r="J1049" s="179" t="s">
        <v>1842</v>
      </c>
      <c r="K1049" s="181"/>
      <c r="L1049" s="181">
        <v>2</v>
      </c>
    </row>
    <row r="1050" spans="2:12">
      <c r="B1050" s="179" t="s">
        <v>1816</v>
      </c>
      <c r="C1050" s="179" t="s">
        <v>1817</v>
      </c>
      <c r="D1050" s="179" t="s">
        <v>1818</v>
      </c>
      <c r="E1050" s="179" t="s">
        <v>230</v>
      </c>
      <c r="F1050" s="179" t="s">
        <v>1980</v>
      </c>
      <c r="G1050" s="179" t="s">
        <v>1285</v>
      </c>
      <c r="H1050" s="179" t="s">
        <v>683</v>
      </c>
      <c r="I1050" s="179" t="s">
        <v>1291</v>
      </c>
      <c r="J1050" s="179" t="s">
        <v>1839</v>
      </c>
      <c r="K1050" s="181"/>
      <c r="L1050" s="181">
        <v>1</v>
      </c>
    </row>
    <row r="1051" spans="2:12">
      <c r="B1051" s="179" t="s">
        <v>1816</v>
      </c>
      <c r="C1051" s="179" t="s">
        <v>1817</v>
      </c>
      <c r="D1051" s="179" t="s">
        <v>1818</v>
      </c>
      <c r="E1051" s="179" t="s">
        <v>230</v>
      </c>
      <c r="F1051" s="179" t="s">
        <v>1980</v>
      </c>
      <c r="G1051" s="179" t="s">
        <v>1285</v>
      </c>
      <c r="H1051" s="179" t="s">
        <v>683</v>
      </c>
      <c r="I1051" s="179" t="s">
        <v>1291</v>
      </c>
      <c r="J1051" s="179" t="s">
        <v>1835</v>
      </c>
      <c r="K1051" s="180">
        <v>0.05</v>
      </c>
      <c r="L1051" s="181">
        <v>6</v>
      </c>
    </row>
    <row r="1052" spans="2:12">
      <c r="B1052" s="179" t="s">
        <v>1816</v>
      </c>
      <c r="C1052" s="179" t="s">
        <v>1817</v>
      </c>
      <c r="D1052" s="179" t="s">
        <v>1818</v>
      </c>
      <c r="E1052" s="179" t="s">
        <v>230</v>
      </c>
      <c r="F1052" s="179" t="s">
        <v>1980</v>
      </c>
      <c r="G1052" s="179" t="s">
        <v>1285</v>
      </c>
      <c r="H1052" s="179" t="s">
        <v>695</v>
      </c>
      <c r="I1052" s="179" t="s">
        <v>1292</v>
      </c>
      <c r="J1052" s="179" t="s">
        <v>1835</v>
      </c>
      <c r="K1052" s="180">
        <v>0.05</v>
      </c>
      <c r="L1052" s="181">
        <v>7</v>
      </c>
    </row>
    <row r="1053" spans="2:12">
      <c r="B1053" s="179" t="s">
        <v>1816</v>
      </c>
      <c r="C1053" s="179" t="s">
        <v>1817</v>
      </c>
      <c r="D1053" s="179" t="s">
        <v>1818</v>
      </c>
      <c r="E1053" s="179" t="s">
        <v>230</v>
      </c>
      <c r="F1053" s="179" t="s">
        <v>1980</v>
      </c>
      <c r="G1053" s="179" t="s">
        <v>1285</v>
      </c>
      <c r="H1053" s="179" t="s">
        <v>695</v>
      </c>
      <c r="I1053" s="179" t="s">
        <v>1292</v>
      </c>
      <c r="J1053" s="179" t="s">
        <v>1842</v>
      </c>
      <c r="K1053" s="181"/>
      <c r="L1053" s="181">
        <v>1</v>
      </c>
    </row>
    <row r="1054" spans="2:12">
      <c r="B1054" s="179" t="s">
        <v>1816</v>
      </c>
      <c r="C1054" s="179" t="s">
        <v>1817</v>
      </c>
      <c r="D1054" s="179" t="s">
        <v>1818</v>
      </c>
      <c r="E1054" s="179" t="s">
        <v>230</v>
      </c>
      <c r="F1054" s="179" t="s">
        <v>1980</v>
      </c>
      <c r="G1054" s="179" t="s">
        <v>1285</v>
      </c>
      <c r="H1054" s="179" t="s">
        <v>687</v>
      </c>
      <c r="I1054" s="179" t="s">
        <v>1979</v>
      </c>
      <c r="J1054" s="179" t="s">
        <v>1839</v>
      </c>
      <c r="K1054" s="181"/>
      <c r="L1054" s="181">
        <v>1</v>
      </c>
    </row>
    <row r="1055" spans="2:12">
      <c r="B1055" s="179" t="s">
        <v>1816</v>
      </c>
      <c r="C1055" s="179" t="s">
        <v>1817</v>
      </c>
      <c r="D1055" s="179" t="s">
        <v>1818</v>
      </c>
      <c r="E1055" s="179" t="s">
        <v>230</v>
      </c>
      <c r="F1055" s="179" t="s">
        <v>1980</v>
      </c>
      <c r="G1055" s="179" t="s">
        <v>1285</v>
      </c>
      <c r="H1055" s="179" t="s">
        <v>687</v>
      </c>
      <c r="I1055" s="179" t="s">
        <v>1979</v>
      </c>
      <c r="J1055" s="179" t="s">
        <v>1835</v>
      </c>
      <c r="K1055" s="180">
        <v>0.01</v>
      </c>
      <c r="L1055" s="181">
        <v>1</v>
      </c>
    </row>
    <row r="1056" spans="2:12">
      <c r="B1056" s="179" t="s">
        <v>1816</v>
      </c>
      <c r="C1056" s="179" t="s">
        <v>1817</v>
      </c>
      <c r="D1056" s="179" t="s">
        <v>1818</v>
      </c>
      <c r="E1056" s="179" t="s">
        <v>230</v>
      </c>
      <c r="F1056" s="179" t="s">
        <v>1980</v>
      </c>
      <c r="G1056" s="179" t="s">
        <v>1285</v>
      </c>
      <c r="H1056" s="179" t="s">
        <v>691</v>
      </c>
      <c r="I1056" s="179" t="s">
        <v>1293</v>
      </c>
      <c r="J1056" s="179" t="s">
        <v>1835</v>
      </c>
      <c r="K1056" s="180">
        <v>0.05</v>
      </c>
      <c r="L1056" s="181">
        <v>7</v>
      </c>
    </row>
    <row r="1057" spans="2:12">
      <c r="B1057" s="179" t="s">
        <v>1816</v>
      </c>
      <c r="C1057" s="179" t="s">
        <v>1817</v>
      </c>
      <c r="D1057" s="179" t="s">
        <v>1818</v>
      </c>
      <c r="E1057" s="179" t="s">
        <v>230</v>
      </c>
      <c r="F1057" s="179" t="s">
        <v>1980</v>
      </c>
      <c r="G1057" s="179" t="s">
        <v>1285</v>
      </c>
      <c r="H1057" s="179" t="s">
        <v>691</v>
      </c>
      <c r="I1057" s="179" t="s">
        <v>1293</v>
      </c>
      <c r="J1057" s="179" t="s">
        <v>1842</v>
      </c>
      <c r="K1057" s="181"/>
      <c r="L1057" s="181">
        <v>2</v>
      </c>
    </row>
    <row r="1058" spans="2:12">
      <c r="B1058" s="179" t="s">
        <v>1816</v>
      </c>
      <c r="C1058" s="179" t="s">
        <v>1817</v>
      </c>
      <c r="D1058" s="179" t="s">
        <v>1818</v>
      </c>
      <c r="E1058" s="179" t="s">
        <v>230</v>
      </c>
      <c r="F1058" s="179" t="s">
        <v>1980</v>
      </c>
      <c r="G1058" s="179" t="s">
        <v>1285</v>
      </c>
      <c r="H1058" s="179" t="s">
        <v>680</v>
      </c>
      <c r="I1058" s="179" t="s">
        <v>1294</v>
      </c>
      <c r="J1058" s="179" t="s">
        <v>1835</v>
      </c>
      <c r="K1058" s="180">
        <v>0.02</v>
      </c>
      <c r="L1058" s="181">
        <v>2</v>
      </c>
    </row>
    <row r="1059" spans="2:12">
      <c r="B1059" s="179" t="s">
        <v>1816</v>
      </c>
      <c r="C1059" s="179" t="s">
        <v>1817</v>
      </c>
      <c r="D1059" s="179" t="s">
        <v>1818</v>
      </c>
      <c r="E1059" s="179" t="s">
        <v>230</v>
      </c>
      <c r="F1059" s="179" t="s">
        <v>1980</v>
      </c>
      <c r="G1059" s="179" t="s">
        <v>1285</v>
      </c>
      <c r="H1059" s="179" t="s">
        <v>681</v>
      </c>
      <c r="I1059" s="179" t="s">
        <v>1285</v>
      </c>
      <c r="J1059" s="179" t="s">
        <v>1835</v>
      </c>
      <c r="K1059" s="180">
        <v>0.05</v>
      </c>
      <c r="L1059" s="181">
        <v>8</v>
      </c>
    </row>
    <row r="1060" spans="2:12">
      <c r="B1060" s="179" t="s">
        <v>1816</v>
      </c>
      <c r="C1060" s="179" t="s">
        <v>1817</v>
      </c>
      <c r="D1060" s="179" t="s">
        <v>1818</v>
      </c>
      <c r="E1060" s="179" t="s">
        <v>230</v>
      </c>
      <c r="F1060" s="179" t="s">
        <v>1295</v>
      </c>
      <c r="G1060" s="179" t="s">
        <v>1296</v>
      </c>
      <c r="H1060" s="179" t="s">
        <v>729</v>
      </c>
      <c r="I1060" s="179" t="s">
        <v>1296</v>
      </c>
      <c r="J1060" s="179" t="s">
        <v>1838</v>
      </c>
      <c r="K1060" s="181"/>
      <c r="L1060" s="181">
        <v>2</v>
      </c>
    </row>
    <row r="1061" spans="2:12">
      <c r="B1061" s="179" t="s">
        <v>1816</v>
      </c>
      <c r="C1061" s="179" t="s">
        <v>1817</v>
      </c>
      <c r="D1061" s="179" t="s">
        <v>1818</v>
      </c>
      <c r="E1061" s="179" t="s">
        <v>230</v>
      </c>
      <c r="F1061" s="179" t="s">
        <v>1295</v>
      </c>
      <c r="G1061" s="179" t="s">
        <v>1296</v>
      </c>
      <c r="H1061" s="179" t="s">
        <v>729</v>
      </c>
      <c r="I1061" s="179" t="s">
        <v>1296</v>
      </c>
      <c r="J1061" s="179" t="s">
        <v>1835</v>
      </c>
      <c r="K1061" s="180">
        <v>0.01</v>
      </c>
      <c r="L1061" s="181">
        <v>4</v>
      </c>
    </row>
    <row r="1062" spans="2:12">
      <c r="B1062" s="179" t="s">
        <v>1816</v>
      </c>
      <c r="C1062" s="179" t="s">
        <v>1817</v>
      </c>
      <c r="D1062" s="179" t="s">
        <v>1818</v>
      </c>
      <c r="E1062" s="179" t="s">
        <v>230</v>
      </c>
      <c r="F1062" s="179" t="s">
        <v>1981</v>
      </c>
      <c r="G1062" s="179" t="s">
        <v>1296</v>
      </c>
      <c r="H1062" s="179" t="s">
        <v>729</v>
      </c>
      <c r="I1062" s="179" t="s">
        <v>1296</v>
      </c>
      <c r="J1062" s="179" t="s">
        <v>1835</v>
      </c>
      <c r="K1062" s="180">
        <v>0.03</v>
      </c>
      <c r="L1062" s="181">
        <v>5</v>
      </c>
    </row>
    <row r="1063" spans="2:12">
      <c r="B1063" s="179" t="s">
        <v>1816</v>
      </c>
      <c r="C1063" s="179" t="s">
        <v>1817</v>
      </c>
      <c r="D1063" s="179" t="s">
        <v>1818</v>
      </c>
      <c r="E1063" s="179" t="s">
        <v>230</v>
      </c>
      <c r="F1063" s="179" t="s">
        <v>1981</v>
      </c>
      <c r="G1063" s="179" t="s">
        <v>1296</v>
      </c>
      <c r="H1063" s="179" t="s">
        <v>729</v>
      </c>
      <c r="I1063" s="179" t="s">
        <v>1296</v>
      </c>
      <c r="J1063" s="179" t="s">
        <v>1842</v>
      </c>
      <c r="K1063" s="181"/>
      <c r="L1063" s="181">
        <v>1</v>
      </c>
    </row>
    <row r="1064" spans="2:12">
      <c r="B1064" s="179" t="s">
        <v>1816</v>
      </c>
      <c r="C1064" s="179" t="s">
        <v>1817</v>
      </c>
      <c r="D1064" s="179" t="s">
        <v>1818</v>
      </c>
      <c r="E1064" s="179" t="s">
        <v>230</v>
      </c>
      <c r="F1064" s="179" t="s">
        <v>1982</v>
      </c>
      <c r="G1064" s="179" t="s">
        <v>1296</v>
      </c>
      <c r="H1064" s="179" t="s">
        <v>353</v>
      </c>
      <c r="I1064" s="179" t="s">
        <v>1296</v>
      </c>
      <c r="J1064" s="179" t="s">
        <v>1838</v>
      </c>
      <c r="K1064" s="180">
        <v>0.02</v>
      </c>
      <c r="L1064" s="181">
        <v>9</v>
      </c>
    </row>
    <row r="1065" spans="2:12">
      <c r="B1065" s="179" t="s">
        <v>1816</v>
      </c>
      <c r="C1065" s="179" t="s">
        <v>1817</v>
      </c>
      <c r="D1065" s="179" t="s">
        <v>1818</v>
      </c>
      <c r="E1065" s="179" t="s">
        <v>230</v>
      </c>
      <c r="F1065" s="179" t="s">
        <v>1982</v>
      </c>
      <c r="G1065" s="179" t="s">
        <v>1296</v>
      </c>
      <c r="H1065" s="179" t="s">
        <v>353</v>
      </c>
      <c r="I1065" s="179" t="s">
        <v>1296</v>
      </c>
      <c r="J1065" s="179" t="s">
        <v>1983</v>
      </c>
      <c r="K1065" s="181"/>
      <c r="L1065" s="181">
        <v>2</v>
      </c>
    </row>
    <row r="1066" spans="2:12">
      <c r="B1066" s="179" t="s">
        <v>1816</v>
      </c>
      <c r="C1066" s="179" t="s">
        <v>1817</v>
      </c>
      <c r="D1066" s="179" t="s">
        <v>1818</v>
      </c>
      <c r="E1066" s="179" t="s">
        <v>205</v>
      </c>
      <c r="F1066" s="179" t="s">
        <v>1984</v>
      </c>
      <c r="G1066" s="179" t="s">
        <v>1435</v>
      </c>
      <c r="H1066" s="179" t="s">
        <v>1456</v>
      </c>
      <c r="I1066" s="179" t="s">
        <v>1531</v>
      </c>
      <c r="J1066" s="179" t="s">
        <v>1834</v>
      </c>
      <c r="K1066" s="181"/>
      <c r="L1066" s="181">
        <v>2</v>
      </c>
    </row>
    <row r="1067" spans="2:12">
      <c r="B1067" s="179" t="s">
        <v>1816</v>
      </c>
      <c r="C1067" s="179" t="s">
        <v>1817</v>
      </c>
      <c r="D1067" s="179" t="s">
        <v>1818</v>
      </c>
      <c r="E1067" s="179" t="s">
        <v>205</v>
      </c>
      <c r="F1067" s="179" t="s">
        <v>1984</v>
      </c>
      <c r="G1067" s="179" t="s">
        <v>1435</v>
      </c>
      <c r="H1067" s="179" t="s">
        <v>1456</v>
      </c>
      <c r="I1067" s="179" t="s">
        <v>1531</v>
      </c>
      <c r="J1067" s="179" t="s">
        <v>1838</v>
      </c>
      <c r="K1067" s="181"/>
      <c r="L1067" s="181">
        <v>1</v>
      </c>
    </row>
    <row r="1068" spans="2:12">
      <c r="B1068" s="179" t="s">
        <v>1816</v>
      </c>
      <c r="C1068" s="179" t="s">
        <v>1817</v>
      </c>
      <c r="D1068" s="179" t="s">
        <v>1818</v>
      </c>
      <c r="E1068" s="179" t="s">
        <v>205</v>
      </c>
      <c r="F1068" s="179" t="s">
        <v>1984</v>
      </c>
      <c r="G1068" s="179" t="s">
        <v>1435</v>
      </c>
      <c r="H1068" s="179" t="s">
        <v>1456</v>
      </c>
      <c r="I1068" s="179" t="s">
        <v>1531</v>
      </c>
      <c r="J1068" s="179" t="s">
        <v>1835</v>
      </c>
      <c r="K1068" s="180">
        <v>0.1</v>
      </c>
      <c r="L1068" s="181">
        <v>19</v>
      </c>
    </row>
    <row r="1069" spans="2:12">
      <c r="B1069" s="179" t="s">
        <v>1816</v>
      </c>
      <c r="C1069" s="179" t="s">
        <v>1817</v>
      </c>
      <c r="D1069" s="179" t="s">
        <v>1818</v>
      </c>
      <c r="E1069" s="179" t="s">
        <v>205</v>
      </c>
      <c r="F1069" s="179" t="s">
        <v>1984</v>
      </c>
      <c r="G1069" s="179" t="s">
        <v>1435</v>
      </c>
      <c r="H1069" s="179" t="s">
        <v>1448</v>
      </c>
      <c r="I1069" s="179" t="s">
        <v>1985</v>
      </c>
      <c r="J1069" s="179" t="s">
        <v>1834</v>
      </c>
      <c r="K1069" s="181"/>
      <c r="L1069" s="181">
        <v>2</v>
      </c>
    </row>
    <row r="1070" spans="2:12">
      <c r="B1070" s="179" t="s">
        <v>1816</v>
      </c>
      <c r="C1070" s="179" t="s">
        <v>1817</v>
      </c>
      <c r="D1070" s="179" t="s">
        <v>1818</v>
      </c>
      <c r="E1070" s="179" t="s">
        <v>205</v>
      </c>
      <c r="F1070" s="179" t="s">
        <v>1984</v>
      </c>
      <c r="G1070" s="179" t="s">
        <v>1435</v>
      </c>
      <c r="H1070" s="179" t="s">
        <v>1448</v>
      </c>
      <c r="I1070" s="179" t="s">
        <v>1985</v>
      </c>
      <c r="J1070" s="179" t="s">
        <v>1835</v>
      </c>
      <c r="K1070" s="180">
        <v>0.03</v>
      </c>
      <c r="L1070" s="181">
        <v>8</v>
      </c>
    </row>
    <row r="1071" spans="2:12">
      <c r="B1071" s="179" t="s">
        <v>1816</v>
      </c>
      <c r="C1071" s="179" t="s">
        <v>1817</v>
      </c>
      <c r="D1071" s="179" t="s">
        <v>1818</v>
      </c>
      <c r="E1071" s="179" t="s">
        <v>205</v>
      </c>
      <c r="F1071" s="179" t="s">
        <v>1984</v>
      </c>
      <c r="G1071" s="179" t="s">
        <v>1435</v>
      </c>
      <c r="H1071" s="179" t="s">
        <v>1458</v>
      </c>
      <c r="I1071" s="179" t="s">
        <v>1561</v>
      </c>
      <c r="J1071" s="179" t="s">
        <v>1834</v>
      </c>
      <c r="K1071" s="181"/>
      <c r="L1071" s="181">
        <v>3</v>
      </c>
    </row>
    <row r="1072" spans="2:12">
      <c r="B1072" s="179" t="s">
        <v>1816</v>
      </c>
      <c r="C1072" s="179" t="s">
        <v>1817</v>
      </c>
      <c r="D1072" s="179" t="s">
        <v>1818</v>
      </c>
      <c r="E1072" s="179" t="s">
        <v>205</v>
      </c>
      <c r="F1072" s="179" t="s">
        <v>1984</v>
      </c>
      <c r="G1072" s="179" t="s">
        <v>1435</v>
      </c>
      <c r="H1072" s="179" t="s">
        <v>1458</v>
      </c>
      <c r="I1072" s="179" t="s">
        <v>1561</v>
      </c>
      <c r="J1072" s="179" t="s">
        <v>1861</v>
      </c>
      <c r="K1072" s="181"/>
      <c r="L1072" s="181">
        <v>1</v>
      </c>
    </row>
    <row r="1073" spans="2:12">
      <c r="B1073" s="179" t="s">
        <v>1816</v>
      </c>
      <c r="C1073" s="179" t="s">
        <v>1817</v>
      </c>
      <c r="D1073" s="179" t="s">
        <v>1818</v>
      </c>
      <c r="E1073" s="179" t="s">
        <v>205</v>
      </c>
      <c r="F1073" s="179" t="s">
        <v>1984</v>
      </c>
      <c r="G1073" s="179" t="s">
        <v>1435</v>
      </c>
      <c r="H1073" s="179" t="s">
        <v>1458</v>
      </c>
      <c r="I1073" s="179" t="s">
        <v>1561</v>
      </c>
      <c r="J1073" s="179" t="s">
        <v>1835</v>
      </c>
      <c r="K1073" s="180">
        <v>0.18</v>
      </c>
      <c r="L1073" s="181">
        <v>29</v>
      </c>
    </row>
    <row r="1074" spans="2:12">
      <c r="B1074" s="179" t="s">
        <v>1816</v>
      </c>
      <c r="C1074" s="179" t="s">
        <v>1817</v>
      </c>
      <c r="D1074" s="179" t="s">
        <v>1818</v>
      </c>
      <c r="E1074" s="179" t="s">
        <v>205</v>
      </c>
      <c r="F1074" s="179" t="s">
        <v>1984</v>
      </c>
      <c r="G1074" s="179" t="s">
        <v>1435</v>
      </c>
      <c r="H1074" s="179" t="s">
        <v>1450</v>
      </c>
      <c r="I1074" s="179" t="s">
        <v>1524</v>
      </c>
      <c r="J1074" s="179" t="s">
        <v>1834</v>
      </c>
      <c r="K1074" s="180">
        <v>2.2200000000000002</v>
      </c>
      <c r="L1074" s="181">
        <v>1604</v>
      </c>
    </row>
    <row r="1075" spans="2:12">
      <c r="B1075" s="179" t="s">
        <v>1816</v>
      </c>
      <c r="C1075" s="179" t="s">
        <v>1817</v>
      </c>
      <c r="D1075" s="179" t="s">
        <v>1818</v>
      </c>
      <c r="E1075" s="179" t="s">
        <v>205</v>
      </c>
      <c r="F1075" s="179" t="s">
        <v>1984</v>
      </c>
      <c r="G1075" s="179" t="s">
        <v>1435</v>
      </c>
      <c r="H1075" s="179" t="s">
        <v>1450</v>
      </c>
      <c r="I1075" s="179" t="s">
        <v>1524</v>
      </c>
      <c r="J1075" s="179" t="s">
        <v>1835</v>
      </c>
      <c r="K1075" s="180">
        <v>19.670000000000002</v>
      </c>
      <c r="L1075" s="181">
        <v>4170</v>
      </c>
    </row>
    <row r="1076" spans="2:12">
      <c r="B1076" s="179" t="s">
        <v>1816</v>
      </c>
      <c r="C1076" s="179" t="s">
        <v>1817</v>
      </c>
      <c r="D1076" s="179" t="s">
        <v>1818</v>
      </c>
      <c r="E1076" s="179" t="s">
        <v>205</v>
      </c>
      <c r="F1076" s="179" t="s">
        <v>1984</v>
      </c>
      <c r="G1076" s="179" t="s">
        <v>1435</v>
      </c>
      <c r="H1076" s="179" t="s">
        <v>1464</v>
      </c>
      <c r="I1076" s="179" t="s">
        <v>1565</v>
      </c>
      <c r="J1076" s="179" t="s">
        <v>1834</v>
      </c>
      <c r="K1076" s="181"/>
      <c r="L1076" s="181">
        <v>1</v>
      </c>
    </row>
    <row r="1077" spans="2:12">
      <c r="B1077" s="179" t="s">
        <v>1816</v>
      </c>
      <c r="C1077" s="179" t="s">
        <v>1817</v>
      </c>
      <c r="D1077" s="179" t="s">
        <v>1818</v>
      </c>
      <c r="E1077" s="179" t="s">
        <v>205</v>
      </c>
      <c r="F1077" s="179" t="s">
        <v>1984</v>
      </c>
      <c r="G1077" s="179" t="s">
        <v>1435</v>
      </c>
      <c r="H1077" s="179" t="s">
        <v>1464</v>
      </c>
      <c r="I1077" s="179" t="s">
        <v>1565</v>
      </c>
      <c r="J1077" s="179" t="s">
        <v>1835</v>
      </c>
      <c r="K1077" s="180">
        <v>0.05</v>
      </c>
      <c r="L1077" s="181">
        <v>8</v>
      </c>
    </row>
    <row r="1078" spans="2:12">
      <c r="B1078" s="179" t="s">
        <v>1816</v>
      </c>
      <c r="C1078" s="179" t="s">
        <v>1817</v>
      </c>
      <c r="D1078" s="179" t="s">
        <v>1818</v>
      </c>
      <c r="E1078" s="179" t="s">
        <v>205</v>
      </c>
      <c r="F1078" s="179" t="s">
        <v>1984</v>
      </c>
      <c r="G1078" s="179" t="s">
        <v>1435</v>
      </c>
      <c r="H1078" s="179" t="s">
        <v>1466</v>
      </c>
      <c r="I1078" s="179" t="s">
        <v>1562</v>
      </c>
      <c r="J1078" s="179" t="s">
        <v>1834</v>
      </c>
      <c r="K1078" s="180">
        <v>0.01</v>
      </c>
      <c r="L1078" s="181">
        <v>4</v>
      </c>
    </row>
    <row r="1079" spans="2:12">
      <c r="B1079" s="179" t="s">
        <v>1816</v>
      </c>
      <c r="C1079" s="179" t="s">
        <v>1817</v>
      </c>
      <c r="D1079" s="179" t="s">
        <v>1818</v>
      </c>
      <c r="E1079" s="179" t="s">
        <v>205</v>
      </c>
      <c r="F1079" s="179" t="s">
        <v>1984</v>
      </c>
      <c r="G1079" s="179" t="s">
        <v>1435</v>
      </c>
      <c r="H1079" s="179" t="s">
        <v>1466</v>
      </c>
      <c r="I1079" s="179" t="s">
        <v>1562</v>
      </c>
      <c r="J1079" s="179" t="s">
        <v>1835</v>
      </c>
      <c r="K1079" s="180">
        <v>0.09</v>
      </c>
      <c r="L1079" s="181">
        <v>17</v>
      </c>
    </row>
    <row r="1080" spans="2:12">
      <c r="B1080" s="179" t="s">
        <v>1816</v>
      </c>
      <c r="C1080" s="179" t="s">
        <v>1817</v>
      </c>
      <c r="D1080" s="179" t="s">
        <v>1818</v>
      </c>
      <c r="E1080" s="179" t="s">
        <v>205</v>
      </c>
      <c r="F1080" s="179" t="s">
        <v>1984</v>
      </c>
      <c r="G1080" s="179" t="s">
        <v>1435</v>
      </c>
      <c r="H1080" s="179" t="s">
        <v>1462</v>
      </c>
      <c r="I1080" s="179" t="s">
        <v>1986</v>
      </c>
      <c r="J1080" s="179" t="s">
        <v>1834</v>
      </c>
      <c r="K1080" s="181"/>
      <c r="L1080" s="181">
        <v>3</v>
      </c>
    </row>
    <row r="1081" spans="2:12">
      <c r="B1081" s="179" t="s">
        <v>1816</v>
      </c>
      <c r="C1081" s="179" t="s">
        <v>1817</v>
      </c>
      <c r="D1081" s="179" t="s">
        <v>1818</v>
      </c>
      <c r="E1081" s="179" t="s">
        <v>205</v>
      </c>
      <c r="F1081" s="179" t="s">
        <v>1984</v>
      </c>
      <c r="G1081" s="179" t="s">
        <v>1435</v>
      </c>
      <c r="H1081" s="179" t="s">
        <v>1462</v>
      </c>
      <c r="I1081" s="179" t="s">
        <v>1986</v>
      </c>
      <c r="J1081" s="179" t="s">
        <v>1835</v>
      </c>
      <c r="K1081" s="180">
        <v>0.06</v>
      </c>
      <c r="L1081" s="181">
        <v>8</v>
      </c>
    </row>
    <row r="1082" spans="2:12">
      <c r="B1082" s="179" t="s">
        <v>1816</v>
      </c>
      <c r="C1082" s="179" t="s">
        <v>1817</v>
      </c>
      <c r="D1082" s="179" t="s">
        <v>1818</v>
      </c>
      <c r="E1082" s="179" t="s">
        <v>205</v>
      </c>
      <c r="F1082" s="179" t="s">
        <v>1984</v>
      </c>
      <c r="G1082" s="179" t="s">
        <v>1435</v>
      </c>
      <c r="H1082" s="179" t="s">
        <v>1470</v>
      </c>
      <c r="I1082" s="179" t="s">
        <v>1532</v>
      </c>
      <c r="J1082" s="179" t="s">
        <v>1834</v>
      </c>
      <c r="K1082" s="181"/>
      <c r="L1082" s="181">
        <v>2</v>
      </c>
    </row>
    <row r="1083" spans="2:12">
      <c r="B1083" s="179" t="s">
        <v>1816</v>
      </c>
      <c r="C1083" s="179" t="s">
        <v>1817</v>
      </c>
      <c r="D1083" s="179" t="s">
        <v>1818</v>
      </c>
      <c r="E1083" s="179" t="s">
        <v>205</v>
      </c>
      <c r="F1083" s="179" t="s">
        <v>1984</v>
      </c>
      <c r="G1083" s="179" t="s">
        <v>1435</v>
      </c>
      <c r="H1083" s="179" t="s">
        <v>1470</v>
      </c>
      <c r="I1083" s="179" t="s">
        <v>1532</v>
      </c>
      <c r="J1083" s="179" t="s">
        <v>1835</v>
      </c>
      <c r="K1083" s="180">
        <v>0.02</v>
      </c>
      <c r="L1083" s="181">
        <v>4</v>
      </c>
    </row>
    <row r="1084" spans="2:12">
      <c r="B1084" s="179" t="s">
        <v>1816</v>
      </c>
      <c r="C1084" s="179" t="s">
        <v>1817</v>
      </c>
      <c r="D1084" s="179" t="s">
        <v>1818</v>
      </c>
      <c r="E1084" s="179" t="s">
        <v>205</v>
      </c>
      <c r="F1084" s="179" t="s">
        <v>1984</v>
      </c>
      <c r="G1084" s="179" t="s">
        <v>1435</v>
      </c>
      <c r="H1084" s="179" t="s">
        <v>1460</v>
      </c>
      <c r="I1084" s="179" t="s">
        <v>1533</v>
      </c>
      <c r="J1084" s="179" t="s">
        <v>1834</v>
      </c>
      <c r="K1084" s="181"/>
      <c r="L1084" s="181">
        <v>3</v>
      </c>
    </row>
    <row r="1085" spans="2:12">
      <c r="B1085" s="179" t="s">
        <v>1816</v>
      </c>
      <c r="C1085" s="179" t="s">
        <v>1817</v>
      </c>
      <c r="D1085" s="179" t="s">
        <v>1818</v>
      </c>
      <c r="E1085" s="179" t="s">
        <v>205</v>
      </c>
      <c r="F1085" s="179" t="s">
        <v>1984</v>
      </c>
      <c r="G1085" s="179" t="s">
        <v>1435</v>
      </c>
      <c r="H1085" s="179" t="s">
        <v>1460</v>
      </c>
      <c r="I1085" s="179" t="s">
        <v>1533</v>
      </c>
      <c r="J1085" s="179" t="s">
        <v>1835</v>
      </c>
      <c r="K1085" s="180">
        <v>0.06</v>
      </c>
      <c r="L1085" s="181">
        <v>9</v>
      </c>
    </row>
    <row r="1086" spans="2:12">
      <c r="B1086" s="179" t="s">
        <v>1816</v>
      </c>
      <c r="C1086" s="179" t="s">
        <v>1817</v>
      </c>
      <c r="D1086" s="179" t="s">
        <v>1818</v>
      </c>
      <c r="E1086" s="179" t="s">
        <v>205</v>
      </c>
      <c r="F1086" s="179" t="s">
        <v>1984</v>
      </c>
      <c r="G1086" s="179" t="s">
        <v>1435</v>
      </c>
      <c r="H1086" s="179" t="s">
        <v>1468</v>
      </c>
      <c r="I1086" s="179" t="s">
        <v>1534</v>
      </c>
      <c r="J1086" s="179" t="s">
        <v>1834</v>
      </c>
      <c r="K1086" s="180">
        <v>0.01</v>
      </c>
      <c r="L1086" s="181">
        <v>4</v>
      </c>
    </row>
    <row r="1087" spans="2:12">
      <c r="B1087" s="179" t="s">
        <v>1816</v>
      </c>
      <c r="C1087" s="179" t="s">
        <v>1817</v>
      </c>
      <c r="D1087" s="179" t="s">
        <v>1818</v>
      </c>
      <c r="E1087" s="179" t="s">
        <v>205</v>
      </c>
      <c r="F1087" s="179" t="s">
        <v>1984</v>
      </c>
      <c r="G1087" s="179" t="s">
        <v>1435</v>
      </c>
      <c r="H1087" s="179" t="s">
        <v>1468</v>
      </c>
      <c r="I1087" s="179" t="s">
        <v>1534</v>
      </c>
      <c r="J1087" s="179" t="s">
        <v>1835</v>
      </c>
      <c r="K1087" s="180">
        <v>0.05</v>
      </c>
      <c r="L1087" s="181">
        <v>9</v>
      </c>
    </row>
    <row r="1088" spans="2:12">
      <c r="B1088" s="179" t="s">
        <v>1816</v>
      </c>
      <c r="C1088" s="179" t="s">
        <v>1817</v>
      </c>
      <c r="D1088" s="179" t="s">
        <v>1818</v>
      </c>
      <c r="E1088" s="179" t="s">
        <v>205</v>
      </c>
      <c r="F1088" s="179" t="s">
        <v>1987</v>
      </c>
      <c r="G1088" s="179" t="s">
        <v>1435</v>
      </c>
      <c r="H1088" s="179" t="s">
        <v>1456</v>
      </c>
      <c r="I1088" s="179" t="s">
        <v>1531</v>
      </c>
      <c r="J1088" s="179" t="s">
        <v>1835</v>
      </c>
      <c r="K1088" s="180">
        <v>0.01</v>
      </c>
      <c r="L1088" s="181">
        <v>1</v>
      </c>
    </row>
    <row r="1089" spans="2:12">
      <c r="B1089" s="179" t="s">
        <v>1816</v>
      </c>
      <c r="C1089" s="179" t="s">
        <v>1817</v>
      </c>
      <c r="D1089" s="179" t="s">
        <v>1818</v>
      </c>
      <c r="E1089" s="179" t="s">
        <v>205</v>
      </c>
      <c r="F1089" s="179" t="s">
        <v>1987</v>
      </c>
      <c r="G1089" s="179" t="s">
        <v>1435</v>
      </c>
      <c r="H1089" s="179" t="s">
        <v>1468</v>
      </c>
      <c r="I1089" s="179" t="s">
        <v>1534</v>
      </c>
      <c r="J1089" s="179" t="s">
        <v>1835</v>
      </c>
      <c r="K1089" s="180">
        <v>0.03</v>
      </c>
      <c r="L1089" s="181">
        <v>3</v>
      </c>
    </row>
    <row r="1090" spans="2:12">
      <c r="B1090" s="179" t="s">
        <v>1816</v>
      </c>
      <c r="C1090" s="179" t="s">
        <v>1817</v>
      </c>
      <c r="D1090" s="179" t="s">
        <v>1818</v>
      </c>
      <c r="E1090" s="179" t="s">
        <v>205</v>
      </c>
      <c r="F1090" s="179" t="s">
        <v>1988</v>
      </c>
      <c r="G1090" s="179" t="s">
        <v>1985</v>
      </c>
      <c r="H1090" s="179" t="s">
        <v>1448</v>
      </c>
      <c r="I1090" s="179" t="s">
        <v>1985</v>
      </c>
      <c r="J1090" s="179" t="s">
        <v>1835</v>
      </c>
      <c r="K1090" s="180">
        <v>0.02</v>
      </c>
      <c r="L1090" s="181">
        <v>4</v>
      </c>
    </row>
    <row r="1091" spans="2:12">
      <c r="B1091" s="179" t="s">
        <v>1816</v>
      </c>
      <c r="C1091" s="179" t="s">
        <v>1817</v>
      </c>
      <c r="D1091" s="179" t="s">
        <v>1818</v>
      </c>
      <c r="E1091" s="179" t="s">
        <v>205</v>
      </c>
      <c r="F1091" s="179" t="s">
        <v>1989</v>
      </c>
      <c r="G1091" s="179" t="s">
        <v>1524</v>
      </c>
      <c r="H1091" s="179" t="s">
        <v>1450</v>
      </c>
      <c r="I1091" s="179" t="s">
        <v>1524</v>
      </c>
      <c r="J1091" s="179" t="s">
        <v>1834</v>
      </c>
      <c r="K1091" s="180">
        <v>0.01</v>
      </c>
      <c r="L1091" s="181">
        <v>7</v>
      </c>
    </row>
    <row r="1092" spans="2:12">
      <c r="B1092" s="179" t="s">
        <v>1816</v>
      </c>
      <c r="C1092" s="179" t="s">
        <v>1817</v>
      </c>
      <c r="D1092" s="179" t="s">
        <v>1818</v>
      </c>
      <c r="E1092" s="179" t="s">
        <v>205</v>
      </c>
      <c r="F1092" s="179" t="s">
        <v>1989</v>
      </c>
      <c r="G1092" s="179" t="s">
        <v>1524</v>
      </c>
      <c r="H1092" s="179" t="s">
        <v>1450</v>
      </c>
      <c r="I1092" s="179" t="s">
        <v>1524</v>
      </c>
      <c r="J1092" s="179" t="s">
        <v>1838</v>
      </c>
      <c r="K1092" s="181"/>
      <c r="L1092" s="181">
        <v>1</v>
      </c>
    </row>
    <row r="1093" spans="2:12">
      <c r="B1093" s="179" t="s">
        <v>1816</v>
      </c>
      <c r="C1093" s="179" t="s">
        <v>1817</v>
      </c>
      <c r="D1093" s="179" t="s">
        <v>1818</v>
      </c>
      <c r="E1093" s="179" t="s">
        <v>205</v>
      </c>
      <c r="F1093" s="179" t="s">
        <v>1989</v>
      </c>
      <c r="G1093" s="179" t="s">
        <v>1524</v>
      </c>
      <c r="H1093" s="179" t="s">
        <v>1450</v>
      </c>
      <c r="I1093" s="179" t="s">
        <v>1524</v>
      </c>
      <c r="J1093" s="179" t="s">
        <v>1861</v>
      </c>
      <c r="K1093" s="181"/>
      <c r="L1093" s="181">
        <v>5</v>
      </c>
    </row>
    <row r="1094" spans="2:12">
      <c r="B1094" s="179" t="s">
        <v>1816</v>
      </c>
      <c r="C1094" s="179" t="s">
        <v>1817</v>
      </c>
      <c r="D1094" s="179" t="s">
        <v>1818</v>
      </c>
      <c r="E1094" s="179" t="s">
        <v>205</v>
      </c>
      <c r="F1094" s="179" t="s">
        <v>1989</v>
      </c>
      <c r="G1094" s="179" t="s">
        <v>1524</v>
      </c>
      <c r="H1094" s="179" t="s">
        <v>1450</v>
      </c>
      <c r="I1094" s="179" t="s">
        <v>1524</v>
      </c>
      <c r="J1094" s="179" t="s">
        <v>1865</v>
      </c>
      <c r="K1094" s="181"/>
      <c r="L1094" s="181">
        <v>4</v>
      </c>
    </row>
    <row r="1095" spans="2:12">
      <c r="B1095" s="179" t="s">
        <v>1816</v>
      </c>
      <c r="C1095" s="179" t="s">
        <v>1817</v>
      </c>
      <c r="D1095" s="179" t="s">
        <v>1818</v>
      </c>
      <c r="E1095" s="179" t="s">
        <v>205</v>
      </c>
      <c r="F1095" s="179" t="s">
        <v>1989</v>
      </c>
      <c r="G1095" s="179" t="s">
        <v>1524</v>
      </c>
      <c r="H1095" s="179" t="s">
        <v>1450</v>
      </c>
      <c r="I1095" s="179" t="s">
        <v>1524</v>
      </c>
      <c r="J1095" s="179" t="s">
        <v>1839</v>
      </c>
      <c r="K1095" s="180">
        <v>0.01</v>
      </c>
      <c r="L1095" s="181">
        <v>13</v>
      </c>
    </row>
    <row r="1096" spans="2:12">
      <c r="B1096" s="179" t="s">
        <v>1816</v>
      </c>
      <c r="C1096" s="179" t="s">
        <v>1817</v>
      </c>
      <c r="D1096" s="179" t="s">
        <v>1818</v>
      </c>
      <c r="E1096" s="179" t="s">
        <v>205</v>
      </c>
      <c r="F1096" s="179" t="s">
        <v>1989</v>
      </c>
      <c r="G1096" s="179" t="s">
        <v>1524</v>
      </c>
      <c r="H1096" s="179" t="s">
        <v>1450</v>
      </c>
      <c r="I1096" s="179" t="s">
        <v>1524</v>
      </c>
      <c r="J1096" s="179" t="s">
        <v>1835</v>
      </c>
      <c r="K1096" s="180">
        <v>0.42</v>
      </c>
      <c r="L1096" s="181">
        <v>93</v>
      </c>
    </row>
    <row r="1097" spans="2:12">
      <c r="B1097" s="179" t="s">
        <v>1816</v>
      </c>
      <c r="C1097" s="179" t="s">
        <v>1817</v>
      </c>
      <c r="D1097" s="179" t="s">
        <v>1818</v>
      </c>
      <c r="E1097" s="179" t="s">
        <v>205</v>
      </c>
      <c r="F1097" s="179" t="s">
        <v>1989</v>
      </c>
      <c r="G1097" s="179" t="s">
        <v>1524</v>
      </c>
      <c r="H1097" s="179" t="s">
        <v>1450</v>
      </c>
      <c r="I1097" s="179" t="s">
        <v>1524</v>
      </c>
      <c r="J1097" s="179" t="s">
        <v>1868</v>
      </c>
      <c r="K1097" s="180">
        <v>0.03</v>
      </c>
      <c r="L1097" s="181">
        <v>3</v>
      </c>
    </row>
    <row r="1098" spans="2:12">
      <c r="B1098" s="179" t="s">
        <v>1816</v>
      </c>
      <c r="C1098" s="179" t="s">
        <v>1817</v>
      </c>
      <c r="D1098" s="179" t="s">
        <v>1818</v>
      </c>
      <c r="E1098" s="179" t="s">
        <v>205</v>
      </c>
      <c r="F1098" s="179" t="s">
        <v>1989</v>
      </c>
      <c r="G1098" s="179" t="s">
        <v>1524</v>
      </c>
      <c r="H1098" s="179" t="s">
        <v>1450</v>
      </c>
      <c r="I1098" s="179" t="s">
        <v>1524</v>
      </c>
      <c r="J1098" s="179" t="s">
        <v>1892</v>
      </c>
      <c r="K1098" s="180">
        <v>0.03</v>
      </c>
      <c r="L1098" s="181">
        <v>4</v>
      </c>
    </row>
    <row r="1099" spans="2:12">
      <c r="B1099" s="179" t="s">
        <v>1816</v>
      </c>
      <c r="C1099" s="179" t="s">
        <v>1817</v>
      </c>
      <c r="D1099" s="179" t="s">
        <v>1818</v>
      </c>
      <c r="E1099" s="179" t="s">
        <v>205</v>
      </c>
      <c r="F1099" s="179" t="s">
        <v>1989</v>
      </c>
      <c r="G1099" s="179" t="s">
        <v>1524</v>
      </c>
      <c r="H1099" s="179" t="s">
        <v>1450</v>
      </c>
      <c r="I1099" s="179" t="s">
        <v>1524</v>
      </c>
      <c r="J1099" s="179" t="s">
        <v>1860</v>
      </c>
      <c r="K1099" s="180">
        <v>0.01</v>
      </c>
      <c r="L1099" s="181">
        <v>1</v>
      </c>
    </row>
    <row r="1100" spans="2:12">
      <c r="B1100" s="179" t="s">
        <v>1816</v>
      </c>
      <c r="C1100" s="179" t="s">
        <v>1817</v>
      </c>
      <c r="D1100" s="179" t="s">
        <v>1818</v>
      </c>
      <c r="E1100" s="179" t="s">
        <v>205</v>
      </c>
      <c r="F1100" s="179" t="s">
        <v>1990</v>
      </c>
      <c r="G1100" s="179" t="s">
        <v>1985</v>
      </c>
      <c r="H1100" s="179" t="s">
        <v>1448</v>
      </c>
      <c r="I1100" s="179" t="s">
        <v>1985</v>
      </c>
      <c r="J1100" s="179" t="s">
        <v>1861</v>
      </c>
      <c r="K1100" s="181"/>
      <c r="L1100" s="181">
        <v>2</v>
      </c>
    </row>
    <row r="1101" spans="2:12">
      <c r="B1101" s="179" t="s">
        <v>1816</v>
      </c>
      <c r="C1101" s="179" t="s">
        <v>1817</v>
      </c>
      <c r="D1101" s="179" t="s">
        <v>1818</v>
      </c>
      <c r="E1101" s="179" t="s">
        <v>205</v>
      </c>
      <c r="F1101" s="179" t="s">
        <v>1990</v>
      </c>
      <c r="G1101" s="179" t="s">
        <v>1985</v>
      </c>
      <c r="H1101" s="179" t="s">
        <v>1448</v>
      </c>
      <c r="I1101" s="179" t="s">
        <v>1985</v>
      </c>
      <c r="J1101" s="179" t="s">
        <v>1865</v>
      </c>
      <c r="K1101" s="181"/>
      <c r="L1101" s="181">
        <v>5</v>
      </c>
    </row>
    <row r="1102" spans="2:12">
      <c r="B1102" s="179" t="s">
        <v>1816</v>
      </c>
      <c r="C1102" s="179" t="s">
        <v>1817</v>
      </c>
      <c r="D1102" s="179" t="s">
        <v>1818</v>
      </c>
      <c r="E1102" s="179" t="s">
        <v>205</v>
      </c>
      <c r="F1102" s="179" t="s">
        <v>1990</v>
      </c>
      <c r="G1102" s="179" t="s">
        <v>1985</v>
      </c>
      <c r="H1102" s="179" t="s">
        <v>1448</v>
      </c>
      <c r="I1102" s="179" t="s">
        <v>1985</v>
      </c>
      <c r="J1102" s="179" t="s">
        <v>1835</v>
      </c>
      <c r="K1102" s="180">
        <v>0.04</v>
      </c>
      <c r="L1102" s="181">
        <v>3</v>
      </c>
    </row>
    <row r="1103" spans="2:12">
      <c r="B1103" s="179" t="s">
        <v>1816</v>
      </c>
      <c r="C1103" s="179" t="s">
        <v>1817</v>
      </c>
      <c r="D1103" s="179" t="s">
        <v>1818</v>
      </c>
      <c r="E1103" s="179" t="s">
        <v>205</v>
      </c>
      <c r="F1103" s="179" t="s">
        <v>1990</v>
      </c>
      <c r="G1103" s="179" t="s">
        <v>1985</v>
      </c>
      <c r="H1103" s="179" t="s">
        <v>1448</v>
      </c>
      <c r="I1103" s="179" t="s">
        <v>1985</v>
      </c>
      <c r="J1103" s="179" t="s">
        <v>1892</v>
      </c>
      <c r="K1103" s="180">
        <v>0.02</v>
      </c>
      <c r="L1103" s="181">
        <v>4</v>
      </c>
    </row>
    <row r="1104" spans="2:12">
      <c r="B1104" s="179" t="s">
        <v>1816</v>
      </c>
      <c r="C1104" s="179" t="s">
        <v>1817</v>
      </c>
      <c r="D1104" s="179" t="s">
        <v>1818</v>
      </c>
      <c r="E1104" s="179" t="s">
        <v>205</v>
      </c>
      <c r="F1104" s="179" t="s">
        <v>1990</v>
      </c>
      <c r="G1104" s="179" t="s">
        <v>1985</v>
      </c>
      <c r="H1104" s="179" t="s">
        <v>1448</v>
      </c>
      <c r="I1104" s="179" t="s">
        <v>1985</v>
      </c>
      <c r="J1104" s="179" t="s">
        <v>1860</v>
      </c>
      <c r="K1104" s="180">
        <v>0.01</v>
      </c>
      <c r="L1104" s="181">
        <v>2</v>
      </c>
    </row>
    <row r="1105" spans="2:12">
      <c r="B1105" s="179" t="s">
        <v>1816</v>
      </c>
      <c r="C1105" s="179" t="s">
        <v>1817</v>
      </c>
      <c r="D1105" s="179" t="s">
        <v>1818</v>
      </c>
      <c r="E1105" s="179" t="s">
        <v>205</v>
      </c>
      <c r="F1105" s="179" t="s">
        <v>1297</v>
      </c>
      <c r="G1105" s="179" t="s">
        <v>1298</v>
      </c>
      <c r="H1105" s="179" t="s">
        <v>1019</v>
      </c>
      <c r="I1105" s="179" t="s">
        <v>1991</v>
      </c>
      <c r="J1105" s="179" t="s">
        <v>1834</v>
      </c>
      <c r="K1105" s="181"/>
      <c r="L1105" s="181">
        <v>2</v>
      </c>
    </row>
    <row r="1106" spans="2:12">
      <c r="B1106" s="179" t="s">
        <v>1816</v>
      </c>
      <c r="C1106" s="179" t="s">
        <v>1817</v>
      </c>
      <c r="D1106" s="179" t="s">
        <v>1818</v>
      </c>
      <c r="E1106" s="179" t="s">
        <v>205</v>
      </c>
      <c r="F1106" s="179" t="s">
        <v>1297</v>
      </c>
      <c r="G1106" s="179" t="s">
        <v>1298</v>
      </c>
      <c r="H1106" s="179" t="s">
        <v>1021</v>
      </c>
      <c r="I1106" s="179" t="s">
        <v>1299</v>
      </c>
      <c r="J1106" s="179" t="s">
        <v>1834</v>
      </c>
      <c r="K1106" s="181"/>
      <c r="L1106" s="181">
        <v>2</v>
      </c>
    </row>
    <row r="1107" spans="2:12">
      <c r="B1107" s="179" t="s">
        <v>1816</v>
      </c>
      <c r="C1107" s="179" t="s">
        <v>1817</v>
      </c>
      <c r="D1107" s="179" t="s">
        <v>1818</v>
      </c>
      <c r="E1107" s="179" t="s">
        <v>205</v>
      </c>
      <c r="F1107" s="179" t="s">
        <v>1297</v>
      </c>
      <c r="G1107" s="179" t="s">
        <v>1298</v>
      </c>
      <c r="H1107" s="179" t="s">
        <v>1021</v>
      </c>
      <c r="I1107" s="179" t="s">
        <v>1299</v>
      </c>
      <c r="J1107" s="179" t="s">
        <v>1835</v>
      </c>
      <c r="K1107" s="180">
        <v>7.0000000000000007E-2</v>
      </c>
      <c r="L1107" s="181">
        <v>13</v>
      </c>
    </row>
    <row r="1108" spans="2:12">
      <c r="B1108" s="179" t="s">
        <v>1816</v>
      </c>
      <c r="C1108" s="179" t="s">
        <v>1817</v>
      </c>
      <c r="D1108" s="179" t="s">
        <v>1818</v>
      </c>
      <c r="E1108" s="179" t="s">
        <v>205</v>
      </c>
      <c r="F1108" s="179" t="s">
        <v>1297</v>
      </c>
      <c r="G1108" s="179" t="s">
        <v>1298</v>
      </c>
      <c r="H1108" s="179" t="s">
        <v>1022</v>
      </c>
      <c r="I1108" s="179" t="s">
        <v>1298</v>
      </c>
      <c r="J1108" s="179" t="s">
        <v>1834</v>
      </c>
      <c r="K1108" s="181"/>
      <c r="L1108" s="181">
        <v>1</v>
      </c>
    </row>
    <row r="1109" spans="2:12">
      <c r="B1109" s="179" t="s">
        <v>1816</v>
      </c>
      <c r="C1109" s="179" t="s">
        <v>1817</v>
      </c>
      <c r="D1109" s="179" t="s">
        <v>1818</v>
      </c>
      <c r="E1109" s="179" t="s">
        <v>205</v>
      </c>
      <c r="F1109" s="179" t="s">
        <v>1297</v>
      </c>
      <c r="G1109" s="179" t="s">
        <v>1298</v>
      </c>
      <c r="H1109" s="179" t="s">
        <v>1438</v>
      </c>
      <c r="I1109" s="179" t="s">
        <v>1992</v>
      </c>
      <c r="J1109" s="179" t="s">
        <v>1834</v>
      </c>
      <c r="K1109" s="181"/>
      <c r="L1109" s="181">
        <v>3</v>
      </c>
    </row>
    <row r="1110" spans="2:12">
      <c r="B1110" s="179" t="s">
        <v>1816</v>
      </c>
      <c r="C1110" s="179" t="s">
        <v>1817</v>
      </c>
      <c r="D1110" s="179" t="s">
        <v>1818</v>
      </c>
      <c r="E1110" s="179" t="s">
        <v>205</v>
      </c>
      <c r="F1110" s="179" t="s">
        <v>1300</v>
      </c>
      <c r="G1110" s="179" t="s">
        <v>1301</v>
      </c>
      <c r="H1110" s="179" t="s">
        <v>1019</v>
      </c>
      <c r="I1110" s="179" t="s">
        <v>1991</v>
      </c>
      <c r="J1110" s="179" t="s">
        <v>1834</v>
      </c>
      <c r="K1110" s="180">
        <v>0.01</v>
      </c>
      <c r="L1110" s="181">
        <v>5</v>
      </c>
    </row>
    <row r="1111" spans="2:12">
      <c r="B1111" s="179" t="s">
        <v>1816</v>
      </c>
      <c r="C1111" s="179" t="s">
        <v>1817</v>
      </c>
      <c r="D1111" s="179" t="s">
        <v>1818</v>
      </c>
      <c r="E1111" s="179" t="s">
        <v>205</v>
      </c>
      <c r="F1111" s="179" t="s">
        <v>1300</v>
      </c>
      <c r="G1111" s="179" t="s">
        <v>1301</v>
      </c>
      <c r="H1111" s="179" t="s">
        <v>1019</v>
      </c>
      <c r="I1111" s="179" t="s">
        <v>1991</v>
      </c>
      <c r="J1111" s="179" t="s">
        <v>1835</v>
      </c>
      <c r="K1111" s="180">
        <v>0.11</v>
      </c>
      <c r="L1111" s="181">
        <v>21</v>
      </c>
    </row>
    <row r="1112" spans="2:12">
      <c r="B1112" s="179" t="s">
        <v>1816</v>
      </c>
      <c r="C1112" s="179" t="s">
        <v>1817</v>
      </c>
      <c r="D1112" s="179" t="s">
        <v>1818</v>
      </c>
      <c r="E1112" s="179" t="s">
        <v>205</v>
      </c>
      <c r="F1112" s="179" t="s">
        <v>1300</v>
      </c>
      <c r="G1112" s="179" t="s">
        <v>1301</v>
      </c>
      <c r="H1112" s="179" t="s">
        <v>1019</v>
      </c>
      <c r="I1112" s="179" t="s">
        <v>1991</v>
      </c>
      <c r="J1112" s="179" t="s">
        <v>1836</v>
      </c>
      <c r="K1112" s="180">
        <v>7.0000000000000007E-2</v>
      </c>
      <c r="L1112" s="181">
        <v>1</v>
      </c>
    </row>
    <row r="1113" spans="2:12">
      <c r="B1113" s="179" t="s">
        <v>1816</v>
      </c>
      <c r="C1113" s="179" t="s">
        <v>1817</v>
      </c>
      <c r="D1113" s="179" t="s">
        <v>1818</v>
      </c>
      <c r="E1113" s="179" t="s">
        <v>205</v>
      </c>
      <c r="F1113" s="179" t="s">
        <v>1300</v>
      </c>
      <c r="G1113" s="179" t="s">
        <v>1301</v>
      </c>
      <c r="H1113" s="179" t="s">
        <v>1021</v>
      </c>
      <c r="I1113" s="179" t="s">
        <v>1299</v>
      </c>
      <c r="J1113" s="179" t="s">
        <v>1834</v>
      </c>
      <c r="K1113" s="180">
        <v>0.02</v>
      </c>
      <c r="L1113" s="181">
        <v>11</v>
      </c>
    </row>
    <row r="1114" spans="2:12">
      <c r="B1114" s="179" t="s">
        <v>1816</v>
      </c>
      <c r="C1114" s="179" t="s">
        <v>1817</v>
      </c>
      <c r="D1114" s="179" t="s">
        <v>1818</v>
      </c>
      <c r="E1114" s="179" t="s">
        <v>205</v>
      </c>
      <c r="F1114" s="179" t="s">
        <v>1300</v>
      </c>
      <c r="G1114" s="179" t="s">
        <v>1301</v>
      </c>
      <c r="H1114" s="179" t="s">
        <v>1021</v>
      </c>
      <c r="I1114" s="179" t="s">
        <v>1299</v>
      </c>
      <c r="J1114" s="179" t="s">
        <v>1838</v>
      </c>
      <c r="K1114" s="181"/>
      <c r="L1114" s="181">
        <v>1</v>
      </c>
    </row>
    <row r="1115" spans="2:12">
      <c r="B1115" s="179" t="s">
        <v>1816</v>
      </c>
      <c r="C1115" s="179" t="s">
        <v>1817</v>
      </c>
      <c r="D1115" s="179" t="s">
        <v>1818</v>
      </c>
      <c r="E1115" s="179" t="s">
        <v>205</v>
      </c>
      <c r="F1115" s="179" t="s">
        <v>1300</v>
      </c>
      <c r="G1115" s="179" t="s">
        <v>1301</v>
      </c>
      <c r="H1115" s="179" t="s">
        <v>1021</v>
      </c>
      <c r="I1115" s="179" t="s">
        <v>1299</v>
      </c>
      <c r="J1115" s="179" t="s">
        <v>1861</v>
      </c>
      <c r="K1115" s="181"/>
      <c r="L1115" s="181">
        <v>6</v>
      </c>
    </row>
    <row r="1116" spans="2:12">
      <c r="B1116" s="179" t="s">
        <v>1816</v>
      </c>
      <c r="C1116" s="179" t="s">
        <v>1817</v>
      </c>
      <c r="D1116" s="179" t="s">
        <v>1818</v>
      </c>
      <c r="E1116" s="179" t="s">
        <v>205</v>
      </c>
      <c r="F1116" s="179" t="s">
        <v>1300</v>
      </c>
      <c r="G1116" s="179" t="s">
        <v>1301</v>
      </c>
      <c r="H1116" s="179" t="s">
        <v>1021</v>
      </c>
      <c r="I1116" s="179" t="s">
        <v>1299</v>
      </c>
      <c r="J1116" s="179" t="s">
        <v>1865</v>
      </c>
      <c r="K1116" s="181"/>
      <c r="L1116" s="181">
        <v>8</v>
      </c>
    </row>
    <row r="1117" spans="2:12">
      <c r="B1117" s="179" t="s">
        <v>1816</v>
      </c>
      <c r="C1117" s="179" t="s">
        <v>1817</v>
      </c>
      <c r="D1117" s="179" t="s">
        <v>1818</v>
      </c>
      <c r="E1117" s="179" t="s">
        <v>205</v>
      </c>
      <c r="F1117" s="179" t="s">
        <v>1300</v>
      </c>
      <c r="G1117" s="179" t="s">
        <v>1301</v>
      </c>
      <c r="H1117" s="179" t="s">
        <v>1021</v>
      </c>
      <c r="I1117" s="179" t="s">
        <v>1299</v>
      </c>
      <c r="J1117" s="179" t="s">
        <v>1839</v>
      </c>
      <c r="K1117" s="181"/>
      <c r="L1117" s="181">
        <v>2</v>
      </c>
    </row>
    <row r="1118" spans="2:12">
      <c r="B1118" s="179" t="s">
        <v>1816</v>
      </c>
      <c r="C1118" s="179" t="s">
        <v>1817</v>
      </c>
      <c r="D1118" s="179" t="s">
        <v>1818</v>
      </c>
      <c r="E1118" s="179" t="s">
        <v>205</v>
      </c>
      <c r="F1118" s="179" t="s">
        <v>1300</v>
      </c>
      <c r="G1118" s="179" t="s">
        <v>1301</v>
      </c>
      <c r="H1118" s="179" t="s">
        <v>1021</v>
      </c>
      <c r="I1118" s="179" t="s">
        <v>1299</v>
      </c>
      <c r="J1118" s="179" t="s">
        <v>1835</v>
      </c>
      <c r="K1118" s="180">
        <v>0.19</v>
      </c>
      <c r="L1118" s="181">
        <v>38</v>
      </c>
    </row>
    <row r="1119" spans="2:12">
      <c r="B1119" s="179" t="s">
        <v>1816</v>
      </c>
      <c r="C1119" s="179" t="s">
        <v>1817</v>
      </c>
      <c r="D1119" s="179" t="s">
        <v>1818</v>
      </c>
      <c r="E1119" s="179" t="s">
        <v>205</v>
      </c>
      <c r="F1119" s="179" t="s">
        <v>1300</v>
      </c>
      <c r="G1119" s="179" t="s">
        <v>1301</v>
      </c>
      <c r="H1119" s="179" t="s">
        <v>1021</v>
      </c>
      <c r="I1119" s="179" t="s">
        <v>1299</v>
      </c>
      <c r="J1119" s="179" t="s">
        <v>1892</v>
      </c>
      <c r="K1119" s="180">
        <v>0.05</v>
      </c>
      <c r="L1119" s="181">
        <v>8</v>
      </c>
    </row>
    <row r="1120" spans="2:12">
      <c r="B1120" s="179" t="s">
        <v>1816</v>
      </c>
      <c r="C1120" s="179" t="s">
        <v>1817</v>
      </c>
      <c r="D1120" s="179" t="s">
        <v>1818</v>
      </c>
      <c r="E1120" s="179" t="s">
        <v>205</v>
      </c>
      <c r="F1120" s="179" t="s">
        <v>1300</v>
      </c>
      <c r="G1120" s="179" t="s">
        <v>1301</v>
      </c>
      <c r="H1120" s="179" t="s">
        <v>1021</v>
      </c>
      <c r="I1120" s="179" t="s">
        <v>1299</v>
      </c>
      <c r="J1120" s="179" t="s">
        <v>1860</v>
      </c>
      <c r="K1120" s="180">
        <v>0.05</v>
      </c>
      <c r="L1120" s="181">
        <v>5</v>
      </c>
    </row>
    <row r="1121" spans="2:12">
      <c r="B1121" s="179" t="s">
        <v>1816</v>
      </c>
      <c r="C1121" s="179" t="s">
        <v>1817</v>
      </c>
      <c r="D1121" s="179" t="s">
        <v>1818</v>
      </c>
      <c r="E1121" s="179" t="s">
        <v>205</v>
      </c>
      <c r="F1121" s="179" t="s">
        <v>1300</v>
      </c>
      <c r="G1121" s="179" t="s">
        <v>1301</v>
      </c>
      <c r="H1121" s="179" t="s">
        <v>1021</v>
      </c>
      <c r="I1121" s="179" t="s">
        <v>1299</v>
      </c>
      <c r="J1121" s="179" t="s">
        <v>1836</v>
      </c>
      <c r="K1121" s="180">
        <v>0.09</v>
      </c>
      <c r="L1121" s="181">
        <v>2</v>
      </c>
    </row>
    <row r="1122" spans="2:12">
      <c r="B1122" s="179" t="s">
        <v>1816</v>
      </c>
      <c r="C1122" s="179" t="s">
        <v>1817</v>
      </c>
      <c r="D1122" s="179" t="s">
        <v>1818</v>
      </c>
      <c r="E1122" s="179" t="s">
        <v>205</v>
      </c>
      <c r="F1122" s="179" t="s">
        <v>1300</v>
      </c>
      <c r="G1122" s="179" t="s">
        <v>1301</v>
      </c>
      <c r="H1122" s="179" t="s">
        <v>1013</v>
      </c>
      <c r="I1122" s="179" t="s">
        <v>1302</v>
      </c>
      <c r="J1122" s="179" t="s">
        <v>1834</v>
      </c>
      <c r="K1122" s="181"/>
      <c r="L1122" s="181">
        <v>2</v>
      </c>
    </row>
    <row r="1123" spans="2:12">
      <c r="B1123" s="179" t="s">
        <v>1816</v>
      </c>
      <c r="C1123" s="179" t="s">
        <v>1817</v>
      </c>
      <c r="D1123" s="179" t="s">
        <v>1818</v>
      </c>
      <c r="E1123" s="179" t="s">
        <v>205</v>
      </c>
      <c r="F1123" s="179" t="s">
        <v>1300</v>
      </c>
      <c r="G1123" s="179" t="s">
        <v>1301</v>
      </c>
      <c r="H1123" s="179" t="s">
        <v>1013</v>
      </c>
      <c r="I1123" s="179" t="s">
        <v>1302</v>
      </c>
      <c r="J1123" s="179" t="s">
        <v>1838</v>
      </c>
      <c r="K1123" s="181"/>
      <c r="L1123" s="181">
        <v>1</v>
      </c>
    </row>
    <row r="1124" spans="2:12">
      <c r="B1124" s="179" t="s">
        <v>1816</v>
      </c>
      <c r="C1124" s="179" t="s">
        <v>1817</v>
      </c>
      <c r="D1124" s="179" t="s">
        <v>1818</v>
      </c>
      <c r="E1124" s="179" t="s">
        <v>205</v>
      </c>
      <c r="F1124" s="179" t="s">
        <v>1300</v>
      </c>
      <c r="G1124" s="179" t="s">
        <v>1301</v>
      </c>
      <c r="H1124" s="179" t="s">
        <v>1013</v>
      </c>
      <c r="I1124" s="179" t="s">
        <v>1302</v>
      </c>
      <c r="J1124" s="179" t="s">
        <v>1835</v>
      </c>
      <c r="K1124" s="180">
        <v>0.02</v>
      </c>
      <c r="L1124" s="181">
        <v>3</v>
      </c>
    </row>
    <row r="1125" spans="2:12">
      <c r="B1125" s="179" t="s">
        <v>1816</v>
      </c>
      <c r="C1125" s="179" t="s">
        <v>1817</v>
      </c>
      <c r="D1125" s="179" t="s">
        <v>1818</v>
      </c>
      <c r="E1125" s="179" t="s">
        <v>205</v>
      </c>
      <c r="F1125" s="179" t="s">
        <v>1300</v>
      </c>
      <c r="G1125" s="179" t="s">
        <v>1301</v>
      </c>
      <c r="H1125" s="179" t="s">
        <v>1013</v>
      </c>
      <c r="I1125" s="179" t="s">
        <v>1302</v>
      </c>
      <c r="J1125" s="179" t="s">
        <v>1836</v>
      </c>
      <c r="K1125" s="180">
        <v>0.03</v>
      </c>
      <c r="L1125" s="181">
        <v>1</v>
      </c>
    </row>
    <row r="1126" spans="2:12">
      <c r="B1126" s="179" t="s">
        <v>1816</v>
      </c>
      <c r="C1126" s="179" t="s">
        <v>1817</v>
      </c>
      <c r="D1126" s="179" t="s">
        <v>1818</v>
      </c>
      <c r="E1126" s="179" t="s">
        <v>205</v>
      </c>
      <c r="F1126" s="179" t="s">
        <v>1300</v>
      </c>
      <c r="G1126" s="179" t="s">
        <v>1301</v>
      </c>
      <c r="H1126" s="179" t="s">
        <v>1000</v>
      </c>
      <c r="I1126" s="179" t="s">
        <v>1306</v>
      </c>
      <c r="J1126" s="179" t="s">
        <v>1834</v>
      </c>
      <c r="K1126" s="180">
        <v>0.02</v>
      </c>
      <c r="L1126" s="181">
        <v>13</v>
      </c>
    </row>
    <row r="1127" spans="2:12">
      <c r="B1127" s="179" t="s">
        <v>1816</v>
      </c>
      <c r="C1127" s="179" t="s">
        <v>1817</v>
      </c>
      <c r="D1127" s="179" t="s">
        <v>1818</v>
      </c>
      <c r="E1127" s="179" t="s">
        <v>205</v>
      </c>
      <c r="F1127" s="179" t="s">
        <v>1300</v>
      </c>
      <c r="G1127" s="179" t="s">
        <v>1301</v>
      </c>
      <c r="H1127" s="179" t="s">
        <v>1000</v>
      </c>
      <c r="I1127" s="179" t="s">
        <v>1306</v>
      </c>
      <c r="J1127" s="179" t="s">
        <v>1835</v>
      </c>
      <c r="K1127" s="180">
        <v>0.13</v>
      </c>
      <c r="L1127" s="181">
        <v>26</v>
      </c>
    </row>
    <row r="1128" spans="2:12">
      <c r="B1128" s="179" t="s">
        <v>1816</v>
      </c>
      <c r="C1128" s="179" t="s">
        <v>1817</v>
      </c>
      <c r="D1128" s="179" t="s">
        <v>1818</v>
      </c>
      <c r="E1128" s="179" t="s">
        <v>205</v>
      </c>
      <c r="F1128" s="179" t="s">
        <v>1300</v>
      </c>
      <c r="G1128" s="179" t="s">
        <v>1301</v>
      </c>
      <c r="H1128" s="179" t="s">
        <v>1000</v>
      </c>
      <c r="I1128" s="179" t="s">
        <v>1306</v>
      </c>
      <c r="J1128" s="179" t="s">
        <v>1836</v>
      </c>
      <c r="K1128" s="180">
        <v>0.05</v>
      </c>
      <c r="L1128" s="181">
        <v>1</v>
      </c>
    </row>
    <row r="1129" spans="2:12">
      <c r="B1129" s="179" t="s">
        <v>1816</v>
      </c>
      <c r="C1129" s="179" t="s">
        <v>1817</v>
      </c>
      <c r="D1129" s="179" t="s">
        <v>1818</v>
      </c>
      <c r="E1129" s="179" t="s">
        <v>205</v>
      </c>
      <c r="F1129" s="179" t="s">
        <v>1300</v>
      </c>
      <c r="G1129" s="179" t="s">
        <v>1301</v>
      </c>
      <c r="H1129" s="179" t="s">
        <v>1005</v>
      </c>
      <c r="I1129" s="179" t="s">
        <v>1993</v>
      </c>
      <c r="J1129" s="179" t="s">
        <v>1834</v>
      </c>
      <c r="K1129" s="181"/>
      <c r="L1129" s="181">
        <v>3</v>
      </c>
    </row>
    <row r="1130" spans="2:12">
      <c r="B1130" s="179" t="s">
        <v>1816</v>
      </c>
      <c r="C1130" s="179" t="s">
        <v>1817</v>
      </c>
      <c r="D1130" s="179" t="s">
        <v>1818</v>
      </c>
      <c r="E1130" s="179" t="s">
        <v>205</v>
      </c>
      <c r="F1130" s="179" t="s">
        <v>1300</v>
      </c>
      <c r="G1130" s="179" t="s">
        <v>1301</v>
      </c>
      <c r="H1130" s="179" t="s">
        <v>1005</v>
      </c>
      <c r="I1130" s="179" t="s">
        <v>1993</v>
      </c>
      <c r="J1130" s="179" t="s">
        <v>1835</v>
      </c>
      <c r="K1130" s="180">
        <v>0.09</v>
      </c>
      <c r="L1130" s="181">
        <v>20</v>
      </c>
    </row>
    <row r="1131" spans="2:12">
      <c r="B1131" s="179" t="s">
        <v>1816</v>
      </c>
      <c r="C1131" s="179" t="s">
        <v>1817</v>
      </c>
      <c r="D1131" s="179" t="s">
        <v>1818</v>
      </c>
      <c r="E1131" s="179" t="s">
        <v>205</v>
      </c>
      <c r="F1131" s="179" t="s">
        <v>1300</v>
      </c>
      <c r="G1131" s="179" t="s">
        <v>1301</v>
      </c>
      <c r="H1131" s="179" t="s">
        <v>1005</v>
      </c>
      <c r="I1131" s="179" t="s">
        <v>1993</v>
      </c>
      <c r="J1131" s="179" t="s">
        <v>1836</v>
      </c>
      <c r="K1131" s="180">
        <v>0.09</v>
      </c>
      <c r="L1131" s="181">
        <v>2</v>
      </c>
    </row>
    <row r="1132" spans="2:12">
      <c r="B1132" s="179" t="s">
        <v>1816</v>
      </c>
      <c r="C1132" s="179" t="s">
        <v>1817</v>
      </c>
      <c r="D1132" s="179" t="s">
        <v>1818</v>
      </c>
      <c r="E1132" s="179" t="s">
        <v>205</v>
      </c>
      <c r="F1132" s="179" t="s">
        <v>1300</v>
      </c>
      <c r="G1132" s="179" t="s">
        <v>1301</v>
      </c>
      <c r="H1132" s="179" t="s">
        <v>1009</v>
      </c>
      <c r="I1132" s="179" t="s">
        <v>1303</v>
      </c>
      <c r="J1132" s="179" t="s">
        <v>1834</v>
      </c>
      <c r="K1132" s="180">
        <v>0.01</v>
      </c>
      <c r="L1132" s="181">
        <v>4</v>
      </c>
    </row>
    <row r="1133" spans="2:12">
      <c r="B1133" s="179" t="s">
        <v>1816</v>
      </c>
      <c r="C1133" s="179" t="s">
        <v>1817</v>
      </c>
      <c r="D1133" s="179" t="s">
        <v>1818</v>
      </c>
      <c r="E1133" s="179" t="s">
        <v>205</v>
      </c>
      <c r="F1133" s="179" t="s">
        <v>1300</v>
      </c>
      <c r="G1133" s="179" t="s">
        <v>1301</v>
      </c>
      <c r="H1133" s="179" t="s">
        <v>1009</v>
      </c>
      <c r="I1133" s="179" t="s">
        <v>1303</v>
      </c>
      <c r="J1133" s="179" t="s">
        <v>1839</v>
      </c>
      <c r="K1133" s="181"/>
      <c r="L1133" s="181">
        <v>1</v>
      </c>
    </row>
    <row r="1134" spans="2:12">
      <c r="B1134" s="179" t="s">
        <v>1816</v>
      </c>
      <c r="C1134" s="179" t="s">
        <v>1817</v>
      </c>
      <c r="D1134" s="179" t="s">
        <v>1818</v>
      </c>
      <c r="E1134" s="179" t="s">
        <v>205</v>
      </c>
      <c r="F1134" s="179" t="s">
        <v>1300</v>
      </c>
      <c r="G1134" s="179" t="s">
        <v>1301</v>
      </c>
      <c r="H1134" s="179" t="s">
        <v>1009</v>
      </c>
      <c r="I1134" s="179" t="s">
        <v>1303</v>
      </c>
      <c r="J1134" s="179" t="s">
        <v>1835</v>
      </c>
      <c r="K1134" s="180">
        <v>0.04</v>
      </c>
      <c r="L1134" s="181">
        <v>7</v>
      </c>
    </row>
    <row r="1135" spans="2:12">
      <c r="B1135" s="179" t="s">
        <v>1816</v>
      </c>
      <c r="C1135" s="179" t="s">
        <v>1817</v>
      </c>
      <c r="D1135" s="179" t="s">
        <v>1818</v>
      </c>
      <c r="E1135" s="179" t="s">
        <v>205</v>
      </c>
      <c r="F1135" s="179" t="s">
        <v>1300</v>
      </c>
      <c r="G1135" s="179" t="s">
        <v>1301</v>
      </c>
      <c r="H1135" s="179" t="s">
        <v>1009</v>
      </c>
      <c r="I1135" s="179" t="s">
        <v>1303</v>
      </c>
      <c r="J1135" s="179" t="s">
        <v>1836</v>
      </c>
      <c r="K1135" s="180">
        <v>0.1</v>
      </c>
      <c r="L1135" s="181">
        <v>1</v>
      </c>
    </row>
    <row r="1136" spans="2:12">
      <c r="B1136" s="179" t="s">
        <v>1816</v>
      </c>
      <c r="C1136" s="179" t="s">
        <v>1817</v>
      </c>
      <c r="D1136" s="179" t="s">
        <v>1818</v>
      </c>
      <c r="E1136" s="179" t="s">
        <v>205</v>
      </c>
      <c r="F1136" s="179" t="s">
        <v>1300</v>
      </c>
      <c r="G1136" s="179" t="s">
        <v>1301</v>
      </c>
      <c r="H1136" s="179" t="s">
        <v>1011</v>
      </c>
      <c r="I1136" s="179" t="s">
        <v>1304</v>
      </c>
      <c r="J1136" s="179" t="s">
        <v>1834</v>
      </c>
      <c r="K1136" s="181"/>
      <c r="L1136" s="181">
        <v>1</v>
      </c>
    </row>
    <row r="1137" spans="2:12">
      <c r="B1137" s="179" t="s">
        <v>1816</v>
      </c>
      <c r="C1137" s="179" t="s">
        <v>1817</v>
      </c>
      <c r="D1137" s="179" t="s">
        <v>1818</v>
      </c>
      <c r="E1137" s="179" t="s">
        <v>205</v>
      </c>
      <c r="F1137" s="179" t="s">
        <v>1300</v>
      </c>
      <c r="G1137" s="179" t="s">
        <v>1301</v>
      </c>
      <c r="H1137" s="179" t="s">
        <v>1011</v>
      </c>
      <c r="I1137" s="179" t="s">
        <v>1304</v>
      </c>
      <c r="J1137" s="179" t="s">
        <v>1835</v>
      </c>
      <c r="K1137" s="180">
        <v>0.02</v>
      </c>
      <c r="L1137" s="181">
        <v>4</v>
      </c>
    </row>
    <row r="1138" spans="2:12">
      <c r="B1138" s="179" t="s">
        <v>1816</v>
      </c>
      <c r="C1138" s="179" t="s">
        <v>1817</v>
      </c>
      <c r="D1138" s="179" t="s">
        <v>1818</v>
      </c>
      <c r="E1138" s="179" t="s">
        <v>205</v>
      </c>
      <c r="F1138" s="179" t="s">
        <v>1300</v>
      </c>
      <c r="G1138" s="179" t="s">
        <v>1301</v>
      </c>
      <c r="H1138" s="179" t="s">
        <v>1011</v>
      </c>
      <c r="I1138" s="179" t="s">
        <v>1304</v>
      </c>
      <c r="J1138" s="179" t="s">
        <v>1836</v>
      </c>
      <c r="K1138" s="180">
        <v>0.05</v>
      </c>
      <c r="L1138" s="181">
        <v>1</v>
      </c>
    </row>
    <row r="1139" spans="2:12">
      <c r="B1139" s="179" t="s">
        <v>1816</v>
      </c>
      <c r="C1139" s="179" t="s">
        <v>1817</v>
      </c>
      <c r="D1139" s="179" t="s">
        <v>1818</v>
      </c>
      <c r="E1139" s="179" t="s">
        <v>205</v>
      </c>
      <c r="F1139" s="179" t="s">
        <v>1300</v>
      </c>
      <c r="G1139" s="179" t="s">
        <v>1301</v>
      </c>
      <c r="H1139" s="179" t="s">
        <v>1003</v>
      </c>
      <c r="I1139" s="179" t="s">
        <v>1994</v>
      </c>
      <c r="J1139" s="179" t="s">
        <v>1834</v>
      </c>
      <c r="K1139" s="181"/>
      <c r="L1139" s="181">
        <v>2</v>
      </c>
    </row>
    <row r="1140" spans="2:12">
      <c r="B1140" s="179" t="s">
        <v>1816</v>
      </c>
      <c r="C1140" s="179" t="s">
        <v>1817</v>
      </c>
      <c r="D1140" s="179" t="s">
        <v>1818</v>
      </c>
      <c r="E1140" s="179" t="s">
        <v>205</v>
      </c>
      <c r="F1140" s="179" t="s">
        <v>1300</v>
      </c>
      <c r="G1140" s="179" t="s">
        <v>1301</v>
      </c>
      <c r="H1140" s="179" t="s">
        <v>1003</v>
      </c>
      <c r="I1140" s="179" t="s">
        <v>1994</v>
      </c>
      <c r="J1140" s="179" t="s">
        <v>1835</v>
      </c>
      <c r="K1140" s="180">
        <v>0.01</v>
      </c>
      <c r="L1140" s="181">
        <v>2</v>
      </c>
    </row>
    <row r="1141" spans="2:12">
      <c r="B1141" s="179" t="s">
        <v>1816</v>
      </c>
      <c r="C1141" s="179" t="s">
        <v>1817</v>
      </c>
      <c r="D1141" s="179" t="s">
        <v>1818</v>
      </c>
      <c r="E1141" s="179" t="s">
        <v>205</v>
      </c>
      <c r="F1141" s="179" t="s">
        <v>1300</v>
      </c>
      <c r="G1141" s="179" t="s">
        <v>1301</v>
      </c>
      <c r="H1141" s="179" t="s">
        <v>1003</v>
      </c>
      <c r="I1141" s="179" t="s">
        <v>1994</v>
      </c>
      <c r="J1141" s="179" t="s">
        <v>1836</v>
      </c>
      <c r="K1141" s="180">
        <v>0.01</v>
      </c>
      <c r="L1141" s="181">
        <v>1</v>
      </c>
    </row>
    <row r="1142" spans="2:12">
      <c r="B1142" s="179" t="s">
        <v>1816</v>
      </c>
      <c r="C1142" s="179" t="s">
        <v>1817</v>
      </c>
      <c r="D1142" s="179" t="s">
        <v>1818</v>
      </c>
      <c r="E1142" s="179" t="s">
        <v>205</v>
      </c>
      <c r="F1142" s="179" t="s">
        <v>1300</v>
      </c>
      <c r="G1142" s="179" t="s">
        <v>1301</v>
      </c>
      <c r="H1142" s="179" t="s">
        <v>1007</v>
      </c>
      <c r="I1142" s="179" t="s">
        <v>1995</v>
      </c>
      <c r="J1142" s="179" t="s">
        <v>1834</v>
      </c>
      <c r="K1142" s="181"/>
      <c r="L1142" s="181">
        <v>2</v>
      </c>
    </row>
    <row r="1143" spans="2:12">
      <c r="B1143" s="179" t="s">
        <v>1816</v>
      </c>
      <c r="C1143" s="179" t="s">
        <v>1817</v>
      </c>
      <c r="D1143" s="179" t="s">
        <v>1818</v>
      </c>
      <c r="E1143" s="179" t="s">
        <v>205</v>
      </c>
      <c r="F1143" s="179" t="s">
        <v>1300</v>
      </c>
      <c r="G1143" s="179" t="s">
        <v>1301</v>
      </c>
      <c r="H1143" s="179" t="s">
        <v>1007</v>
      </c>
      <c r="I1143" s="179" t="s">
        <v>1995</v>
      </c>
      <c r="J1143" s="179" t="s">
        <v>1835</v>
      </c>
      <c r="K1143" s="180">
        <v>0.02</v>
      </c>
      <c r="L1143" s="181">
        <v>4</v>
      </c>
    </row>
    <row r="1144" spans="2:12">
      <c r="B1144" s="179" t="s">
        <v>1816</v>
      </c>
      <c r="C1144" s="179" t="s">
        <v>1817</v>
      </c>
      <c r="D1144" s="179" t="s">
        <v>1818</v>
      </c>
      <c r="E1144" s="179" t="s">
        <v>205</v>
      </c>
      <c r="F1144" s="179" t="s">
        <v>1300</v>
      </c>
      <c r="G1144" s="179" t="s">
        <v>1301</v>
      </c>
      <c r="H1144" s="179" t="s">
        <v>1007</v>
      </c>
      <c r="I1144" s="179" t="s">
        <v>1995</v>
      </c>
      <c r="J1144" s="179" t="s">
        <v>1836</v>
      </c>
      <c r="K1144" s="180">
        <v>0.01</v>
      </c>
      <c r="L1144" s="181">
        <v>1</v>
      </c>
    </row>
    <row r="1145" spans="2:12">
      <c r="B1145" s="179" t="s">
        <v>1816</v>
      </c>
      <c r="C1145" s="179" t="s">
        <v>1817</v>
      </c>
      <c r="D1145" s="179" t="s">
        <v>1818</v>
      </c>
      <c r="E1145" s="179" t="s">
        <v>205</v>
      </c>
      <c r="F1145" s="179" t="s">
        <v>1300</v>
      </c>
      <c r="G1145" s="179" t="s">
        <v>1301</v>
      </c>
      <c r="H1145" s="179" t="s">
        <v>1015</v>
      </c>
      <c r="I1145" s="179" t="s">
        <v>1996</v>
      </c>
      <c r="J1145" s="179" t="s">
        <v>1834</v>
      </c>
      <c r="K1145" s="181"/>
      <c r="L1145" s="181">
        <v>1</v>
      </c>
    </row>
    <row r="1146" spans="2:12">
      <c r="B1146" s="179" t="s">
        <v>1816</v>
      </c>
      <c r="C1146" s="179" t="s">
        <v>1817</v>
      </c>
      <c r="D1146" s="179" t="s">
        <v>1818</v>
      </c>
      <c r="E1146" s="179" t="s">
        <v>205</v>
      </c>
      <c r="F1146" s="179" t="s">
        <v>1300</v>
      </c>
      <c r="G1146" s="179" t="s">
        <v>1301</v>
      </c>
      <c r="H1146" s="179" t="s">
        <v>1015</v>
      </c>
      <c r="I1146" s="179" t="s">
        <v>1996</v>
      </c>
      <c r="J1146" s="179" t="s">
        <v>1835</v>
      </c>
      <c r="K1146" s="180">
        <v>0.02</v>
      </c>
      <c r="L1146" s="181">
        <v>4</v>
      </c>
    </row>
    <row r="1147" spans="2:12">
      <c r="B1147" s="179" t="s">
        <v>1816</v>
      </c>
      <c r="C1147" s="179" t="s">
        <v>1817</v>
      </c>
      <c r="D1147" s="179" t="s">
        <v>1818</v>
      </c>
      <c r="E1147" s="179" t="s">
        <v>205</v>
      </c>
      <c r="F1147" s="179" t="s">
        <v>1300</v>
      </c>
      <c r="G1147" s="179" t="s">
        <v>1301</v>
      </c>
      <c r="H1147" s="179" t="s">
        <v>1015</v>
      </c>
      <c r="I1147" s="179" t="s">
        <v>1996</v>
      </c>
      <c r="J1147" s="179" t="s">
        <v>1836</v>
      </c>
      <c r="K1147" s="181"/>
      <c r="L1147" s="181">
        <v>1</v>
      </c>
    </row>
    <row r="1148" spans="2:12">
      <c r="B1148" s="179" t="s">
        <v>1816</v>
      </c>
      <c r="C1148" s="179" t="s">
        <v>1817</v>
      </c>
      <c r="D1148" s="179" t="s">
        <v>1818</v>
      </c>
      <c r="E1148" s="179" t="s">
        <v>205</v>
      </c>
      <c r="F1148" s="179" t="s">
        <v>1997</v>
      </c>
      <c r="G1148" s="179" t="s">
        <v>1301</v>
      </c>
      <c r="H1148" s="179" t="s">
        <v>1019</v>
      </c>
      <c r="I1148" s="179" t="s">
        <v>1991</v>
      </c>
      <c r="J1148" s="179" t="s">
        <v>1835</v>
      </c>
      <c r="K1148" s="181"/>
      <c r="L1148" s="181">
        <v>1</v>
      </c>
    </row>
    <row r="1149" spans="2:12">
      <c r="B1149" s="179" t="s">
        <v>1816</v>
      </c>
      <c r="C1149" s="179" t="s">
        <v>1817</v>
      </c>
      <c r="D1149" s="179" t="s">
        <v>1818</v>
      </c>
      <c r="E1149" s="179" t="s">
        <v>205</v>
      </c>
      <c r="F1149" s="179" t="s">
        <v>1997</v>
      </c>
      <c r="G1149" s="179" t="s">
        <v>1301</v>
      </c>
      <c r="H1149" s="179" t="s">
        <v>1019</v>
      </c>
      <c r="I1149" s="179" t="s">
        <v>1991</v>
      </c>
      <c r="J1149" s="179" t="s">
        <v>1842</v>
      </c>
      <c r="K1149" s="181"/>
      <c r="L1149" s="181">
        <v>1</v>
      </c>
    </row>
    <row r="1150" spans="2:12">
      <c r="B1150" s="179" t="s">
        <v>1816</v>
      </c>
      <c r="C1150" s="179" t="s">
        <v>1817</v>
      </c>
      <c r="D1150" s="179" t="s">
        <v>1818</v>
      </c>
      <c r="E1150" s="179" t="s">
        <v>205</v>
      </c>
      <c r="F1150" s="179" t="s">
        <v>1997</v>
      </c>
      <c r="G1150" s="179" t="s">
        <v>1301</v>
      </c>
      <c r="H1150" s="179" t="s">
        <v>1013</v>
      </c>
      <c r="I1150" s="179" t="s">
        <v>1302</v>
      </c>
      <c r="J1150" s="179" t="s">
        <v>1842</v>
      </c>
      <c r="K1150" s="181"/>
      <c r="L1150" s="181">
        <v>1</v>
      </c>
    </row>
    <row r="1151" spans="2:12">
      <c r="B1151" s="179" t="s">
        <v>1816</v>
      </c>
      <c r="C1151" s="179" t="s">
        <v>1817</v>
      </c>
      <c r="D1151" s="179" t="s">
        <v>1818</v>
      </c>
      <c r="E1151" s="179" t="s">
        <v>205</v>
      </c>
      <c r="F1151" s="179" t="s">
        <v>1997</v>
      </c>
      <c r="G1151" s="179" t="s">
        <v>1301</v>
      </c>
      <c r="H1151" s="179" t="s">
        <v>1000</v>
      </c>
      <c r="I1151" s="179" t="s">
        <v>1306</v>
      </c>
      <c r="J1151" s="179" t="s">
        <v>1835</v>
      </c>
      <c r="K1151" s="180">
        <v>0.03</v>
      </c>
      <c r="L1151" s="181">
        <v>3</v>
      </c>
    </row>
    <row r="1152" spans="2:12">
      <c r="B1152" s="179" t="s">
        <v>1816</v>
      </c>
      <c r="C1152" s="179" t="s">
        <v>1817</v>
      </c>
      <c r="D1152" s="179" t="s">
        <v>1818</v>
      </c>
      <c r="E1152" s="179" t="s">
        <v>205</v>
      </c>
      <c r="F1152" s="179" t="s">
        <v>1997</v>
      </c>
      <c r="G1152" s="179" t="s">
        <v>1301</v>
      </c>
      <c r="H1152" s="179" t="s">
        <v>1000</v>
      </c>
      <c r="I1152" s="179" t="s">
        <v>1306</v>
      </c>
      <c r="J1152" s="179" t="s">
        <v>1842</v>
      </c>
      <c r="K1152" s="181"/>
      <c r="L1152" s="181">
        <v>4</v>
      </c>
    </row>
    <row r="1153" spans="2:12">
      <c r="B1153" s="179" t="s">
        <v>1816</v>
      </c>
      <c r="C1153" s="179" t="s">
        <v>1817</v>
      </c>
      <c r="D1153" s="179" t="s">
        <v>1818</v>
      </c>
      <c r="E1153" s="179" t="s">
        <v>205</v>
      </c>
      <c r="F1153" s="179" t="s">
        <v>1997</v>
      </c>
      <c r="G1153" s="179" t="s">
        <v>1301</v>
      </c>
      <c r="H1153" s="179" t="s">
        <v>1009</v>
      </c>
      <c r="I1153" s="179" t="s">
        <v>1303</v>
      </c>
      <c r="J1153" s="179" t="s">
        <v>1835</v>
      </c>
      <c r="K1153" s="180">
        <v>0.16</v>
      </c>
      <c r="L1153" s="181">
        <v>26</v>
      </c>
    </row>
    <row r="1154" spans="2:12">
      <c r="B1154" s="179" t="s">
        <v>1816</v>
      </c>
      <c r="C1154" s="179" t="s">
        <v>1817</v>
      </c>
      <c r="D1154" s="179" t="s">
        <v>1818</v>
      </c>
      <c r="E1154" s="179" t="s">
        <v>205</v>
      </c>
      <c r="F1154" s="179" t="s">
        <v>1997</v>
      </c>
      <c r="G1154" s="179" t="s">
        <v>1301</v>
      </c>
      <c r="H1154" s="179" t="s">
        <v>1009</v>
      </c>
      <c r="I1154" s="179" t="s">
        <v>1303</v>
      </c>
      <c r="J1154" s="179" t="s">
        <v>1842</v>
      </c>
      <c r="K1154" s="181"/>
      <c r="L1154" s="181">
        <v>1</v>
      </c>
    </row>
    <row r="1155" spans="2:12">
      <c r="B1155" s="179" t="s">
        <v>1816</v>
      </c>
      <c r="C1155" s="179" t="s">
        <v>1817</v>
      </c>
      <c r="D1155" s="179" t="s">
        <v>1818</v>
      </c>
      <c r="E1155" s="179" t="s">
        <v>205</v>
      </c>
      <c r="F1155" s="179" t="s">
        <v>1997</v>
      </c>
      <c r="G1155" s="179" t="s">
        <v>1301</v>
      </c>
      <c r="H1155" s="179" t="s">
        <v>1011</v>
      </c>
      <c r="I1155" s="179" t="s">
        <v>1304</v>
      </c>
      <c r="J1155" s="179" t="s">
        <v>1842</v>
      </c>
      <c r="K1155" s="181"/>
      <c r="L1155" s="181">
        <v>1</v>
      </c>
    </row>
    <row r="1156" spans="2:12">
      <c r="B1156" s="179" t="s">
        <v>1816</v>
      </c>
      <c r="C1156" s="179" t="s">
        <v>1817</v>
      </c>
      <c r="D1156" s="179" t="s">
        <v>1818</v>
      </c>
      <c r="E1156" s="179" t="s">
        <v>205</v>
      </c>
      <c r="F1156" s="179" t="s">
        <v>1997</v>
      </c>
      <c r="G1156" s="179" t="s">
        <v>1301</v>
      </c>
      <c r="H1156" s="179" t="s">
        <v>1003</v>
      </c>
      <c r="I1156" s="179" t="s">
        <v>1994</v>
      </c>
      <c r="J1156" s="179" t="s">
        <v>1842</v>
      </c>
      <c r="K1156" s="181"/>
      <c r="L1156" s="181">
        <v>1</v>
      </c>
    </row>
    <row r="1157" spans="2:12">
      <c r="B1157" s="179" t="s">
        <v>1816</v>
      </c>
      <c r="C1157" s="179" t="s">
        <v>1817</v>
      </c>
      <c r="D1157" s="179" t="s">
        <v>1818</v>
      </c>
      <c r="E1157" s="179" t="s">
        <v>205</v>
      </c>
      <c r="F1157" s="179" t="s">
        <v>1997</v>
      </c>
      <c r="G1157" s="179" t="s">
        <v>1301</v>
      </c>
      <c r="H1157" s="179" t="s">
        <v>1007</v>
      </c>
      <c r="I1157" s="179" t="s">
        <v>1995</v>
      </c>
      <c r="J1157" s="179" t="s">
        <v>1842</v>
      </c>
      <c r="K1157" s="181"/>
      <c r="L1157" s="181">
        <v>1</v>
      </c>
    </row>
    <row r="1158" spans="2:12">
      <c r="B1158" s="179" t="s">
        <v>1816</v>
      </c>
      <c r="C1158" s="179" t="s">
        <v>1817</v>
      </c>
      <c r="D1158" s="179" t="s">
        <v>1818</v>
      </c>
      <c r="E1158" s="179" t="s">
        <v>205</v>
      </c>
      <c r="F1158" s="179" t="s">
        <v>1997</v>
      </c>
      <c r="G1158" s="179" t="s">
        <v>1301</v>
      </c>
      <c r="H1158" s="179" t="s">
        <v>1015</v>
      </c>
      <c r="I1158" s="179" t="s">
        <v>1996</v>
      </c>
      <c r="J1158" s="179" t="s">
        <v>1842</v>
      </c>
      <c r="K1158" s="181"/>
      <c r="L1158" s="181">
        <v>1</v>
      </c>
    </row>
    <row r="1159" spans="2:12">
      <c r="B1159" s="179" t="s">
        <v>1816</v>
      </c>
      <c r="C1159" s="179" t="s">
        <v>1817</v>
      </c>
      <c r="D1159" s="179" t="s">
        <v>1818</v>
      </c>
      <c r="E1159" s="179" t="s">
        <v>205</v>
      </c>
      <c r="F1159" s="179" t="s">
        <v>1998</v>
      </c>
      <c r="G1159" s="179" t="s">
        <v>1298</v>
      </c>
      <c r="H1159" s="179" t="s">
        <v>1019</v>
      </c>
      <c r="I1159" s="179" t="s">
        <v>1991</v>
      </c>
      <c r="J1159" s="179" t="s">
        <v>1842</v>
      </c>
      <c r="K1159" s="181"/>
      <c r="L1159" s="181">
        <v>1</v>
      </c>
    </row>
    <row r="1160" spans="2:12">
      <c r="B1160" s="179" t="s">
        <v>1816</v>
      </c>
      <c r="C1160" s="179" t="s">
        <v>1817</v>
      </c>
      <c r="D1160" s="179" t="s">
        <v>1818</v>
      </c>
      <c r="E1160" s="179" t="s">
        <v>205</v>
      </c>
      <c r="F1160" s="179" t="s">
        <v>1998</v>
      </c>
      <c r="G1160" s="179" t="s">
        <v>1298</v>
      </c>
      <c r="H1160" s="179" t="s">
        <v>1021</v>
      </c>
      <c r="I1160" s="179" t="s">
        <v>1299</v>
      </c>
      <c r="J1160" s="179" t="s">
        <v>1842</v>
      </c>
      <c r="K1160" s="181"/>
      <c r="L1160" s="181">
        <v>1</v>
      </c>
    </row>
    <row r="1161" spans="2:12">
      <c r="B1161" s="179" t="s">
        <v>1816</v>
      </c>
      <c r="C1161" s="179" t="s">
        <v>1817</v>
      </c>
      <c r="D1161" s="179" t="s">
        <v>1818</v>
      </c>
      <c r="E1161" s="179" t="s">
        <v>205</v>
      </c>
      <c r="F1161" s="179" t="s">
        <v>1998</v>
      </c>
      <c r="G1161" s="179" t="s">
        <v>1298</v>
      </c>
      <c r="H1161" s="179" t="s">
        <v>1022</v>
      </c>
      <c r="I1161" s="179" t="s">
        <v>1298</v>
      </c>
      <c r="J1161" s="179" t="s">
        <v>1842</v>
      </c>
      <c r="K1161" s="181"/>
      <c r="L1161" s="181">
        <v>1</v>
      </c>
    </row>
    <row r="1162" spans="2:12">
      <c r="B1162" s="179" t="s">
        <v>1816</v>
      </c>
      <c r="C1162" s="179" t="s">
        <v>1817</v>
      </c>
      <c r="D1162" s="179" t="s">
        <v>1818</v>
      </c>
      <c r="E1162" s="179" t="s">
        <v>205</v>
      </c>
      <c r="F1162" s="179" t="s">
        <v>1998</v>
      </c>
      <c r="G1162" s="179" t="s">
        <v>1298</v>
      </c>
      <c r="H1162" s="179" t="s">
        <v>1438</v>
      </c>
      <c r="I1162" s="179" t="s">
        <v>1992</v>
      </c>
      <c r="J1162" s="179" t="s">
        <v>1842</v>
      </c>
      <c r="K1162" s="181"/>
      <c r="L1162" s="181">
        <v>1</v>
      </c>
    </row>
    <row r="1163" spans="2:12">
      <c r="B1163" s="179" t="s">
        <v>1816</v>
      </c>
      <c r="C1163" s="179" t="s">
        <v>1817</v>
      </c>
      <c r="D1163" s="179" t="s">
        <v>1818</v>
      </c>
      <c r="E1163" s="179" t="s">
        <v>205</v>
      </c>
      <c r="F1163" s="179" t="s">
        <v>1305</v>
      </c>
      <c r="G1163" s="179" t="s">
        <v>1306</v>
      </c>
      <c r="H1163" s="179" t="s">
        <v>1000</v>
      </c>
      <c r="I1163" s="179" t="s">
        <v>1306</v>
      </c>
      <c r="J1163" s="179" t="s">
        <v>1834</v>
      </c>
      <c r="K1163" s="181"/>
      <c r="L1163" s="181">
        <v>2</v>
      </c>
    </row>
    <row r="1164" spans="2:12">
      <c r="B1164" s="179" t="s">
        <v>1816</v>
      </c>
      <c r="C1164" s="179" t="s">
        <v>1817</v>
      </c>
      <c r="D1164" s="179" t="s">
        <v>1818</v>
      </c>
      <c r="E1164" s="179" t="s">
        <v>205</v>
      </c>
      <c r="F1164" s="179" t="s">
        <v>1305</v>
      </c>
      <c r="G1164" s="179" t="s">
        <v>1306</v>
      </c>
      <c r="H1164" s="179" t="s">
        <v>1000</v>
      </c>
      <c r="I1164" s="179" t="s">
        <v>1306</v>
      </c>
      <c r="J1164" s="179" t="s">
        <v>1861</v>
      </c>
      <c r="K1164" s="181"/>
      <c r="L1164" s="181">
        <v>1</v>
      </c>
    </row>
    <row r="1165" spans="2:12">
      <c r="B1165" s="179" t="s">
        <v>1816</v>
      </c>
      <c r="C1165" s="179" t="s">
        <v>1817</v>
      </c>
      <c r="D1165" s="179" t="s">
        <v>1818</v>
      </c>
      <c r="E1165" s="179" t="s">
        <v>205</v>
      </c>
      <c r="F1165" s="179" t="s">
        <v>1305</v>
      </c>
      <c r="G1165" s="179" t="s">
        <v>1306</v>
      </c>
      <c r="H1165" s="179" t="s">
        <v>1000</v>
      </c>
      <c r="I1165" s="179" t="s">
        <v>1306</v>
      </c>
      <c r="J1165" s="179" t="s">
        <v>1865</v>
      </c>
      <c r="K1165" s="181"/>
      <c r="L1165" s="181">
        <v>1</v>
      </c>
    </row>
    <row r="1166" spans="2:12">
      <c r="B1166" s="179" t="s">
        <v>1816</v>
      </c>
      <c r="C1166" s="179" t="s">
        <v>1817</v>
      </c>
      <c r="D1166" s="179" t="s">
        <v>1818</v>
      </c>
      <c r="E1166" s="179" t="s">
        <v>1307</v>
      </c>
      <c r="F1166" s="179" t="s">
        <v>1308</v>
      </c>
      <c r="G1166" s="179" t="s">
        <v>1309</v>
      </c>
      <c r="H1166" s="179" t="s">
        <v>936</v>
      </c>
      <c r="I1166" s="179" t="s">
        <v>1999</v>
      </c>
      <c r="J1166" s="179" t="s">
        <v>1866</v>
      </c>
      <c r="K1166" s="180">
        <v>0.7</v>
      </c>
      <c r="L1166" s="181">
        <v>1</v>
      </c>
    </row>
    <row r="1167" spans="2:12">
      <c r="B1167" s="179" t="s">
        <v>1816</v>
      </c>
      <c r="C1167" s="179" t="s">
        <v>1817</v>
      </c>
      <c r="D1167" s="179" t="s">
        <v>1818</v>
      </c>
      <c r="E1167" s="179" t="s">
        <v>1307</v>
      </c>
      <c r="F1167" s="179" t="s">
        <v>1308</v>
      </c>
      <c r="G1167" s="179" t="s">
        <v>1309</v>
      </c>
      <c r="H1167" s="179" t="s">
        <v>936</v>
      </c>
      <c r="I1167" s="179" t="s">
        <v>1999</v>
      </c>
      <c r="J1167" s="179" t="s">
        <v>1834</v>
      </c>
      <c r="K1167" s="180">
        <v>0.1</v>
      </c>
      <c r="L1167" s="181">
        <v>69</v>
      </c>
    </row>
    <row r="1168" spans="2:12">
      <c r="B1168" s="179" t="s">
        <v>1816</v>
      </c>
      <c r="C1168" s="179" t="s">
        <v>1817</v>
      </c>
      <c r="D1168" s="179" t="s">
        <v>1818</v>
      </c>
      <c r="E1168" s="179" t="s">
        <v>1307</v>
      </c>
      <c r="F1168" s="179" t="s">
        <v>1308</v>
      </c>
      <c r="G1168" s="179" t="s">
        <v>1309</v>
      </c>
      <c r="H1168" s="179" t="s">
        <v>936</v>
      </c>
      <c r="I1168" s="179" t="s">
        <v>1999</v>
      </c>
      <c r="J1168" s="179" t="s">
        <v>1838</v>
      </c>
      <c r="K1168" s="181"/>
      <c r="L1168" s="181">
        <v>4</v>
      </c>
    </row>
    <row r="1169" spans="2:12">
      <c r="B1169" s="179" t="s">
        <v>1816</v>
      </c>
      <c r="C1169" s="179" t="s">
        <v>1817</v>
      </c>
      <c r="D1169" s="179" t="s">
        <v>1818</v>
      </c>
      <c r="E1169" s="179" t="s">
        <v>1307</v>
      </c>
      <c r="F1169" s="179" t="s">
        <v>1308</v>
      </c>
      <c r="G1169" s="179" t="s">
        <v>1309</v>
      </c>
      <c r="H1169" s="179" t="s">
        <v>936</v>
      </c>
      <c r="I1169" s="179" t="s">
        <v>1999</v>
      </c>
      <c r="J1169" s="179" t="s">
        <v>1839</v>
      </c>
      <c r="K1169" s="181"/>
      <c r="L1169" s="181">
        <v>1</v>
      </c>
    </row>
    <row r="1170" spans="2:12">
      <c r="B1170" s="179" t="s">
        <v>1816</v>
      </c>
      <c r="C1170" s="179" t="s">
        <v>1817</v>
      </c>
      <c r="D1170" s="179" t="s">
        <v>1818</v>
      </c>
      <c r="E1170" s="179" t="s">
        <v>1307</v>
      </c>
      <c r="F1170" s="179" t="s">
        <v>1308</v>
      </c>
      <c r="G1170" s="179" t="s">
        <v>1309</v>
      </c>
      <c r="H1170" s="179" t="s">
        <v>936</v>
      </c>
      <c r="I1170" s="179" t="s">
        <v>1999</v>
      </c>
      <c r="J1170" s="179" t="s">
        <v>1835</v>
      </c>
      <c r="K1170" s="180">
        <v>1.65</v>
      </c>
      <c r="L1170" s="181">
        <v>336</v>
      </c>
    </row>
    <row r="1171" spans="2:12">
      <c r="B1171" s="179" t="s">
        <v>1816</v>
      </c>
      <c r="C1171" s="179" t="s">
        <v>1817</v>
      </c>
      <c r="D1171" s="179" t="s">
        <v>1818</v>
      </c>
      <c r="E1171" s="179" t="s">
        <v>1307</v>
      </c>
      <c r="F1171" s="179" t="s">
        <v>1308</v>
      </c>
      <c r="G1171" s="179" t="s">
        <v>1309</v>
      </c>
      <c r="H1171" s="179" t="s">
        <v>936</v>
      </c>
      <c r="I1171" s="179" t="s">
        <v>1999</v>
      </c>
      <c r="J1171" s="179" t="s">
        <v>1842</v>
      </c>
      <c r="K1171" s="181"/>
      <c r="L1171" s="181">
        <v>2</v>
      </c>
    </row>
    <row r="1172" spans="2:12">
      <c r="B1172" s="179" t="s">
        <v>1816</v>
      </c>
      <c r="C1172" s="179" t="s">
        <v>1817</v>
      </c>
      <c r="D1172" s="179" t="s">
        <v>1818</v>
      </c>
      <c r="E1172" s="179" t="s">
        <v>1307</v>
      </c>
      <c r="F1172" s="179" t="s">
        <v>1308</v>
      </c>
      <c r="G1172" s="179" t="s">
        <v>1309</v>
      </c>
      <c r="H1172" s="179" t="s">
        <v>936</v>
      </c>
      <c r="I1172" s="179" t="s">
        <v>1999</v>
      </c>
      <c r="J1172" s="179" t="s">
        <v>1836</v>
      </c>
      <c r="K1172" s="180">
        <v>0.06</v>
      </c>
      <c r="L1172" s="181">
        <v>2</v>
      </c>
    </row>
    <row r="1173" spans="2:12">
      <c r="B1173" s="179" t="s">
        <v>1816</v>
      </c>
      <c r="C1173" s="179" t="s">
        <v>1817</v>
      </c>
      <c r="D1173" s="179" t="s">
        <v>1818</v>
      </c>
      <c r="E1173" s="179" t="s">
        <v>1307</v>
      </c>
      <c r="F1173" s="179" t="s">
        <v>1308</v>
      </c>
      <c r="G1173" s="179" t="s">
        <v>1309</v>
      </c>
      <c r="H1173" s="179" t="s">
        <v>931</v>
      </c>
      <c r="I1173" s="179" t="s">
        <v>1801</v>
      </c>
      <c r="J1173" s="179" t="s">
        <v>1866</v>
      </c>
      <c r="K1173" s="180">
        <v>0.7</v>
      </c>
      <c r="L1173" s="181">
        <v>1</v>
      </c>
    </row>
    <row r="1174" spans="2:12">
      <c r="B1174" s="179" t="s">
        <v>1816</v>
      </c>
      <c r="C1174" s="179" t="s">
        <v>1817</v>
      </c>
      <c r="D1174" s="179" t="s">
        <v>1818</v>
      </c>
      <c r="E1174" s="179" t="s">
        <v>1307</v>
      </c>
      <c r="F1174" s="179" t="s">
        <v>1308</v>
      </c>
      <c r="G1174" s="179" t="s">
        <v>1309</v>
      </c>
      <c r="H1174" s="179" t="s">
        <v>931</v>
      </c>
      <c r="I1174" s="179" t="s">
        <v>1801</v>
      </c>
      <c r="J1174" s="179" t="s">
        <v>1834</v>
      </c>
      <c r="K1174" s="180">
        <v>0.01</v>
      </c>
      <c r="L1174" s="181">
        <v>5</v>
      </c>
    </row>
    <row r="1175" spans="2:12">
      <c r="B1175" s="179" t="s">
        <v>1816</v>
      </c>
      <c r="C1175" s="179" t="s">
        <v>1817</v>
      </c>
      <c r="D1175" s="179" t="s">
        <v>1818</v>
      </c>
      <c r="E1175" s="179" t="s">
        <v>1307</v>
      </c>
      <c r="F1175" s="179" t="s">
        <v>1308</v>
      </c>
      <c r="G1175" s="179" t="s">
        <v>1309</v>
      </c>
      <c r="H1175" s="179" t="s">
        <v>931</v>
      </c>
      <c r="I1175" s="179" t="s">
        <v>1801</v>
      </c>
      <c r="J1175" s="179" t="s">
        <v>1838</v>
      </c>
      <c r="K1175" s="181"/>
      <c r="L1175" s="181">
        <v>2</v>
      </c>
    </row>
    <row r="1176" spans="2:12">
      <c r="B1176" s="179" t="s">
        <v>1816</v>
      </c>
      <c r="C1176" s="179" t="s">
        <v>1817</v>
      </c>
      <c r="D1176" s="179" t="s">
        <v>1818</v>
      </c>
      <c r="E1176" s="179" t="s">
        <v>1307</v>
      </c>
      <c r="F1176" s="179" t="s">
        <v>1308</v>
      </c>
      <c r="G1176" s="179" t="s">
        <v>1309</v>
      </c>
      <c r="H1176" s="179" t="s">
        <v>931</v>
      </c>
      <c r="I1176" s="179" t="s">
        <v>1801</v>
      </c>
      <c r="J1176" s="179" t="s">
        <v>1835</v>
      </c>
      <c r="K1176" s="180">
        <v>0.43</v>
      </c>
      <c r="L1176" s="181">
        <v>59</v>
      </c>
    </row>
    <row r="1177" spans="2:12">
      <c r="B1177" s="179" t="s">
        <v>1816</v>
      </c>
      <c r="C1177" s="179" t="s">
        <v>1817</v>
      </c>
      <c r="D1177" s="179" t="s">
        <v>1818</v>
      </c>
      <c r="E1177" s="179" t="s">
        <v>1307</v>
      </c>
      <c r="F1177" s="179" t="s">
        <v>1308</v>
      </c>
      <c r="G1177" s="179" t="s">
        <v>1309</v>
      </c>
      <c r="H1177" s="179" t="s">
        <v>931</v>
      </c>
      <c r="I1177" s="179" t="s">
        <v>1801</v>
      </c>
      <c r="J1177" s="179" t="s">
        <v>1842</v>
      </c>
      <c r="K1177" s="181"/>
      <c r="L1177" s="181">
        <v>1</v>
      </c>
    </row>
    <row r="1178" spans="2:12">
      <c r="B1178" s="179" t="s">
        <v>1816</v>
      </c>
      <c r="C1178" s="179" t="s">
        <v>1817</v>
      </c>
      <c r="D1178" s="179" t="s">
        <v>1818</v>
      </c>
      <c r="E1178" s="179" t="s">
        <v>1307</v>
      </c>
      <c r="F1178" s="179" t="s">
        <v>1308</v>
      </c>
      <c r="G1178" s="179" t="s">
        <v>1309</v>
      </c>
      <c r="H1178" s="179" t="s">
        <v>931</v>
      </c>
      <c r="I1178" s="179" t="s">
        <v>1801</v>
      </c>
      <c r="J1178" s="179" t="s">
        <v>1836</v>
      </c>
      <c r="K1178" s="181"/>
      <c r="L1178" s="181">
        <v>1</v>
      </c>
    </row>
    <row r="1179" spans="2:12">
      <c r="B1179" s="179" t="s">
        <v>1816</v>
      </c>
      <c r="C1179" s="179" t="s">
        <v>1817</v>
      </c>
      <c r="D1179" s="179" t="s">
        <v>1818</v>
      </c>
      <c r="E1179" s="179" t="s">
        <v>1307</v>
      </c>
      <c r="F1179" s="179" t="s">
        <v>1308</v>
      </c>
      <c r="G1179" s="179" t="s">
        <v>1309</v>
      </c>
      <c r="H1179" s="179" t="s">
        <v>932</v>
      </c>
      <c r="I1179" s="179" t="s">
        <v>1310</v>
      </c>
      <c r="J1179" s="179" t="s">
        <v>1866</v>
      </c>
      <c r="K1179" s="180">
        <v>0.91</v>
      </c>
      <c r="L1179" s="181">
        <v>1</v>
      </c>
    </row>
    <row r="1180" spans="2:12">
      <c r="B1180" s="179" t="s">
        <v>1816</v>
      </c>
      <c r="C1180" s="179" t="s">
        <v>1817</v>
      </c>
      <c r="D1180" s="179" t="s">
        <v>1818</v>
      </c>
      <c r="E1180" s="179" t="s">
        <v>1307</v>
      </c>
      <c r="F1180" s="179" t="s">
        <v>1308</v>
      </c>
      <c r="G1180" s="179" t="s">
        <v>1309</v>
      </c>
      <c r="H1180" s="179" t="s">
        <v>932</v>
      </c>
      <c r="I1180" s="179" t="s">
        <v>1310</v>
      </c>
      <c r="J1180" s="179" t="s">
        <v>1834</v>
      </c>
      <c r="K1180" s="180">
        <v>0.02</v>
      </c>
      <c r="L1180" s="181">
        <v>13</v>
      </c>
    </row>
    <row r="1181" spans="2:12">
      <c r="B1181" s="179" t="s">
        <v>1816</v>
      </c>
      <c r="C1181" s="179" t="s">
        <v>1817</v>
      </c>
      <c r="D1181" s="179" t="s">
        <v>1818</v>
      </c>
      <c r="E1181" s="179" t="s">
        <v>1307</v>
      </c>
      <c r="F1181" s="179" t="s">
        <v>1308</v>
      </c>
      <c r="G1181" s="179" t="s">
        <v>1309</v>
      </c>
      <c r="H1181" s="179" t="s">
        <v>932</v>
      </c>
      <c r="I1181" s="179" t="s">
        <v>1310</v>
      </c>
      <c r="J1181" s="179" t="s">
        <v>1861</v>
      </c>
      <c r="K1181" s="181"/>
      <c r="L1181" s="181">
        <v>1</v>
      </c>
    </row>
    <row r="1182" spans="2:12">
      <c r="B1182" s="179" t="s">
        <v>1816</v>
      </c>
      <c r="C1182" s="179" t="s">
        <v>1817</v>
      </c>
      <c r="D1182" s="179" t="s">
        <v>1818</v>
      </c>
      <c r="E1182" s="179" t="s">
        <v>1307</v>
      </c>
      <c r="F1182" s="179" t="s">
        <v>1308</v>
      </c>
      <c r="G1182" s="179" t="s">
        <v>1309</v>
      </c>
      <c r="H1182" s="179" t="s">
        <v>932</v>
      </c>
      <c r="I1182" s="179" t="s">
        <v>1310</v>
      </c>
      <c r="J1182" s="179" t="s">
        <v>1835</v>
      </c>
      <c r="K1182" s="180">
        <v>1.1299999999999999</v>
      </c>
      <c r="L1182" s="181">
        <v>164</v>
      </c>
    </row>
    <row r="1183" spans="2:12">
      <c r="B1183" s="179" t="s">
        <v>1816</v>
      </c>
      <c r="C1183" s="179" t="s">
        <v>1817</v>
      </c>
      <c r="D1183" s="179" t="s">
        <v>1818</v>
      </c>
      <c r="E1183" s="179" t="s">
        <v>1307</v>
      </c>
      <c r="F1183" s="179" t="s">
        <v>1308</v>
      </c>
      <c r="G1183" s="179" t="s">
        <v>1309</v>
      </c>
      <c r="H1183" s="179" t="s">
        <v>932</v>
      </c>
      <c r="I1183" s="179" t="s">
        <v>1310</v>
      </c>
      <c r="J1183" s="179" t="s">
        <v>1842</v>
      </c>
      <c r="K1183" s="181"/>
      <c r="L1183" s="181">
        <v>2</v>
      </c>
    </row>
    <row r="1184" spans="2:12">
      <c r="B1184" s="179" t="s">
        <v>1816</v>
      </c>
      <c r="C1184" s="179" t="s">
        <v>1817</v>
      </c>
      <c r="D1184" s="179" t="s">
        <v>1818</v>
      </c>
      <c r="E1184" s="179" t="s">
        <v>1307</v>
      </c>
      <c r="F1184" s="179" t="s">
        <v>1308</v>
      </c>
      <c r="G1184" s="179" t="s">
        <v>1309</v>
      </c>
      <c r="H1184" s="179" t="s">
        <v>932</v>
      </c>
      <c r="I1184" s="179" t="s">
        <v>1310</v>
      </c>
      <c r="J1184" s="179" t="s">
        <v>1836</v>
      </c>
      <c r="K1184" s="180">
        <v>0.01</v>
      </c>
      <c r="L1184" s="181">
        <v>2</v>
      </c>
    </row>
    <row r="1185" spans="2:12">
      <c r="B1185" s="179" t="s">
        <v>1816</v>
      </c>
      <c r="C1185" s="179" t="s">
        <v>1817</v>
      </c>
      <c r="D1185" s="179" t="s">
        <v>1818</v>
      </c>
      <c r="E1185" s="179" t="s">
        <v>1307</v>
      </c>
      <c r="F1185" s="179" t="s">
        <v>1308</v>
      </c>
      <c r="G1185" s="179" t="s">
        <v>1309</v>
      </c>
      <c r="H1185" s="179" t="s">
        <v>938</v>
      </c>
      <c r="I1185" s="179" t="s">
        <v>1610</v>
      </c>
      <c r="J1185" s="179" t="s">
        <v>1834</v>
      </c>
      <c r="K1185" s="180">
        <v>0.03</v>
      </c>
      <c r="L1185" s="181">
        <v>20</v>
      </c>
    </row>
    <row r="1186" spans="2:12">
      <c r="B1186" s="179" t="s">
        <v>1816</v>
      </c>
      <c r="C1186" s="179" t="s">
        <v>1817</v>
      </c>
      <c r="D1186" s="179" t="s">
        <v>1818</v>
      </c>
      <c r="E1186" s="179" t="s">
        <v>1307</v>
      </c>
      <c r="F1186" s="179" t="s">
        <v>1308</v>
      </c>
      <c r="G1186" s="179" t="s">
        <v>1309</v>
      </c>
      <c r="H1186" s="179" t="s">
        <v>938</v>
      </c>
      <c r="I1186" s="179" t="s">
        <v>1610</v>
      </c>
      <c r="J1186" s="179" t="s">
        <v>1838</v>
      </c>
      <c r="K1186" s="181"/>
      <c r="L1186" s="181">
        <v>2</v>
      </c>
    </row>
    <row r="1187" spans="2:12">
      <c r="B1187" s="179" t="s">
        <v>1816</v>
      </c>
      <c r="C1187" s="179" t="s">
        <v>1817</v>
      </c>
      <c r="D1187" s="179" t="s">
        <v>1818</v>
      </c>
      <c r="E1187" s="179" t="s">
        <v>1307</v>
      </c>
      <c r="F1187" s="179" t="s">
        <v>1308</v>
      </c>
      <c r="G1187" s="179" t="s">
        <v>1309</v>
      </c>
      <c r="H1187" s="179" t="s">
        <v>938</v>
      </c>
      <c r="I1187" s="179" t="s">
        <v>1610</v>
      </c>
      <c r="J1187" s="179" t="s">
        <v>1835</v>
      </c>
      <c r="K1187" s="180">
        <v>1.67</v>
      </c>
      <c r="L1187" s="181">
        <v>355</v>
      </c>
    </row>
    <row r="1188" spans="2:12">
      <c r="B1188" s="179" t="s">
        <v>1816</v>
      </c>
      <c r="C1188" s="179" t="s">
        <v>1817</v>
      </c>
      <c r="D1188" s="179" t="s">
        <v>1818</v>
      </c>
      <c r="E1188" s="179" t="s">
        <v>1307</v>
      </c>
      <c r="F1188" s="179" t="s">
        <v>1308</v>
      </c>
      <c r="G1188" s="179" t="s">
        <v>1309</v>
      </c>
      <c r="H1188" s="179" t="s">
        <v>938</v>
      </c>
      <c r="I1188" s="179" t="s">
        <v>1610</v>
      </c>
      <c r="J1188" s="179" t="s">
        <v>1842</v>
      </c>
      <c r="K1188" s="181"/>
      <c r="L1188" s="181">
        <v>2</v>
      </c>
    </row>
    <row r="1189" spans="2:12">
      <c r="B1189" s="179" t="s">
        <v>1816</v>
      </c>
      <c r="C1189" s="179" t="s">
        <v>1817</v>
      </c>
      <c r="D1189" s="179" t="s">
        <v>1818</v>
      </c>
      <c r="E1189" s="179" t="s">
        <v>1307</v>
      </c>
      <c r="F1189" s="179" t="s">
        <v>1308</v>
      </c>
      <c r="G1189" s="179" t="s">
        <v>1309</v>
      </c>
      <c r="H1189" s="179" t="s">
        <v>938</v>
      </c>
      <c r="I1189" s="179" t="s">
        <v>1610</v>
      </c>
      <c r="J1189" s="179" t="s">
        <v>1836</v>
      </c>
      <c r="K1189" s="180">
        <v>0.15</v>
      </c>
      <c r="L1189" s="181">
        <v>2</v>
      </c>
    </row>
    <row r="1190" spans="2:12">
      <c r="B1190" s="179" t="s">
        <v>1816</v>
      </c>
      <c r="C1190" s="179" t="s">
        <v>1817</v>
      </c>
      <c r="D1190" s="179" t="s">
        <v>1818</v>
      </c>
      <c r="E1190" s="179" t="s">
        <v>1307</v>
      </c>
      <c r="F1190" s="179" t="s">
        <v>1308</v>
      </c>
      <c r="G1190" s="179" t="s">
        <v>1309</v>
      </c>
      <c r="H1190" s="179" t="s">
        <v>934</v>
      </c>
      <c r="I1190" s="179" t="s">
        <v>1311</v>
      </c>
      <c r="J1190" s="179" t="s">
        <v>1834</v>
      </c>
      <c r="K1190" s="181"/>
      <c r="L1190" s="181">
        <v>3</v>
      </c>
    </row>
    <row r="1191" spans="2:12">
      <c r="B1191" s="179" t="s">
        <v>1816</v>
      </c>
      <c r="C1191" s="179" t="s">
        <v>1817</v>
      </c>
      <c r="D1191" s="179" t="s">
        <v>1818</v>
      </c>
      <c r="E1191" s="179" t="s">
        <v>1307</v>
      </c>
      <c r="F1191" s="179" t="s">
        <v>1308</v>
      </c>
      <c r="G1191" s="179" t="s">
        <v>1309</v>
      </c>
      <c r="H1191" s="179" t="s">
        <v>934</v>
      </c>
      <c r="I1191" s="179" t="s">
        <v>1311</v>
      </c>
      <c r="J1191" s="179" t="s">
        <v>1838</v>
      </c>
      <c r="K1191" s="181"/>
      <c r="L1191" s="181">
        <v>1</v>
      </c>
    </row>
    <row r="1192" spans="2:12">
      <c r="B1192" s="179" t="s">
        <v>1816</v>
      </c>
      <c r="C1192" s="179" t="s">
        <v>1817</v>
      </c>
      <c r="D1192" s="179" t="s">
        <v>1818</v>
      </c>
      <c r="E1192" s="179" t="s">
        <v>1307</v>
      </c>
      <c r="F1192" s="179" t="s">
        <v>1308</v>
      </c>
      <c r="G1192" s="179" t="s">
        <v>1309</v>
      </c>
      <c r="H1192" s="179" t="s">
        <v>934</v>
      </c>
      <c r="I1192" s="179" t="s">
        <v>1311</v>
      </c>
      <c r="J1192" s="179" t="s">
        <v>1835</v>
      </c>
      <c r="K1192" s="180">
        <v>0.34</v>
      </c>
      <c r="L1192" s="181">
        <v>49</v>
      </c>
    </row>
    <row r="1193" spans="2:12">
      <c r="B1193" s="179" t="s">
        <v>1816</v>
      </c>
      <c r="C1193" s="179" t="s">
        <v>1817</v>
      </c>
      <c r="D1193" s="179" t="s">
        <v>1818</v>
      </c>
      <c r="E1193" s="179" t="s">
        <v>1307</v>
      </c>
      <c r="F1193" s="179" t="s">
        <v>1308</v>
      </c>
      <c r="G1193" s="179" t="s">
        <v>1309</v>
      </c>
      <c r="H1193" s="179" t="s">
        <v>934</v>
      </c>
      <c r="I1193" s="179" t="s">
        <v>1311</v>
      </c>
      <c r="J1193" s="179" t="s">
        <v>1842</v>
      </c>
      <c r="K1193" s="181"/>
      <c r="L1193" s="181">
        <v>1</v>
      </c>
    </row>
    <row r="1194" spans="2:12">
      <c r="B1194" s="179" t="s">
        <v>1816</v>
      </c>
      <c r="C1194" s="179" t="s">
        <v>1817</v>
      </c>
      <c r="D1194" s="179" t="s">
        <v>1818</v>
      </c>
      <c r="E1194" s="179" t="s">
        <v>1307</v>
      </c>
      <c r="F1194" s="179" t="s">
        <v>1308</v>
      </c>
      <c r="G1194" s="179" t="s">
        <v>1309</v>
      </c>
      <c r="H1194" s="179" t="s">
        <v>934</v>
      </c>
      <c r="I1194" s="179" t="s">
        <v>1311</v>
      </c>
      <c r="J1194" s="179" t="s">
        <v>1836</v>
      </c>
      <c r="K1194" s="180">
        <v>0.01</v>
      </c>
      <c r="L1194" s="181">
        <v>1</v>
      </c>
    </row>
    <row r="1195" spans="2:12">
      <c r="B1195" s="179" t="s">
        <v>1816</v>
      </c>
      <c r="C1195" s="179" t="s">
        <v>1817</v>
      </c>
      <c r="D1195" s="179" t="s">
        <v>1818</v>
      </c>
      <c r="E1195" s="179" t="s">
        <v>1307</v>
      </c>
      <c r="F1195" s="179" t="s">
        <v>1308</v>
      </c>
      <c r="G1195" s="179" t="s">
        <v>1309</v>
      </c>
      <c r="H1195" s="179" t="s">
        <v>939</v>
      </c>
      <c r="I1195" s="179" t="s">
        <v>1312</v>
      </c>
      <c r="J1195" s="179" t="s">
        <v>1834</v>
      </c>
      <c r="K1195" s="181"/>
      <c r="L1195" s="181">
        <v>4</v>
      </c>
    </row>
    <row r="1196" spans="2:12">
      <c r="B1196" s="179" t="s">
        <v>1816</v>
      </c>
      <c r="C1196" s="179" t="s">
        <v>1817</v>
      </c>
      <c r="D1196" s="179" t="s">
        <v>1818</v>
      </c>
      <c r="E1196" s="179" t="s">
        <v>1307</v>
      </c>
      <c r="F1196" s="179" t="s">
        <v>1308</v>
      </c>
      <c r="G1196" s="179" t="s">
        <v>1309</v>
      </c>
      <c r="H1196" s="179" t="s">
        <v>939</v>
      </c>
      <c r="I1196" s="179" t="s">
        <v>1312</v>
      </c>
      <c r="J1196" s="179" t="s">
        <v>1835</v>
      </c>
      <c r="K1196" s="180">
        <v>0.61</v>
      </c>
      <c r="L1196" s="181">
        <v>84</v>
      </c>
    </row>
    <row r="1197" spans="2:12">
      <c r="B1197" s="179" t="s">
        <v>1816</v>
      </c>
      <c r="C1197" s="179" t="s">
        <v>1817</v>
      </c>
      <c r="D1197" s="179" t="s">
        <v>1818</v>
      </c>
      <c r="E1197" s="179" t="s">
        <v>1307</v>
      </c>
      <c r="F1197" s="179" t="s">
        <v>1308</v>
      </c>
      <c r="G1197" s="179" t="s">
        <v>1309</v>
      </c>
      <c r="H1197" s="179" t="s">
        <v>939</v>
      </c>
      <c r="I1197" s="179" t="s">
        <v>1312</v>
      </c>
      <c r="J1197" s="179" t="s">
        <v>1842</v>
      </c>
      <c r="K1197" s="181"/>
      <c r="L1197" s="181">
        <v>3</v>
      </c>
    </row>
    <row r="1198" spans="2:12">
      <c r="B1198" s="179" t="s">
        <v>1816</v>
      </c>
      <c r="C1198" s="179" t="s">
        <v>1817</v>
      </c>
      <c r="D1198" s="179" t="s">
        <v>1818</v>
      </c>
      <c r="E1198" s="179" t="s">
        <v>1307</v>
      </c>
      <c r="F1198" s="179" t="s">
        <v>1308</v>
      </c>
      <c r="G1198" s="179" t="s">
        <v>1309</v>
      </c>
      <c r="H1198" s="179" t="s">
        <v>939</v>
      </c>
      <c r="I1198" s="179" t="s">
        <v>1312</v>
      </c>
      <c r="J1198" s="179" t="s">
        <v>1836</v>
      </c>
      <c r="K1198" s="180">
        <v>0.01</v>
      </c>
      <c r="L1198" s="181">
        <v>2</v>
      </c>
    </row>
    <row r="1199" spans="2:12">
      <c r="B1199" s="179" t="s">
        <v>1816</v>
      </c>
      <c r="C1199" s="179" t="s">
        <v>1817</v>
      </c>
      <c r="D1199" s="179" t="s">
        <v>1818</v>
      </c>
      <c r="E1199" s="179" t="s">
        <v>1307</v>
      </c>
      <c r="F1199" s="179" t="s">
        <v>2000</v>
      </c>
      <c r="G1199" s="179" t="s">
        <v>1312</v>
      </c>
      <c r="H1199" s="179" t="s">
        <v>939</v>
      </c>
      <c r="I1199" s="179" t="s">
        <v>1312</v>
      </c>
      <c r="J1199" s="179" t="s">
        <v>1834</v>
      </c>
      <c r="K1199" s="180">
        <v>0.02</v>
      </c>
      <c r="L1199" s="181">
        <v>12</v>
      </c>
    </row>
    <row r="1200" spans="2:12">
      <c r="B1200" s="179" t="s">
        <v>1816</v>
      </c>
      <c r="C1200" s="179" t="s">
        <v>1817</v>
      </c>
      <c r="D1200" s="179" t="s">
        <v>1818</v>
      </c>
      <c r="E1200" s="179" t="s">
        <v>1307</v>
      </c>
      <c r="F1200" s="179" t="s">
        <v>2000</v>
      </c>
      <c r="G1200" s="179" t="s">
        <v>1312</v>
      </c>
      <c r="H1200" s="179" t="s">
        <v>939</v>
      </c>
      <c r="I1200" s="179" t="s">
        <v>1312</v>
      </c>
      <c r="J1200" s="179" t="s">
        <v>1835</v>
      </c>
      <c r="K1200" s="180">
        <v>0.31</v>
      </c>
      <c r="L1200" s="181">
        <v>64</v>
      </c>
    </row>
    <row r="1201" spans="2:12">
      <c r="B1201" s="179" t="s">
        <v>1816</v>
      </c>
      <c r="C1201" s="179" t="s">
        <v>1817</v>
      </c>
      <c r="D1201" s="179" t="s">
        <v>1818</v>
      </c>
      <c r="E1201" s="179" t="s">
        <v>1307</v>
      </c>
      <c r="F1201" s="179" t="s">
        <v>2000</v>
      </c>
      <c r="G1201" s="179" t="s">
        <v>1312</v>
      </c>
      <c r="H1201" s="179" t="s">
        <v>939</v>
      </c>
      <c r="I1201" s="179" t="s">
        <v>1312</v>
      </c>
      <c r="J1201" s="179" t="s">
        <v>1836</v>
      </c>
      <c r="K1201" s="180">
        <v>0.03</v>
      </c>
      <c r="L1201" s="181">
        <v>2</v>
      </c>
    </row>
    <row r="1202" spans="2:12">
      <c r="B1202" s="179" t="s">
        <v>1816</v>
      </c>
      <c r="C1202" s="179" t="s">
        <v>1817</v>
      </c>
      <c r="D1202" s="179" t="s">
        <v>1818</v>
      </c>
      <c r="E1202" s="179" t="s">
        <v>1307</v>
      </c>
      <c r="F1202" s="179" t="s">
        <v>2001</v>
      </c>
      <c r="G1202" s="179" t="s">
        <v>1310</v>
      </c>
      <c r="H1202" s="179" t="s">
        <v>932</v>
      </c>
      <c r="I1202" s="179" t="s">
        <v>1310</v>
      </c>
      <c r="J1202" s="179" t="s">
        <v>1834</v>
      </c>
      <c r="K1202" s="180">
        <v>0.01</v>
      </c>
      <c r="L1202" s="181">
        <v>6</v>
      </c>
    </row>
    <row r="1203" spans="2:12">
      <c r="B1203" s="179" t="s">
        <v>1816</v>
      </c>
      <c r="C1203" s="179" t="s">
        <v>1817</v>
      </c>
      <c r="D1203" s="179" t="s">
        <v>1818</v>
      </c>
      <c r="E1203" s="179" t="s">
        <v>1307</v>
      </c>
      <c r="F1203" s="179" t="s">
        <v>2001</v>
      </c>
      <c r="G1203" s="179" t="s">
        <v>1310</v>
      </c>
      <c r="H1203" s="179" t="s">
        <v>932</v>
      </c>
      <c r="I1203" s="179" t="s">
        <v>1310</v>
      </c>
      <c r="J1203" s="179" t="s">
        <v>1835</v>
      </c>
      <c r="K1203" s="180">
        <v>0.22</v>
      </c>
      <c r="L1203" s="181">
        <v>44</v>
      </c>
    </row>
    <row r="1204" spans="2:12">
      <c r="B1204" s="179" t="s">
        <v>1816</v>
      </c>
      <c r="C1204" s="179" t="s">
        <v>1817</v>
      </c>
      <c r="D1204" s="179" t="s">
        <v>1818</v>
      </c>
      <c r="E1204" s="179" t="s">
        <v>1307</v>
      </c>
      <c r="F1204" s="179" t="s">
        <v>2001</v>
      </c>
      <c r="G1204" s="179" t="s">
        <v>1310</v>
      </c>
      <c r="H1204" s="179" t="s">
        <v>932</v>
      </c>
      <c r="I1204" s="179" t="s">
        <v>1310</v>
      </c>
      <c r="J1204" s="179" t="s">
        <v>1836</v>
      </c>
      <c r="K1204" s="180">
        <v>0.01</v>
      </c>
      <c r="L1204" s="181">
        <v>1</v>
      </c>
    </row>
    <row r="1205" spans="2:12">
      <c r="B1205" s="179" t="s">
        <v>1816</v>
      </c>
      <c r="C1205" s="179" t="s">
        <v>1817</v>
      </c>
      <c r="D1205" s="179" t="s">
        <v>1818</v>
      </c>
      <c r="E1205" s="179" t="s">
        <v>1307</v>
      </c>
      <c r="F1205" s="179" t="s">
        <v>2002</v>
      </c>
      <c r="G1205" s="179" t="s">
        <v>1310</v>
      </c>
      <c r="H1205" s="179" t="s">
        <v>361</v>
      </c>
      <c r="I1205" s="179" t="s">
        <v>1310</v>
      </c>
      <c r="J1205" s="179" t="s">
        <v>1838</v>
      </c>
      <c r="K1205" s="180">
        <v>0.05</v>
      </c>
      <c r="L1205" s="181">
        <v>22</v>
      </c>
    </row>
    <row r="1206" spans="2:12">
      <c r="B1206" s="179" t="s">
        <v>1816</v>
      </c>
      <c r="C1206" s="179" t="s">
        <v>1817</v>
      </c>
      <c r="D1206" s="179" t="s">
        <v>1818</v>
      </c>
      <c r="E1206" s="179" t="s">
        <v>1307</v>
      </c>
      <c r="F1206" s="179" t="s">
        <v>2002</v>
      </c>
      <c r="G1206" s="179" t="s">
        <v>1310</v>
      </c>
      <c r="H1206" s="179" t="s">
        <v>361</v>
      </c>
      <c r="I1206" s="179" t="s">
        <v>1310</v>
      </c>
      <c r="J1206" s="179" t="s">
        <v>1915</v>
      </c>
      <c r="K1206" s="180">
        <v>0.01</v>
      </c>
      <c r="L1206" s="181">
        <v>1</v>
      </c>
    </row>
    <row r="1207" spans="2:12">
      <c r="B1207" s="179" t="s">
        <v>1816</v>
      </c>
      <c r="C1207" s="179" t="s">
        <v>1817</v>
      </c>
      <c r="D1207" s="179" t="s">
        <v>1818</v>
      </c>
      <c r="E1207" s="179" t="s">
        <v>1307</v>
      </c>
      <c r="F1207" s="179" t="s">
        <v>2003</v>
      </c>
      <c r="G1207" s="179" t="s">
        <v>1312</v>
      </c>
      <c r="H1207" s="179" t="s">
        <v>364</v>
      </c>
      <c r="I1207" s="179" t="s">
        <v>1312</v>
      </c>
      <c r="J1207" s="179" t="s">
        <v>1838</v>
      </c>
      <c r="K1207" s="180">
        <v>0.02</v>
      </c>
      <c r="L1207" s="181">
        <v>10</v>
      </c>
    </row>
    <row r="1208" spans="2:12">
      <c r="B1208" s="179" t="s">
        <v>1816</v>
      </c>
      <c r="C1208" s="179" t="s">
        <v>1817</v>
      </c>
      <c r="D1208" s="179" t="s">
        <v>1818</v>
      </c>
      <c r="E1208" s="179" t="s">
        <v>1307</v>
      </c>
      <c r="F1208" s="179" t="s">
        <v>2003</v>
      </c>
      <c r="G1208" s="179" t="s">
        <v>1312</v>
      </c>
      <c r="H1208" s="179" t="s">
        <v>364</v>
      </c>
      <c r="I1208" s="179" t="s">
        <v>1312</v>
      </c>
      <c r="J1208" s="179" t="s">
        <v>1915</v>
      </c>
      <c r="K1208" s="180">
        <v>0.05</v>
      </c>
      <c r="L1208" s="181">
        <v>6</v>
      </c>
    </row>
    <row r="1209" spans="2:12">
      <c r="B1209" s="179" t="s">
        <v>1816</v>
      </c>
      <c r="C1209" s="179" t="s">
        <v>1817</v>
      </c>
      <c r="D1209" s="179" t="s">
        <v>1818</v>
      </c>
      <c r="E1209" s="179" t="s">
        <v>234</v>
      </c>
      <c r="F1209" s="179" t="s">
        <v>2004</v>
      </c>
      <c r="G1209" s="179" t="s">
        <v>2005</v>
      </c>
      <c r="H1209" s="179" t="s">
        <v>783</v>
      </c>
      <c r="I1209" s="179" t="s">
        <v>2005</v>
      </c>
      <c r="J1209" s="179" t="s">
        <v>1836</v>
      </c>
      <c r="K1209" s="180">
        <v>0.01</v>
      </c>
      <c r="L1209" s="181">
        <v>1</v>
      </c>
    </row>
    <row r="1210" spans="2:12">
      <c r="B1210" s="179" t="s">
        <v>1816</v>
      </c>
      <c r="C1210" s="179" t="s">
        <v>1817</v>
      </c>
      <c r="D1210" s="179" t="s">
        <v>1818</v>
      </c>
      <c r="E1210" s="179" t="s">
        <v>234</v>
      </c>
      <c r="F1210" s="179" t="s">
        <v>2004</v>
      </c>
      <c r="G1210" s="179" t="s">
        <v>2005</v>
      </c>
      <c r="H1210" s="179" t="s">
        <v>788</v>
      </c>
      <c r="I1210" s="179" t="s">
        <v>2006</v>
      </c>
      <c r="J1210" s="179" t="s">
        <v>1836</v>
      </c>
      <c r="K1210" s="181"/>
      <c r="L1210" s="181">
        <v>1</v>
      </c>
    </row>
    <row r="1211" spans="2:12">
      <c r="B1211" s="179" t="s">
        <v>1816</v>
      </c>
      <c r="C1211" s="179" t="s">
        <v>1817</v>
      </c>
      <c r="D1211" s="179" t="s">
        <v>1818</v>
      </c>
      <c r="E1211" s="179" t="s">
        <v>234</v>
      </c>
      <c r="F1211" s="179" t="s">
        <v>2004</v>
      </c>
      <c r="G1211" s="179" t="s">
        <v>2005</v>
      </c>
      <c r="H1211" s="179" t="s">
        <v>792</v>
      </c>
      <c r="I1211" s="179" t="s">
        <v>2007</v>
      </c>
      <c r="J1211" s="179" t="s">
        <v>1835</v>
      </c>
      <c r="K1211" s="180">
        <v>0.01</v>
      </c>
      <c r="L1211" s="181">
        <v>1</v>
      </c>
    </row>
    <row r="1212" spans="2:12">
      <c r="B1212" s="179" t="s">
        <v>1816</v>
      </c>
      <c r="C1212" s="179" t="s">
        <v>1817</v>
      </c>
      <c r="D1212" s="179" t="s">
        <v>1818</v>
      </c>
      <c r="E1212" s="179" t="s">
        <v>234</v>
      </c>
      <c r="F1212" s="179" t="s">
        <v>2004</v>
      </c>
      <c r="G1212" s="179" t="s">
        <v>2005</v>
      </c>
      <c r="H1212" s="179" t="s">
        <v>786</v>
      </c>
      <c r="I1212" s="179" t="s">
        <v>2008</v>
      </c>
      <c r="J1212" s="179" t="s">
        <v>1836</v>
      </c>
      <c r="K1212" s="181"/>
      <c r="L1212" s="181">
        <v>1</v>
      </c>
    </row>
    <row r="1213" spans="2:12">
      <c r="B1213" s="179" t="s">
        <v>1816</v>
      </c>
      <c r="C1213" s="179" t="s">
        <v>1817</v>
      </c>
      <c r="D1213" s="179" t="s">
        <v>1818</v>
      </c>
      <c r="E1213" s="179" t="s">
        <v>234</v>
      </c>
      <c r="F1213" s="179" t="s">
        <v>2009</v>
      </c>
      <c r="G1213" s="179" t="s">
        <v>1606</v>
      </c>
      <c r="H1213" s="179" t="s">
        <v>780</v>
      </c>
      <c r="I1213" s="179" t="s">
        <v>2010</v>
      </c>
      <c r="J1213" s="179" t="s">
        <v>1834</v>
      </c>
      <c r="K1213" s="181"/>
      <c r="L1213" s="181">
        <v>1</v>
      </c>
    </row>
    <row r="1214" spans="2:12">
      <c r="B1214" s="179" t="s">
        <v>1816</v>
      </c>
      <c r="C1214" s="179" t="s">
        <v>1817</v>
      </c>
      <c r="D1214" s="179" t="s">
        <v>1818</v>
      </c>
      <c r="E1214" s="179" t="s">
        <v>234</v>
      </c>
      <c r="F1214" s="179" t="s">
        <v>2009</v>
      </c>
      <c r="G1214" s="179" t="s">
        <v>1606</v>
      </c>
      <c r="H1214" s="179" t="s">
        <v>780</v>
      </c>
      <c r="I1214" s="179" t="s">
        <v>2010</v>
      </c>
      <c r="J1214" s="179" t="s">
        <v>1835</v>
      </c>
      <c r="K1214" s="180">
        <v>0.02</v>
      </c>
      <c r="L1214" s="181">
        <v>3</v>
      </c>
    </row>
    <row r="1215" spans="2:12">
      <c r="B1215" s="179" t="s">
        <v>1816</v>
      </c>
      <c r="C1215" s="179" t="s">
        <v>1817</v>
      </c>
      <c r="D1215" s="179" t="s">
        <v>1818</v>
      </c>
      <c r="E1215" s="179" t="s">
        <v>234</v>
      </c>
      <c r="F1215" s="179" t="s">
        <v>2009</v>
      </c>
      <c r="G1215" s="179" t="s">
        <v>1606</v>
      </c>
      <c r="H1215" s="179" t="s">
        <v>756</v>
      </c>
      <c r="I1215" s="179" t="s">
        <v>2011</v>
      </c>
      <c r="J1215" s="179" t="s">
        <v>1835</v>
      </c>
      <c r="K1215" s="180">
        <v>0.01</v>
      </c>
      <c r="L1215" s="181">
        <v>1</v>
      </c>
    </row>
    <row r="1216" spans="2:12">
      <c r="B1216" s="179" t="s">
        <v>1816</v>
      </c>
      <c r="C1216" s="179" t="s">
        <v>1817</v>
      </c>
      <c r="D1216" s="179" t="s">
        <v>1818</v>
      </c>
      <c r="E1216" s="179" t="s">
        <v>234</v>
      </c>
      <c r="F1216" s="179" t="s">
        <v>2009</v>
      </c>
      <c r="G1216" s="179" t="s">
        <v>1606</v>
      </c>
      <c r="H1216" s="179" t="s">
        <v>746</v>
      </c>
      <c r="I1216" s="179" t="s">
        <v>2012</v>
      </c>
      <c r="J1216" s="179" t="s">
        <v>1835</v>
      </c>
      <c r="K1216" s="180">
        <v>0.01</v>
      </c>
      <c r="L1216" s="181">
        <v>1</v>
      </c>
    </row>
    <row r="1217" spans="2:12">
      <c r="B1217" s="179" t="s">
        <v>1816</v>
      </c>
      <c r="C1217" s="179" t="s">
        <v>1817</v>
      </c>
      <c r="D1217" s="179" t="s">
        <v>1818</v>
      </c>
      <c r="E1217" s="179" t="s">
        <v>234</v>
      </c>
      <c r="F1217" s="179" t="s">
        <v>2009</v>
      </c>
      <c r="G1217" s="179" t="s">
        <v>1606</v>
      </c>
      <c r="H1217" s="179" t="s">
        <v>744</v>
      </c>
      <c r="I1217" s="179" t="s">
        <v>2013</v>
      </c>
      <c r="J1217" s="179" t="s">
        <v>1835</v>
      </c>
      <c r="K1217" s="181"/>
      <c r="L1217" s="181">
        <v>2</v>
      </c>
    </row>
    <row r="1218" spans="2:12">
      <c r="B1218" s="179" t="s">
        <v>1816</v>
      </c>
      <c r="C1218" s="179" t="s">
        <v>1817</v>
      </c>
      <c r="D1218" s="179" t="s">
        <v>1818</v>
      </c>
      <c r="E1218" s="179" t="s">
        <v>234</v>
      </c>
      <c r="F1218" s="179" t="s">
        <v>2009</v>
      </c>
      <c r="G1218" s="179" t="s">
        <v>1606</v>
      </c>
      <c r="H1218" s="179" t="s">
        <v>744</v>
      </c>
      <c r="I1218" s="179" t="s">
        <v>2013</v>
      </c>
      <c r="J1218" s="179" t="s">
        <v>1836</v>
      </c>
      <c r="K1218" s="181"/>
      <c r="L1218" s="181">
        <v>1</v>
      </c>
    </row>
    <row r="1219" spans="2:12">
      <c r="B1219" s="179" t="s">
        <v>1816</v>
      </c>
      <c r="C1219" s="179" t="s">
        <v>1817</v>
      </c>
      <c r="D1219" s="179" t="s">
        <v>1818</v>
      </c>
      <c r="E1219" s="179" t="s">
        <v>234</v>
      </c>
      <c r="F1219" s="179" t="s">
        <v>2009</v>
      </c>
      <c r="G1219" s="179" t="s">
        <v>1606</v>
      </c>
      <c r="H1219" s="179" t="s">
        <v>736</v>
      </c>
      <c r="I1219" s="179" t="s">
        <v>2014</v>
      </c>
      <c r="J1219" s="179" t="s">
        <v>1835</v>
      </c>
      <c r="K1219" s="180">
        <v>0.01</v>
      </c>
      <c r="L1219" s="181">
        <v>1</v>
      </c>
    </row>
    <row r="1220" spans="2:12">
      <c r="B1220" s="179" t="s">
        <v>1816</v>
      </c>
      <c r="C1220" s="179" t="s">
        <v>1817</v>
      </c>
      <c r="D1220" s="179" t="s">
        <v>1818</v>
      </c>
      <c r="E1220" s="179" t="s">
        <v>234</v>
      </c>
      <c r="F1220" s="179" t="s">
        <v>2009</v>
      </c>
      <c r="G1220" s="179" t="s">
        <v>1606</v>
      </c>
      <c r="H1220" s="179" t="s">
        <v>748</v>
      </c>
      <c r="I1220" s="179" t="s">
        <v>2015</v>
      </c>
      <c r="J1220" s="179" t="s">
        <v>1835</v>
      </c>
      <c r="K1220" s="180">
        <v>0.01</v>
      </c>
      <c r="L1220" s="181">
        <v>1</v>
      </c>
    </row>
    <row r="1221" spans="2:12">
      <c r="B1221" s="179" t="s">
        <v>1816</v>
      </c>
      <c r="C1221" s="179" t="s">
        <v>1817</v>
      </c>
      <c r="D1221" s="179" t="s">
        <v>1818</v>
      </c>
      <c r="E1221" s="179" t="s">
        <v>234</v>
      </c>
      <c r="F1221" s="179" t="s">
        <v>2009</v>
      </c>
      <c r="G1221" s="179" t="s">
        <v>1606</v>
      </c>
      <c r="H1221" s="179" t="s">
        <v>752</v>
      </c>
      <c r="I1221" s="179" t="s">
        <v>2016</v>
      </c>
      <c r="J1221" s="179" t="s">
        <v>1835</v>
      </c>
      <c r="K1221" s="180">
        <v>0.01</v>
      </c>
      <c r="L1221" s="181">
        <v>1</v>
      </c>
    </row>
    <row r="1222" spans="2:12">
      <c r="B1222" s="179" t="s">
        <v>1816</v>
      </c>
      <c r="C1222" s="179" t="s">
        <v>1817</v>
      </c>
      <c r="D1222" s="179" t="s">
        <v>1818</v>
      </c>
      <c r="E1222" s="179" t="s">
        <v>234</v>
      </c>
      <c r="F1222" s="179" t="s">
        <v>2009</v>
      </c>
      <c r="G1222" s="179" t="s">
        <v>1606</v>
      </c>
      <c r="H1222" s="179" t="s">
        <v>742</v>
      </c>
      <c r="I1222" s="179" t="s">
        <v>2017</v>
      </c>
      <c r="J1222" s="179" t="s">
        <v>1835</v>
      </c>
      <c r="K1222" s="180">
        <v>0.01</v>
      </c>
      <c r="L1222" s="181">
        <v>1</v>
      </c>
    </row>
    <row r="1223" spans="2:12">
      <c r="B1223" s="179" t="s">
        <v>1816</v>
      </c>
      <c r="C1223" s="179" t="s">
        <v>1817</v>
      </c>
      <c r="D1223" s="179" t="s">
        <v>1818</v>
      </c>
      <c r="E1223" s="179" t="s">
        <v>234</v>
      </c>
      <c r="F1223" s="179" t="s">
        <v>2018</v>
      </c>
      <c r="G1223" s="179" t="s">
        <v>2010</v>
      </c>
      <c r="H1223" s="179" t="s">
        <v>780</v>
      </c>
      <c r="I1223" s="179" t="s">
        <v>2010</v>
      </c>
      <c r="J1223" s="179" t="s">
        <v>1839</v>
      </c>
      <c r="K1223" s="181"/>
      <c r="L1223" s="181">
        <v>1</v>
      </c>
    </row>
    <row r="1224" spans="2:12">
      <c r="B1224" s="179" t="s">
        <v>1816</v>
      </c>
      <c r="C1224" s="179" t="s">
        <v>1817</v>
      </c>
      <c r="D1224" s="179" t="s">
        <v>1818</v>
      </c>
      <c r="E1224" s="179" t="s">
        <v>234</v>
      </c>
      <c r="F1224" s="179" t="s">
        <v>2019</v>
      </c>
      <c r="G1224" s="179" t="s">
        <v>2013</v>
      </c>
      <c r="H1224" s="179" t="s">
        <v>744</v>
      </c>
      <c r="I1224" s="179" t="s">
        <v>2013</v>
      </c>
      <c r="J1224" s="179" t="s">
        <v>1835</v>
      </c>
      <c r="K1224" s="180">
        <v>0.01</v>
      </c>
      <c r="L1224" s="181">
        <v>1</v>
      </c>
    </row>
    <row r="1225" spans="2:12">
      <c r="B1225" s="179" t="s">
        <v>1816</v>
      </c>
      <c r="C1225" s="179" t="s">
        <v>1817</v>
      </c>
      <c r="D1225" s="179" t="s">
        <v>1818</v>
      </c>
      <c r="E1225" s="179" t="s">
        <v>234</v>
      </c>
      <c r="F1225" s="179" t="s">
        <v>1313</v>
      </c>
      <c r="G1225" s="179" t="s">
        <v>1314</v>
      </c>
      <c r="H1225" s="179" t="s">
        <v>783</v>
      </c>
      <c r="I1225" s="179" t="s">
        <v>2005</v>
      </c>
      <c r="J1225" s="179" t="s">
        <v>1834</v>
      </c>
      <c r="K1225" s="181"/>
      <c r="L1225" s="181">
        <v>2</v>
      </c>
    </row>
    <row r="1226" spans="2:12">
      <c r="B1226" s="179" t="s">
        <v>1816</v>
      </c>
      <c r="C1226" s="179" t="s">
        <v>1817</v>
      </c>
      <c r="D1226" s="179" t="s">
        <v>1818</v>
      </c>
      <c r="E1226" s="179" t="s">
        <v>234</v>
      </c>
      <c r="F1226" s="179" t="s">
        <v>1313</v>
      </c>
      <c r="G1226" s="179" t="s">
        <v>1314</v>
      </c>
      <c r="H1226" s="179" t="s">
        <v>783</v>
      </c>
      <c r="I1226" s="179" t="s">
        <v>2005</v>
      </c>
      <c r="J1226" s="179" t="s">
        <v>1835</v>
      </c>
      <c r="K1226" s="180">
        <v>0.06</v>
      </c>
      <c r="L1226" s="181">
        <v>15</v>
      </c>
    </row>
    <row r="1227" spans="2:12">
      <c r="B1227" s="179" t="s">
        <v>1816</v>
      </c>
      <c r="C1227" s="179" t="s">
        <v>1817</v>
      </c>
      <c r="D1227" s="179" t="s">
        <v>1818</v>
      </c>
      <c r="E1227" s="179" t="s">
        <v>234</v>
      </c>
      <c r="F1227" s="179" t="s">
        <v>1313</v>
      </c>
      <c r="G1227" s="179" t="s">
        <v>1314</v>
      </c>
      <c r="H1227" s="179" t="s">
        <v>783</v>
      </c>
      <c r="I1227" s="179" t="s">
        <v>2005</v>
      </c>
      <c r="J1227" s="179" t="s">
        <v>1892</v>
      </c>
      <c r="K1227" s="181"/>
      <c r="L1227" s="181">
        <v>1</v>
      </c>
    </row>
    <row r="1228" spans="2:12">
      <c r="B1228" s="179" t="s">
        <v>1816</v>
      </c>
      <c r="C1228" s="179" t="s">
        <v>1817</v>
      </c>
      <c r="D1228" s="179" t="s">
        <v>1818</v>
      </c>
      <c r="E1228" s="179" t="s">
        <v>234</v>
      </c>
      <c r="F1228" s="179" t="s">
        <v>1313</v>
      </c>
      <c r="G1228" s="179" t="s">
        <v>1314</v>
      </c>
      <c r="H1228" s="179" t="s">
        <v>783</v>
      </c>
      <c r="I1228" s="179" t="s">
        <v>2005</v>
      </c>
      <c r="J1228" s="179" t="s">
        <v>1836</v>
      </c>
      <c r="K1228" s="180">
        <v>0.01</v>
      </c>
      <c r="L1228" s="181">
        <v>2</v>
      </c>
    </row>
    <row r="1229" spans="2:12">
      <c r="B1229" s="179" t="s">
        <v>1816</v>
      </c>
      <c r="C1229" s="179" t="s">
        <v>1817</v>
      </c>
      <c r="D1229" s="179" t="s">
        <v>1818</v>
      </c>
      <c r="E1229" s="179" t="s">
        <v>234</v>
      </c>
      <c r="F1229" s="179" t="s">
        <v>1313</v>
      </c>
      <c r="G1229" s="179" t="s">
        <v>1314</v>
      </c>
      <c r="H1229" s="179" t="s">
        <v>767</v>
      </c>
      <c r="I1229" s="179" t="s">
        <v>1802</v>
      </c>
      <c r="J1229" s="179" t="s">
        <v>1834</v>
      </c>
      <c r="K1229" s="181"/>
      <c r="L1229" s="181">
        <v>1</v>
      </c>
    </row>
    <row r="1230" spans="2:12">
      <c r="B1230" s="179" t="s">
        <v>1816</v>
      </c>
      <c r="C1230" s="179" t="s">
        <v>1817</v>
      </c>
      <c r="D1230" s="179" t="s">
        <v>1818</v>
      </c>
      <c r="E1230" s="179" t="s">
        <v>234</v>
      </c>
      <c r="F1230" s="179" t="s">
        <v>1313</v>
      </c>
      <c r="G1230" s="179" t="s">
        <v>1314</v>
      </c>
      <c r="H1230" s="179" t="s">
        <v>767</v>
      </c>
      <c r="I1230" s="179" t="s">
        <v>1802</v>
      </c>
      <c r="J1230" s="179" t="s">
        <v>1835</v>
      </c>
      <c r="K1230" s="180">
        <v>0.03</v>
      </c>
      <c r="L1230" s="181">
        <v>6</v>
      </c>
    </row>
    <row r="1231" spans="2:12">
      <c r="B1231" s="179" t="s">
        <v>1816</v>
      </c>
      <c r="C1231" s="179" t="s">
        <v>1817</v>
      </c>
      <c r="D1231" s="179" t="s">
        <v>1818</v>
      </c>
      <c r="E1231" s="179" t="s">
        <v>234</v>
      </c>
      <c r="F1231" s="179" t="s">
        <v>1313</v>
      </c>
      <c r="G1231" s="179" t="s">
        <v>1314</v>
      </c>
      <c r="H1231" s="179" t="s">
        <v>767</v>
      </c>
      <c r="I1231" s="179" t="s">
        <v>1802</v>
      </c>
      <c r="J1231" s="179" t="s">
        <v>1836</v>
      </c>
      <c r="K1231" s="181"/>
      <c r="L1231" s="181">
        <v>1</v>
      </c>
    </row>
    <row r="1232" spans="2:12">
      <c r="B1232" s="179" t="s">
        <v>1816</v>
      </c>
      <c r="C1232" s="179" t="s">
        <v>1817</v>
      </c>
      <c r="D1232" s="179" t="s">
        <v>1818</v>
      </c>
      <c r="E1232" s="179" t="s">
        <v>234</v>
      </c>
      <c r="F1232" s="179" t="s">
        <v>1313</v>
      </c>
      <c r="G1232" s="179" t="s">
        <v>1314</v>
      </c>
      <c r="H1232" s="179" t="s">
        <v>759</v>
      </c>
      <c r="I1232" s="179" t="s">
        <v>2020</v>
      </c>
      <c r="J1232" s="179" t="s">
        <v>1835</v>
      </c>
      <c r="K1232" s="180">
        <v>0.06</v>
      </c>
      <c r="L1232" s="181">
        <v>15</v>
      </c>
    </row>
    <row r="1233" spans="2:12">
      <c r="B1233" s="179" t="s">
        <v>1816</v>
      </c>
      <c r="C1233" s="179" t="s">
        <v>1817</v>
      </c>
      <c r="D1233" s="179" t="s">
        <v>1818</v>
      </c>
      <c r="E1233" s="179" t="s">
        <v>234</v>
      </c>
      <c r="F1233" s="179" t="s">
        <v>1313</v>
      </c>
      <c r="G1233" s="179" t="s">
        <v>1314</v>
      </c>
      <c r="H1233" s="179" t="s">
        <v>759</v>
      </c>
      <c r="I1233" s="179" t="s">
        <v>2020</v>
      </c>
      <c r="J1233" s="179" t="s">
        <v>1836</v>
      </c>
      <c r="K1233" s="180">
        <v>0.05</v>
      </c>
      <c r="L1233" s="181">
        <v>1</v>
      </c>
    </row>
    <row r="1234" spans="2:12">
      <c r="B1234" s="179" t="s">
        <v>1816</v>
      </c>
      <c r="C1234" s="179" t="s">
        <v>1817</v>
      </c>
      <c r="D1234" s="179" t="s">
        <v>1818</v>
      </c>
      <c r="E1234" s="179" t="s">
        <v>234</v>
      </c>
      <c r="F1234" s="179" t="s">
        <v>1313</v>
      </c>
      <c r="G1234" s="179" t="s">
        <v>1314</v>
      </c>
      <c r="H1234" s="179" t="s">
        <v>775</v>
      </c>
      <c r="I1234" s="179" t="s">
        <v>1315</v>
      </c>
      <c r="J1234" s="179" t="s">
        <v>1835</v>
      </c>
      <c r="K1234" s="180">
        <v>0.01</v>
      </c>
      <c r="L1234" s="181">
        <v>3</v>
      </c>
    </row>
    <row r="1235" spans="2:12">
      <c r="B1235" s="179" t="s">
        <v>1816</v>
      </c>
      <c r="C1235" s="179" t="s">
        <v>1817</v>
      </c>
      <c r="D1235" s="179" t="s">
        <v>1818</v>
      </c>
      <c r="E1235" s="179" t="s">
        <v>234</v>
      </c>
      <c r="F1235" s="179" t="s">
        <v>1313</v>
      </c>
      <c r="G1235" s="179" t="s">
        <v>1314</v>
      </c>
      <c r="H1235" s="179" t="s">
        <v>769</v>
      </c>
      <c r="I1235" s="179" t="s">
        <v>2021</v>
      </c>
      <c r="J1235" s="179" t="s">
        <v>1835</v>
      </c>
      <c r="K1235" s="180">
        <v>0.01</v>
      </c>
      <c r="L1235" s="181">
        <v>2</v>
      </c>
    </row>
    <row r="1236" spans="2:12">
      <c r="B1236" s="179" t="s">
        <v>1816</v>
      </c>
      <c r="C1236" s="179" t="s">
        <v>1817</v>
      </c>
      <c r="D1236" s="179" t="s">
        <v>1818</v>
      </c>
      <c r="E1236" s="179" t="s">
        <v>234</v>
      </c>
      <c r="F1236" s="179" t="s">
        <v>1313</v>
      </c>
      <c r="G1236" s="179" t="s">
        <v>1314</v>
      </c>
      <c r="H1236" s="179" t="s">
        <v>765</v>
      </c>
      <c r="I1236" s="179" t="s">
        <v>1316</v>
      </c>
      <c r="J1236" s="179" t="s">
        <v>1835</v>
      </c>
      <c r="K1236" s="180">
        <v>0.02</v>
      </c>
      <c r="L1236" s="181">
        <v>7</v>
      </c>
    </row>
    <row r="1237" spans="2:12">
      <c r="B1237" s="179" t="s">
        <v>1816</v>
      </c>
      <c r="C1237" s="179" t="s">
        <v>1817</v>
      </c>
      <c r="D1237" s="179" t="s">
        <v>1818</v>
      </c>
      <c r="E1237" s="179" t="s">
        <v>234</v>
      </c>
      <c r="F1237" s="179" t="s">
        <v>1313</v>
      </c>
      <c r="G1237" s="179" t="s">
        <v>1314</v>
      </c>
      <c r="H1237" s="179" t="s">
        <v>771</v>
      </c>
      <c r="I1237" s="179" t="s">
        <v>1523</v>
      </c>
      <c r="J1237" s="179" t="s">
        <v>1834</v>
      </c>
      <c r="K1237" s="181"/>
      <c r="L1237" s="181">
        <v>1</v>
      </c>
    </row>
    <row r="1238" spans="2:12">
      <c r="B1238" s="179" t="s">
        <v>1816</v>
      </c>
      <c r="C1238" s="179" t="s">
        <v>1817</v>
      </c>
      <c r="D1238" s="179" t="s">
        <v>1818</v>
      </c>
      <c r="E1238" s="179" t="s">
        <v>234</v>
      </c>
      <c r="F1238" s="179" t="s">
        <v>1313</v>
      </c>
      <c r="G1238" s="179" t="s">
        <v>1314</v>
      </c>
      <c r="H1238" s="179" t="s">
        <v>771</v>
      </c>
      <c r="I1238" s="179" t="s">
        <v>1523</v>
      </c>
      <c r="J1238" s="179" t="s">
        <v>1835</v>
      </c>
      <c r="K1238" s="180">
        <v>0.02</v>
      </c>
      <c r="L1238" s="181">
        <v>3</v>
      </c>
    </row>
    <row r="1239" spans="2:12">
      <c r="B1239" s="179" t="s">
        <v>1816</v>
      </c>
      <c r="C1239" s="179" t="s">
        <v>1817</v>
      </c>
      <c r="D1239" s="179" t="s">
        <v>1818</v>
      </c>
      <c r="E1239" s="179" t="s">
        <v>234</v>
      </c>
      <c r="F1239" s="179" t="s">
        <v>1313</v>
      </c>
      <c r="G1239" s="179" t="s">
        <v>1314</v>
      </c>
      <c r="H1239" s="179" t="s">
        <v>773</v>
      </c>
      <c r="I1239" s="179" t="s">
        <v>1611</v>
      </c>
      <c r="J1239" s="179" t="s">
        <v>1835</v>
      </c>
      <c r="K1239" s="180">
        <v>0.01</v>
      </c>
      <c r="L1239" s="181">
        <v>2</v>
      </c>
    </row>
    <row r="1240" spans="2:12">
      <c r="B1240" s="179" t="s">
        <v>1816</v>
      </c>
      <c r="C1240" s="179" t="s">
        <v>1817</v>
      </c>
      <c r="D1240" s="179" t="s">
        <v>1818</v>
      </c>
      <c r="E1240" s="179" t="s">
        <v>234</v>
      </c>
      <c r="F1240" s="179" t="s">
        <v>1313</v>
      </c>
      <c r="G1240" s="179" t="s">
        <v>1314</v>
      </c>
      <c r="H1240" s="179" t="s">
        <v>777</v>
      </c>
      <c r="I1240" s="179" t="s">
        <v>776</v>
      </c>
      <c r="J1240" s="179" t="s">
        <v>1835</v>
      </c>
      <c r="K1240" s="180">
        <v>0.01</v>
      </c>
      <c r="L1240" s="181">
        <v>2</v>
      </c>
    </row>
    <row r="1241" spans="2:12">
      <c r="B1241" s="179" t="s">
        <v>1816</v>
      </c>
      <c r="C1241" s="179" t="s">
        <v>1817</v>
      </c>
      <c r="D1241" s="179" t="s">
        <v>1818</v>
      </c>
      <c r="E1241" s="179" t="s">
        <v>234</v>
      </c>
      <c r="F1241" s="179" t="s">
        <v>2022</v>
      </c>
      <c r="G1241" s="179" t="s">
        <v>1314</v>
      </c>
      <c r="H1241" s="179" t="s">
        <v>783</v>
      </c>
      <c r="I1241" s="179" t="s">
        <v>2005</v>
      </c>
      <c r="J1241" s="179" t="s">
        <v>1835</v>
      </c>
      <c r="K1241" s="180">
        <v>0.02</v>
      </c>
      <c r="L1241" s="181">
        <v>4</v>
      </c>
    </row>
    <row r="1242" spans="2:12">
      <c r="B1242" s="179" t="s">
        <v>1816</v>
      </c>
      <c r="C1242" s="179" t="s">
        <v>1817</v>
      </c>
      <c r="D1242" s="179" t="s">
        <v>1818</v>
      </c>
      <c r="E1242" s="179" t="s">
        <v>234</v>
      </c>
      <c r="F1242" s="179" t="s">
        <v>2022</v>
      </c>
      <c r="G1242" s="179" t="s">
        <v>1314</v>
      </c>
      <c r="H1242" s="179" t="s">
        <v>767</v>
      </c>
      <c r="I1242" s="179" t="s">
        <v>1802</v>
      </c>
      <c r="J1242" s="179" t="s">
        <v>1835</v>
      </c>
      <c r="K1242" s="180">
        <v>0.1</v>
      </c>
      <c r="L1242" s="181">
        <v>13</v>
      </c>
    </row>
    <row r="1243" spans="2:12">
      <c r="B1243" s="179" t="s">
        <v>1816</v>
      </c>
      <c r="C1243" s="179" t="s">
        <v>1817</v>
      </c>
      <c r="D1243" s="179" t="s">
        <v>1818</v>
      </c>
      <c r="E1243" s="179" t="s">
        <v>234</v>
      </c>
      <c r="F1243" s="179" t="s">
        <v>2022</v>
      </c>
      <c r="G1243" s="179" t="s">
        <v>1314</v>
      </c>
      <c r="H1243" s="179" t="s">
        <v>769</v>
      </c>
      <c r="I1243" s="179" t="s">
        <v>2021</v>
      </c>
      <c r="J1243" s="179" t="s">
        <v>1835</v>
      </c>
      <c r="K1243" s="180">
        <v>0.01</v>
      </c>
      <c r="L1243" s="181">
        <v>1</v>
      </c>
    </row>
    <row r="1244" spans="2:12">
      <c r="B1244" s="179" t="s">
        <v>1816</v>
      </c>
      <c r="C1244" s="179" t="s">
        <v>1817</v>
      </c>
      <c r="D1244" s="179" t="s">
        <v>1818</v>
      </c>
      <c r="E1244" s="179" t="s">
        <v>234</v>
      </c>
      <c r="F1244" s="179" t="s">
        <v>2022</v>
      </c>
      <c r="G1244" s="179" t="s">
        <v>1314</v>
      </c>
      <c r="H1244" s="179" t="s">
        <v>771</v>
      </c>
      <c r="I1244" s="179" t="s">
        <v>1523</v>
      </c>
      <c r="J1244" s="179" t="s">
        <v>1835</v>
      </c>
      <c r="K1244" s="180">
        <v>0.01</v>
      </c>
      <c r="L1244" s="181">
        <v>1</v>
      </c>
    </row>
    <row r="1245" spans="2:12">
      <c r="B1245" s="179" t="s">
        <v>1816</v>
      </c>
      <c r="C1245" s="179" t="s">
        <v>1817</v>
      </c>
      <c r="D1245" s="179" t="s">
        <v>1818</v>
      </c>
      <c r="E1245" s="179" t="s">
        <v>234</v>
      </c>
      <c r="F1245" s="179" t="s">
        <v>2023</v>
      </c>
      <c r="G1245" s="179" t="s">
        <v>2005</v>
      </c>
      <c r="H1245" s="179" t="s">
        <v>783</v>
      </c>
      <c r="I1245" s="179" t="s">
        <v>2005</v>
      </c>
      <c r="J1245" s="179" t="s">
        <v>1834</v>
      </c>
      <c r="K1245" s="180">
        <v>0.01</v>
      </c>
      <c r="L1245" s="181">
        <v>6</v>
      </c>
    </row>
    <row r="1246" spans="2:12">
      <c r="B1246" s="179" t="s">
        <v>1816</v>
      </c>
      <c r="C1246" s="179" t="s">
        <v>1817</v>
      </c>
      <c r="D1246" s="179" t="s">
        <v>1818</v>
      </c>
      <c r="E1246" s="179" t="s">
        <v>234</v>
      </c>
      <c r="F1246" s="179" t="s">
        <v>2024</v>
      </c>
      <c r="G1246" s="179" t="s">
        <v>2020</v>
      </c>
      <c r="H1246" s="179" t="s">
        <v>759</v>
      </c>
      <c r="I1246" s="179" t="s">
        <v>2020</v>
      </c>
      <c r="J1246" s="179" t="s">
        <v>1835</v>
      </c>
      <c r="K1246" s="181"/>
      <c r="L1246" s="181">
        <v>1</v>
      </c>
    </row>
    <row r="1247" spans="2:12">
      <c r="B1247" s="179" t="s">
        <v>1816</v>
      </c>
      <c r="C1247" s="179" t="s">
        <v>1817</v>
      </c>
      <c r="D1247" s="179" t="s">
        <v>1818</v>
      </c>
      <c r="E1247" s="179" t="s">
        <v>1325</v>
      </c>
      <c r="F1247" s="179" t="s">
        <v>1326</v>
      </c>
      <c r="G1247" s="179" t="s">
        <v>1327</v>
      </c>
      <c r="H1247" s="179" t="s">
        <v>927</v>
      </c>
      <c r="I1247" s="179" t="s">
        <v>2025</v>
      </c>
      <c r="J1247" s="179" t="s">
        <v>1835</v>
      </c>
      <c r="K1247" s="180">
        <v>0.04</v>
      </c>
      <c r="L1247" s="181">
        <v>8</v>
      </c>
    </row>
    <row r="1248" spans="2:12">
      <c r="B1248" s="179" t="s">
        <v>1816</v>
      </c>
      <c r="C1248" s="179" t="s">
        <v>1817</v>
      </c>
      <c r="D1248" s="179" t="s">
        <v>1818</v>
      </c>
      <c r="E1248" s="179" t="s">
        <v>1325</v>
      </c>
      <c r="F1248" s="179" t="s">
        <v>1326</v>
      </c>
      <c r="G1248" s="179" t="s">
        <v>1327</v>
      </c>
      <c r="H1248" s="179" t="s">
        <v>908</v>
      </c>
      <c r="I1248" s="179" t="s">
        <v>1328</v>
      </c>
      <c r="J1248" s="179" t="s">
        <v>1835</v>
      </c>
      <c r="K1248" s="180">
        <v>0.02</v>
      </c>
      <c r="L1248" s="181">
        <v>2</v>
      </c>
    </row>
    <row r="1249" spans="2:12">
      <c r="B1249" s="179" t="s">
        <v>1816</v>
      </c>
      <c r="C1249" s="179" t="s">
        <v>1817</v>
      </c>
      <c r="D1249" s="179" t="s">
        <v>1818</v>
      </c>
      <c r="E1249" s="179" t="s">
        <v>1325</v>
      </c>
      <c r="F1249" s="179" t="s">
        <v>1326</v>
      </c>
      <c r="G1249" s="179" t="s">
        <v>1327</v>
      </c>
      <c r="H1249" s="179" t="s">
        <v>908</v>
      </c>
      <c r="I1249" s="179" t="s">
        <v>1328</v>
      </c>
      <c r="J1249" s="179" t="s">
        <v>1842</v>
      </c>
      <c r="K1249" s="181"/>
      <c r="L1249" s="181">
        <v>1</v>
      </c>
    </row>
    <row r="1250" spans="2:12">
      <c r="B1250" s="179" t="s">
        <v>1816</v>
      </c>
      <c r="C1250" s="179" t="s">
        <v>1817</v>
      </c>
      <c r="D1250" s="179" t="s">
        <v>1818</v>
      </c>
      <c r="E1250" s="179" t="s">
        <v>1325</v>
      </c>
      <c r="F1250" s="179" t="s">
        <v>1326</v>
      </c>
      <c r="G1250" s="179" t="s">
        <v>1327</v>
      </c>
      <c r="H1250" s="179" t="s">
        <v>925</v>
      </c>
      <c r="I1250" s="179" t="s">
        <v>1335</v>
      </c>
      <c r="J1250" s="179" t="s">
        <v>1835</v>
      </c>
      <c r="K1250" s="180">
        <v>0.04</v>
      </c>
      <c r="L1250" s="181">
        <v>5</v>
      </c>
    </row>
    <row r="1251" spans="2:12">
      <c r="B1251" s="179" t="s">
        <v>1816</v>
      </c>
      <c r="C1251" s="179" t="s">
        <v>1817</v>
      </c>
      <c r="D1251" s="179" t="s">
        <v>1818</v>
      </c>
      <c r="E1251" s="179" t="s">
        <v>1325</v>
      </c>
      <c r="F1251" s="179" t="s">
        <v>1326</v>
      </c>
      <c r="G1251" s="179" t="s">
        <v>1327</v>
      </c>
      <c r="H1251" s="179" t="s">
        <v>925</v>
      </c>
      <c r="I1251" s="179" t="s">
        <v>1335</v>
      </c>
      <c r="J1251" s="179" t="s">
        <v>1842</v>
      </c>
      <c r="K1251" s="181"/>
      <c r="L1251" s="181">
        <v>1</v>
      </c>
    </row>
    <row r="1252" spans="2:12">
      <c r="B1252" s="179" t="s">
        <v>1816</v>
      </c>
      <c r="C1252" s="179" t="s">
        <v>1817</v>
      </c>
      <c r="D1252" s="179" t="s">
        <v>1818</v>
      </c>
      <c r="E1252" s="179" t="s">
        <v>1325</v>
      </c>
      <c r="F1252" s="179" t="s">
        <v>1326</v>
      </c>
      <c r="G1252" s="179" t="s">
        <v>1327</v>
      </c>
      <c r="H1252" s="179" t="s">
        <v>896</v>
      </c>
      <c r="I1252" s="179" t="s">
        <v>2026</v>
      </c>
      <c r="J1252" s="179" t="s">
        <v>1835</v>
      </c>
      <c r="K1252" s="180">
        <v>0.01</v>
      </c>
      <c r="L1252" s="181">
        <v>1</v>
      </c>
    </row>
    <row r="1253" spans="2:12">
      <c r="B1253" s="179" t="s">
        <v>1816</v>
      </c>
      <c r="C1253" s="179" t="s">
        <v>1817</v>
      </c>
      <c r="D1253" s="179" t="s">
        <v>1818</v>
      </c>
      <c r="E1253" s="179" t="s">
        <v>1325</v>
      </c>
      <c r="F1253" s="179" t="s">
        <v>1326</v>
      </c>
      <c r="G1253" s="179" t="s">
        <v>1327</v>
      </c>
      <c r="H1253" s="179" t="s">
        <v>896</v>
      </c>
      <c r="I1253" s="179" t="s">
        <v>2026</v>
      </c>
      <c r="J1253" s="179" t="s">
        <v>1842</v>
      </c>
      <c r="K1253" s="181"/>
      <c r="L1253" s="181">
        <v>1</v>
      </c>
    </row>
    <row r="1254" spans="2:12">
      <c r="B1254" s="179" t="s">
        <v>1816</v>
      </c>
      <c r="C1254" s="179" t="s">
        <v>1817</v>
      </c>
      <c r="D1254" s="179" t="s">
        <v>1818</v>
      </c>
      <c r="E1254" s="179" t="s">
        <v>1325</v>
      </c>
      <c r="F1254" s="179" t="s">
        <v>1326</v>
      </c>
      <c r="G1254" s="179" t="s">
        <v>1327</v>
      </c>
      <c r="H1254" s="179" t="s">
        <v>894</v>
      </c>
      <c r="I1254" s="179" t="s">
        <v>2027</v>
      </c>
      <c r="J1254" s="179" t="s">
        <v>1842</v>
      </c>
      <c r="K1254" s="181"/>
      <c r="L1254" s="181">
        <v>2</v>
      </c>
    </row>
    <row r="1255" spans="2:12">
      <c r="B1255" s="179" t="s">
        <v>1816</v>
      </c>
      <c r="C1255" s="179" t="s">
        <v>1817</v>
      </c>
      <c r="D1255" s="179" t="s">
        <v>1818</v>
      </c>
      <c r="E1255" s="179" t="s">
        <v>1325</v>
      </c>
      <c r="F1255" s="179" t="s">
        <v>1326</v>
      </c>
      <c r="G1255" s="179" t="s">
        <v>1327</v>
      </c>
      <c r="H1255" s="179" t="s">
        <v>898</v>
      </c>
      <c r="I1255" s="179" t="s">
        <v>2028</v>
      </c>
      <c r="J1255" s="179" t="s">
        <v>1835</v>
      </c>
      <c r="K1255" s="180">
        <v>0.01</v>
      </c>
      <c r="L1255" s="181">
        <v>2</v>
      </c>
    </row>
    <row r="1256" spans="2:12">
      <c r="B1256" s="179" t="s">
        <v>1816</v>
      </c>
      <c r="C1256" s="179" t="s">
        <v>1817</v>
      </c>
      <c r="D1256" s="179" t="s">
        <v>1818</v>
      </c>
      <c r="E1256" s="179" t="s">
        <v>1325</v>
      </c>
      <c r="F1256" s="179" t="s">
        <v>1326</v>
      </c>
      <c r="G1256" s="179" t="s">
        <v>1327</v>
      </c>
      <c r="H1256" s="179" t="s">
        <v>898</v>
      </c>
      <c r="I1256" s="179" t="s">
        <v>2028</v>
      </c>
      <c r="J1256" s="179" t="s">
        <v>1842</v>
      </c>
      <c r="K1256" s="181"/>
      <c r="L1256" s="181">
        <v>6</v>
      </c>
    </row>
    <row r="1257" spans="2:12">
      <c r="B1257" s="179" t="s">
        <v>1816</v>
      </c>
      <c r="C1257" s="179" t="s">
        <v>1817</v>
      </c>
      <c r="D1257" s="179" t="s">
        <v>1818</v>
      </c>
      <c r="E1257" s="179" t="s">
        <v>1325</v>
      </c>
      <c r="F1257" s="179" t="s">
        <v>1326</v>
      </c>
      <c r="G1257" s="179" t="s">
        <v>1327</v>
      </c>
      <c r="H1257" s="179" t="s">
        <v>915</v>
      </c>
      <c r="I1257" s="179" t="s">
        <v>1332</v>
      </c>
      <c r="J1257" s="179" t="s">
        <v>1835</v>
      </c>
      <c r="K1257" s="180">
        <v>0.01</v>
      </c>
      <c r="L1257" s="181">
        <v>1</v>
      </c>
    </row>
    <row r="1258" spans="2:12">
      <c r="B1258" s="179" t="s">
        <v>1816</v>
      </c>
      <c r="C1258" s="179" t="s">
        <v>1817</v>
      </c>
      <c r="D1258" s="179" t="s">
        <v>1818</v>
      </c>
      <c r="E1258" s="179" t="s">
        <v>1325</v>
      </c>
      <c r="F1258" s="179" t="s">
        <v>1326</v>
      </c>
      <c r="G1258" s="179" t="s">
        <v>1327</v>
      </c>
      <c r="H1258" s="179" t="s">
        <v>904</v>
      </c>
      <c r="I1258" s="179" t="s">
        <v>2029</v>
      </c>
      <c r="J1258" s="179" t="s">
        <v>1842</v>
      </c>
      <c r="K1258" s="181"/>
      <c r="L1258" s="181">
        <v>2</v>
      </c>
    </row>
    <row r="1259" spans="2:12">
      <c r="B1259" s="179" t="s">
        <v>1816</v>
      </c>
      <c r="C1259" s="179" t="s">
        <v>1817</v>
      </c>
      <c r="D1259" s="179" t="s">
        <v>1818</v>
      </c>
      <c r="E1259" s="179" t="s">
        <v>1325</v>
      </c>
      <c r="F1259" s="179" t="s">
        <v>1326</v>
      </c>
      <c r="G1259" s="179" t="s">
        <v>1327</v>
      </c>
      <c r="H1259" s="179" t="s">
        <v>902</v>
      </c>
      <c r="I1259" s="179" t="s">
        <v>1419</v>
      </c>
      <c r="J1259" s="179" t="s">
        <v>1835</v>
      </c>
      <c r="K1259" s="180">
        <v>0.03</v>
      </c>
      <c r="L1259" s="181">
        <v>4</v>
      </c>
    </row>
    <row r="1260" spans="2:12">
      <c r="B1260" s="179" t="s">
        <v>1816</v>
      </c>
      <c r="C1260" s="179" t="s">
        <v>1817</v>
      </c>
      <c r="D1260" s="179" t="s">
        <v>1818</v>
      </c>
      <c r="E1260" s="179" t="s">
        <v>1325</v>
      </c>
      <c r="F1260" s="179" t="s">
        <v>1326</v>
      </c>
      <c r="G1260" s="179" t="s">
        <v>1327</v>
      </c>
      <c r="H1260" s="179" t="s">
        <v>902</v>
      </c>
      <c r="I1260" s="179" t="s">
        <v>1419</v>
      </c>
      <c r="J1260" s="179" t="s">
        <v>1842</v>
      </c>
      <c r="K1260" s="181"/>
      <c r="L1260" s="181">
        <v>1</v>
      </c>
    </row>
    <row r="1261" spans="2:12">
      <c r="B1261" s="179" t="s">
        <v>1816</v>
      </c>
      <c r="C1261" s="179" t="s">
        <v>1817</v>
      </c>
      <c r="D1261" s="179" t="s">
        <v>1818</v>
      </c>
      <c r="E1261" s="179" t="s">
        <v>1325</v>
      </c>
      <c r="F1261" s="179" t="s">
        <v>2030</v>
      </c>
      <c r="G1261" s="179" t="s">
        <v>1327</v>
      </c>
      <c r="H1261" s="179" t="s">
        <v>900</v>
      </c>
      <c r="I1261" s="179" t="s">
        <v>2031</v>
      </c>
      <c r="J1261" s="179" t="s">
        <v>1835</v>
      </c>
      <c r="K1261" s="180">
        <v>0.01</v>
      </c>
      <c r="L1261" s="181">
        <v>2</v>
      </c>
    </row>
    <row r="1262" spans="2:12">
      <c r="B1262" s="179" t="s">
        <v>1816</v>
      </c>
      <c r="C1262" s="179" t="s">
        <v>1817</v>
      </c>
      <c r="D1262" s="179" t="s">
        <v>1818</v>
      </c>
      <c r="E1262" s="179" t="s">
        <v>1325</v>
      </c>
      <c r="F1262" s="179" t="s">
        <v>2030</v>
      </c>
      <c r="G1262" s="179" t="s">
        <v>1327</v>
      </c>
      <c r="H1262" s="179" t="s">
        <v>927</v>
      </c>
      <c r="I1262" s="179" t="s">
        <v>2025</v>
      </c>
      <c r="J1262" s="179" t="s">
        <v>1835</v>
      </c>
      <c r="K1262" s="180">
        <v>7.0000000000000007E-2</v>
      </c>
      <c r="L1262" s="181">
        <v>16</v>
      </c>
    </row>
    <row r="1263" spans="2:12">
      <c r="B1263" s="179" t="s">
        <v>1816</v>
      </c>
      <c r="C1263" s="179" t="s">
        <v>1817</v>
      </c>
      <c r="D1263" s="179" t="s">
        <v>1818</v>
      </c>
      <c r="E1263" s="179" t="s">
        <v>1325</v>
      </c>
      <c r="F1263" s="179" t="s">
        <v>2030</v>
      </c>
      <c r="G1263" s="179" t="s">
        <v>1327</v>
      </c>
      <c r="H1263" s="179" t="s">
        <v>927</v>
      </c>
      <c r="I1263" s="179" t="s">
        <v>2025</v>
      </c>
      <c r="J1263" s="179" t="s">
        <v>1836</v>
      </c>
      <c r="K1263" s="180">
        <v>0.01</v>
      </c>
      <c r="L1263" s="181">
        <v>1</v>
      </c>
    </row>
    <row r="1264" spans="2:12">
      <c r="B1264" s="179" t="s">
        <v>1816</v>
      </c>
      <c r="C1264" s="179" t="s">
        <v>1817</v>
      </c>
      <c r="D1264" s="179" t="s">
        <v>1818</v>
      </c>
      <c r="E1264" s="179" t="s">
        <v>1325</v>
      </c>
      <c r="F1264" s="179" t="s">
        <v>2030</v>
      </c>
      <c r="G1264" s="179" t="s">
        <v>1327</v>
      </c>
      <c r="H1264" s="179" t="s">
        <v>908</v>
      </c>
      <c r="I1264" s="179" t="s">
        <v>1328</v>
      </c>
      <c r="J1264" s="179" t="s">
        <v>1835</v>
      </c>
      <c r="K1264" s="180">
        <v>0.02</v>
      </c>
      <c r="L1264" s="181">
        <v>6</v>
      </c>
    </row>
    <row r="1265" spans="2:12">
      <c r="B1265" s="179" t="s">
        <v>1816</v>
      </c>
      <c r="C1265" s="179" t="s">
        <v>1817</v>
      </c>
      <c r="D1265" s="179" t="s">
        <v>1818</v>
      </c>
      <c r="E1265" s="179" t="s">
        <v>1325</v>
      </c>
      <c r="F1265" s="179" t="s">
        <v>2030</v>
      </c>
      <c r="G1265" s="179" t="s">
        <v>1327</v>
      </c>
      <c r="H1265" s="179" t="s">
        <v>896</v>
      </c>
      <c r="I1265" s="179" t="s">
        <v>2026</v>
      </c>
      <c r="J1265" s="179" t="s">
        <v>1835</v>
      </c>
      <c r="K1265" s="180">
        <v>0.01</v>
      </c>
      <c r="L1265" s="181">
        <v>2</v>
      </c>
    </row>
    <row r="1266" spans="2:12">
      <c r="B1266" s="179" t="s">
        <v>1816</v>
      </c>
      <c r="C1266" s="179" t="s">
        <v>1817</v>
      </c>
      <c r="D1266" s="179" t="s">
        <v>1818</v>
      </c>
      <c r="E1266" s="179" t="s">
        <v>1325</v>
      </c>
      <c r="F1266" s="179" t="s">
        <v>2030</v>
      </c>
      <c r="G1266" s="179" t="s">
        <v>1327</v>
      </c>
      <c r="H1266" s="179" t="s">
        <v>906</v>
      </c>
      <c r="I1266" s="179" t="s">
        <v>2032</v>
      </c>
      <c r="J1266" s="179" t="s">
        <v>1835</v>
      </c>
      <c r="K1266" s="181"/>
      <c r="L1266" s="181">
        <v>1</v>
      </c>
    </row>
    <row r="1267" spans="2:12">
      <c r="B1267" s="179" t="s">
        <v>1816</v>
      </c>
      <c r="C1267" s="179" t="s">
        <v>1817</v>
      </c>
      <c r="D1267" s="179" t="s">
        <v>1818</v>
      </c>
      <c r="E1267" s="179" t="s">
        <v>1325</v>
      </c>
      <c r="F1267" s="179" t="s">
        <v>2030</v>
      </c>
      <c r="G1267" s="179" t="s">
        <v>1327</v>
      </c>
      <c r="H1267" s="179" t="s">
        <v>894</v>
      </c>
      <c r="I1267" s="179" t="s">
        <v>2027</v>
      </c>
      <c r="J1267" s="179" t="s">
        <v>1834</v>
      </c>
      <c r="K1267" s="181"/>
      <c r="L1267" s="181">
        <v>2</v>
      </c>
    </row>
    <row r="1268" spans="2:12">
      <c r="B1268" s="179" t="s">
        <v>1816</v>
      </c>
      <c r="C1268" s="179" t="s">
        <v>1817</v>
      </c>
      <c r="D1268" s="179" t="s">
        <v>1818</v>
      </c>
      <c r="E1268" s="179" t="s">
        <v>1325</v>
      </c>
      <c r="F1268" s="179" t="s">
        <v>2030</v>
      </c>
      <c r="G1268" s="179" t="s">
        <v>1327</v>
      </c>
      <c r="H1268" s="179" t="s">
        <v>898</v>
      </c>
      <c r="I1268" s="179" t="s">
        <v>2028</v>
      </c>
      <c r="J1268" s="179" t="s">
        <v>1835</v>
      </c>
      <c r="K1268" s="180">
        <v>0.01</v>
      </c>
      <c r="L1268" s="181">
        <v>1</v>
      </c>
    </row>
    <row r="1269" spans="2:12">
      <c r="B1269" s="179" t="s">
        <v>1816</v>
      </c>
      <c r="C1269" s="179" t="s">
        <v>1817</v>
      </c>
      <c r="D1269" s="179" t="s">
        <v>1818</v>
      </c>
      <c r="E1269" s="179" t="s">
        <v>1325</v>
      </c>
      <c r="F1269" s="179" t="s">
        <v>2030</v>
      </c>
      <c r="G1269" s="179" t="s">
        <v>1327</v>
      </c>
      <c r="H1269" s="179" t="s">
        <v>892</v>
      </c>
      <c r="I1269" s="179" t="s">
        <v>1612</v>
      </c>
      <c r="J1269" s="179" t="s">
        <v>1834</v>
      </c>
      <c r="K1269" s="181"/>
      <c r="L1269" s="181">
        <v>1</v>
      </c>
    </row>
    <row r="1270" spans="2:12">
      <c r="B1270" s="179" t="s">
        <v>1816</v>
      </c>
      <c r="C1270" s="179" t="s">
        <v>1817</v>
      </c>
      <c r="D1270" s="179" t="s">
        <v>1818</v>
      </c>
      <c r="E1270" s="179" t="s">
        <v>1325</v>
      </c>
      <c r="F1270" s="179" t="s">
        <v>2030</v>
      </c>
      <c r="G1270" s="179" t="s">
        <v>1327</v>
      </c>
      <c r="H1270" s="179" t="s">
        <v>892</v>
      </c>
      <c r="I1270" s="179" t="s">
        <v>1612</v>
      </c>
      <c r="J1270" s="179" t="s">
        <v>1835</v>
      </c>
      <c r="K1270" s="180">
        <v>0.01</v>
      </c>
      <c r="L1270" s="181">
        <v>1</v>
      </c>
    </row>
    <row r="1271" spans="2:12">
      <c r="B1271" s="179" t="s">
        <v>1816</v>
      </c>
      <c r="C1271" s="179" t="s">
        <v>1817</v>
      </c>
      <c r="D1271" s="179" t="s">
        <v>1818</v>
      </c>
      <c r="E1271" s="179" t="s">
        <v>1325</v>
      </c>
      <c r="F1271" s="179" t="s">
        <v>2030</v>
      </c>
      <c r="G1271" s="179" t="s">
        <v>1327</v>
      </c>
      <c r="H1271" s="179" t="s">
        <v>915</v>
      </c>
      <c r="I1271" s="179" t="s">
        <v>1332</v>
      </c>
      <c r="J1271" s="179" t="s">
        <v>1835</v>
      </c>
      <c r="K1271" s="180">
        <v>7.0000000000000007E-2</v>
      </c>
      <c r="L1271" s="181">
        <v>14</v>
      </c>
    </row>
    <row r="1272" spans="2:12">
      <c r="B1272" s="179" t="s">
        <v>1816</v>
      </c>
      <c r="C1272" s="179" t="s">
        <v>1817</v>
      </c>
      <c r="D1272" s="179" t="s">
        <v>1818</v>
      </c>
      <c r="E1272" s="179" t="s">
        <v>1325</v>
      </c>
      <c r="F1272" s="179" t="s">
        <v>2030</v>
      </c>
      <c r="G1272" s="179" t="s">
        <v>1327</v>
      </c>
      <c r="H1272" s="179" t="s">
        <v>902</v>
      </c>
      <c r="I1272" s="179" t="s">
        <v>1419</v>
      </c>
      <c r="J1272" s="179" t="s">
        <v>1834</v>
      </c>
      <c r="K1272" s="180">
        <v>0.02</v>
      </c>
      <c r="L1272" s="181">
        <v>11</v>
      </c>
    </row>
    <row r="1273" spans="2:12">
      <c r="B1273" s="179" t="s">
        <v>1816</v>
      </c>
      <c r="C1273" s="179" t="s">
        <v>1817</v>
      </c>
      <c r="D1273" s="179" t="s">
        <v>1818</v>
      </c>
      <c r="E1273" s="179" t="s">
        <v>1325</v>
      </c>
      <c r="F1273" s="179" t="s">
        <v>2030</v>
      </c>
      <c r="G1273" s="179" t="s">
        <v>1327</v>
      </c>
      <c r="H1273" s="179" t="s">
        <v>902</v>
      </c>
      <c r="I1273" s="179" t="s">
        <v>1419</v>
      </c>
      <c r="J1273" s="179" t="s">
        <v>1838</v>
      </c>
      <c r="K1273" s="181"/>
      <c r="L1273" s="181">
        <v>1</v>
      </c>
    </row>
    <row r="1274" spans="2:12">
      <c r="B1274" s="179" t="s">
        <v>1816</v>
      </c>
      <c r="C1274" s="179" t="s">
        <v>1817</v>
      </c>
      <c r="D1274" s="179" t="s">
        <v>1818</v>
      </c>
      <c r="E1274" s="179" t="s">
        <v>1325</v>
      </c>
      <c r="F1274" s="179" t="s">
        <v>2030</v>
      </c>
      <c r="G1274" s="179" t="s">
        <v>1327</v>
      </c>
      <c r="H1274" s="179" t="s">
        <v>902</v>
      </c>
      <c r="I1274" s="179" t="s">
        <v>1419</v>
      </c>
      <c r="J1274" s="179" t="s">
        <v>1835</v>
      </c>
      <c r="K1274" s="180">
        <v>0.12</v>
      </c>
      <c r="L1274" s="181">
        <v>26</v>
      </c>
    </row>
    <row r="1275" spans="2:12">
      <c r="B1275" s="179" t="s">
        <v>1816</v>
      </c>
      <c r="C1275" s="179" t="s">
        <v>1817</v>
      </c>
      <c r="D1275" s="179" t="s">
        <v>1818</v>
      </c>
      <c r="E1275" s="179" t="s">
        <v>1325</v>
      </c>
      <c r="F1275" s="179" t="s">
        <v>2030</v>
      </c>
      <c r="G1275" s="179" t="s">
        <v>1327</v>
      </c>
      <c r="H1275" s="179" t="s">
        <v>902</v>
      </c>
      <c r="I1275" s="179" t="s">
        <v>1419</v>
      </c>
      <c r="J1275" s="179" t="s">
        <v>1836</v>
      </c>
      <c r="K1275" s="180">
        <v>0.02</v>
      </c>
      <c r="L1275" s="181">
        <v>2</v>
      </c>
    </row>
    <row r="1276" spans="2:12">
      <c r="B1276" s="179" t="s">
        <v>1816</v>
      </c>
      <c r="C1276" s="179" t="s">
        <v>1817</v>
      </c>
      <c r="D1276" s="179" t="s">
        <v>1818</v>
      </c>
      <c r="E1276" s="179" t="s">
        <v>1325</v>
      </c>
      <c r="F1276" s="179" t="s">
        <v>1329</v>
      </c>
      <c r="G1276" s="179" t="s">
        <v>1330</v>
      </c>
      <c r="H1276" s="179" t="s">
        <v>915</v>
      </c>
      <c r="I1276" s="179" t="s">
        <v>1332</v>
      </c>
      <c r="J1276" s="179" t="s">
        <v>1834</v>
      </c>
      <c r="K1276" s="181"/>
      <c r="L1276" s="181">
        <v>1</v>
      </c>
    </row>
    <row r="1277" spans="2:12">
      <c r="B1277" s="179" t="s">
        <v>1816</v>
      </c>
      <c r="C1277" s="179" t="s">
        <v>1817</v>
      </c>
      <c r="D1277" s="179" t="s">
        <v>1818</v>
      </c>
      <c r="E1277" s="179" t="s">
        <v>1325</v>
      </c>
      <c r="F1277" s="179" t="s">
        <v>1333</v>
      </c>
      <c r="G1277" s="179" t="s">
        <v>1334</v>
      </c>
      <c r="H1277" s="179" t="s">
        <v>919</v>
      </c>
      <c r="I1277" s="179" t="s">
        <v>1331</v>
      </c>
      <c r="J1277" s="179" t="s">
        <v>1834</v>
      </c>
      <c r="K1277" s="181"/>
      <c r="L1277" s="181">
        <v>1</v>
      </c>
    </row>
    <row r="1278" spans="2:12">
      <c r="B1278" s="179" t="s">
        <v>1816</v>
      </c>
      <c r="C1278" s="179" t="s">
        <v>1817</v>
      </c>
      <c r="D1278" s="179" t="s">
        <v>1818</v>
      </c>
      <c r="E1278" s="179" t="s">
        <v>1325</v>
      </c>
      <c r="F1278" s="179" t="s">
        <v>1333</v>
      </c>
      <c r="G1278" s="179" t="s">
        <v>1334</v>
      </c>
      <c r="H1278" s="179" t="s">
        <v>919</v>
      </c>
      <c r="I1278" s="179" t="s">
        <v>1331</v>
      </c>
      <c r="J1278" s="179" t="s">
        <v>1835</v>
      </c>
      <c r="K1278" s="180">
        <v>0.01</v>
      </c>
      <c r="L1278" s="181">
        <v>1</v>
      </c>
    </row>
    <row r="1279" spans="2:12">
      <c r="B1279" s="179" t="s">
        <v>1816</v>
      </c>
      <c r="C1279" s="179" t="s">
        <v>1817</v>
      </c>
      <c r="D1279" s="179" t="s">
        <v>1818</v>
      </c>
      <c r="E1279" s="179" t="s">
        <v>1325</v>
      </c>
      <c r="F1279" s="179" t="s">
        <v>1333</v>
      </c>
      <c r="G1279" s="179" t="s">
        <v>1334</v>
      </c>
      <c r="H1279" s="179" t="s">
        <v>923</v>
      </c>
      <c r="I1279" s="179" t="s">
        <v>2033</v>
      </c>
      <c r="J1279" s="179" t="s">
        <v>1834</v>
      </c>
      <c r="K1279" s="181"/>
      <c r="L1279" s="181">
        <v>1</v>
      </c>
    </row>
    <row r="1280" spans="2:12">
      <c r="B1280" s="179" t="s">
        <v>1816</v>
      </c>
      <c r="C1280" s="179" t="s">
        <v>1817</v>
      </c>
      <c r="D1280" s="179" t="s">
        <v>1818</v>
      </c>
      <c r="E1280" s="179" t="s">
        <v>1325</v>
      </c>
      <c r="F1280" s="179" t="s">
        <v>2034</v>
      </c>
      <c r="G1280" s="179" t="s">
        <v>1330</v>
      </c>
      <c r="H1280" s="179" t="s">
        <v>917</v>
      </c>
      <c r="I1280" s="179" t="s">
        <v>1566</v>
      </c>
      <c r="J1280" s="179" t="s">
        <v>1834</v>
      </c>
      <c r="K1280" s="181"/>
      <c r="L1280" s="181">
        <v>3</v>
      </c>
    </row>
    <row r="1281" spans="2:12">
      <c r="B1281" s="179" t="s">
        <v>1816</v>
      </c>
      <c r="C1281" s="179" t="s">
        <v>1817</v>
      </c>
      <c r="D1281" s="179" t="s">
        <v>1818</v>
      </c>
      <c r="E1281" s="179" t="s">
        <v>1325</v>
      </c>
      <c r="F1281" s="179" t="s">
        <v>2034</v>
      </c>
      <c r="G1281" s="179" t="s">
        <v>1330</v>
      </c>
      <c r="H1281" s="179" t="s">
        <v>917</v>
      </c>
      <c r="I1281" s="179" t="s">
        <v>1566</v>
      </c>
      <c r="J1281" s="179" t="s">
        <v>1835</v>
      </c>
      <c r="K1281" s="180">
        <v>0.05</v>
      </c>
      <c r="L1281" s="181">
        <v>10</v>
      </c>
    </row>
    <row r="1282" spans="2:12">
      <c r="B1282" s="179" t="s">
        <v>1816</v>
      </c>
      <c r="C1282" s="179" t="s">
        <v>1817</v>
      </c>
      <c r="D1282" s="179" t="s">
        <v>1818</v>
      </c>
      <c r="E1282" s="179" t="s">
        <v>1325</v>
      </c>
      <c r="F1282" s="179" t="s">
        <v>2034</v>
      </c>
      <c r="G1282" s="179" t="s">
        <v>1330</v>
      </c>
      <c r="H1282" s="179" t="s">
        <v>917</v>
      </c>
      <c r="I1282" s="179" t="s">
        <v>1566</v>
      </c>
      <c r="J1282" s="179" t="s">
        <v>1836</v>
      </c>
      <c r="K1282" s="180">
        <v>0.01</v>
      </c>
      <c r="L1282" s="181">
        <v>2</v>
      </c>
    </row>
    <row r="1283" spans="2:12">
      <c r="B1283" s="179" t="s">
        <v>1816</v>
      </c>
      <c r="C1283" s="179" t="s">
        <v>1817</v>
      </c>
      <c r="D1283" s="179" t="s">
        <v>1818</v>
      </c>
      <c r="E1283" s="179" t="s">
        <v>1325</v>
      </c>
      <c r="F1283" s="179" t="s">
        <v>2034</v>
      </c>
      <c r="G1283" s="179" t="s">
        <v>1330</v>
      </c>
      <c r="H1283" s="179" t="s">
        <v>912</v>
      </c>
      <c r="I1283" s="179" t="s">
        <v>2035</v>
      </c>
      <c r="J1283" s="179" t="s">
        <v>1834</v>
      </c>
      <c r="K1283" s="181"/>
      <c r="L1283" s="181">
        <v>1</v>
      </c>
    </row>
    <row r="1284" spans="2:12">
      <c r="B1284" s="179" t="s">
        <v>1816</v>
      </c>
      <c r="C1284" s="179" t="s">
        <v>1817</v>
      </c>
      <c r="D1284" s="179" t="s">
        <v>1818</v>
      </c>
      <c r="E1284" s="179" t="s">
        <v>1325</v>
      </c>
      <c r="F1284" s="179" t="s">
        <v>2034</v>
      </c>
      <c r="G1284" s="179" t="s">
        <v>1330</v>
      </c>
      <c r="H1284" s="179" t="s">
        <v>912</v>
      </c>
      <c r="I1284" s="179" t="s">
        <v>2035</v>
      </c>
      <c r="J1284" s="179" t="s">
        <v>1835</v>
      </c>
      <c r="K1284" s="180">
        <v>0.01</v>
      </c>
      <c r="L1284" s="181">
        <v>1</v>
      </c>
    </row>
    <row r="1285" spans="2:12">
      <c r="B1285" s="179" t="s">
        <v>1816</v>
      </c>
      <c r="C1285" s="179" t="s">
        <v>1817</v>
      </c>
      <c r="D1285" s="179" t="s">
        <v>1818</v>
      </c>
      <c r="E1285" s="179" t="s">
        <v>1325</v>
      </c>
      <c r="F1285" s="179" t="s">
        <v>2036</v>
      </c>
      <c r="G1285" s="179" t="s">
        <v>2037</v>
      </c>
      <c r="H1285" s="179" t="s">
        <v>1171</v>
      </c>
      <c r="I1285" s="179" t="s">
        <v>2037</v>
      </c>
      <c r="J1285" s="179" t="s">
        <v>1838</v>
      </c>
      <c r="K1285" s="181"/>
      <c r="L1285" s="181">
        <v>2</v>
      </c>
    </row>
    <row r="1286" spans="2:12">
      <c r="B1286" s="179" t="s">
        <v>1816</v>
      </c>
      <c r="C1286" s="179" t="s">
        <v>1817</v>
      </c>
      <c r="D1286" s="179" t="s">
        <v>1818</v>
      </c>
      <c r="E1286" s="179" t="s">
        <v>1325</v>
      </c>
      <c r="F1286" s="179" t="s">
        <v>2038</v>
      </c>
      <c r="G1286" s="179" t="s">
        <v>1419</v>
      </c>
      <c r="H1286" s="179" t="s">
        <v>902</v>
      </c>
      <c r="I1286" s="179" t="s">
        <v>1419</v>
      </c>
      <c r="J1286" s="179" t="s">
        <v>1834</v>
      </c>
      <c r="K1286" s="181"/>
      <c r="L1286" s="181">
        <v>1</v>
      </c>
    </row>
    <row r="1287" spans="2:12">
      <c r="B1287" s="179" t="s">
        <v>1816</v>
      </c>
      <c r="C1287" s="179" t="s">
        <v>1817</v>
      </c>
      <c r="D1287" s="179" t="s">
        <v>1818</v>
      </c>
      <c r="E1287" s="179" t="s">
        <v>1325</v>
      </c>
      <c r="F1287" s="179" t="s">
        <v>2039</v>
      </c>
      <c r="G1287" s="179" t="s">
        <v>1419</v>
      </c>
      <c r="H1287" s="179" t="s">
        <v>902</v>
      </c>
      <c r="I1287" s="179" t="s">
        <v>1419</v>
      </c>
      <c r="J1287" s="179" t="s">
        <v>1835</v>
      </c>
      <c r="K1287" s="180">
        <v>0.1</v>
      </c>
      <c r="L1287" s="181">
        <v>17</v>
      </c>
    </row>
    <row r="1288" spans="2:12">
      <c r="B1288" s="179" t="s">
        <v>1816</v>
      </c>
      <c r="C1288" s="179" t="s">
        <v>1817</v>
      </c>
      <c r="D1288" s="179" t="s">
        <v>1818</v>
      </c>
      <c r="E1288" s="179" t="s">
        <v>1325</v>
      </c>
      <c r="F1288" s="179" t="s">
        <v>2039</v>
      </c>
      <c r="G1288" s="179" t="s">
        <v>1419</v>
      </c>
      <c r="H1288" s="179" t="s">
        <v>902</v>
      </c>
      <c r="I1288" s="179" t="s">
        <v>1419</v>
      </c>
      <c r="J1288" s="179" t="s">
        <v>1842</v>
      </c>
      <c r="K1288" s="181"/>
      <c r="L1288" s="181">
        <v>3</v>
      </c>
    </row>
    <row r="1289" spans="2:12">
      <c r="B1289" s="179" t="s">
        <v>1816</v>
      </c>
      <c r="C1289" s="179" t="s">
        <v>1817</v>
      </c>
      <c r="D1289" s="179" t="s">
        <v>1818</v>
      </c>
      <c r="E1289" s="179" t="s">
        <v>1325</v>
      </c>
      <c r="F1289" s="179" t="s">
        <v>2040</v>
      </c>
      <c r="G1289" s="179" t="s">
        <v>2025</v>
      </c>
      <c r="H1289" s="179" t="s">
        <v>357</v>
      </c>
      <c r="I1289" s="179" t="s">
        <v>2025</v>
      </c>
      <c r="J1289" s="179" t="s">
        <v>1838</v>
      </c>
      <c r="K1289" s="181"/>
      <c r="L1289" s="181">
        <v>1</v>
      </c>
    </row>
    <row r="1290" spans="2:12">
      <c r="B1290" s="179" t="s">
        <v>1816</v>
      </c>
      <c r="C1290" s="179" t="s">
        <v>1817</v>
      </c>
      <c r="D1290" s="179" t="s">
        <v>1818</v>
      </c>
      <c r="E1290" s="179" t="s">
        <v>2041</v>
      </c>
      <c r="F1290" s="179" t="s">
        <v>2042</v>
      </c>
      <c r="G1290" s="179" t="s">
        <v>2043</v>
      </c>
      <c r="H1290" s="179" t="s">
        <v>668</v>
      </c>
      <c r="I1290" s="179" t="s">
        <v>2043</v>
      </c>
      <c r="J1290" s="179" t="s">
        <v>1834</v>
      </c>
      <c r="K1290" s="181"/>
      <c r="L1290" s="181">
        <v>2</v>
      </c>
    </row>
    <row r="1291" spans="2:12">
      <c r="B1291" s="179" t="s">
        <v>1816</v>
      </c>
      <c r="C1291" s="179" t="s">
        <v>1817</v>
      </c>
      <c r="D1291" s="179" t="s">
        <v>1818</v>
      </c>
      <c r="E1291" s="179" t="s">
        <v>2041</v>
      </c>
      <c r="F1291" s="179" t="s">
        <v>2042</v>
      </c>
      <c r="G1291" s="179" t="s">
        <v>2043</v>
      </c>
      <c r="H1291" s="179" t="s">
        <v>668</v>
      </c>
      <c r="I1291" s="179" t="s">
        <v>2043</v>
      </c>
      <c r="J1291" s="179" t="s">
        <v>1839</v>
      </c>
      <c r="K1291" s="180">
        <v>0.02</v>
      </c>
      <c r="L1291" s="181">
        <v>151</v>
      </c>
    </row>
    <row r="1292" spans="2:12">
      <c r="B1292" s="179" t="s">
        <v>1816</v>
      </c>
      <c r="C1292" s="179" t="s">
        <v>1817</v>
      </c>
      <c r="D1292" s="179" t="s">
        <v>1818</v>
      </c>
      <c r="E1292" s="179" t="s">
        <v>2041</v>
      </c>
      <c r="F1292" s="179" t="s">
        <v>2042</v>
      </c>
      <c r="G1292" s="179" t="s">
        <v>2043</v>
      </c>
      <c r="H1292" s="179" t="s">
        <v>668</v>
      </c>
      <c r="I1292" s="179" t="s">
        <v>2043</v>
      </c>
      <c r="J1292" s="179" t="s">
        <v>1835</v>
      </c>
      <c r="K1292" s="180">
        <v>0.2</v>
      </c>
      <c r="L1292" s="181">
        <v>36</v>
      </c>
    </row>
    <row r="1293" spans="2:12">
      <c r="B1293" s="179" t="s">
        <v>1816</v>
      </c>
      <c r="C1293" s="179" t="s">
        <v>1817</v>
      </c>
      <c r="D1293" s="179" t="s">
        <v>1818</v>
      </c>
      <c r="E1293" s="179" t="s">
        <v>2041</v>
      </c>
      <c r="F1293" s="179" t="s">
        <v>2042</v>
      </c>
      <c r="G1293" s="179" t="s">
        <v>2043</v>
      </c>
      <c r="H1293" s="179" t="s">
        <v>668</v>
      </c>
      <c r="I1293" s="179" t="s">
        <v>2043</v>
      </c>
      <c r="J1293" s="179" t="s">
        <v>1868</v>
      </c>
      <c r="K1293" s="180">
        <v>0.02</v>
      </c>
      <c r="L1293" s="181">
        <v>2</v>
      </c>
    </row>
    <row r="1294" spans="2:12">
      <c r="B1294" s="179" t="s">
        <v>1816</v>
      </c>
      <c r="C1294" s="179" t="s">
        <v>1817</v>
      </c>
      <c r="D1294" s="179" t="s">
        <v>1818</v>
      </c>
      <c r="E1294" s="179" t="s">
        <v>2041</v>
      </c>
      <c r="F1294" s="179" t="s">
        <v>2042</v>
      </c>
      <c r="G1294" s="179" t="s">
        <v>2043</v>
      </c>
      <c r="H1294" s="179" t="s">
        <v>671</v>
      </c>
      <c r="I1294" s="179" t="s">
        <v>2044</v>
      </c>
      <c r="J1294" s="179" t="s">
        <v>1835</v>
      </c>
      <c r="K1294" s="180">
        <v>0.13</v>
      </c>
      <c r="L1294" s="181">
        <v>22</v>
      </c>
    </row>
    <row r="1295" spans="2:12">
      <c r="B1295" s="179" t="s">
        <v>1816</v>
      </c>
      <c r="C1295" s="179" t="s">
        <v>1817</v>
      </c>
      <c r="D1295" s="179" t="s">
        <v>1818</v>
      </c>
      <c r="E1295" s="179" t="s">
        <v>2041</v>
      </c>
      <c r="F1295" s="179" t="s">
        <v>2042</v>
      </c>
      <c r="G1295" s="179" t="s">
        <v>2043</v>
      </c>
      <c r="H1295" s="179" t="s">
        <v>667</v>
      </c>
      <c r="I1295" s="179" t="s">
        <v>2045</v>
      </c>
      <c r="J1295" s="179" t="s">
        <v>1834</v>
      </c>
      <c r="K1295" s="181"/>
      <c r="L1295" s="181">
        <v>1</v>
      </c>
    </row>
    <row r="1296" spans="2:12">
      <c r="B1296" s="179" t="s">
        <v>1816</v>
      </c>
      <c r="C1296" s="179" t="s">
        <v>1817</v>
      </c>
      <c r="D1296" s="179" t="s">
        <v>1818</v>
      </c>
      <c r="E1296" s="179" t="s">
        <v>2041</v>
      </c>
      <c r="F1296" s="179" t="s">
        <v>2042</v>
      </c>
      <c r="G1296" s="179" t="s">
        <v>2043</v>
      </c>
      <c r="H1296" s="179" t="s">
        <v>667</v>
      </c>
      <c r="I1296" s="179" t="s">
        <v>2045</v>
      </c>
      <c r="J1296" s="179" t="s">
        <v>1835</v>
      </c>
      <c r="K1296" s="180">
        <v>7.0000000000000007E-2</v>
      </c>
      <c r="L1296" s="181">
        <v>14</v>
      </c>
    </row>
    <row r="1297" spans="2:12">
      <c r="B1297" s="179" t="s">
        <v>1816</v>
      </c>
      <c r="C1297" s="179" t="s">
        <v>1817</v>
      </c>
      <c r="D1297" s="179" t="s">
        <v>1818</v>
      </c>
      <c r="E1297" s="179" t="s">
        <v>2041</v>
      </c>
      <c r="F1297" s="179" t="s">
        <v>2042</v>
      </c>
      <c r="G1297" s="179" t="s">
        <v>2043</v>
      </c>
      <c r="H1297" s="179" t="s">
        <v>666</v>
      </c>
      <c r="I1297" s="179" t="s">
        <v>2045</v>
      </c>
      <c r="J1297" s="179" t="s">
        <v>1839</v>
      </c>
      <c r="K1297" s="181"/>
      <c r="L1297" s="181">
        <v>52</v>
      </c>
    </row>
    <row r="1298" spans="2:12">
      <c r="B1298" s="179" t="s">
        <v>1816</v>
      </c>
      <c r="C1298" s="179" t="s">
        <v>1817</v>
      </c>
      <c r="D1298" s="179" t="s">
        <v>1818</v>
      </c>
      <c r="E1298" s="179" t="s">
        <v>2041</v>
      </c>
      <c r="F1298" s="179" t="s">
        <v>2042</v>
      </c>
      <c r="G1298" s="179" t="s">
        <v>2043</v>
      </c>
      <c r="H1298" s="179" t="s">
        <v>666</v>
      </c>
      <c r="I1298" s="179" t="s">
        <v>2045</v>
      </c>
      <c r="J1298" s="179" t="s">
        <v>1835</v>
      </c>
      <c r="K1298" s="180">
        <v>0.09</v>
      </c>
      <c r="L1298" s="181">
        <v>17</v>
      </c>
    </row>
    <row r="1299" spans="2:12">
      <c r="B1299" s="179" t="s">
        <v>1816</v>
      </c>
      <c r="C1299" s="179" t="s">
        <v>1817</v>
      </c>
      <c r="D1299" s="179" t="s">
        <v>1818</v>
      </c>
      <c r="E1299" s="179" t="s">
        <v>2041</v>
      </c>
      <c r="F1299" s="179" t="s">
        <v>2042</v>
      </c>
      <c r="G1299" s="179" t="s">
        <v>2043</v>
      </c>
      <c r="H1299" s="179" t="s">
        <v>654</v>
      </c>
      <c r="I1299" s="179" t="s">
        <v>2046</v>
      </c>
      <c r="J1299" s="179" t="s">
        <v>1834</v>
      </c>
      <c r="K1299" s="180">
        <v>0.01</v>
      </c>
      <c r="L1299" s="181">
        <v>6</v>
      </c>
    </row>
    <row r="1300" spans="2:12">
      <c r="B1300" s="179" t="s">
        <v>1816</v>
      </c>
      <c r="C1300" s="179" t="s">
        <v>1817</v>
      </c>
      <c r="D1300" s="179" t="s">
        <v>1818</v>
      </c>
      <c r="E1300" s="179" t="s">
        <v>2041</v>
      </c>
      <c r="F1300" s="179" t="s">
        <v>2042</v>
      </c>
      <c r="G1300" s="179" t="s">
        <v>2043</v>
      </c>
      <c r="H1300" s="179" t="s">
        <v>654</v>
      </c>
      <c r="I1300" s="179" t="s">
        <v>2046</v>
      </c>
      <c r="J1300" s="179" t="s">
        <v>1838</v>
      </c>
      <c r="K1300" s="180">
        <v>0.04</v>
      </c>
      <c r="L1300" s="181">
        <v>15</v>
      </c>
    </row>
    <row r="1301" spans="2:12">
      <c r="B1301" s="179" t="s">
        <v>1816</v>
      </c>
      <c r="C1301" s="179" t="s">
        <v>1817</v>
      </c>
      <c r="D1301" s="179" t="s">
        <v>1818</v>
      </c>
      <c r="E1301" s="179" t="s">
        <v>2041</v>
      </c>
      <c r="F1301" s="179" t="s">
        <v>2042</v>
      </c>
      <c r="G1301" s="179" t="s">
        <v>2043</v>
      </c>
      <c r="H1301" s="179" t="s">
        <v>654</v>
      </c>
      <c r="I1301" s="179" t="s">
        <v>2046</v>
      </c>
      <c r="J1301" s="179" t="s">
        <v>1839</v>
      </c>
      <c r="K1301" s="180">
        <v>0.02</v>
      </c>
      <c r="L1301" s="181">
        <v>151</v>
      </c>
    </row>
    <row r="1302" spans="2:12">
      <c r="B1302" s="179" t="s">
        <v>1816</v>
      </c>
      <c r="C1302" s="179" t="s">
        <v>1817</v>
      </c>
      <c r="D1302" s="179" t="s">
        <v>1818</v>
      </c>
      <c r="E1302" s="179" t="s">
        <v>2041</v>
      </c>
      <c r="F1302" s="179" t="s">
        <v>2042</v>
      </c>
      <c r="G1302" s="179" t="s">
        <v>2043</v>
      </c>
      <c r="H1302" s="179" t="s">
        <v>654</v>
      </c>
      <c r="I1302" s="179" t="s">
        <v>2046</v>
      </c>
      <c r="J1302" s="179" t="s">
        <v>1835</v>
      </c>
      <c r="K1302" s="180">
        <v>0.08</v>
      </c>
      <c r="L1302" s="181">
        <v>16</v>
      </c>
    </row>
    <row r="1303" spans="2:12">
      <c r="B1303" s="179" t="s">
        <v>1816</v>
      </c>
      <c r="C1303" s="179" t="s">
        <v>1817</v>
      </c>
      <c r="D1303" s="179" t="s">
        <v>1818</v>
      </c>
      <c r="E1303" s="179" t="s">
        <v>2041</v>
      </c>
      <c r="F1303" s="179" t="s">
        <v>2042</v>
      </c>
      <c r="G1303" s="179" t="s">
        <v>2043</v>
      </c>
      <c r="H1303" s="179" t="s">
        <v>654</v>
      </c>
      <c r="I1303" s="179" t="s">
        <v>2046</v>
      </c>
      <c r="J1303" s="179" t="s">
        <v>1868</v>
      </c>
      <c r="K1303" s="180">
        <v>0.02</v>
      </c>
      <c r="L1303" s="181">
        <v>2</v>
      </c>
    </row>
    <row r="1304" spans="2:12">
      <c r="B1304" s="179" t="s">
        <v>1816</v>
      </c>
      <c r="C1304" s="179" t="s">
        <v>1817</v>
      </c>
      <c r="D1304" s="179" t="s">
        <v>1818</v>
      </c>
      <c r="E1304" s="179" t="s">
        <v>2041</v>
      </c>
      <c r="F1304" s="179" t="s">
        <v>2042</v>
      </c>
      <c r="G1304" s="179" t="s">
        <v>2043</v>
      </c>
      <c r="H1304" s="179" t="s">
        <v>654</v>
      </c>
      <c r="I1304" s="179" t="s">
        <v>2046</v>
      </c>
      <c r="J1304" s="179" t="s">
        <v>1836</v>
      </c>
      <c r="K1304" s="181"/>
      <c r="L1304" s="181">
        <v>1</v>
      </c>
    </row>
    <row r="1305" spans="2:12">
      <c r="B1305" s="179" t="s">
        <v>1816</v>
      </c>
      <c r="C1305" s="179" t="s">
        <v>1817</v>
      </c>
      <c r="D1305" s="179" t="s">
        <v>1818</v>
      </c>
      <c r="E1305" s="179" t="s">
        <v>2041</v>
      </c>
      <c r="F1305" s="179" t="s">
        <v>2042</v>
      </c>
      <c r="G1305" s="179" t="s">
        <v>2043</v>
      </c>
      <c r="H1305" s="179" t="s">
        <v>658</v>
      </c>
      <c r="I1305" s="179" t="s">
        <v>2047</v>
      </c>
      <c r="J1305" s="179" t="s">
        <v>1838</v>
      </c>
      <c r="K1305" s="181"/>
      <c r="L1305" s="181">
        <v>1</v>
      </c>
    </row>
    <row r="1306" spans="2:12">
      <c r="B1306" s="179" t="s">
        <v>1816</v>
      </c>
      <c r="C1306" s="179" t="s">
        <v>1817</v>
      </c>
      <c r="D1306" s="179" t="s">
        <v>1818</v>
      </c>
      <c r="E1306" s="179" t="s">
        <v>2041</v>
      </c>
      <c r="F1306" s="179" t="s">
        <v>2042</v>
      </c>
      <c r="G1306" s="179" t="s">
        <v>2043</v>
      </c>
      <c r="H1306" s="179" t="s">
        <v>658</v>
      </c>
      <c r="I1306" s="179" t="s">
        <v>2047</v>
      </c>
      <c r="J1306" s="179" t="s">
        <v>1839</v>
      </c>
      <c r="K1306" s="180">
        <v>0.02</v>
      </c>
      <c r="L1306" s="181">
        <v>151</v>
      </c>
    </row>
    <row r="1307" spans="2:12">
      <c r="B1307" s="179" t="s">
        <v>1816</v>
      </c>
      <c r="C1307" s="179" t="s">
        <v>1817</v>
      </c>
      <c r="D1307" s="179" t="s">
        <v>1818</v>
      </c>
      <c r="E1307" s="179" t="s">
        <v>2041</v>
      </c>
      <c r="F1307" s="179" t="s">
        <v>2042</v>
      </c>
      <c r="G1307" s="179" t="s">
        <v>2043</v>
      </c>
      <c r="H1307" s="179" t="s">
        <v>658</v>
      </c>
      <c r="I1307" s="179" t="s">
        <v>2047</v>
      </c>
      <c r="J1307" s="179" t="s">
        <v>1835</v>
      </c>
      <c r="K1307" s="180">
        <v>0.08</v>
      </c>
      <c r="L1307" s="181">
        <v>14</v>
      </c>
    </row>
    <row r="1308" spans="2:12">
      <c r="B1308" s="179" t="s">
        <v>1816</v>
      </c>
      <c r="C1308" s="179" t="s">
        <v>1817</v>
      </c>
      <c r="D1308" s="179" t="s">
        <v>1818</v>
      </c>
      <c r="E1308" s="179" t="s">
        <v>2041</v>
      </c>
      <c r="F1308" s="179" t="s">
        <v>2042</v>
      </c>
      <c r="G1308" s="179" t="s">
        <v>2043</v>
      </c>
      <c r="H1308" s="179" t="s">
        <v>658</v>
      </c>
      <c r="I1308" s="179" t="s">
        <v>2047</v>
      </c>
      <c r="J1308" s="179" t="s">
        <v>1868</v>
      </c>
      <c r="K1308" s="180">
        <v>0.02</v>
      </c>
      <c r="L1308" s="181">
        <v>2</v>
      </c>
    </row>
    <row r="1309" spans="2:12">
      <c r="B1309" s="179" t="s">
        <v>1816</v>
      </c>
      <c r="C1309" s="179" t="s">
        <v>1817</v>
      </c>
      <c r="D1309" s="179" t="s">
        <v>1818</v>
      </c>
      <c r="E1309" s="179" t="s">
        <v>2041</v>
      </c>
      <c r="F1309" s="179" t="s">
        <v>2042</v>
      </c>
      <c r="G1309" s="179" t="s">
        <v>2043</v>
      </c>
      <c r="H1309" s="179" t="s">
        <v>658</v>
      </c>
      <c r="I1309" s="179" t="s">
        <v>2047</v>
      </c>
      <c r="J1309" s="179" t="s">
        <v>1842</v>
      </c>
      <c r="K1309" s="181"/>
      <c r="L1309" s="181">
        <v>2</v>
      </c>
    </row>
    <row r="1310" spans="2:12">
      <c r="B1310" s="179" t="s">
        <v>1816</v>
      </c>
      <c r="C1310" s="179" t="s">
        <v>1817</v>
      </c>
      <c r="D1310" s="179" t="s">
        <v>1818</v>
      </c>
      <c r="E1310" s="179" t="s">
        <v>2041</v>
      </c>
      <c r="F1310" s="179" t="s">
        <v>2042</v>
      </c>
      <c r="G1310" s="179" t="s">
        <v>2043</v>
      </c>
      <c r="H1310" s="179" t="s">
        <v>674</v>
      </c>
      <c r="I1310" s="179" t="s">
        <v>2048</v>
      </c>
      <c r="J1310" s="179" t="s">
        <v>1834</v>
      </c>
      <c r="K1310" s="181"/>
      <c r="L1310" s="181">
        <v>1</v>
      </c>
    </row>
    <row r="1311" spans="2:12">
      <c r="B1311" s="179" t="s">
        <v>1816</v>
      </c>
      <c r="C1311" s="179" t="s">
        <v>1817</v>
      </c>
      <c r="D1311" s="179" t="s">
        <v>1818</v>
      </c>
      <c r="E1311" s="179" t="s">
        <v>2041</v>
      </c>
      <c r="F1311" s="179" t="s">
        <v>2042</v>
      </c>
      <c r="G1311" s="179" t="s">
        <v>2043</v>
      </c>
      <c r="H1311" s="179" t="s">
        <v>674</v>
      </c>
      <c r="I1311" s="179" t="s">
        <v>2048</v>
      </c>
      <c r="J1311" s="179" t="s">
        <v>1839</v>
      </c>
      <c r="K1311" s="180">
        <v>0.02</v>
      </c>
      <c r="L1311" s="181">
        <v>151</v>
      </c>
    </row>
    <row r="1312" spans="2:12">
      <c r="B1312" s="179" t="s">
        <v>1816</v>
      </c>
      <c r="C1312" s="179" t="s">
        <v>1817</v>
      </c>
      <c r="D1312" s="179" t="s">
        <v>1818</v>
      </c>
      <c r="E1312" s="179" t="s">
        <v>2041</v>
      </c>
      <c r="F1312" s="179" t="s">
        <v>2042</v>
      </c>
      <c r="G1312" s="179" t="s">
        <v>2043</v>
      </c>
      <c r="H1312" s="179" t="s">
        <v>674</v>
      </c>
      <c r="I1312" s="179" t="s">
        <v>2048</v>
      </c>
      <c r="J1312" s="179" t="s">
        <v>1835</v>
      </c>
      <c r="K1312" s="180">
        <v>7.0000000000000007E-2</v>
      </c>
      <c r="L1312" s="181">
        <v>14</v>
      </c>
    </row>
    <row r="1313" spans="2:12">
      <c r="B1313" s="179" t="s">
        <v>1816</v>
      </c>
      <c r="C1313" s="179" t="s">
        <v>1817</v>
      </c>
      <c r="D1313" s="179" t="s">
        <v>1818</v>
      </c>
      <c r="E1313" s="179" t="s">
        <v>2041</v>
      </c>
      <c r="F1313" s="179" t="s">
        <v>2042</v>
      </c>
      <c r="G1313" s="179" t="s">
        <v>2043</v>
      </c>
      <c r="H1313" s="179" t="s">
        <v>674</v>
      </c>
      <c r="I1313" s="179" t="s">
        <v>2048</v>
      </c>
      <c r="J1313" s="179" t="s">
        <v>1868</v>
      </c>
      <c r="K1313" s="180">
        <v>0.02</v>
      </c>
      <c r="L1313" s="181">
        <v>2</v>
      </c>
    </row>
    <row r="1314" spans="2:12">
      <c r="B1314" s="179" t="s">
        <v>1816</v>
      </c>
      <c r="C1314" s="179" t="s">
        <v>1817</v>
      </c>
      <c r="D1314" s="179" t="s">
        <v>1818</v>
      </c>
      <c r="E1314" s="179" t="s">
        <v>2041</v>
      </c>
      <c r="F1314" s="179" t="s">
        <v>2042</v>
      </c>
      <c r="G1314" s="179" t="s">
        <v>2043</v>
      </c>
      <c r="H1314" s="179" t="s">
        <v>660</v>
      </c>
      <c r="I1314" s="179" t="s">
        <v>2049</v>
      </c>
      <c r="J1314" s="179" t="s">
        <v>1834</v>
      </c>
      <c r="K1314" s="181"/>
      <c r="L1314" s="181">
        <v>1</v>
      </c>
    </row>
    <row r="1315" spans="2:12">
      <c r="B1315" s="179" t="s">
        <v>1816</v>
      </c>
      <c r="C1315" s="179" t="s">
        <v>1817</v>
      </c>
      <c r="D1315" s="179" t="s">
        <v>1818</v>
      </c>
      <c r="E1315" s="179" t="s">
        <v>2041</v>
      </c>
      <c r="F1315" s="179" t="s">
        <v>2042</v>
      </c>
      <c r="G1315" s="179" t="s">
        <v>2043</v>
      </c>
      <c r="H1315" s="179" t="s">
        <v>660</v>
      </c>
      <c r="I1315" s="179" t="s">
        <v>2049</v>
      </c>
      <c r="J1315" s="179" t="s">
        <v>1839</v>
      </c>
      <c r="K1315" s="180">
        <v>0.02</v>
      </c>
      <c r="L1315" s="181">
        <v>151</v>
      </c>
    </row>
    <row r="1316" spans="2:12">
      <c r="B1316" s="179" t="s">
        <v>1816</v>
      </c>
      <c r="C1316" s="179" t="s">
        <v>1817</v>
      </c>
      <c r="D1316" s="179" t="s">
        <v>1818</v>
      </c>
      <c r="E1316" s="179" t="s">
        <v>2041</v>
      </c>
      <c r="F1316" s="179" t="s">
        <v>2042</v>
      </c>
      <c r="G1316" s="179" t="s">
        <v>2043</v>
      </c>
      <c r="H1316" s="179" t="s">
        <v>660</v>
      </c>
      <c r="I1316" s="179" t="s">
        <v>2049</v>
      </c>
      <c r="J1316" s="179" t="s">
        <v>1835</v>
      </c>
      <c r="K1316" s="180">
        <v>7.0000000000000007E-2</v>
      </c>
      <c r="L1316" s="181">
        <v>13</v>
      </c>
    </row>
    <row r="1317" spans="2:12">
      <c r="B1317" s="179" t="s">
        <v>1816</v>
      </c>
      <c r="C1317" s="179" t="s">
        <v>1817</v>
      </c>
      <c r="D1317" s="179" t="s">
        <v>1818</v>
      </c>
      <c r="E1317" s="179" t="s">
        <v>2041</v>
      </c>
      <c r="F1317" s="179" t="s">
        <v>2042</v>
      </c>
      <c r="G1317" s="179" t="s">
        <v>2043</v>
      </c>
      <c r="H1317" s="179" t="s">
        <v>660</v>
      </c>
      <c r="I1317" s="179" t="s">
        <v>2049</v>
      </c>
      <c r="J1317" s="179" t="s">
        <v>1868</v>
      </c>
      <c r="K1317" s="180">
        <v>0.02</v>
      </c>
      <c r="L1317" s="181">
        <v>2</v>
      </c>
    </row>
    <row r="1318" spans="2:12">
      <c r="B1318" s="179" t="s">
        <v>1816</v>
      </c>
      <c r="C1318" s="179" t="s">
        <v>1817</v>
      </c>
      <c r="D1318" s="179" t="s">
        <v>1818</v>
      </c>
      <c r="E1318" s="179" t="s">
        <v>2041</v>
      </c>
      <c r="F1318" s="179" t="s">
        <v>2042</v>
      </c>
      <c r="G1318" s="179" t="s">
        <v>2043</v>
      </c>
      <c r="H1318" s="179" t="s">
        <v>656</v>
      </c>
      <c r="I1318" s="179" t="s">
        <v>2050</v>
      </c>
      <c r="J1318" s="179" t="s">
        <v>1839</v>
      </c>
      <c r="K1318" s="180">
        <v>0.02</v>
      </c>
      <c r="L1318" s="181">
        <v>151</v>
      </c>
    </row>
    <row r="1319" spans="2:12">
      <c r="B1319" s="179" t="s">
        <v>1816</v>
      </c>
      <c r="C1319" s="179" t="s">
        <v>1817</v>
      </c>
      <c r="D1319" s="179" t="s">
        <v>1818</v>
      </c>
      <c r="E1319" s="179" t="s">
        <v>2041</v>
      </c>
      <c r="F1319" s="179" t="s">
        <v>2042</v>
      </c>
      <c r="G1319" s="179" t="s">
        <v>2043</v>
      </c>
      <c r="H1319" s="179" t="s">
        <v>656</v>
      </c>
      <c r="I1319" s="179" t="s">
        <v>2050</v>
      </c>
      <c r="J1319" s="179" t="s">
        <v>1835</v>
      </c>
      <c r="K1319" s="180">
        <v>0.09</v>
      </c>
      <c r="L1319" s="181">
        <v>14</v>
      </c>
    </row>
    <row r="1320" spans="2:12">
      <c r="B1320" s="179" t="s">
        <v>1816</v>
      </c>
      <c r="C1320" s="179" t="s">
        <v>1817</v>
      </c>
      <c r="D1320" s="179" t="s">
        <v>1818</v>
      </c>
      <c r="E1320" s="179" t="s">
        <v>2041</v>
      </c>
      <c r="F1320" s="179" t="s">
        <v>2042</v>
      </c>
      <c r="G1320" s="179" t="s">
        <v>2043</v>
      </c>
      <c r="H1320" s="179" t="s">
        <v>656</v>
      </c>
      <c r="I1320" s="179" t="s">
        <v>2050</v>
      </c>
      <c r="J1320" s="179" t="s">
        <v>1868</v>
      </c>
      <c r="K1320" s="180">
        <v>0.02</v>
      </c>
      <c r="L1320" s="181">
        <v>2</v>
      </c>
    </row>
    <row r="1321" spans="2:12">
      <c r="B1321" s="179" t="s">
        <v>1816</v>
      </c>
      <c r="C1321" s="179" t="s">
        <v>1817</v>
      </c>
      <c r="D1321" s="179" t="s">
        <v>1818</v>
      </c>
      <c r="E1321" s="179" t="s">
        <v>2041</v>
      </c>
      <c r="F1321" s="179" t="s">
        <v>2042</v>
      </c>
      <c r="G1321" s="179" t="s">
        <v>2043</v>
      </c>
      <c r="H1321" s="179" t="s">
        <v>670</v>
      </c>
      <c r="I1321" s="179" t="s">
        <v>2044</v>
      </c>
      <c r="J1321" s="179" t="s">
        <v>1834</v>
      </c>
      <c r="K1321" s="181"/>
      <c r="L1321" s="181">
        <v>2</v>
      </c>
    </row>
    <row r="1322" spans="2:12">
      <c r="B1322" s="179" t="s">
        <v>1816</v>
      </c>
      <c r="C1322" s="179" t="s">
        <v>1817</v>
      </c>
      <c r="D1322" s="179" t="s">
        <v>1818</v>
      </c>
      <c r="E1322" s="179" t="s">
        <v>2041</v>
      </c>
      <c r="F1322" s="179" t="s">
        <v>2042</v>
      </c>
      <c r="G1322" s="179" t="s">
        <v>2043</v>
      </c>
      <c r="H1322" s="179" t="s">
        <v>670</v>
      </c>
      <c r="I1322" s="179" t="s">
        <v>2044</v>
      </c>
      <c r="J1322" s="179" t="s">
        <v>1839</v>
      </c>
      <c r="K1322" s="180">
        <v>0.02</v>
      </c>
      <c r="L1322" s="181">
        <v>151</v>
      </c>
    </row>
    <row r="1323" spans="2:12">
      <c r="B1323" s="179" t="s">
        <v>1816</v>
      </c>
      <c r="C1323" s="179" t="s">
        <v>1817</v>
      </c>
      <c r="D1323" s="179" t="s">
        <v>1818</v>
      </c>
      <c r="E1323" s="179" t="s">
        <v>2041</v>
      </c>
      <c r="F1323" s="179" t="s">
        <v>2042</v>
      </c>
      <c r="G1323" s="179" t="s">
        <v>2043</v>
      </c>
      <c r="H1323" s="179" t="s">
        <v>670</v>
      </c>
      <c r="I1323" s="179" t="s">
        <v>2044</v>
      </c>
      <c r="J1323" s="179" t="s">
        <v>1835</v>
      </c>
      <c r="K1323" s="180">
        <v>0.11</v>
      </c>
      <c r="L1323" s="181">
        <v>22</v>
      </c>
    </row>
    <row r="1324" spans="2:12">
      <c r="B1324" s="179" t="s">
        <v>1816</v>
      </c>
      <c r="C1324" s="179" t="s">
        <v>1817</v>
      </c>
      <c r="D1324" s="179" t="s">
        <v>1818</v>
      </c>
      <c r="E1324" s="179" t="s">
        <v>2041</v>
      </c>
      <c r="F1324" s="179" t="s">
        <v>2042</v>
      </c>
      <c r="G1324" s="179" t="s">
        <v>2043</v>
      </c>
      <c r="H1324" s="179" t="s">
        <v>670</v>
      </c>
      <c r="I1324" s="179" t="s">
        <v>2044</v>
      </c>
      <c r="J1324" s="179" t="s">
        <v>1868</v>
      </c>
      <c r="K1324" s="180">
        <v>0.02</v>
      </c>
      <c r="L1324" s="181">
        <v>2</v>
      </c>
    </row>
    <row r="1325" spans="2:12">
      <c r="B1325" s="179" t="s">
        <v>1816</v>
      </c>
      <c r="C1325" s="179" t="s">
        <v>1817</v>
      </c>
      <c r="D1325" s="179" t="s">
        <v>1818</v>
      </c>
      <c r="E1325" s="179" t="s">
        <v>2041</v>
      </c>
      <c r="F1325" s="179" t="s">
        <v>2042</v>
      </c>
      <c r="G1325" s="179" t="s">
        <v>2043</v>
      </c>
      <c r="H1325" s="179" t="s">
        <v>663</v>
      </c>
      <c r="I1325" s="179" t="s">
        <v>2051</v>
      </c>
      <c r="J1325" s="179" t="s">
        <v>1834</v>
      </c>
      <c r="K1325" s="180">
        <v>7.0000000000000007E-2</v>
      </c>
      <c r="L1325" s="181">
        <v>52</v>
      </c>
    </row>
    <row r="1326" spans="2:12">
      <c r="B1326" s="179" t="s">
        <v>1816</v>
      </c>
      <c r="C1326" s="179" t="s">
        <v>1817</v>
      </c>
      <c r="D1326" s="179" t="s">
        <v>1818</v>
      </c>
      <c r="E1326" s="179" t="s">
        <v>2041</v>
      </c>
      <c r="F1326" s="179" t="s">
        <v>2042</v>
      </c>
      <c r="G1326" s="179" t="s">
        <v>2043</v>
      </c>
      <c r="H1326" s="179" t="s">
        <v>663</v>
      </c>
      <c r="I1326" s="179" t="s">
        <v>2051</v>
      </c>
      <c r="J1326" s="179" t="s">
        <v>1839</v>
      </c>
      <c r="K1326" s="180">
        <v>0.02</v>
      </c>
      <c r="L1326" s="181">
        <v>151</v>
      </c>
    </row>
    <row r="1327" spans="2:12">
      <c r="B1327" s="179" t="s">
        <v>1816</v>
      </c>
      <c r="C1327" s="179" t="s">
        <v>1817</v>
      </c>
      <c r="D1327" s="179" t="s">
        <v>1818</v>
      </c>
      <c r="E1327" s="179" t="s">
        <v>2041</v>
      </c>
      <c r="F1327" s="179" t="s">
        <v>2042</v>
      </c>
      <c r="G1327" s="179" t="s">
        <v>2043</v>
      </c>
      <c r="H1327" s="179" t="s">
        <v>663</v>
      </c>
      <c r="I1327" s="179" t="s">
        <v>2051</v>
      </c>
      <c r="J1327" s="179" t="s">
        <v>1835</v>
      </c>
      <c r="K1327" s="180">
        <v>0.95</v>
      </c>
      <c r="L1327" s="181">
        <v>198</v>
      </c>
    </row>
    <row r="1328" spans="2:12">
      <c r="B1328" s="179" t="s">
        <v>1816</v>
      </c>
      <c r="C1328" s="179" t="s">
        <v>1817</v>
      </c>
      <c r="D1328" s="179" t="s">
        <v>1818</v>
      </c>
      <c r="E1328" s="179" t="s">
        <v>2041</v>
      </c>
      <c r="F1328" s="179" t="s">
        <v>2042</v>
      </c>
      <c r="G1328" s="179" t="s">
        <v>2043</v>
      </c>
      <c r="H1328" s="179" t="s">
        <v>663</v>
      </c>
      <c r="I1328" s="179" t="s">
        <v>2051</v>
      </c>
      <c r="J1328" s="179" t="s">
        <v>1868</v>
      </c>
      <c r="K1328" s="180">
        <v>0.02</v>
      </c>
      <c r="L1328" s="181">
        <v>2</v>
      </c>
    </row>
    <row r="1329" spans="2:12">
      <c r="B1329" s="179" t="s">
        <v>1816</v>
      </c>
      <c r="C1329" s="179" t="s">
        <v>1817</v>
      </c>
      <c r="D1329" s="179" t="s">
        <v>1818</v>
      </c>
      <c r="E1329" s="179" t="s">
        <v>2041</v>
      </c>
      <c r="F1329" s="179" t="s">
        <v>2042</v>
      </c>
      <c r="G1329" s="179" t="s">
        <v>2043</v>
      </c>
      <c r="H1329" s="179" t="s">
        <v>663</v>
      </c>
      <c r="I1329" s="179" t="s">
        <v>2051</v>
      </c>
      <c r="J1329" s="179" t="s">
        <v>1836</v>
      </c>
      <c r="K1329" s="180">
        <v>7.0000000000000007E-2</v>
      </c>
      <c r="L1329" s="181">
        <v>2</v>
      </c>
    </row>
    <row r="1330" spans="2:12">
      <c r="B1330" s="179" t="s">
        <v>1816</v>
      </c>
      <c r="C1330" s="179" t="s">
        <v>1817</v>
      </c>
      <c r="D1330" s="179" t="s">
        <v>1818</v>
      </c>
      <c r="E1330" s="179" t="s">
        <v>2041</v>
      </c>
      <c r="F1330" s="179" t="s">
        <v>2042</v>
      </c>
      <c r="G1330" s="179" t="s">
        <v>2043</v>
      </c>
      <c r="H1330" s="179" t="s">
        <v>652</v>
      </c>
      <c r="I1330" s="179" t="s">
        <v>2052</v>
      </c>
      <c r="J1330" s="179" t="s">
        <v>1834</v>
      </c>
      <c r="K1330" s="180">
        <v>0.01</v>
      </c>
      <c r="L1330" s="181">
        <v>7</v>
      </c>
    </row>
    <row r="1331" spans="2:12">
      <c r="B1331" s="179" t="s">
        <v>1816</v>
      </c>
      <c r="C1331" s="179" t="s">
        <v>1817</v>
      </c>
      <c r="D1331" s="179" t="s">
        <v>1818</v>
      </c>
      <c r="E1331" s="179" t="s">
        <v>2041</v>
      </c>
      <c r="F1331" s="179" t="s">
        <v>2042</v>
      </c>
      <c r="G1331" s="179" t="s">
        <v>2043</v>
      </c>
      <c r="H1331" s="179" t="s">
        <v>652</v>
      </c>
      <c r="I1331" s="179" t="s">
        <v>2052</v>
      </c>
      <c r="J1331" s="179" t="s">
        <v>1835</v>
      </c>
      <c r="K1331" s="180">
        <v>7.0000000000000007E-2</v>
      </c>
      <c r="L1331" s="181">
        <v>12</v>
      </c>
    </row>
    <row r="1332" spans="2:12">
      <c r="B1332" s="179" t="s">
        <v>1816</v>
      </c>
      <c r="C1332" s="179" t="s">
        <v>1817</v>
      </c>
      <c r="D1332" s="179" t="s">
        <v>1818</v>
      </c>
      <c r="E1332" s="179" t="s">
        <v>2041</v>
      </c>
      <c r="F1332" s="179" t="s">
        <v>2042</v>
      </c>
      <c r="G1332" s="179" t="s">
        <v>2043</v>
      </c>
      <c r="H1332" s="179" t="s">
        <v>662</v>
      </c>
      <c r="I1332" s="179" t="s">
        <v>2051</v>
      </c>
      <c r="J1332" s="179" t="s">
        <v>1834</v>
      </c>
      <c r="K1332" s="181"/>
      <c r="L1332" s="181">
        <v>2</v>
      </c>
    </row>
    <row r="1333" spans="2:12">
      <c r="B1333" s="179" t="s">
        <v>1816</v>
      </c>
      <c r="C1333" s="179" t="s">
        <v>1817</v>
      </c>
      <c r="D1333" s="179" t="s">
        <v>1818</v>
      </c>
      <c r="E1333" s="179" t="s">
        <v>2041</v>
      </c>
      <c r="F1333" s="179" t="s">
        <v>2042</v>
      </c>
      <c r="G1333" s="179" t="s">
        <v>2043</v>
      </c>
      <c r="H1333" s="179" t="s">
        <v>662</v>
      </c>
      <c r="I1333" s="179" t="s">
        <v>2051</v>
      </c>
      <c r="J1333" s="179" t="s">
        <v>1838</v>
      </c>
      <c r="K1333" s="181"/>
      <c r="L1333" s="181">
        <v>1</v>
      </c>
    </row>
    <row r="1334" spans="2:12">
      <c r="B1334" s="179" t="s">
        <v>1816</v>
      </c>
      <c r="C1334" s="179" t="s">
        <v>1817</v>
      </c>
      <c r="D1334" s="179" t="s">
        <v>1818</v>
      </c>
      <c r="E1334" s="179" t="s">
        <v>2041</v>
      </c>
      <c r="F1334" s="179" t="s">
        <v>2042</v>
      </c>
      <c r="G1334" s="179" t="s">
        <v>2043</v>
      </c>
      <c r="H1334" s="179" t="s">
        <v>662</v>
      </c>
      <c r="I1334" s="179" t="s">
        <v>2051</v>
      </c>
      <c r="J1334" s="179" t="s">
        <v>1835</v>
      </c>
      <c r="K1334" s="180">
        <v>0.09</v>
      </c>
      <c r="L1334" s="181">
        <v>14</v>
      </c>
    </row>
    <row r="1335" spans="2:12">
      <c r="B1335" s="179" t="s">
        <v>1816</v>
      </c>
      <c r="C1335" s="179" t="s">
        <v>1817</v>
      </c>
      <c r="D1335" s="179" t="s">
        <v>1818</v>
      </c>
      <c r="E1335" s="179" t="s">
        <v>2041</v>
      </c>
      <c r="F1335" s="179" t="s">
        <v>2042</v>
      </c>
      <c r="G1335" s="179" t="s">
        <v>2043</v>
      </c>
      <c r="H1335" s="179" t="s">
        <v>651</v>
      </c>
      <c r="I1335" s="179" t="s">
        <v>2052</v>
      </c>
      <c r="J1335" s="179" t="s">
        <v>1866</v>
      </c>
      <c r="K1335" s="180">
        <v>0.91</v>
      </c>
      <c r="L1335" s="181">
        <v>1</v>
      </c>
    </row>
    <row r="1336" spans="2:12">
      <c r="B1336" s="179" t="s">
        <v>1816</v>
      </c>
      <c r="C1336" s="179" t="s">
        <v>1817</v>
      </c>
      <c r="D1336" s="179" t="s">
        <v>1818</v>
      </c>
      <c r="E1336" s="179" t="s">
        <v>2041</v>
      </c>
      <c r="F1336" s="179" t="s">
        <v>2042</v>
      </c>
      <c r="G1336" s="179" t="s">
        <v>2043</v>
      </c>
      <c r="H1336" s="179" t="s">
        <v>651</v>
      </c>
      <c r="I1336" s="179" t="s">
        <v>2052</v>
      </c>
      <c r="J1336" s="179" t="s">
        <v>1834</v>
      </c>
      <c r="K1336" s="180">
        <v>0.02</v>
      </c>
      <c r="L1336" s="181">
        <v>12</v>
      </c>
    </row>
    <row r="1337" spans="2:12">
      <c r="B1337" s="179" t="s">
        <v>1816</v>
      </c>
      <c r="C1337" s="179" t="s">
        <v>1817</v>
      </c>
      <c r="D1337" s="179" t="s">
        <v>1818</v>
      </c>
      <c r="E1337" s="179" t="s">
        <v>2041</v>
      </c>
      <c r="F1337" s="179" t="s">
        <v>2042</v>
      </c>
      <c r="G1337" s="179" t="s">
        <v>2043</v>
      </c>
      <c r="H1337" s="179" t="s">
        <v>651</v>
      </c>
      <c r="I1337" s="179" t="s">
        <v>2052</v>
      </c>
      <c r="J1337" s="179" t="s">
        <v>1838</v>
      </c>
      <c r="K1337" s="181"/>
      <c r="L1337" s="181">
        <v>6</v>
      </c>
    </row>
    <row r="1338" spans="2:12">
      <c r="B1338" s="179" t="s">
        <v>1816</v>
      </c>
      <c r="C1338" s="179" t="s">
        <v>1817</v>
      </c>
      <c r="D1338" s="179" t="s">
        <v>1818</v>
      </c>
      <c r="E1338" s="179" t="s">
        <v>2041</v>
      </c>
      <c r="F1338" s="179" t="s">
        <v>2042</v>
      </c>
      <c r="G1338" s="179" t="s">
        <v>2043</v>
      </c>
      <c r="H1338" s="179" t="s">
        <v>651</v>
      </c>
      <c r="I1338" s="179" t="s">
        <v>2052</v>
      </c>
      <c r="J1338" s="179" t="s">
        <v>1839</v>
      </c>
      <c r="K1338" s="180">
        <v>0.42</v>
      </c>
      <c r="L1338" s="181">
        <v>995</v>
      </c>
    </row>
    <row r="1339" spans="2:12">
      <c r="B1339" s="179" t="s">
        <v>1816</v>
      </c>
      <c r="C1339" s="179" t="s">
        <v>1817</v>
      </c>
      <c r="D1339" s="179" t="s">
        <v>1818</v>
      </c>
      <c r="E1339" s="179" t="s">
        <v>2041</v>
      </c>
      <c r="F1339" s="179" t="s">
        <v>2042</v>
      </c>
      <c r="G1339" s="179" t="s">
        <v>2043</v>
      </c>
      <c r="H1339" s="179" t="s">
        <v>651</v>
      </c>
      <c r="I1339" s="179" t="s">
        <v>2052</v>
      </c>
      <c r="J1339" s="179" t="s">
        <v>1835</v>
      </c>
      <c r="K1339" s="180">
        <v>0.26</v>
      </c>
      <c r="L1339" s="181">
        <v>53</v>
      </c>
    </row>
    <row r="1340" spans="2:12">
      <c r="B1340" s="179" t="s">
        <v>1816</v>
      </c>
      <c r="C1340" s="179" t="s">
        <v>1817</v>
      </c>
      <c r="D1340" s="179" t="s">
        <v>1818</v>
      </c>
      <c r="E1340" s="179" t="s">
        <v>2041</v>
      </c>
      <c r="F1340" s="179" t="s">
        <v>2042</v>
      </c>
      <c r="G1340" s="179" t="s">
        <v>2043</v>
      </c>
      <c r="H1340" s="179" t="s">
        <v>651</v>
      </c>
      <c r="I1340" s="179" t="s">
        <v>2052</v>
      </c>
      <c r="J1340" s="179" t="s">
        <v>1868</v>
      </c>
      <c r="K1340" s="180">
        <v>0.1</v>
      </c>
      <c r="L1340" s="181">
        <v>10</v>
      </c>
    </row>
    <row r="1341" spans="2:12">
      <c r="B1341" s="179" t="s">
        <v>1816</v>
      </c>
      <c r="C1341" s="179" t="s">
        <v>1817</v>
      </c>
      <c r="D1341" s="179" t="s">
        <v>1818</v>
      </c>
      <c r="E1341" s="179" t="s">
        <v>2041</v>
      </c>
      <c r="F1341" s="179" t="s">
        <v>2042</v>
      </c>
      <c r="G1341" s="179" t="s">
        <v>2043</v>
      </c>
      <c r="H1341" s="179" t="s">
        <v>651</v>
      </c>
      <c r="I1341" s="179" t="s">
        <v>2052</v>
      </c>
      <c r="J1341" s="179" t="s">
        <v>1836</v>
      </c>
      <c r="K1341" s="180">
        <v>0.01</v>
      </c>
      <c r="L1341" s="181">
        <v>1</v>
      </c>
    </row>
    <row r="1342" spans="2:12">
      <c r="B1342" s="179" t="s">
        <v>1816</v>
      </c>
      <c r="C1342" s="179" t="s">
        <v>1817</v>
      </c>
      <c r="D1342" s="179" t="s">
        <v>1818</v>
      </c>
      <c r="E1342" s="179" t="s">
        <v>2041</v>
      </c>
      <c r="F1342" s="179" t="s">
        <v>2042</v>
      </c>
      <c r="G1342" s="179" t="s">
        <v>2043</v>
      </c>
      <c r="H1342" s="179" t="s">
        <v>665</v>
      </c>
      <c r="I1342" s="179" t="s">
        <v>2045</v>
      </c>
      <c r="J1342" s="179" t="s">
        <v>1834</v>
      </c>
      <c r="K1342" s="181"/>
      <c r="L1342" s="181">
        <v>2</v>
      </c>
    </row>
    <row r="1343" spans="2:12">
      <c r="B1343" s="179" t="s">
        <v>1816</v>
      </c>
      <c r="C1343" s="179" t="s">
        <v>1817</v>
      </c>
      <c r="D1343" s="179" t="s">
        <v>1818</v>
      </c>
      <c r="E1343" s="179" t="s">
        <v>2041</v>
      </c>
      <c r="F1343" s="179" t="s">
        <v>2042</v>
      </c>
      <c r="G1343" s="179" t="s">
        <v>2043</v>
      </c>
      <c r="H1343" s="179" t="s">
        <v>665</v>
      </c>
      <c r="I1343" s="179" t="s">
        <v>2045</v>
      </c>
      <c r="J1343" s="179" t="s">
        <v>1839</v>
      </c>
      <c r="K1343" s="180">
        <v>0.02</v>
      </c>
      <c r="L1343" s="181">
        <v>151</v>
      </c>
    </row>
    <row r="1344" spans="2:12">
      <c r="B1344" s="179" t="s">
        <v>1816</v>
      </c>
      <c r="C1344" s="179" t="s">
        <v>1817</v>
      </c>
      <c r="D1344" s="179" t="s">
        <v>1818</v>
      </c>
      <c r="E1344" s="179" t="s">
        <v>2041</v>
      </c>
      <c r="F1344" s="179" t="s">
        <v>2042</v>
      </c>
      <c r="G1344" s="179" t="s">
        <v>2043</v>
      </c>
      <c r="H1344" s="179" t="s">
        <v>665</v>
      </c>
      <c r="I1344" s="179" t="s">
        <v>2045</v>
      </c>
      <c r="J1344" s="179" t="s">
        <v>1835</v>
      </c>
      <c r="K1344" s="180">
        <v>0.08</v>
      </c>
      <c r="L1344" s="181">
        <v>16</v>
      </c>
    </row>
    <row r="1345" spans="2:12">
      <c r="B1345" s="179" t="s">
        <v>1816</v>
      </c>
      <c r="C1345" s="179" t="s">
        <v>1817</v>
      </c>
      <c r="D1345" s="179" t="s">
        <v>1818</v>
      </c>
      <c r="E1345" s="179" t="s">
        <v>2041</v>
      </c>
      <c r="F1345" s="179" t="s">
        <v>2042</v>
      </c>
      <c r="G1345" s="179" t="s">
        <v>2043</v>
      </c>
      <c r="H1345" s="179" t="s">
        <v>665</v>
      </c>
      <c r="I1345" s="179" t="s">
        <v>2045</v>
      </c>
      <c r="J1345" s="179" t="s">
        <v>1868</v>
      </c>
      <c r="K1345" s="180">
        <v>0.02</v>
      </c>
      <c r="L1345" s="181">
        <v>2</v>
      </c>
    </row>
    <row r="1346" spans="2:12">
      <c r="B1346" s="179" t="s">
        <v>1816</v>
      </c>
      <c r="C1346" s="179" t="s">
        <v>1817</v>
      </c>
      <c r="D1346" s="179" t="s">
        <v>1818</v>
      </c>
      <c r="E1346" s="179" t="s">
        <v>2041</v>
      </c>
      <c r="F1346" s="179" t="s">
        <v>2042</v>
      </c>
      <c r="G1346" s="179" t="s">
        <v>2043</v>
      </c>
      <c r="H1346" s="179" t="s">
        <v>677</v>
      </c>
      <c r="I1346" s="179" t="s">
        <v>2053</v>
      </c>
      <c r="J1346" s="179" t="s">
        <v>1834</v>
      </c>
      <c r="K1346" s="180">
        <v>0.37</v>
      </c>
      <c r="L1346" s="181">
        <v>268</v>
      </c>
    </row>
    <row r="1347" spans="2:12">
      <c r="B1347" s="179" t="s">
        <v>1816</v>
      </c>
      <c r="C1347" s="179" t="s">
        <v>1817</v>
      </c>
      <c r="D1347" s="179" t="s">
        <v>1818</v>
      </c>
      <c r="E1347" s="179" t="s">
        <v>2041</v>
      </c>
      <c r="F1347" s="179" t="s">
        <v>2042</v>
      </c>
      <c r="G1347" s="179" t="s">
        <v>2043</v>
      </c>
      <c r="H1347" s="179" t="s">
        <v>677</v>
      </c>
      <c r="I1347" s="179" t="s">
        <v>2053</v>
      </c>
      <c r="J1347" s="179" t="s">
        <v>1838</v>
      </c>
      <c r="K1347" s="180">
        <v>0.4</v>
      </c>
      <c r="L1347" s="181">
        <v>105</v>
      </c>
    </row>
    <row r="1348" spans="2:12">
      <c r="B1348" s="179" t="s">
        <v>1816</v>
      </c>
      <c r="C1348" s="179" t="s">
        <v>1817</v>
      </c>
      <c r="D1348" s="179" t="s">
        <v>1818</v>
      </c>
      <c r="E1348" s="179" t="s">
        <v>2041</v>
      </c>
      <c r="F1348" s="179" t="s">
        <v>2042</v>
      </c>
      <c r="G1348" s="179" t="s">
        <v>2043</v>
      </c>
      <c r="H1348" s="179" t="s">
        <v>677</v>
      </c>
      <c r="I1348" s="179" t="s">
        <v>2053</v>
      </c>
      <c r="J1348" s="179" t="s">
        <v>1839</v>
      </c>
      <c r="K1348" s="180">
        <v>0.1</v>
      </c>
      <c r="L1348" s="181">
        <v>182</v>
      </c>
    </row>
    <row r="1349" spans="2:12">
      <c r="B1349" s="179" t="s">
        <v>1816</v>
      </c>
      <c r="C1349" s="179" t="s">
        <v>1817</v>
      </c>
      <c r="D1349" s="179" t="s">
        <v>1818</v>
      </c>
      <c r="E1349" s="179" t="s">
        <v>2041</v>
      </c>
      <c r="F1349" s="179" t="s">
        <v>2042</v>
      </c>
      <c r="G1349" s="179" t="s">
        <v>2043</v>
      </c>
      <c r="H1349" s="179" t="s">
        <v>677</v>
      </c>
      <c r="I1349" s="179" t="s">
        <v>2053</v>
      </c>
      <c r="J1349" s="179" t="s">
        <v>1835</v>
      </c>
      <c r="K1349" s="180">
        <v>13.04</v>
      </c>
      <c r="L1349" s="181">
        <v>2664</v>
      </c>
    </row>
    <row r="1350" spans="2:12">
      <c r="B1350" s="179" t="s">
        <v>1816</v>
      </c>
      <c r="C1350" s="179" t="s">
        <v>1817</v>
      </c>
      <c r="D1350" s="179" t="s">
        <v>1818</v>
      </c>
      <c r="E1350" s="179" t="s">
        <v>2041</v>
      </c>
      <c r="F1350" s="179" t="s">
        <v>2042</v>
      </c>
      <c r="G1350" s="179" t="s">
        <v>2043</v>
      </c>
      <c r="H1350" s="179" t="s">
        <v>677</v>
      </c>
      <c r="I1350" s="179" t="s">
        <v>2053</v>
      </c>
      <c r="J1350" s="179" t="s">
        <v>1868</v>
      </c>
      <c r="K1350" s="180">
        <v>0.03</v>
      </c>
      <c r="L1350" s="181">
        <v>3</v>
      </c>
    </row>
    <row r="1351" spans="2:12">
      <c r="B1351" s="179" t="s">
        <v>1816</v>
      </c>
      <c r="C1351" s="179" t="s">
        <v>1817</v>
      </c>
      <c r="D1351" s="179" t="s">
        <v>1818</v>
      </c>
      <c r="E1351" s="179" t="s">
        <v>2041</v>
      </c>
      <c r="F1351" s="179" t="s">
        <v>2042</v>
      </c>
      <c r="G1351" s="179" t="s">
        <v>2043</v>
      </c>
      <c r="H1351" s="179" t="s">
        <v>677</v>
      </c>
      <c r="I1351" s="179" t="s">
        <v>2053</v>
      </c>
      <c r="J1351" s="179" t="s">
        <v>1836</v>
      </c>
      <c r="K1351" s="180">
        <v>0.14000000000000001</v>
      </c>
      <c r="L1351" s="181">
        <v>2</v>
      </c>
    </row>
    <row r="1352" spans="2:12">
      <c r="B1352" s="179" t="s">
        <v>1816</v>
      </c>
      <c r="C1352" s="179" t="s">
        <v>1817</v>
      </c>
      <c r="D1352" s="179" t="s">
        <v>1818</v>
      </c>
      <c r="E1352" s="179" t="s">
        <v>2054</v>
      </c>
      <c r="F1352" s="179" t="s">
        <v>2055</v>
      </c>
      <c r="G1352" s="179" t="s">
        <v>2056</v>
      </c>
      <c r="H1352" s="179" t="s">
        <v>637</v>
      </c>
      <c r="I1352" s="179" t="s">
        <v>2057</v>
      </c>
      <c r="J1352" s="179" t="s">
        <v>1866</v>
      </c>
      <c r="K1352" s="180">
        <v>0.91</v>
      </c>
      <c r="L1352" s="181">
        <v>1</v>
      </c>
    </row>
    <row r="1353" spans="2:12">
      <c r="B1353" s="179" t="s">
        <v>1816</v>
      </c>
      <c r="C1353" s="179" t="s">
        <v>1817</v>
      </c>
      <c r="D1353" s="179" t="s">
        <v>1818</v>
      </c>
      <c r="E1353" s="179" t="s">
        <v>2054</v>
      </c>
      <c r="F1353" s="179" t="s">
        <v>2055</v>
      </c>
      <c r="G1353" s="179" t="s">
        <v>2056</v>
      </c>
      <c r="H1353" s="179" t="s">
        <v>637</v>
      </c>
      <c r="I1353" s="179" t="s">
        <v>2057</v>
      </c>
      <c r="J1353" s="179" t="s">
        <v>1835</v>
      </c>
      <c r="K1353" s="180">
        <v>0.08</v>
      </c>
      <c r="L1353" s="181">
        <v>13</v>
      </c>
    </row>
    <row r="1354" spans="2:12">
      <c r="B1354" s="179" t="s">
        <v>1816</v>
      </c>
      <c r="C1354" s="179" t="s">
        <v>1817</v>
      </c>
      <c r="D1354" s="179" t="s">
        <v>1818</v>
      </c>
      <c r="E1354" s="179" t="s">
        <v>2054</v>
      </c>
      <c r="F1354" s="179" t="s">
        <v>2055</v>
      </c>
      <c r="G1354" s="179" t="s">
        <v>2056</v>
      </c>
      <c r="H1354" s="179" t="s">
        <v>645</v>
      </c>
      <c r="I1354" s="179" t="s">
        <v>2058</v>
      </c>
      <c r="J1354" s="179" t="s">
        <v>1835</v>
      </c>
      <c r="K1354" s="180">
        <v>0.03</v>
      </c>
      <c r="L1354" s="181">
        <v>6</v>
      </c>
    </row>
    <row r="1355" spans="2:12">
      <c r="B1355" s="179" t="s">
        <v>1816</v>
      </c>
      <c r="C1355" s="179" t="s">
        <v>1817</v>
      </c>
      <c r="D1355" s="179" t="s">
        <v>1818</v>
      </c>
      <c r="E1355" s="179" t="s">
        <v>2054</v>
      </c>
      <c r="F1355" s="179" t="s">
        <v>2055</v>
      </c>
      <c r="G1355" s="179" t="s">
        <v>2056</v>
      </c>
      <c r="H1355" s="179" t="s">
        <v>645</v>
      </c>
      <c r="I1355" s="179" t="s">
        <v>2058</v>
      </c>
      <c r="J1355" s="179" t="s">
        <v>1836</v>
      </c>
      <c r="K1355" s="181"/>
      <c r="L1355" s="181">
        <v>1</v>
      </c>
    </row>
    <row r="1356" spans="2:12">
      <c r="B1356" s="179" t="s">
        <v>1816</v>
      </c>
      <c r="C1356" s="179" t="s">
        <v>1817</v>
      </c>
      <c r="D1356" s="179" t="s">
        <v>1818</v>
      </c>
      <c r="E1356" s="179" t="s">
        <v>2054</v>
      </c>
      <c r="F1356" s="179" t="s">
        <v>2055</v>
      </c>
      <c r="G1356" s="179" t="s">
        <v>2056</v>
      </c>
      <c r="H1356" s="179" t="s">
        <v>641</v>
      </c>
      <c r="I1356" s="179" t="s">
        <v>2059</v>
      </c>
      <c r="J1356" s="179" t="s">
        <v>1835</v>
      </c>
      <c r="K1356" s="180">
        <v>0.02</v>
      </c>
      <c r="L1356" s="181">
        <v>4</v>
      </c>
    </row>
    <row r="1357" spans="2:12">
      <c r="B1357" s="179" t="s">
        <v>1816</v>
      </c>
      <c r="C1357" s="179" t="s">
        <v>1817</v>
      </c>
      <c r="D1357" s="179" t="s">
        <v>1818</v>
      </c>
      <c r="E1357" s="179" t="s">
        <v>2054</v>
      </c>
      <c r="F1357" s="179" t="s">
        <v>2055</v>
      </c>
      <c r="G1357" s="179" t="s">
        <v>2056</v>
      </c>
      <c r="H1357" s="179" t="s">
        <v>643</v>
      </c>
      <c r="I1357" s="179" t="s">
        <v>2060</v>
      </c>
      <c r="J1357" s="179" t="s">
        <v>1835</v>
      </c>
      <c r="K1357" s="180">
        <v>0.01</v>
      </c>
      <c r="L1357" s="181">
        <v>3</v>
      </c>
    </row>
    <row r="1358" spans="2:12">
      <c r="B1358" s="179" t="s">
        <v>1816</v>
      </c>
      <c r="C1358" s="179" t="s">
        <v>1817</v>
      </c>
      <c r="D1358" s="179" t="s">
        <v>1818</v>
      </c>
      <c r="E1358" s="179" t="s">
        <v>2054</v>
      </c>
      <c r="F1358" s="179" t="s">
        <v>2055</v>
      </c>
      <c r="G1358" s="179" t="s">
        <v>2056</v>
      </c>
      <c r="H1358" s="179" t="s">
        <v>639</v>
      </c>
      <c r="I1358" s="179" t="s">
        <v>2061</v>
      </c>
      <c r="J1358" s="179" t="s">
        <v>1835</v>
      </c>
      <c r="K1358" s="180">
        <v>0.01</v>
      </c>
      <c r="L1358" s="181">
        <v>1</v>
      </c>
    </row>
    <row r="1359" spans="2:12">
      <c r="B1359" s="179" t="s">
        <v>1816</v>
      </c>
      <c r="C1359" s="179" t="s">
        <v>1817</v>
      </c>
      <c r="D1359" s="179" t="s">
        <v>1818</v>
      </c>
      <c r="E1359" s="179" t="s">
        <v>2054</v>
      </c>
      <c r="F1359" s="179" t="s">
        <v>2055</v>
      </c>
      <c r="G1359" s="179" t="s">
        <v>2056</v>
      </c>
      <c r="H1359" s="179" t="s">
        <v>646</v>
      </c>
      <c r="I1359" s="179" t="s">
        <v>2062</v>
      </c>
      <c r="J1359" s="179" t="s">
        <v>1835</v>
      </c>
      <c r="K1359" s="180">
        <v>0.01</v>
      </c>
      <c r="L1359" s="181">
        <v>1</v>
      </c>
    </row>
    <row r="1360" spans="2:12">
      <c r="B1360" s="179" t="s">
        <v>1816</v>
      </c>
      <c r="C1360" s="179" t="s">
        <v>1817</v>
      </c>
      <c r="D1360" s="179" t="s">
        <v>1818</v>
      </c>
      <c r="E1360" s="179" t="s">
        <v>2054</v>
      </c>
      <c r="F1360" s="179" t="s">
        <v>2055</v>
      </c>
      <c r="G1360" s="179" t="s">
        <v>2056</v>
      </c>
      <c r="H1360" s="179" t="s">
        <v>629</v>
      </c>
      <c r="I1360" s="179" t="s">
        <v>2063</v>
      </c>
      <c r="J1360" s="179" t="s">
        <v>1835</v>
      </c>
      <c r="K1360" s="180">
        <v>0.01</v>
      </c>
      <c r="L1360" s="181">
        <v>1</v>
      </c>
    </row>
    <row r="1361" spans="2:12">
      <c r="B1361" s="179" t="s">
        <v>1816</v>
      </c>
      <c r="C1361" s="179" t="s">
        <v>1817</v>
      </c>
      <c r="D1361" s="179" t="s">
        <v>1818</v>
      </c>
      <c r="E1361" s="179" t="s">
        <v>2054</v>
      </c>
      <c r="F1361" s="179" t="s">
        <v>2055</v>
      </c>
      <c r="G1361" s="179" t="s">
        <v>2056</v>
      </c>
      <c r="H1361" s="179" t="s">
        <v>631</v>
      </c>
      <c r="I1361" s="179" t="s">
        <v>2064</v>
      </c>
      <c r="J1361" s="179" t="s">
        <v>1835</v>
      </c>
      <c r="K1361" s="180">
        <v>0.01</v>
      </c>
      <c r="L1361" s="181">
        <v>2</v>
      </c>
    </row>
    <row r="1362" spans="2:12">
      <c r="B1362" s="179" t="s">
        <v>1816</v>
      </c>
      <c r="C1362" s="179" t="s">
        <v>1817</v>
      </c>
      <c r="D1362" s="179" t="s">
        <v>1818</v>
      </c>
      <c r="E1362" s="179" t="s">
        <v>2054</v>
      </c>
      <c r="F1362" s="179" t="s">
        <v>2065</v>
      </c>
      <c r="G1362" s="179" t="s">
        <v>2057</v>
      </c>
      <c r="H1362" s="179" t="s">
        <v>637</v>
      </c>
      <c r="I1362" s="179" t="s">
        <v>2057</v>
      </c>
      <c r="J1362" s="179" t="s">
        <v>1835</v>
      </c>
      <c r="K1362" s="180">
        <v>0.03</v>
      </c>
      <c r="L1362" s="181">
        <v>6</v>
      </c>
    </row>
    <row r="1363" spans="2:12">
      <c r="B1363" s="179" t="s">
        <v>1816</v>
      </c>
      <c r="C1363" s="179" t="s">
        <v>1817</v>
      </c>
      <c r="D1363" s="179" t="s">
        <v>1818</v>
      </c>
      <c r="E1363" s="179" t="s">
        <v>2054</v>
      </c>
      <c r="F1363" s="179" t="s">
        <v>2066</v>
      </c>
      <c r="G1363" s="179" t="s">
        <v>2067</v>
      </c>
      <c r="H1363" s="179" t="s">
        <v>1445</v>
      </c>
      <c r="I1363" s="179" t="s">
        <v>2067</v>
      </c>
      <c r="J1363" s="179" t="s">
        <v>1835</v>
      </c>
      <c r="K1363" s="180">
        <v>0.02</v>
      </c>
      <c r="L1363" s="181">
        <v>3</v>
      </c>
    </row>
    <row r="1364" spans="2:12">
      <c r="B1364" s="179" t="s">
        <v>1816</v>
      </c>
      <c r="C1364" s="179" t="s">
        <v>1817</v>
      </c>
      <c r="D1364" s="179" t="s">
        <v>1818</v>
      </c>
      <c r="E1364" s="179" t="s">
        <v>1174</v>
      </c>
      <c r="F1364" s="179" t="s">
        <v>2068</v>
      </c>
      <c r="G1364" s="179" t="s">
        <v>2069</v>
      </c>
      <c r="H1364" s="179" t="s">
        <v>1120</v>
      </c>
      <c r="I1364" s="179" t="s">
        <v>2069</v>
      </c>
      <c r="J1364" s="179" t="s">
        <v>1834</v>
      </c>
      <c r="K1364" s="180">
        <v>0.02</v>
      </c>
      <c r="L1364" s="181">
        <v>11</v>
      </c>
    </row>
    <row r="1365" spans="2:12">
      <c r="B1365" s="179" t="s">
        <v>1816</v>
      </c>
      <c r="C1365" s="179" t="s">
        <v>1817</v>
      </c>
      <c r="D1365" s="179" t="s">
        <v>1818</v>
      </c>
      <c r="E1365" s="179" t="s">
        <v>1174</v>
      </c>
      <c r="F1365" s="179" t="s">
        <v>2068</v>
      </c>
      <c r="G1365" s="179" t="s">
        <v>2069</v>
      </c>
      <c r="H1365" s="179" t="s">
        <v>1120</v>
      </c>
      <c r="I1365" s="179" t="s">
        <v>2069</v>
      </c>
      <c r="J1365" s="179" t="s">
        <v>1838</v>
      </c>
      <c r="K1365" s="181"/>
      <c r="L1365" s="181">
        <v>1</v>
      </c>
    </row>
    <row r="1366" spans="2:12">
      <c r="B1366" s="179" t="s">
        <v>1816</v>
      </c>
      <c r="C1366" s="179" t="s">
        <v>1817</v>
      </c>
      <c r="D1366" s="179" t="s">
        <v>1818</v>
      </c>
      <c r="E1366" s="179" t="s">
        <v>1174</v>
      </c>
      <c r="F1366" s="179" t="s">
        <v>2068</v>
      </c>
      <c r="G1366" s="179" t="s">
        <v>2069</v>
      </c>
      <c r="H1366" s="179" t="s">
        <v>1120</v>
      </c>
      <c r="I1366" s="179" t="s">
        <v>2069</v>
      </c>
      <c r="J1366" s="179" t="s">
        <v>1835</v>
      </c>
      <c r="K1366" s="180">
        <v>0.16</v>
      </c>
      <c r="L1366" s="181">
        <v>32</v>
      </c>
    </row>
    <row r="1367" spans="2:12">
      <c r="B1367" s="179" t="s">
        <v>1816</v>
      </c>
      <c r="C1367" s="179" t="s">
        <v>1817</v>
      </c>
      <c r="D1367" s="179" t="s">
        <v>1818</v>
      </c>
      <c r="E1367" s="179" t="s">
        <v>1174</v>
      </c>
      <c r="F1367" s="179" t="s">
        <v>2068</v>
      </c>
      <c r="G1367" s="179" t="s">
        <v>2069</v>
      </c>
      <c r="H1367" s="179" t="s">
        <v>1120</v>
      </c>
      <c r="I1367" s="179" t="s">
        <v>2069</v>
      </c>
      <c r="J1367" s="179" t="s">
        <v>1836</v>
      </c>
      <c r="K1367" s="180">
        <v>0.35</v>
      </c>
      <c r="L1367" s="181">
        <v>2</v>
      </c>
    </row>
    <row r="1368" spans="2:12">
      <c r="B1368" s="179" t="s">
        <v>1816</v>
      </c>
      <c r="C1368" s="179" t="s">
        <v>1817</v>
      </c>
      <c r="D1368" s="179" t="s">
        <v>1818</v>
      </c>
      <c r="E1368" s="179" t="s">
        <v>2070</v>
      </c>
      <c r="F1368" s="179" t="s">
        <v>2071</v>
      </c>
      <c r="G1368" s="179" t="s">
        <v>2072</v>
      </c>
      <c r="H1368" s="179" t="s">
        <v>1600</v>
      </c>
      <c r="I1368" s="179" t="s">
        <v>2073</v>
      </c>
      <c r="J1368" s="179" t="s">
        <v>1839</v>
      </c>
      <c r="K1368" s="181"/>
      <c r="L1368" s="181">
        <v>2</v>
      </c>
    </row>
    <row r="1369" spans="2:12">
      <c r="B1369" s="179" t="s">
        <v>1816</v>
      </c>
      <c r="C1369" s="179" t="s">
        <v>1817</v>
      </c>
      <c r="D1369" s="179" t="s">
        <v>1818</v>
      </c>
      <c r="E1369" s="179" t="s">
        <v>2070</v>
      </c>
      <c r="F1369" s="179" t="s">
        <v>2071</v>
      </c>
      <c r="G1369" s="179" t="s">
        <v>2072</v>
      </c>
      <c r="H1369" s="179" t="s">
        <v>1515</v>
      </c>
      <c r="I1369" s="179" t="s">
        <v>2074</v>
      </c>
      <c r="J1369" s="179" t="s">
        <v>1834</v>
      </c>
      <c r="K1369" s="180">
        <v>0.01</v>
      </c>
      <c r="L1369" s="181">
        <v>5</v>
      </c>
    </row>
    <row r="1370" spans="2:12">
      <c r="B1370" s="179" t="s">
        <v>1816</v>
      </c>
      <c r="C1370" s="179" t="s">
        <v>1817</v>
      </c>
      <c r="D1370" s="179" t="s">
        <v>1818</v>
      </c>
      <c r="E1370" s="179" t="s">
        <v>2070</v>
      </c>
      <c r="F1370" s="179" t="s">
        <v>2071</v>
      </c>
      <c r="G1370" s="179" t="s">
        <v>2072</v>
      </c>
      <c r="H1370" s="179" t="s">
        <v>1515</v>
      </c>
      <c r="I1370" s="179" t="s">
        <v>2074</v>
      </c>
      <c r="J1370" s="179" t="s">
        <v>1835</v>
      </c>
      <c r="K1370" s="180">
        <v>0.17</v>
      </c>
      <c r="L1370" s="181">
        <v>29</v>
      </c>
    </row>
    <row r="1371" spans="2:12">
      <c r="B1371" s="179" t="s">
        <v>1816</v>
      </c>
      <c r="C1371" s="179" t="s">
        <v>1817</v>
      </c>
      <c r="D1371" s="179" t="s">
        <v>1818</v>
      </c>
      <c r="E1371" s="179" t="s">
        <v>1567</v>
      </c>
      <c r="F1371" s="179" t="s">
        <v>1568</v>
      </c>
      <c r="G1371" s="179" t="s">
        <v>1569</v>
      </c>
      <c r="H1371" s="179" t="s">
        <v>1551</v>
      </c>
      <c r="I1371" s="179" t="s">
        <v>2075</v>
      </c>
      <c r="J1371" s="179" t="s">
        <v>1834</v>
      </c>
      <c r="K1371" s="180">
        <v>0.02</v>
      </c>
      <c r="L1371" s="181">
        <v>16</v>
      </c>
    </row>
    <row r="1372" spans="2:12">
      <c r="B1372" s="179" t="s">
        <v>1816</v>
      </c>
      <c r="C1372" s="179" t="s">
        <v>1817</v>
      </c>
      <c r="D1372" s="179" t="s">
        <v>1818</v>
      </c>
      <c r="E1372" s="179" t="s">
        <v>1567</v>
      </c>
      <c r="F1372" s="179" t="s">
        <v>1568</v>
      </c>
      <c r="G1372" s="179" t="s">
        <v>1569</v>
      </c>
      <c r="H1372" s="179" t="s">
        <v>1551</v>
      </c>
      <c r="I1372" s="179" t="s">
        <v>2075</v>
      </c>
      <c r="J1372" s="179" t="s">
        <v>1839</v>
      </c>
      <c r="K1372" s="181"/>
      <c r="L1372" s="181">
        <v>6</v>
      </c>
    </row>
    <row r="1373" spans="2:12">
      <c r="B1373" s="179" t="s">
        <v>1816</v>
      </c>
      <c r="C1373" s="179" t="s">
        <v>1817</v>
      </c>
      <c r="D1373" s="179" t="s">
        <v>1818</v>
      </c>
      <c r="E1373" s="179" t="s">
        <v>1567</v>
      </c>
      <c r="F1373" s="179" t="s">
        <v>1568</v>
      </c>
      <c r="G1373" s="179" t="s">
        <v>1569</v>
      </c>
      <c r="H1373" s="179" t="s">
        <v>1551</v>
      </c>
      <c r="I1373" s="179" t="s">
        <v>2075</v>
      </c>
      <c r="J1373" s="179" t="s">
        <v>1835</v>
      </c>
      <c r="K1373" s="180">
        <v>0.78</v>
      </c>
      <c r="L1373" s="181">
        <v>132</v>
      </c>
    </row>
    <row r="1374" spans="2:12">
      <c r="B1374" s="179" t="s">
        <v>1816</v>
      </c>
      <c r="C1374" s="179" t="s">
        <v>1817</v>
      </c>
      <c r="D1374" s="179" t="s">
        <v>1818</v>
      </c>
      <c r="E1374" s="179" t="s">
        <v>1567</v>
      </c>
      <c r="F1374" s="179" t="s">
        <v>1568</v>
      </c>
      <c r="G1374" s="179" t="s">
        <v>1569</v>
      </c>
      <c r="H1374" s="179" t="s">
        <v>1547</v>
      </c>
      <c r="I1374" s="179" t="s">
        <v>2076</v>
      </c>
      <c r="J1374" s="179" t="s">
        <v>1834</v>
      </c>
      <c r="K1374" s="180">
        <v>0.01</v>
      </c>
      <c r="L1374" s="181">
        <v>10</v>
      </c>
    </row>
    <row r="1375" spans="2:12">
      <c r="B1375" s="179" t="s">
        <v>1816</v>
      </c>
      <c r="C1375" s="179" t="s">
        <v>1817</v>
      </c>
      <c r="D1375" s="179" t="s">
        <v>1818</v>
      </c>
      <c r="E1375" s="179" t="s">
        <v>1567</v>
      </c>
      <c r="F1375" s="179" t="s">
        <v>1568</v>
      </c>
      <c r="G1375" s="179" t="s">
        <v>1569</v>
      </c>
      <c r="H1375" s="179" t="s">
        <v>1547</v>
      </c>
      <c r="I1375" s="179" t="s">
        <v>2076</v>
      </c>
      <c r="J1375" s="179" t="s">
        <v>1838</v>
      </c>
      <c r="K1375" s="180">
        <v>0.02</v>
      </c>
      <c r="L1375" s="181">
        <v>4</v>
      </c>
    </row>
    <row r="1376" spans="2:12">
      <c r="B1376" s="179" t="s">
        <v>1816</v>
      </c>
      <c r="C1376" s="179" t="s">
        <v>1817</v>
      </c>
      <c r="D1376" s="179" t="s">
        <v>1818</v>
      </c>
      <c r="E1376" s="179" t="s">
        <v>1567</v>
      </c>
      <c r="F1376" s="179" t="s">
        <v>1568</v>
      </c>
      <c r="G1376" s="179" t="s">
        <v>1569</v>
      </c>
      <c r="H1376" s="179" t="s">
        <v>1547</v>
      </c>
      <c r="I1376" s="179" t="s">
        <v>2076</v>
      </c>
      <c r="J1376" s="179" t="s">
        <v>1835</v>
      </c>
      <c r="K1376" s="180">
        <v>0.69</v>
      </c>
      <c r="L1376" s="181">
        <v>113</v>
      </c>
    </row>
    <row r="1377" spans="2:15">
      <c r="B1377" s="179" t="s">
        <v>1816</v>
      </c>
      <c r="C1377" s="179" t="s">
        <v>1817</v>
      </c>
      <c r="D1377" s="179" t="s">
        <v>1818</v>
      </c>
      <c r="E1377" s="179" t="s">
        <v>1567</v>
      </c>
      <c r="F1377" s="179" t="s">
        <v>1568</v>
      </c>
      <c r="G1377" s="179" t="s">
        <v>1569</v>
      </c>
      <c r="H1377" s="179" t="s">
        <v>1545</v>
      </c>
      <c r="I1377" s="179" t="s">
        <v>2077</v>
      </c>
      <c r="J1377" s="179" t="s">
        <v>1834</v>
      </c>
      <c r="K1377" s="180">
        <v>0.01</v>
      </c>
      <c r="L1377" s="181">
        <v>7</v>
      </c>
    </row>
    <row r="1378" spans="2:15">
      <c r="B1378" s="179" t="s">
        <v>1816</v>
      </c>
      <c r="C1378" s="179" t="s">
        <v>1817</v>
      </c>
      <c r="D1378" s="179" t="s">
        <v>1818</v>
      </c>
      <c r="E1378" s="179" t="s">
        <v>1567</v>
      </c>
      <c r="F1378" s="179" t="s">
        <v>1568</v>
      </c>
      <c r="G1378" s="179" t="s">
        <v>1569</v>
      </c>
      <c r="H1378" s="179" t="s">
        <v>1545</v>
      </c>
      <c r="I1378" s="179" t="s">
        <v>2077</v>
      </c>
      <c r="J1378" s="179" t="s">
        <v>1838</v>
      </c>
      <c r="K1378" s="181"/>
      <c r="L1378" s="181">
        <v>1</v>
      </c>
    </row>
    <row r="1379" spans="2:15">
      <c r="B1379" s="179" t="s">
        <v>1816</v>
      </c>
      <c r="C1379" s="179" t="s">
        <v>1817</v>
      </c>
      <c r="D1379" s="179" t="s">
        <v>1818</v>
      </c>
      <c r="E1379" s="179" t="s">
        <v>1567</v>
      </c>
      <c r="F1379" s="179" t="s">
        <v>1568</v>
      </c>
      <c r="G1379" s="179" t="s">
        <v>1569</v>
      </c>
      <c r="H1379" s="179" t="s">
        <v>1545</v>
      </c>
      <c r="I1379" s="179" t="s">
        <v>2077</v>
      </c>
      <c r="J1379" s="179" t="s">
        <v>1835</v>
      </c>
      <c r="K1379" s="180">
        <v>0.54</v>
      </c>
      <c r="L1379" s="181">
        <v>93</v>
      </c>
    </row>
    <row r="1380" spans="2:15">
      <c r="B1380" s="179" t="s">
        <v>1816</v>
      </c>
      <c r="C1380" s="179" t="s">
        <v>1817</v>
      </c>
      <c r="D1380" s="179" t="s">
        <v>1818</v>
      </c>
      <c r="E1380" s="179" t="s">
        <v>1567</v>
      </c>
      <c r="F1380" s="179" t="s">
        <v>1568</v>
      </c>
      <c r="G1380" s="179" t="s">
        <v>1569</v>
      </c>
      <c r="H1380" s="179" t="s">
        <v>1557</v>
      </c>
      <c r="I1380" s="179" t="s">
        <v>1570</v>
      </c>
      <c r="J1380" s="179" t="s">
        <v>1834</v>
      </c>
      <c r="K1380" s="180">
        <v>0.01</v>
      </c>
      <c r="L1380" s="181">
        <v>4</v>
      </c>
    </row>
    <row r="1381" spans="2:15">
      <c r="B1381" s="179" t="s">
        <v>1816</v>
      </c>
      <c r="C1381" s="179" t="s">
        <v>1817</v>
      </c>
      <c r="D1381" s="179" t="s">
        <v>1818</v>
      </c>
      <c r="E1381" s="179" t="s">
        <v>1567</v>
      </c>
      <c r="F1381" s="179" t="s">
        <v>1568</v>
      </c>
      <c r="G1381" s="179" t="s">
        <v>1569</v>
      </c>
      <c r="H1381" s="179" t="s">
        <v>1557</v>
      </c>
      <c r="I1381" s="179" t="s">
        <v>1570</v>
      </c>
      <c r="J1381" s="179" t="s">
        <v>1835</v>
      </c>
      <c r="K1381" s="180">
        <v>0.5</v>
      </c>
      <c r="L1381" s="181">
        <v>90</v>
      </c>
    </row>
    <row r="1382" spans="2:15">
      <c r="B1382" s="179" t="s">
        <v>1816</v>
      </c>
      <c r="C1382" s="179" t="s">
        <v>1817</v>
      </c>
      <c r="D1382" s="179" t="s">
        <v>1818</v>
      </c>
      <c r="E1382" s="179" t="s">
        <v>1567</v>
      </c>
      <c r="F1382" s="179" t="s">
        <v>1568</v>
      </c>
      <c r="G1382" s="179" t="s">
        <v>1569</v>
      </c>
      <c r="H1382" s="179" t="s">
        <v>1557</v>
      </c>
      <c r="I1382" s="179" t="s">
        <v>1570</v>
      </c>
      <c r="J1382" s="179" t="s">
        <v>1893</v>
      </c>
      <c r="K1382" s="180">
        <v>0.01</v>
      </c>
      <c r="L1382" s="181">
        <v>1</v>
      </c>
    </row>
    <row r="1383" spans="2:15">
      <c r="B1383" s="179" t="s">
        <v>1816</v>
      </c>
      <c r="C1383" s="179" t="s">
        <v>1817</v>
      </c>
      <c r="D1383" s="179" t="s">
        <v>1818</v>
      </c>
      <c r="E1383" s="179" t="s">
        <v>1567</v>
      </c>
      <c r="F1383" s="179" t="s">
        <v>1568</v>
      </c>
      <c r="G1383" s="179" t="s">
        <v>1569</v>
      </c>
      <c r="H1383" s="179" t="s">
        <v>1549</v>
      </c>
      <c r="I1383" s="179" t="s">
        <v>1571</v>
      </c>
      <c r="J1383" s="179" t="s">
        <v>1834</v>
      </c>
      <c r="K1383" s="180">
        <v>0.02</v>
      </c>
      <c r="L1383" s="181">
        <v>11</v>
      </c>
    </row>
    <row r="1384" spans="2:15">
      <c r="B1384" s="179" t="s">
        <v>1816</v>
      </c>
      <c r="C1384" s="179" t="s">
        <v>1817</v>
      </c>
      <c r="D1384" s="179" t="s">
        <v>1818</v>
      </c>
      <c r="E1384" s="179" t="s">
        <v>1567</v>
      </c>
      <c r="F1384" s="179" t="s">
        <v>1568</v>
      </c>
      <c r="G1384" s="179" t="s">
        <v>1569</v>
      </c>
      <c r="H1384" s="179" t="s">
        <v>1549</v>
      </c>
      <c r="I1384" s="179" t="s">
        <v>1571</v>
      </c>
      <c r="J1384" s="179" t="s">
        <v>1835</v>
      </c>
      <c r="K1384" s="180">
        <v>0.44</v>
      </c>
      <c r="L1384" s="181">
        <v>89</v>
      </c>
    </row>
    <row r="1385" spans="2:15">
      <c r="B1385" s="179" t="s">
        <v>1816</v>
      </c>
      <c r="C1385" s="179" t="s">
        <v>1817</v>
      </c>
      <c r="D1385" s="179" t="s">
        <v>1818</v>
      </c>
      <c r="E1385" s="179" t="s">
        <v>1567</v>
      </c>
      <c r="F1385" s="179" t="s">
        <v>1568</v>
      </c>
      <c r="G1385" s="179" t="s">
        <v>1569</v>
      </c>
      <c r="H1385" s="179" t="s">
        <v>1553</v>
      </c>
      <c r="I1385" s="179" t="s">
        <v>2078</v>
      </c>
      <c r="J1385" s="179" t="s">
        <v>1834</v>
      </c>
      <c r="K1385" s="180">
        <v>0.01</v>
      </c>
      <c r="L1385" s="181">
        <v>8</v>
      </c>
    </row>
    <row r="1386" spans="2:15">
      <c r="B1386" s="179" t="s">
        <v>1816</v>
      </c>
      <c r="C1386" s="179" t="s">
        <v>1817</v>
      </c>
      <c r="D1386" s="179" t="s">
        <v>1818</v>
      </c>
      <c r="E1386" s="179" t="s">
        <v>1567</v>
      </c>
      <c r="F1386" s="179" t="s">
        <v>1568</v>
      </c>
      <c r="G1386" s="179" t="s">
        <v>1569</v>
      </c>
      <c r="H1386" s="179" t="s">
        <v>1553</v>
      </c>
      <c r="I1386" s="179" t="s">
        <v>2078</v>
      </c>
      <c r="J1386" s="179" t="s">
        <v>1835</v>
      </c>
      <c r="K1386" s="180">
        <v>0.44</v>
      </c>
      <c r="L1386" s="181">
        <v>76</v>
      </c>
    </row>
    <row r="1387" spans="2:15">
      <c r="B1387" s="179" t="s">
        <v>1816</v>
      </c>
      <c r="C1387" s="179" t="s">
        <v>1817</v>
      </c>
      <c r="D1387" s="179" t="s">
        <v>1818</v>
      </c>
      <c r="E1387" s="179" t="s">
        <v>1567</v>
      </c>
      <c r="F1387" s="179" t="s">
        <v>1568</v>
      </c>
      <c r="G1387" s="179" t="s">
        <v>1569</v>
      </c>
      <c r="H1387" s="179" t="s">
        <v>1555</v>
      </c>
      <c r="I1387" s="179" t="s">
        <v>2079</v>
      </c>
      <c r="J1387" s="179" t="s">
        <v>1834</v>
      </c>
      <c r="K1387" s="180">
        <v>0.01</v>
      </c>
      <c r="L1387" s="181">
        <v>5</v>
      </c>
    </row>
    <row r="1388" spans="2:15">
      <c r="B1388" s="179" t="s">
        <v>1816</v>
      </c>
      <c r="C1388" s="179" t="s">
        <v>1817</v>
      </c>
      <c r="D1388" s="179" t="s">
        <v>1818</v>
      </c>
      <c r="E1388" s="179" t="s">
        <v>1567</v>
      </c>
      <c r="F1388" s="179" t="s">
        <v>1568</v>
      </c>
      <c r="G1388" s="179" t="s">
        <v>1569</v>
      </c>
      <c r="H1388" s="179" t="s">
        <v>1555</v>
      </c>
      <c r="I1388" s="179" t="s">
        <v>2079</v>
      </c>
      <c r="J1388" s="179" t="s">
        <v>1835</v>
      </c>
      <c r="K1388" s="180">
        <v>0.43</v>
      </c>
      <c r="L1388" s="181">
        <v>77</v>
      </c>
    </row>
    <row r="1389" spans="2:15">
      <c r="B1389" s="179" t="s">
        <v>1816</v>
      </c>
      <c r="C1389" s="179" t="s">
        <v>1817</v>
      </c>
      <c r="D1389" s="179" t="s">
        <v>1818</v>
      </c>
      <c r="E1389" s="182" t="s">
        <v>2080</v>
      </c>
      <c r="F1389" s="182" t="s">
        <v>95</v>
      </c>
      <c r="G1389" s="182" t="s">
        <v>95</v>
      </c>
      <c r="H1389" s="182" t="s">
        <v>95</v>
      </c>
      <c r="I1389" s="182" t="s">
        <v>95</v>
      </c>
      <c r="J1389" s="182" t="s">
        <v>95</v>
      </c>
      <c r="K1389" s="183">
        <v>457.57</v>
      </c>
      <c r="L1389" s="184">
        <v>82913</v>
      </c>
    </row>
    <row r="1392" spans="2:15">
      <c r="J1392" s="2" t="s">
        <v>2109</v>
      </c>
      <c r="K1392"/>
      <c r="L1392"/>
      <c r="M1392"/>
      <c r="N1392"/>
      <c r="O1392"/>
    </row>
    <row r="1393" spans="10:15">
      <c r="J1393" s="2" t="s">
        <v>22</v>
      </c>
      <c r="K1393" t="s">
        <v>120</v>
      </c>
      <c r="L1393"/>
      <c r="M1393"/>
      <c r="N1393"/>
      <c r="O1393"/>
    </row>
    <row r="1394" spans="10:15">
      <c r="J1394" s="3" t="s">
        <v>1174</v>
      </c>
      <c r="K1394" s="214">
        <v>2.82</v>
      </c>
      <c r="L1394"/>
      <c r="M1394"/>
      <c r="N1394"/>
      <c r="O1394"/>
    </row>
    <row r="1395" spans="10:15">
      <c r="J1395" s="215" t="s">
        <v>1453</v>
      </c>
      <c r="K1395" s="214">
        <v>0.03</v>
      </c>
      <c r="L1395"/>
      <c r="M1395"/>
      <c r="N1395"/>
      <c r="O1395"/>
    </row>
    <row r="1396" spans="10:15">
      <c r="J1396" s="215" t="s">
        <v>1840</v>
      </c>
      <c r="K1396" s="214">
        <v>0.01</v>
      </c>
      <c r="L1396"/>
      <c r="M1396"/>
      <c r="N1396"/>
      <c r="O1396"/>
    </row>
    <row r="1397" spans="10:15">
      <c r="J1397" s="215" t="s">
        <v>2069</v>
      </c>
      <c r="K1397" s="214">
        <v>0.53</v>
      </c>
      <c r="L1397"/>
      <c r="M1397"/>
      <c r="N1397"/>
      <c r="O1397"/>
    </row>
    <row r="1398" spans="10:15">
      <c r="J1398" s="215" t="s">
        <v>1175</v>
      </c>
      <c r="K1398" s="214">
        <v>2.13</v>
      </c>
      <c r="L1398"/>
      <c r="M1398"/>
      <c r="N1398"/>
      <c r="O1398"/>
    </row>
    <row r="1399" spans="10:15">
      <c r="J1399" s="215" t="s">
        <v>1833</v>
      </c>
      <c r="K1399" s="214">
        <v>0.10999999999999999</v>
      </c>
      <c r="L1399"/>
      <c r="M1399"/>
      <c r="N1399"/>
      <c r="O1399"/>
    </row>
    <row r="1400" spans="10:15">
      <c r="J1400" s="215" t="s">
        <v>1844</v>
      </c>
      <c r="K1400" s="214">
        <v>0.01</v>
      </c>
      <c r="L1400"/>
      <c r="M1400"/>
      <c r="N1400"/>
      <c r="O1400"/>
    </row>
    <row r="1401" spans="10:15">
      <c r="J1401" s="3" t="s">
        <v>1197</v>
      </c>
      <c r="K1401" s="214">
        <v>88.53000000000003</v>
      </c>
      <c r="L1401"/>
      <c r="M1401"/>
      <c r="N1401"/>
      <c r="O1401"/>
    </row>
    <row r="1402" spans="10:15">
      <c r="J1402" s="215" t="s">
        <v>1898</v>
      </c>
      <c r="K1402" s="214">
        <v>0.09</v>
      </c>
      <c r="L1402"/>
      <c r="M1402"/>
      <c r="N1402"/>
      <c r="O1402"/>
    </row>
    <row r="1403" spans="10:15">
      <c r="J1403" s="215" t="s">
        <v>1199</v>
      </c>
      <c r="K1403" s="214">
        <v>49.880000000000024</v>
      </c>
      <c r="L1403"/>
      <c r="M1403"/>
      <c r="N1403"/>
      <c r="O1403"/>
    </row>
    <row r="1404" spans="10:15">
      <c r="J1404" s="215" t="s">
        <v>1211</v>
      </c>
      <c r="K1404" s="214">
        <v>0.03</v>
      </c>
      <c r="L1404"/>
      <c r="M1404"/>
      <c r="N1404"/>
      <c r="O1404"/>
    </row>
    <row r="1405" spans="10:15">
      <c r="J1405" s="215" t="s">
        <v>1208</v>
      </c>
      <c r="K1405" s="214">
        <v>38.530000000000008</v>
      </c>
      <c r="L1405"/>
      <c r="M1405"/>
      <c r="N1405"/>
      <c r="O1405"/>
    </row>
    <row r="1406" spans="10:15">
      <c r="J1406" s="3" t="s">
        <v>260</v>
      </c>
      <c r="K1406" s="214">
        <v>40.190000000000005</v>
      </c>
      <c r="L1406"/>
      <c r="M1406"/>
      <c r="N1406"/>
      <c r="O1406"/>
    </row>
    <row r="1407" spans="10:15">
      <c r="J1407" s="215" t="s">
        <v>260</v>
      </c>
      <c r="K1407" s="214">
        <v>39.970000000000006</v>
      </c>
      <c r="L1407"/>
      <c r="M1407"/>
      <c r="N1407"/>
      <c r="O1407"/>
    </row>
    <row r="1408" spans="10:15">
      <c r="J1408" s="215" t="s">
        <v>1267</v>
      </c>
      <c r="K1408" s="214">
        <v>0.05</v>
      </c>
      <c r="L1408"/>
      <c r="M1408"/>
      <c r="N1408"/>
      <c r="O1408"/>
    </row>
    <row r="1409" spans="10:15">
      <c r="J1409" s="215" t="s">
        <v>1257</v>
      </c>
      <c r="K1409" s="214">
        <v>7.0000000000000007E-2</v>
      </c>
      <c r="L1409"/>
      <c r="M1409"/>
      <c r="N1409"/>
      <c r="O1409"/>
    </row>
    <row r="1410" spans="10:15">
      <c r="J1410" s="215" t="s">
        <v>1263</v>
      </c>
      <c r="K1410" s="214">
        <v>0.01</v>
      </c>
      <c r="L1410"/>
      <c r="M1410"/>
      <c r="N1410"/>
      <c r="O1410"/>
    </row>
    <row r="1411" spans="10:15">
      <c r="J1411" s="215" t="s">
        <v>1258</v>
      </c>
      <c r="K1411" s="214">
        <v>0.09</v>
      </c>
      <c r="L1411"/>
      <c r="M1411"/>
      <c r="N1411"/>
      <c r="O1411"/>
    </row>
    <row r="1412" spans="10:15">
      <c r="J1412" s="3" t="s">
        <v>1394</v>
      </c>
      <c r="K1412" s="214">
        <v>1.1500000000000001</v>
      </c>
      <c r="L1412"/>
      <c r="M1412"/>
      <c r="N1412"/>
      <c r="O1412"/>
    </row>
    <row r="1413" spans="10:15">
      <c r="J1413" s="215" t="s">
        <v>1396</v>
      </c>
      <c r="K1413" s="214">
        <v>1.1500000000000001</v>
      </c>
      <c r="L1413"/>
      <c r="M1413"/>
      <c r="N1413"/>
      <c r="O1413"/>
    </row>
    <row r="1414" spans="10:15">
      <c r="J1414" s="3" t="s">
        <v>205</v>
      </c>
      <c r="K1414" s="214">
        <v>24.760000000000009</v>
      </c>
      <c r="L1414"/>
      <c r="M1414"/>
      <c r="N1414"/>
      <c r="O1414"/>
    </row>
    <row r="1415" spans="10:15">
      <c r="J1415" s="215" t="s">
        <v>1298</v>
      </c>
      <c r="K1415" s="214">
        <v>7.0000000000000007E-2</v>
      </c>
      <c r="L1415"/>
      <c r="M1415"/>
      <c r="N1415"/>
      <c r="O1415"/>
    </row>
    <row r="1416" spans="10:15">
      <c r="J1416" s="215" t="s">
        <v>1524</v>
      </c>
      <c r="K1416" s="214">
        <v>0.51</v>
      </c>
      <c r="L1416"/>
      <c r="M1416"/>
      <c r="N1416"/>
      <c r="O1416"/>
    </row>
    <row r="1417" spans="10:15">
      <c r="J1417" s="215" t="s">
        <v>1435</v>
      </c>
      <c r="K1417" s="214">
        <v>22.590000000000007</v>
      </c>
      <c r="L1417"/>
      <c r="M1417"/>
      <c r="N1417"/>
      <c r="O1417"/>
    </row>
    <row r="1418" spans="10:15">
      <c r="J1418" s="215" t="s">
        <v>1301</v>
      </c>
      <c r="K1418" s="214">
        <v>1.5000000000000002</v>
      </c>
      <c r="L1418"/>
      <c r="M1418"/>
      <c r="N1418"/>
      <c r="O1418"/>
    </row>
    <row r="1419" spans="10:15">
      <c r="J1419" s="215" t="s">
        <v>1306</v>
      </c>
      <c r="K1419" s="214"/>
      <c r="L1419"/>
      <c r="M1419"/>
      <c r="N1419"/>
      <c r="O1419"/>
    </row>
    <row r="1420" spans="10:15">
      <c r="J1420" s="215" t="s">
        <v>1985</v>
      </c>
      <c r="K1420" s="214">
        <v>0.09</v>
      </c>
      <c r="L1420"/>
      <c r="M1420"/>
      <c r="N1420"/>
      <c r="O1420"/>
    </row>
    <row r="1421" spans="10:15">
      <c r="J1421" s="3" t="s">
        <v>1567</v>
      </c>
      <c r="K1421" s="214">
        <v>3.9399999999999995</v>
      </c>
      <c r="L1421"/>
      <c r="M1421"/>
      <c r="N1421"/>
      <c r="O1421"/>
    </row>
    <row r="1422" spans="10:15">
      <c r="J1422" s="215" t="s">
        <v>1569</v>
      </c>
      <c r="K1422" s="214">
        <v>3.9399999999999995</v>
      </c>
      <c r="L1422"/>
      <c r="M1422"/>
      <c r="N1422"/>
      <c r="O1422"/>
    </row>
    <row r="1423" spans="10:15">
      <c r="J1423" s="3" t="s">
        <v>244</v>
      </c>
      <c r="K1423" s="214">
        <v>159.63</v>
      </c>
      <c r="L1423"/>
      <c r="M1423"/>
      <c r="N1423"/>
      <c r="O1423"/>
    </row>
    <row r="1424" spans="10:15">
      <c r="J1424" s="215" t="s">
        <v>1883</v>
      </c>
      <c r="K1424" s="214">
        <v>0.08</v>
      </c>
      <c r="L1424"/>
      <c r="M1424"/>
      <c r="N1424"/>
      <c r="O1424"/>
    </row>
    <row r="1425" spans="10:15">
      <c r="J1425" s="215" t="s">
        <v>1181</v>
      </c>
      <c r="K1425" s="214">
        <v>13.619999999999994</v>
      </c>
      <c r="L1425"/>
      <c r="M1425"/>
      <c r="N1425"/>
      <c r="O1425"/>
    </row>
    <row r="1426" spans="10:15">
      <c r="J1426" s="215" t="s">
        <v>1877</v>
      </c>
      <c r="K1426" s="214">
        <v>0.01</v>
      </c>
      <c r="L1426"/>
      <c r="M1426"/>
      <c r="N1426"/>
      <c r="O1426"/>
    </row>
    <row r="1427" spans="10:15">
      <c r="J1427" s="215" t="s">
        <v>243</v>
      </c>
      <c r="K1427" s="214">
        <v>52.470000000000013</v>
      </c>
      <c r="L1427"/>
      <c r="M1427"/>
      <c r="N1427"/>
      <c r="O1427"/>
    </row>
    <row r="1428" spans="10:15">
      <c r="J1428" s="215" t="s">
        <v>1428</v>
      </c>
      <c r="K1428" s="214">
        <v>29.13</v>
      </c>
      <c r="L1428"/>
      <c r="M1428"/>
      <c r="N1428"/>
      <c r="O1428"/>
    </row>
    <row r="1429" spans="10:15">
      <c r="J1429" s="215" t="s">
        <v>1350</v>
      </c>
      <c r="K1429" s="214">
        <v>0.84</v>
      </c>
      <c r="L1429"/>
      <c r="M1429"/>
      <c r="N1429"/>
      <c r="O1429"/>
    </row>
    <row r="1430" spans="10:15">
      <c r="J1430" s="215" t="s">
        <v>1875</v>
      </c>
      <c r="K1430" s="214">
        <v>0.56000000000000005</v>
      </c>
      <c r="L1430"/>
      <c r="M1430"/>
      <c r="N1430"/>
      <c r="O1430"/>
    </row>
    <row r="1431" spans="10:15">
      <c r="J1431" s="215" t="s">
        <v>1173</v>
      </c>
      <c r="K1431" s="214">
        <v>62.82</v>
      </c>
      <c r="L1431"/>
      <c r="M1431"/>
      <c r="N1431"/>
      <c r="O1431"/>
    </row>
    <row r="1432" spans="10:15">
      <c r="J1432" s="215" t="s">
        <v>1352</v>
      </c>
      <c r="K1432" s="214">
        <v>0.1</v>
      </c>
      <c r="L1432"/>
      <c r="M1432"/>
      <c r="N1432"/>
      <c r="O1432"/>
    </row>
    <row r="1433" spans="10:15">
      <c r="J1433" s="3" t="s">
        <v>1307</v>
      </c>
      <c r="K1433" s="214">
        <v>9.27</v>
      </c>
      <c r="L1433"/>
      <c r="M1433"/>
      <c r="N1433"/>
      <c r="O1433"/>
    </row>
    <row r="1434" spans="10:15">
      <c r="J1434" s="215" t="s">
        <v>1312</v>
      </c>
      <c r="K1434" s="214">
        <v>0.43</v>
      </c>
      <c r="L1434"/>
      <c r="M1434"/>
      <c r="N1434"/>
      <c r="O1434"/>
    </row>
    <row r="1435" spans="10:15">
      <c r="J1435" s="215" t="s">
        <v>1310</v>
      </c>
      <c r="K1435" s="214">
        <v>0.30000000000000004</v>
      </c>
      <c r="L1435"/>
      <c r="M1435"/>
      <c r="N1435"/>
      <c r="O1435"/>
    </row>
    <row r="1436" spans="10:15">
      <c r="J1436" s="215" t="s">
        <v>1309</v>
      </c>
      <c r="K1436" s="214">
        <v>8.5399999999999991</v>
      </c>
      <c r="L1436"/>
      <c r="M1436"/>
      <c r="N1436"/>
      <c r="O1436"/>
    </row>
    <row r="1437" spans="10:15">
      <c r="J1437" s="3" t="s">
        <v>1325</v>
      </c>
      <c r="K1437" s="214">
        <v>0.71</v>
      </c>
      <c r="L1437"/>
      <c r="M1437"/>
      <c r="N1437"/>
      <c r="O1437"/>
    </row>
    <row r="1438" spans="10:15">
      <c r="J1438" s="215" t="s">
        <v>2025</v>
      </c>
      <c r="K1438" s="214"/>
      <c r="L1438"/>
      <c r="M1438"/>
      <c r="N1438"/>
      <c r="O1438"/>
    </row>
    <row r="1439" spans="10:15">
      <c r="J1439" s="215" t="s">
        <v>1334</v>
      </c>
      <c r="K1439" s="214">
        <v>0.01</v>
      </c>
      <c r="L1439"/>
      <c r="M1439"/>
      <c r="N1439"/>
      <c r="O1439"/>
    </row>
    <row r="1440" spans="10:15">
      <c r="J1440" s="215" t="s">
        <v>1419</v>
      </c>
      <c r="K1440" s="214">
        <v>0.1</v>
      </c>
      <c r="L1440"/>
      <c r="M1440"/>
      <c r="N1440"/>
      <c r="O1440"/>
    </row>
    <row r="1441" spans="10:15">
      <c r="J1441" s="215" t="s">
        <v>2037</v>
      </c>
      <c r="K1441" s="214"/>
      <c r="L1441"/>
      <c r="M1441"/>
      <c r="N1441"/>
      <c r="O1441"/>
    </row>
    <row r="1442" spans="10:15">
      <c r="J1442" s="215" t="s">
        <v>1330</v>
      </c>
      <c r="K1442" s="214">
        <v>7.0000000000000007E-2</v>
      </c>
      <c r="L1442"/>
      <c r="M1442"/>
      <c r="N1442"/>
      <c r="O1442"/>
    </row>
    <row r="1443" spans="10:15">
      <c r="J1443" s="215" t="s">
        <v>1327</v>
      </c>
      <c r="K1443" s="214">
        <v>0.53</v>
      </c>
      <c r="L1443"/>
      <c r="M1443"/>
      <c r="N1443"/>
      <c r="O1443"/>
    </row>
    <row r="1444" spans="10:15">
      <c r="J1444" s="3" t="s">
        <v>1189</v>
      </c>
      <c r="K1444" s="214">
        <v>7.129999999999999</v>
      </c>
      <c r="L1444"/>
      <c r="M1444"/>
      <c r="N1444"/>
      <c r="O1444"/>
    </row>
    <row r="1445" spans="10:15">
      <c r="J1445" s="215" t="s">
        <v>1195</v>
      </c>
      <c r="K1445" s="214">
        <v>4.0799999999999992</v>
      </c>
      <c r="L1445"/>
      <c r="M1445"/>
      <c r="N1445"/>
      <c r="O1445"/>
    </row>
    <row r="1446" spans="10:15">
      <c r="J1446" s="215" t="s">
        <v>1191</v>
      </c>
      <c r="K1446" s="214">
        <v>3.0499999999999994</v>
      </c>
      <c r="L1446"/>
      <c r="M1446"/>
      <c r="N1446"/>
      <c r="O1446"/>
    </row>
    <row r="1447" spans="10:15">
      <c r="J1447" s="3" t="s">
        <v>261</v>
      </c>
      <c r="K1447" s="214">
        <v>2.3299999999999996</v>
      </c>
      <c r="L1447"/>
      <c r="M1447"/>
      <c r="N1447"/>
      <c r="O1447"/>
    </row>
    <row r="1448" spans="10:15">
      <c r="J1448" s="215" t="s">
        <v>1864</v>
      </c>
      <c r="K1448" s="214">
        <v>0.05</v>
      </c>
      <c r="L1448"/>
      <c r="M1448"/>
      <c r="N1448"/>
      <c r="O1448"/>
    </row>
    <row r="1449" spans="10:15">
      <c r="J1449" s="215" t="s">
        <v>1338</v>
      </c>
      <c r="K1449" s="214">
        <v>0.32</v>
      </c>
      <c r="L1449"/>
      <c r="M1449"/>
      <c r="N1449"/>
      <c r="O1449"/>
    </row>
    <row r="1450" spans="10:15">
      <c r="J1450" s="215" t="s">
        <v>303</v>
      </c>
      <c r="K1450" s="214">
        <v>1.61</v>
      </c>
      <c r="L1450"/>
      <c r="M1450"/>
      <c r="N1450"/>
      <c r="O1450"/>
    </row>
    <row r="1451" spans="10:15">
      <c r="J1451" s="215" t="s">
        <v>1859</v>
      </c>
      <c r="K1451" s="214">
        <v>0.03</v>
      </c>
      <c r="L1451"/>
      <c r="M1451"/>
      <c r="N1451"/>
      <c r="O1451"/>
    </row>
    <row r="1452" spans="10:15">
      <c r="J1452" s="215" t="s">
        <v>305</v>
      </c>
      <c r="K1452" s="214">
        <v>0.32</v>
      </c>
      <c r="L1452"/>
      <c r="M1452"/>
      <c r="N1452"/>
      <c r="O1452"/>
    </row>
    <row r="1453" spans="10:15">
      <c r="J1453" s="3" t="s">
        <v>234</v>
      </c>
      <c r="K1453" s="214">
        <v>0.55000000000000004</v>
      </c>
      <c r="L1453"/>
      <c r="M1453"/>
      <c r="N1453"/>
      <c r="O1453"/>
    </row>
    <row r="1454" spans="10:15">
      <c r="J1454" s="215" t="s">
        <v>2005</v>
      </c>
      <c r="K1454" s="214">
        <v>0.03</v>
      </c>
      <c r="L1454"/>
      <c r="M1454"/>
      <c r="N1454"/>
      <c r="O1454"/>
    </row>
    <row r="1455" spans="10:15">
      <c r="J1455" s="215" t="s">
        <v>2010</v>
      </c>
      <c r="K1455" s="214"/>
      <c r="L1455"/>
      <c r="M1455"/>
      <c r="N1455"/>
      <c r="O1455"/>
    </row>
    <row r="1456" spans="10:15">
      <c r="J1456" s="215" t="s">
        <v>1314</v>
      </c>
      <c r="K1456" s="214">
        <v>0.43000000000000005</v>
      </c>
      <c r="L1456"/>
      <c r="M1456"/>
      <c r="N1456"/>
      <c r="O1456"/>
    </row>
    <row r="1457" spans="10:15">
      <c r="J1457" s="215" t="s">
        <v>2020</v>
      </c>
      <c r="K1457" s="214"/>
      <c r="L1457"/>
      <c r="M1457"/>
      <c r="N1457"/>
      <c r="O1457"/>
    </row>
    <row r="1458" spans="10:15">
      <c r="J1458" s="215" t="s">
        <v>2013</v>
      </c>
      <c r="K1458" s="214">
        <v>0.01</v>
      </c>
      <c r="L1458"/>
      <c r="M1458"/>
      <c r="N1458"/>
      <c r="O1458"/>
    </row>
    <row r="1459" spans="10:15">
      <c r="J1459" s="215" t="s">
        <v>1606</v>
      </c>
      <c r="K1459" s="214">
        <v>0.08</v>
      </c>
      <c r="L1459"/>
      <c r="M1459"/>
      <c r="N1459"/>
      <c r="O1459"/>
    </row>
    <row r="1460" spans="10:15">
      <c r="J1460" s="3" t="s">
        <v>230</v>
      </c>
      <c r="K1460" s="214">
        <v>8.7499999999999982</v>
      </c>
      <c r="L1460"/>
      <c r="M1460"/>
      <c r="N1460"/>
      <c r="O1460"/>
    </row>
    <row r="1461" spans="10:15">
      <c r="J1461" s="215" t="s">
        <v>1283</v>
      </c>
      <c r="K1461" s="214"/>
      <c r="L1461"/>
      <c r="M1461"/>
      <c r="N1461"/>
      <c r="O1461"/>
    </row>
    <row r="1462" spans="10:15">
      <c r="J1462" s="215" t="s">
        <v>1296</v>
      </c>
      <c r="K1462" s="214">
        <v>0.06</v>
      </c>
      <c r="L1462"/>
      <c r="M1462"/>
      <c r="N1462"/>
      <c r="O1462"/>
    </row>
    <row r="1463" spans="10:15">
      <c r="J1463" s="215" t="s">
        <v>1405</v>
      </c>
      <c r="K1463" s="214">
        <v>0.04</v>
      </c>
      <c r="L1463"/>
      <c r="M1463"/>
      <c r="N1463"/>
      <c r="O1463"/>
    </row>
    <row r="1464" spans="10:15">
      <c r="J1464" s="215" t="s">
        <v>1280</v>
      </c>
      <c r="K1464" s="214">
        <v>1.26</v>
      </c>
      <c r="L1464"/>
      <c r="M1464"/>
      <c r="N1464"/>
      <c r="O1464"/>
    </row>
    <row r="1465" spans="10:15">
      <c r="J1465" s="215" t="s">
        <v>229</v>
      </c>
      <c r="K1465" s="214">
        <v>1.4700000000000002</v>
      </c>
      <c r="L1465"/>
      <c r="M1465"/>
      <c r="N1465"/>
      <c r="O1465"/>
    </row>
    <row r="1466" spans="10:15">
      <c r="J1466" s="215" t="s">
        <v>1285</v>
      </c>
      <c r="K1466" s="214">
        <v>5.9199999999999982</v>
      </c>
      <c r="L1466"/>
      <c r="M1466"/>
      <c r="N1466"/>
      <c r="O1466"/>
    </row>
    <row r="1467" spans="10:15">
      <c r="J1467" s="3" t="s">
        <v>2041</v>
      </c>
      <c r="K1467" s="214">
        <v>18.54</v>
      </c>
      <c r="L1467"/>
      <c r="M1467"/>
      <c r="N1467"/>
      <c r="O1467"/>
    </row>
    <row r="1468" spans="10:15">
      <c r="J1468" s="215" t="s">
        <v>2043</v>
      </c>
      <c r="K1468" s="214">
        <v>18.54</v>
      </c>
      <c r="L1468"/>
      <c r="M1468"/>
      <c r="N1468"/>
      <c r="O1468"/>
    </row>
    <row r="1469" spans="10:15">
      <c r="J1469" s="3" t="s">
        <v>2054</v>
      </c>
      <c r="K1469" s="214">
        <v>1.1400000000000001</v>
      </c>
      <c r="L1469"/>
      <c r="M1469"/>
      <c r="N1469"/>
      <c r="O1469"/>
    </row>
    <row r="1470" spans="10:15">
      <c r="J1470" s="215" t="s">
        <v>2056</v>
      </c>
      <c r="K1470" s="214">
        <v>1.0900000000000001</v>
      </c>
      <c r="L1470"/>
      <c r="M1470"/>
      <c r="N1470"/>
      <c r="O1470"/>
    </row>
    <row r="1471" spans="10:15">
      <c r="J1471" s="215" t="s">
        <v>2057</v>
      </c>
      <c r="K1471" s="214">
        <v>0.03</v>
      </c>
      <c r="L1471"/>
      <c r="M1471"/>
      <c r="N1471"/>
      <c r="O1471"/>
    </row>
    <row r="1472" spans="10:15">
      <c r="J1472" s="215" t="s">
        <v>2067</v>
      </c>
      <c r="K1472" s="214">
        <v>0.02</v>
      </c>
      <c r="L1472"/>
      <c r="M1472"/>
      <c r="N1472"/>
      <c r="O1472"/>
    </row>
    <row r="1473" spans="10:15">
      <c r="J1473" s="3" t="s">
        <v>242</v>
      </c>
      <c r="K1473" s="214">
        <v>16.729999999999997</v>
      </c>
      <c r="L1473"/>
      <c r="M1473"/>
      <c r="N1473"/>
      <c r="O1473"/>
    </row>
    <row r="1474" spans="10:15">
      <c r="J1474" s="215" t="s">
        <v>1608</v>
      </c>
      <c r="K1474" s="214">
        <v>0.14000000000000001</v>
      </c>
      <c r="L1474"/>
      <c r="M1474"/>
      <c r="N1474"/>
      <c r="O1474"/>
    </row>
    <row r="1475" spans="10:15">
      <c r="J1475" s="215" t="s">
        <v>1390</v>
      </c>
      <c r="K1475" s="214">
        <v>0.1</v>
      </c>
      <c r="L1475"/>
      <c r="M1475"/>
      <c r="N1475"/>
      <c r="O1475"/>
    </row>
    <row r="1476" spans="10:15">
      <c r="J1476" s="215" t="s">
        <v>1270</v>
      </c>
      <c r="K1476" s="214">
        <v>6.4299999999999988</v>
      </c>
      <c r="L1476"/>
      <c r="M1476"/>
      <c r="N1476"/>
      <c r="O1476"/>
    </row>
    <row r="1477" spans="10:15">
      <c r="J1477" s="215" t="s">
        <v>1393</v>
      </c>
      <c r="K1477" s="214">
        <v>0.01</v>
      </c>
      <c r="L1477"/>
      <c r="M1477"/>
      <c r="N1477"/>
      <c r="O1477"/>
    </row>
    <row r="1478" spans="10:15">
      <c r="J1478" s="215" t="s">
        <v>241</v>
      </c>
      <c r="K1478" s="214">
        <v>1.7700000000000005</v>
      </c>
      <c r="L1478"/>
      <c r="M1478"/>
      <c r="N1478"/>
      <c r="O1478"/>
    </row>
    <row r="1479" spans="10:15">
      <c r="J1479" s="215" t="s">
        <v>1933</v>
      </c>
      <c r="K1479" s="214">
        <v>0.09</v>
      </c>
      <c r="L1479"/>
      <c r="M1479"/>
      <c r="N1479"/>
      <c r="O1479"/>
    </row>
    <row r="1480" spans="10:15">
      <c r="J1480" s="215" t="s">
        <v>1944</v>
      </c>
      <c r="K1480" s="214">
        <v>0.15000000000000002</v>
      </c>
      <c r="L1480"/>
      <c r="M1480"/>
      <c r="N1480"/>
      <c r="O1480"/>
    </row>
    <row r="1481" spans="10:15">
      <c r="J1481" s="215" t="s">
        <v>242</v>
      </c>
      <c r="K1481" s="214">
        <v>7.5399999999999991</v>
      </c>
      <c r="L1481"/>
      <c r="M1481"/>
      <c r="N1481"/>
      <c r="O1481"/>
    </row>
    <row r="1482" spans="10:15">
      <c r="J1482" s="215" t="s">
        <v>1382</v>
      </c>
      <c r="K1482" s="214">
        <v>0.50000000000000011</v>
      </c>
      <c r="L1482"/>
      <c r="M1482"/>
      <c r="N1482"/>
      <c r="O1482"/>
    </row>
    <row r="1483" spans="10:15">
      <c r="J1483" s="3" t="s">
        <v>2070</v>
      </c>
      <c r="K1483" s="214">
        <v>0.18000000000000002</v>
      </c>
      <c r="L1483"/>
      <c r="M1483"/>
      <c r="N1483"/>
      <c r="O1483"/>
    </row>
    <row r="1484" spans="10:15">
      <c r="J1484" s="215" t="s">
        <v>2072</v>
      </c>
      <c r="K1484" s="214">
        <v>0.18000000000000002</v>
      </c>
      <c r="L1484"/>
      <c r="M1484"/>
      <c r="N1484"/>
      <c r="O1484"/>
    </row>
    <row r="1485" spans="10:15">
      <c r="J1485" s="3" t="s">
        <v>1212</v>
      </c>
      <c r="K1485" s="214">
        <v>52.5</v>
      </c>
      <c r="L1485"/>
      <c r="M1485"/>
      <c r="N1485"/>
      <c r="O1485"/>
    </row>
    <row r="1486" spans="10:15">
      <c r="J1486" s="215" t="s">
        <v>1214</v>
      </c>
      <c r="K1486" s="214">
        <v>52.5</v>
      </c>
      <c r="L1486"/>
      <c r="M1486"/>
      <c r="N1486"/>
      <c r="O1486"/>
    </row>
    <row r="1487" spans="10:15">
      <c r="J1487" s="3" t="s">
        <v>1224</v>
      </c>
      <c r="K1487" s="214">
        <v>16.119999999999994</v>
      </c>
      <c r="L1487"/>
      <c r="M1487"/>
      <c r="N1487"/>
      <c r="O1487"/>
    </row>
    <row r="1488" spans="10:15">
      <c r="J1488" s="215" t="s">
        <v>1900</v>
      </c>
      <c r="K1488" s="214">
        <v>0.99</v>
      </c>
      <c r="L1488"/>
      <c r="M1488"/>
      <c r="N1488"/>
      <c r="O1488"/>
    </row>
    <row r="1489" spans="10:15">
      <c r="J1489" s="215" t="s">
        <v>1901</v>
      </c>
      <c r="K1489" s="214">
        <v>0.19</v>
      </c>
      <c r="L1489"/>
      <c r="M1489"/>
      <c r="N1489"/>
      <c r="O1489"/>
    </row>
    <row r="1490" spans="10:15">
      <c r="J1490" s="215" t="s">
        <v>1226</v>
      </c>
      <c r="K1490" s="214">
        <v>7.4099999999999975</v>
      </c>
      <c r="L1490"/>
      <c r="M1490"/>
      <c r="N1490"/>
      <c r="O1490"/>
    </row>
    <row r="1491" spans="10:15">
      <c r="J1491" s="215" t="s">
        <v>1243</v>
      </c>
      <c r="K1491" s="214"/>
      <c r="L1491"/>
      <c r="M1491"/>
      <c r="N1491"/>
      <c r="O1491"/>
    </row>
    <row r="1492" spans="10:15">
      <c r="J1492" s="215" t="s">
        <v>1234</v>
      </c>
      <c r="K1492" s="214">
        <v>6.7199999999999971</v>
      </c>
      <c r="L1492"/>
      <c r="M1492"/>
      <c r="N1492"/>
      <c r="O1492"/>
    </row>
    <row r="1493" spans="10:15">
      <c r="J1493" s="215" t="s">
        <v>1245</v>
      </c>
      <c r="K1493" s="214">
        <v>0.81</v>
      </c>
      <c r="L1493"/>
      <c r="M1493"/>
      <c r="N1493"/>
      <c r="O1493"/>
    </row>
    <row r="1494" spans="10:15">
      <c r="J1494" s="3" t="s">
        <v>1277</v>
      </c>
      <c r="K1494" s="214">
        <v>2.6000000000000005</v>
      </c>
      <c r="L1494"/>
      <c r="M1494"/>
      <c r="N1494"/>
      <c r="O1494"/>
    </row>
    <row r="1495" spans="10:15">
      <c r="J1495" s="215" t="s">
        <v>1279</v>
      </c>
      <c r="K1495" s="214">
        <v>1.4700000000000004</v>
      </c>
      <c r="L1495"/>
      <c r="M1495"/>
      <c r="N1495"/>
      <c r="O1495"/>
    </row>
    <row r="1496" spans="10:15">
      <c r="J1496" s="215" t="s">
        <v>1521</v>
      </c>
      <c r="K1496" s="214">
        <v>0.06</v>
      </c>
      <c r="L1496"/>
      <c r="M1496"/>
      <c r="N1496"/>
      <c r="O1496"/>
    </row>
    <row r="1497" spans="10:15">
      <c r="J1497" s="215" t="s">
        <v>1956</v>
      </c>
      <c r="K1497" s="214"/>
      <c r="L1497"/>
      <c r="M1497"/>
      <c r="N1497"/>
      <c r="O1497"/>
    </row>
    <row r="1498" spans="10:15">
      <c r="J1498" s="215" t="s">
        <v>1959</v>
      </c>
      <c r="K1498" s="214">
        <v>0.06</v>
      </c>
      <c r="L1498"/>
      <c r="M1498"/>
      <c r="N1498"/>
      <c r="O1498"/>
    </row>
    <row r="1499" spans="10:15">
      <c r="J1499" s="215" t="s">
        <v>1277</v>
      </c>
      <c r="K1499" s="214">
        <v>1.01</v>
      </c>
      <c r="L1499"/>
      <c r="M1499"/>
      <c r="N1499"/>
      <c r="O1499"/>
    </row>
    <row r="1500" spans="10:15">
      <c r="J1500" s="3" t="s">
        <v>21</v>
      </c>
      <c r="K1500" s="214">
        <v>457.57</v>
      </c>
      <c r="L1500"/>
      <c r="M1500"/>
      <c r="N1500"/>
      <c r="O1500"/>
    </row>
    <row r="1501" spans="10:15">
      <c r="J1501"/>
      <c r="K1501"/>
      <c r="L1501"/>
      <c r="M1501"/>
      <c r="N1501"/>
      <c r="O1501"/>
    </row>
    <row r="1502" spans="10:15">
      <c r="J1502"/>
      <c r="K1502"/>
      <c r="L1502"/>
      <c r="M1502"/>
      <c r="N1502"/>
      <c r="O1502"/>
    </row>
  </sheetData>
  <pageMargins left="0.7" right="0.7" top="0.75" bottom="0.75" header="0.3" footer="0.3"/>
  <pageSetup paperSize="9" orientation="portrait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85"/>
  <sheetViews>
    <sheetView tabSelected="1" topLeftCell="B28" workbookViewId="0">
      <selection activeCell="J55" sqref="J55"/>
    </sheetView>
  </sheetViews>
  <sheetFormatPr baseColWidth="10" defaultColWidth="8.83203125" defaultRowHeight="13"/>
  <cols>
    <col min="1" max="1" width="8.83203125" style="4" hidden="1" customWidth="1"/>
    <col min="2" max="2" width="5.5" style="4" customWidth="1"/>
    <col min="3" max="3" width="3.83203125" style="6" customWidth="1"/>
    <col min="4" max="4" width="34.6640625" style="6" customWidth="1"/>
    <col min="5" max="5" width="17.1640625" style="6" customWidth="1"/>
    <col min="6" max="6" width="12.5" style="11" customWidth="1"/>
    <col min="7" max="7" width="11" customWidth="1"/>
    <col min="8" max="8" width="9.83203125" customWidth="1"/>
  </cols>
  <sheetData>
    <row r="1" spans="1:8" ht="15">
      <c r="B1" s="5" t="s">
        <v>24</v>
      </c>
    </row>
    <row r="2" spans="1:8" ht="15">
      <c r="B2" s="5" t="s">
        <v>68</v>
      </c>
    </row>
    <row r="3" spans="1:8" ht="15">
      <c r="B3" s="5" t="s">
        <v>69</v>
      </c>
    </row>
    <row r="4" spans="1:8" ht="15">
      <c r="B4" s="5" t="s">
        <v>173</v>
      </c>
    </row>
    <row r="5" spans="1:8" s="1" customFormat="1" ht="15">
      <c r="B5" s="13" t="s">
        <v>1615</v>
      </c>
      <c r="C5" s="6"/>
      <c r="D5" s="6"/>
      <c r="E5" s="6"/>
      <c r="F5" s="11"/>
    </row>
    <row r="6" spans="1:8" s="1" customFormat="1" ht="15">
      <c r="B6" s="13" t="s">
        <v>1616</v>
      </c>
      <c r="C6" s="6"/>
      <c r="D6" s="6"/>
      <c r="E6" s="6"/>
      <c r="F6" s="11"/>
    </row>
    <row r="7" spans="1:8" ht="15">
      <c r="C7" s="7"/>
      <c r="D7" s="7"/>
      <c r="E7" s="7"/>
      <c r="F7" s="12"/>
    </row>
    <row r="8" spans="1:8" ht="15">
      <c r="A8" s="8" t="s">
        <v>25</v>
      </c>
      <c r="B8" s="5" t="s">
        <v>26</v>
      </c>
      <c r="F8" s="50"/>
    </row>
    <row r="9" spans="1:8">
      <c r="A9" s="4">
        <v>500001</v>
      </c>
      <c r="C9" s="6" t="s">
        <v>27</v>
      </c>
      <c r="F9" s="27">
        <v>234.41</v>
      </c>
      <c r="G9" s="23"/>
    </row>
    <row r="10" spans="1:8">
      <c r="A10" s="4">
        <v>540001</v>
      </c>
      <c r="C10" s="6" t="s">
        <v>28</v>
      </c>
      <c r="F10" s="27">
        <v>-268.72000000000003</v>
      </c>
      <c r="G10" s="23"/>
    </row>
    <row r="11" spans="1:8">
      <c r="A11" s="4">
        <v>550001</v>
      </c>
      <c r="C11" s="6" t="s">
        <v>29</v>
      </c>
      <c r="F11" s="68">
        <v>-35.61</v>
      </c>
      <c r="G11" s="23"/>
    </row>
    <row r="12" spans="1:8">
      <c r="D12" s="6" t="s">
        <v>30</v>
      </c>
      <c r="F12" s="27">
        <v>-69.92000000000003</v>
      </c>
      <c r="G12" s="23"/>
    </row>
    <row r="13" spans="1:8">
      <c r="F13" s="27"/>
    </row>
    <row r="14" spans="1:8" s="23" customFormat="1">
      <c r="A14" s="63">
        <v>570001</v>
      </c>
      <c r="B14" s="63"/>
      <c r="C14" s="56" t="s">
        <v>80</v>
      </c>
      <c r="D14" s="56"/>
      <c r="E14" s="56"/>
      <c r="F14" s="51">
        <v>-39.759999999999934</v>
      </c>
      <c r="H14" s="73">
        <v>0.19999999999999965</v>
      </c>
    </row>
    <row r="15" spans="1:8">
      <c r="C15" s="6" t="s">
        <v>67</v>
      </c>
      <c r="F15" s="68">
        <v>105.14999999999995</v>
      </c>
      <c r="G15" s="23"/>
      <c r="H15" s="72"/>
    </row>
    <row r="16" spans="1:8">
      <c r="D16" s="6" t="s">
        <v>31</v>
      </c>
      <c r="F16" s="51">
        <v>-4.5300000000000153</v>
      </c>
      <c r="G16" s="23"/>
      <c r="H16" s="72"/>
    </row>
    <row r="17" spans="1:8">
      <c r="B17" s="63"/>
      <c r="C17" s="56"/>
      <c r="D17" s="56"/>
      <c r="E17" s="56"/>
      <c r="F17" s="27"/>
      <c r="G17" s="23"/>
      <c r="H17" s="72"/>
    </row>
    <row r="18" spans="1:8" s="23" customFormat="1">
      <c r="A18" s="100">
        <v>686001</v>
      </c>
      <c r="C18" s="56" t="s">
        <v>79</v>
      </c>
      <c r="D18" s="56"/>
      <c r="E18" s="56"/>
      <c r="F18" s="27">
        <v>-33.26</v>
      </c>
      <c r="G18" s="53"/>
      <c r="H18" s="73">
        <v>0.16730382293762575</v>
      </c>
    </row>
    <row r="19" spans="1:8" s="23" customFormat="1">
      <c r="A19" s="63"/>
      <c r="B19" s="63"/>
      <c r="C19" s="56" t="s">
        <v>1779</v>
      </c>
      <c r="D19" s="56"/>
      <c r="E19" s="56"/>
      <c r="F19" s="27">
        <v>-0.28000000000000003</v>
      </c>
      <c r="H19" s="73">
        <v>5.0909090909090911E-2</v>
      </c>
    </row>
    <row r="20" spans="1:8" s="23" customFormat="1">
      <c r="A20" s="63"/>
      <c r="B20" s="63"/>
      <c r="C20" s="56" t="s">
        <v>1525</v>
      </c>
      <c r="D20" s="56"/>
      <c r="E20" s="56"/>
      <c r="F20" s="27">
        <v>0</v>
      </c>
      <c r="H20" s="72"/>
    </row>
    <row r="21" spans="1:8">
      <c r="A21" s="4">
        <v>686005</v>
      </c>
      <c r="C21" s="6" t="s">
        <v>155</v>
      </c>
      <c r="F21" s="27">
        <v>-17.149999999999999</v>
      </c>
      <c r="G21" s="23"/>
      <c r="H21" s="72"/>
    </row>
    <row r="22" spans="1:8" s="23" customFormat="1">
      <c r="A22" s="63">
        <v>687001</v>
      </c>
      <c r="B22" s="63"/>
      <c r="C22" s="56" t="s">
        <v>32</v>
      </c>
      <c r="D22" s="56"/>
      <c r="E22" s="56"/>
      <c r="F22" s="27">
        <v>-75</v>
      </c>
      <c r="H22" s="72"/>
    </row>
    <row r="23" spans="1:8" s="23" customFormat="1">
      <c r="A23" s="63"/>
      <c r="B23" s="63"/>
      <c r="C23" s="56" t="s">
        <v>82</v>
      </c>
      <c r="D23" s="56"/>
      <c r="E23" s="56"/>
      <c r="F23" s="27">
        <v>-6</v>
      </c>
      <c r="H23" s="72"/>
    </row>
    <row r="24" spans="1:8">
      <c r="A24" s="4">
        <v>688001</v>
      </c>
      <c r="C24" s="6" t="s">
        <v>33</v>
      </c>
      <c r="F24" s="27">
        <v>0</v>
      </c>
      <c r="H24" s="72"/>
    </row>
    <row r="25" spans="1:8">
      <c r="D25" s="6" t="s">
        <v>34</v>
      </c>
      <c r="F25" s="52">
        <v>-136.22000000000003</v>
      </c>
      <c r="H25" s="72"/>
    </row>
    <row r="26" spans="1:8">
      <c r="F26" s="27"/>
      <c r="H26" s="72"/>
    </row>
    <row r="27" spans="1:8" ht="15">
      <c r="B27" s="5" t="s">
        <v>35</v>
      </c>
      <c r="F27" s="27"/>
      <c r="H27" s="72"/>
    </row>
    <row r="28" spans="1:8">
      <c r="A28" s="4">
        <v>500002</v>
      </c>
      <c r="C28" s="6" t="s">
        <v>36</v>
      </c>
      <c r="F28" s="27">
        <v>3738.97</v>
      </c>
      <c r="G28" s="23"/>
      <c r="H28" s="72"/>
    </row>
    <row r="29" spans="1:8">
      <c r="C29" s="6" t="s">
        <v>107</v>
      </c>
      <c r="F29" s="27">
        <v>7.919999999999999</v>
      </c>
      <c r="G29" s="23"/>
      <c r="H29" s="72"/>
    </row>
    <row r="30" spans="1:8">
      <c r="A30" s="4">
        <v>686002</v>
      </c>
      <c r="C30" s="56" t="s">
        <v>78</v>
      </c>
      <c r="D30" s="56"/>
      <c r="E30" s="56"/>
      <c r="F30" s="27">
        <v>-560.72200000000009</v>
      </c>
      <c r="G30" s="23"/>
      <c r="H30" s="74">
        <v>0.14996696951299426</v>
      </c>
    </row>
    <row r="31" spans="1:8">
      <c r="A31" s="63"/>
      <c r="B31" s="63"/>
      <c r="C31" s="56" t="s">
        <v>108</v>
      </c>
      <c r="D31" s="56"/>
      <c r="E31" s="56"/>
      <c r="F31" s="27">
        <v>-1.1879999999999997</v>
      </c>
      <c r="G31" s="23"/>
      <c r="H31" s="74">
        <v>0.15</v>
      </c>
    </row>
    <row r="32" spans="1:8">
      <c r="A32" s="63"/>
      <c r="B32" s="63"/>
      <c r="C32" s="56" t="s">
        <v>1804</v>
      </c>
      <c r="D32" s="56"/>
      <c r="E32" s="56"/>
      <c r="F32" s="27">
        <v>-2.93</v>
      </c>
      <c r="G32" s="23"/>
      <c r="H32" s="74">
        <v>4.9965893587994546E-2</v>
      </c>
    </row>
    <row r="33" spans="1:8">
      <c r="A33" s="63"/>
      <c r="B33" s="63"/>
      <c r="C33" s="56" t="s">
        <v>1805</v>
      </c>
      <c r="D33" s="56"/>
      <c r="E33" s="56"/>
      <c r="F33" s="27">
        <v>-1.05</v>
      </c>
      <c r="G33" s="23"/>
      <c r="H33" s="74">
        <v>5.0143266475644696E-2</v>
      </c>
    </row>
    <row r="34" spans="1:8">
      <c r="A34" s="63">
        <v>688002</v>
      </c>
      <c r="B34" s="63"/>
      <c r="C34" s="56" t="s">
        <v>41</v>
      </c>
      <c r="D34" s="56"/>
      <c r="E34" s="56"/>
      <c r="F34" s="27">
        <v>-34.24</v>
      </c>
      <c r="G34" s="49"/>
      <c r="H34" s="72"/>
    </row>
    <row r="35" spans="1:8">
      <c r="A35" s="63"/>
      <c r="B35" s="63"/>
      <c r="C35" s="56"/>
      <c r="D35" s="56"/>
      <c r="E35" s="56"/>
      <c r="F35" s="27"/>
      <c r="G35" s="49"/>
      <c r="H35" s="72"/>
    </row>
    <row r="36" spans="1:8">
      <c r="A36" s="63"/>
      <c r="B36" s="63"/>
      <c r="C36" s="56"/>
      <c r="D36" s="56" t="s">
        <v>37</v>
      </c>
      <c r="E36" s="56"/>
      <c r="F36" s="52">
        <v>3146.7599999999998</v>
      </c>
      <c r="G36" s="23"/>
      <c r="H36" s="75"/>
    </row>
    <row r="37" spans="1:8">
      <c r="F37" s="51"/>
      <c r="G37" s="23"/>
      <c r="H37" s="75"/>
    </row>
    <row r="38" spans="1:8" ht="15">
      <c r="B38" s="5" t="s">
        <v>38</v>
      </c>
      <c r="F38" s="27"/>
      <c r="H38" s="75"/>
    </row>
    <row r="39" spans="1:8">
      <c r="C39" s="6" t="s">
        <v>39</v>
      </c>
      <c r="G39" s="23"/>
      <c r="H39" s="75"/>
    </row>
    <row r="40" spans="1:8">
      <c r="D40" s="6" t="s">
        <v>109</v>
      </c>
      <c r="F40" s="27">
        <v>406.46</v>
      </c>
      <c r="G40" s="23"/>
      <c r="H40" s="75"/>
    </row>
    <row r="41" spans="1:8">
      <c r="D41" s="56" t="s">
        <v>108</v>
      </c>
      <c r="E41" s="56"/>
      <c r="F41" s="27">
        <v>-60.96</v>
      </c>
      <c r="G41" s="23"/>
      <c r="H41" s="74">
        <v>0.14997785759976381</v>
      </c>
    </row>
    <row r="42" spans="1:8">
      <c r="D42" s="6" t="s">
        <v>42</v>
      </c>
      <c r="F42" s="52">
        <v>345.5</v>
      </c>
      <c r="H42" s="75"/>
    </row>
    <row r="43" spans="1:8">
      <c r="F43" s="27"/>
      <c r="H43" s="75"/>
    </row>
    <row r="44" spans="1:8">
      <c r="C44" s="6" t="s">
        <v>43</v>
      </c>
      <c r="F44" s="27"/>
      <c r="H44" s="75"/>
    </row>
    <row r="45" spans="1:8" s="23" customFormat="1">
      <c r="A45" s="63"/>
      <c r="B45" s="63"/>
      <c r="C45" s="56"/>
      <c r="D45" s="6" t="s">
        <v>105</v>
      </c>
      <c r="E45" s="56"/>
      <c r="F45" s="27">
        <v>0</v>
      </c>
      <c r="H45" s="72"/>
    </row>
    <row r="46" spans="1:8" s="23" customFormat="1">
      <c r="A46" s="63"/>
      <c r="B46" s="63"/>
      <c r="C46" s="56"/>
      <c r="D46" s="6" t="s">
        <v>1420</v>
      </c>
      <c r="E46" s="56"/>
      <c r="F46" s="27">
        <v>0</v>
      </c>
      <c r="H46" s="72"/>
    </row>
    <row r="47" spans="1:8">
      <c r="A47" s="4">
        <v>503501</v>
      </c>
      <c r="D47" s="56" t="s">
        <v>1803</v>
      </c>
      <c r="F47" s="27">
        <v>312.14</v>
      </c>
      <c r="G47" s="23"/>
      <c r="H47" s="71"/>
    </row>
    <row r="48" spans="1:8">
      <c r="A48" s="4">
        <v>610101</v>
      </c>
      <c r="D48" s="6" t="s">
        <v>41</v>
      </c>
      <c r="F48" s="27">
        <v>0</v>
      </c>
    </row>
    <row r="49" spans="1:8" ht="15">
      <c r="B49" s="5"/>
      <c r="D49" s="6" t="s">
        <v>44</v>
      </c>
      <c r="F49" s="52">
        <v>312.14</v>
      </c>
      <c r="H49" s="15"/>
    </row>
    <row r="50" spans="1:8" ht="15">
      <c r="B50" s="5"/>
      <c r="F50" s="51"/>
      <c r="H50" s="15"/>
    </row>
    <row r="51" spans="1:8" ht="15">
      <c r="B51" s="5" t="s">
        <v>45</v>
      </c>
      <c r="F51" s="51"/>
    </row>
    <row r="52" spans="1:8" ht="15">
      <c r="A52" s="4">
        <v>500003</v>
      </c>
      <c r="B52" s="5"/>
      <c r="C52" s="6" t="s">
        <v>40</v>
      </c>
      <c r="F52" s="27">
        <v>0</v>
      </c>
    </row>
    <row r="53" spans="1:8" ht="15">
      <c r="A53" s="4">
        <v>610003</v>
      </c>
      <c r="B53" s="5"/>
      <c r="C53" s="6" t="s">
        <v>41</v>
      </c>
      <c r="F53" s="25">
        <v>0</v>
      </c>
    </row>
    <row r="54" spans="1:8" ht="15">
      <c r="B54" s="5"/>
      <c r="D54" s="6" t="s">
        <v>46</v>
      </c>
      <c r="F54" s="28">
        <v>0</v>
      </c>
    </row>
    <row r="55" spans="1:8" ht="15">
      <c r="B55" s="5"/>
      <c r="F55" s="26"/>
    </row>
    <row r="56" spans="1:8" ht="15">
      <c r="B56" s="5" t="s">
        <v>47</v>
      </c>
      <c r="F56" s="26"/>
    </row>
    <row r="57" spans="1:8" ht="15">
      <c r="A57" s="4">
        <v>640001</v>
      </c>
      <c r="B57" s="5"/>
      <c r="C57" s="6" t="s">
        <v>48</v>
      </c>
      <c r="F57" s="25">
        <v>0</v>
      </c>
      <c r="G57" s="23"/>
    </row>
    <row r="58" spans="1:8" ht="15">
      <c r="B58" s="5"/>
      <c r="C58" s="6" t="s">
        <v>113</v>
      </c>
      <c r="F58" s="25">
        <v>0</v>
      </c>
      <c r="G58" s="23"/>
    </row>
    <row r="59" spans="1:8" ht="15">
      <c r="A59" s="4">
        <v>641001</v>
      </c>
      <c r="B59" s="5"/>
      <c r="C59" s="6" t="s">
        <v>49</v>
      </c>
      <c r="F59" s="25">
        <v>0</v>
      </c>
    </row>
    <row r="60" spans="1:8" ht="15">
      <c r="A60" s="4">
        <v>642001</v>
      </c>
      <c r="B60" s="5"/>
      <c r="C60" s="6" t="s">
        <v>50</v>
      </c>
      <c r="F60" s="25">
        <v>0</v>
      </c>
    </row>
    <row r="61" spans="1:8" ht="15">
      <c r="B61" s="5"/>
      <c r="C61" s="6" t="s">
        <v>81</v>
      </c>
      <c r="F61" s="25">
        <v>0</v>
      </c>
    </row>
    <row r="62" spans="1:8" ht="15">
      <c r="B62" s="5"/>
      <c r="F62" s="25"/>
    </row>
    <row r="63" spans="1:8" ht="15">
      <c r="B63" s="5" t="s">
        <v>51</v>
      </c>
      <c r="F63" s="28">
        <v>3668.18</v>
      </c>
    </row>
    <row r="64" spans="1:8" ht="15">
      <c r="B64" s="5"/>
      <c r="F64" s="25"/>
    </row>
    <row r="65" spans="1:6" ht="15" hidden="1">
      <c r="A65" s="4">
        <v>900000</v>
      </c>
      <c r="B65" s="5"/>
      <c r="C65" s="9" t="s">
        <v>52</v>
      </c>
      <c r="F65" s="29">
        <v>0</v>
      </c>
    </row>
    <row r="66" spans="1:6" ht="15">
      <c r="A66" s="4">
        <v>999999</v>
      </c>
      <c r="B66" s="5" t="s">
        <v>53</v>
      </c>
      <c r="F66" s="26">
        <v>3668.18</v>
      </c>
    </row>
    <row r="67" spans="1:6" ht="15">
      <c r="A67" s="4">
        <v>640000</v>
      </c>
      <c r="B67" s="5"/>
      <c r="C67" s="6" t="s">
        <v>56</v>
      </c>
      <c r="F67" s="25">
        <v>0</v>
      </c>
    </row>
    <row r="68" spans="1:6" ht="15">
      <c r="A68" s="4">
        <v>900020</v>
      </c>
      <c r="B68" s="5"/>
      <c r="C68" s="6" t="s">
        <v>57</v>
      </c>
      <c r="F68" s="64">
        <v>6657.32</v>
      </c>
    </row>
    <row r="69" spans="1:6" ht="15">
      <c r="A69" s="4">
        <v>900030</v>
      </c>
      <c r="B69" s="5"/>
      <c r="C69" s="6" t="s">
        <v>58</v>
      </c>
      <c r="F69" s="64">
        <v>-6657.32</v>
      </c>
    </row>
    <row r="70" spans="1:6" ht="15">
      <c r="A70" s="4">
        <v>900040</v>
      </c>
      <c r="B70" s="5"/>
      <c r="C70" s="6" t="s">
        <v>54</v>
      </c>
      <c r="F70" s="25">
        <v>0</v>
      </c>
    </row>
    <row r="71" spans="1:6" ht="16" thickBot="1">
      <c r="B71" s="5" t="s">
        <v>55</v>
      </c>
      <c r="F71" s="30">
        <v>3668.1800000000003</v>
      </c>
    </row>
    <row r="72" spans="1:6" ht="16" thickTop="1">
      <c r="B72" s="5"/>
    </row>
    <row r="73" spans="1:6" ht="39.75" customHeight="1">
      <c r="B73" s="5"/>
    </row>
    <row r="74" spans="1:6">
      <c r="D74" s="10"/>
      <c r="E74" s="10"/>
    </row>
    <row r="75" spans="1:6">
      <c r="B75"/>
      <c r="F75" s="14"/>
    </row>
    <row r="76" spans="1:6">
      <c r="A76"/>
      <c r="B76"/>
      <c r="C76"/>
    </row>
    <row r="77" spans="1:6">
      <c r="A77"/>
      <c r="B77"/>
      <c r="C77"/>
      <c r="F77" s="14"/>
    </row>
    <row r="78" spans="1:6">
      <c r="A78"/>
      <c r="B78"/>
      <c r="C78"/>
      <c r="F78" s="14"/>
    </row>
    <row r="79" spans="1:6">
      <c r="A79"/>
      <c r="B79"/>
      <c r="C79"/>
      <c r="F79" s="14"/>
    </row>
    <row r="80" spans="1:6">
      <c r="A80"/>
      <c r="B80"/>
      <c r="C80"/>
      <c r="F80" s="14"/>
    </row>
    <row r="81" spans="1:7">
      <c r="A81"/>
      <c r="B81"/>
      <c r="C81"/>
      <c r="F81" s="14"/>
    </row>
    <row r="82" spans="1:7">
      <c r="A82"/>
      <c r="B82"/>
      <c r="C82"/>
      <c r="G82" s="15"/>
    </row>
    <row r="83" spans="1:7">
      <c r="A83"/>
      <c r="B83"/>
      <c r="C83"/>
      <c r="E83"/>
      <c r="F83"/>
    </row>
    <row r="84" spans="1:7">
      <c r="A84"/>
      <c r="B84"/>
      <c r="C84"/>
      <c r="E84"/>
      <c r="F84"/>
    </row>
    <row r="85" spans="1:7">
      <c r="A85"/>
      <c r="B85"/>
      <c r="C85"/>
      <c r="D85" s="7"/>
      <c r="E85"/>
      <c r="F85"/>
    </row>
  </sheetData>
  <printOptions horizontalCentered="1"/>
  <pageMargins left="0.7" right="0.7" top="0.75" bottom="0.75" header="0.3" footer="0.3"/>
  <pageSetup scale="7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L31"/>
  <sheetViews>
    <sheetView workbookViewId="0"/>
  </sheetViews>
  <sheetFormatPr baseColWidth="10" defaultColWidth="8.83203125" defaultRowHeight="13"/>
  <cols>
    <col min="1" max="1" width="36.5" customWidth="1"/>
    <col min="2" max="2" width="15.5" bestFit="1" customWidth="1"/>
    <col min="3" max="3" width="2" customWidth="1"/>
    <col min="4" max="4" width="17" bestFit="1" customWidth="1"/>
    <col min="5" max="5" width="2" customWidth="1"/>
    <col min="6" max="6" width="11.33203125" customWidth="1"/>
    <col min="7" max="7" width="2" customWidth="1"/>
    <col min="8" max="8" width="9.83203125" bestFit="1" customWidth="1"/>
  </cols>
  <sheetData>
    <row r="1" spans="1:12" s="24" customFormat="1">
      <c r="A1" s="24" t="s">
        <v>68</v>
      </c>
      <c r="B1" s="31" t="s">
        <v>59</v>
      </c>
      <c r="C1" s="32"/>
      <c r="D1" s="31" t="s">
        <v>60</v>
      </c>
      <c r="E1" s="32"/>
      <c r="F1" s="33"/>
    </row>
    <row r="2" spans="1:12" s="24" customFormat="1">
      <c r="A2" s="24" t="s">
        <v>73</v>
      </c>
      <c r="B2" s="34" t="s">
        <v>1665</v>
      </c>
      <c r="C2" s="32"/>
      <c r="D2" s="34" t="s">
        <v>1666</v>
      </c>
      <c r="E2" s="32"/>
      <c r="F2" s="33"/>
    </row>
    <row r="3" spans="1:12">
      <c r="A3" s="24" t="s">
        <v>74</v>
      </c>
      <c r="B3" s="4"/>
      <c r="C3" s="4"/>
      <c r="D3" s="4"/>
      <c r="E3" s="4"/>
      <c r="F3" s="4"/>
      <c r="G3" s="4"/>
      <c r="H3" s="4"/>
      <c r="I3" s="4"/>
    </row>
    <row r="4" spans="1:12">
      <c r="A4" s="4"/>
      <c r="B4" s="4"/>
      <c r="C4" s="4"/>
      <c r="D4" s="4"/>
      <c r="E4" s="4"/>
      <c r="F4" s="4"/>
      <c r="G4" s="4"/>
      <c r="H4" s="4"/>
      <c r="I4" s="4"/>
      <c r="L4" s="21"/>
    </row>
    <row r="5" spans="1:12" s="24" customFormat="1">
      <c r="A5" s="35" t="s">
        <v>61</v>
      </c>
      <c r="B5" s="36" t="s">
        <v>62</v>
      </c>
      <c r="C5" s="37"/>
      <c r="D5" s="36" t="s">
        <v>63</v>
      </c>
      <c r="E5" s="37"/>
      <c r="F5" s="38" t="s">
        <v>64</v>
      </c>
      <c r="L5" s="48"/>
    </row>
    <row r="6" spans="1:12" s="77" customFormat="1">
      <c r="A6" s="46" t="s">
        <v>1454</v>
      </c>
      <c r="B6" s="18">
        <v>105.15</v>
      </c>
      <c r="C6" s="19"/>
      <c r="D6" s="18">
        <v>0</v>
      </c>
      <c r="E6" s="19"/>
      <c r="F6" s="58">
        <v>105.15</v>
      </c>
      <c r="G6" s="76"/>
      <c r="H6" s="76"/>
      <c r="I6" s="76"/>
      <c r="J6" s="23"/>
      <c r="K6" s="49"/>
    </row>
    <row r="7" spans="1:12" s="77" customFormat="1">
      <c r="A7" s="46" t="s">
        <v>1478</v>
      </c>
      <c r="B7" s="18">
        <v>45.32</v>
      </c>
      <c r="C7" s="19"/>
      <c r="D7" s="18">
        <v>45.32</v>
      </c>
      <c r="E7" s="19"/>
      <c r="F7" s="58">
        <v>0</v>
      </c>
      <c r="G7" s="76"/>
      <c r="H7" s="76"/>
      <c r="I7" s="76"/>
      <c r="J7" s="23"/>
      <c r="K7" s="49"/>
    </row>
    <row r="8" spans="1:12" s="77" customFormat="1">
      <c r="A8" s="46" t="s">
        <v>1491</v>
      </c>
      <c r="B8" s="18">
        <v>47.11</v>
      </c>
      <c r="C8" s="19"/>
      <c r="D8" s="18">
        <v>47.11</v>
      </c>
      <c r="E8" s="19"/>
      <c r="F8" s="58">
        <v>0</v>
      </c>
      <c r="G8" s="76"/>
      <c r="H8" s="76"/>
      <c r="I8" s="76"/>
      <c r="J8" s="23"/>
      <c r="K8" s="49"/>
    </row>
    <row r="9" spans="1:12" s="77" customFormat="1">
      <c r="A9" s="46" t="s">
        <v>1505</v>
      </c>
      <c r="B9" s="18">
        <v>57.41</v>
      </c>
      <c r="C9" s="19"/>
      <c r="D9" s="18">
        <v>57.41</v>
      </c>
      <c r="E9" s="19"/>
      <c r="F9" s="58">
        <v>0</v>
      </c>
      <c r="G9" s="76"/>
      <c r="H9" s="76"/>
      <c r="I9" s="76"/>
      <c r="J9" s="23"/>
      <c r="K9" s="49"/>
    </row>
    <row r="10" spans="1:12" s="77" customFormat="1">
      <c r="A10" s="46" t="s">
        <v>1526</v>
      </c>
      <c r="B10" s="18">
        <v>20.22</v>
      </c>
      <c r="C10" s="19"/>
      <c r="D10" s="18">
        <v>20.22</v>
      </c>
      <c r="E10" s="19"/>
      <c r="F10" s="58">
        <v>0</v>
      </c>
      <c r="G10" s="76"/>
      <c r="H10" s="76"/>
      <c r="I10" s="76"/>
      <c r="J10" s="23"/>
      <c r="K10" s="49"/>
    </row>
    <row r="11" spans="1:12" s="77" customFormat="1">
      <c r="A11" s="46" t="s">
        <v>1536</v>
      </c>
      <c r="B11" s="18">
        <v>17.36</v>
      </c>
      <c r="C11" s="19"/>
      <c r="D11" s="18">
        <v>17.36</v>
      </c>
      <c r="E11" s="19"/>
      <c r="F11" s="58">
        <v>0</v>
      </c>
      <c r="G11" s="76"/>
      <c r="H11" s="76"/>
      <c r="I11" s="76"/>
      <c r="J11" s="23"/>
      <c r="K11" s="49"/>
    </row>
    <row r="12" spans="1:12" s="77" customFormat="1">
      <c r="A12" s="46" t="s">
        <v>1582</v>
      </c>
      <c r="B12" s="18">
        <v>23.02</v>
      </c>
      <c r="C12" s="19"/>
      <c r="D12" s="18">
        <v>23.02</v>
      </c>
      <c r="E12" s="19"/>
      <c r="F12" s="58">
        <v>0</v>
      </c>
      <c r="G12" s="76"/>
      <c r="H12" s="76"/>
      <c r="I12" s="76"/>
      <c r="J12" s="23"/>
      <c r="K12" s="49"/>
    </row>
    <row r="13" spans="1:12" s="77" customFormat="1">
      <c r="A13" s="46" t="s">
        <v>1665</v>
      </c>
      <c r="B13" s="18">
        <v>39.76</v>
      </c>
      <c r="C13" s="19"/>
      <c r="D13" s="18">
        <v>39.76</v>
      </c>
      <c r="E13" s="19"/>
      <c r="F13" s="58">
        <v>0</v>
      </c>
      <c r="G13" s="76"/>
      <c r="H13" s="76"/>
      <c r="I13" s="76"/>
      <c r="J13" s="23"/>
      <c r="K13" s="49"/>
    </row>
    <row r="14" spans="1:12">
      <c r="A14" s="70"/>
      <c r="B14" s="103">
        <v>355.34999999999997</v>
      </c>
      <c r="C14" s="16"/>
      <c r="D14" s="103">
        <v>250.20000000000002</v>
      </c>
      <c r="E14" s="16"/>
      <c r="F14" s="103">
        <v>105.15</v>
      </c>
      <c r="G14" s="4"/>
      <c r="H14" s="4"/>
      <c r="I14" s="4"/>
      <c r="J14" s="23"/>
      <c r="K14" s="23"/>
    </row>
    <row r="15" spans="1:12">
      <c r="A15" s="4"/>
      <c r="B15" s="4"/>
      <c r="C15" s="4"/>
      <c r="D15" s="22"/>
      <c r="E15" s="4"/>
      <c r="F15" s="4"/>
      <c r="G15" s="4"/>
      <c r="H15" s="4"/>
      <c r="I15" s="4"/>
      <c r="J15" s="23"/>
      <c r="K15" s="23"/>
    </row>
    <row r="16" spans="1:12">
      <c r="A16" s="4"/>
      <c r="B16" s="17"/>
      <c r="C16" s="17"/>
      <c r="D16" s="20"/>
      <c r="E16" s="17"/>
      <c r="F16" s="17"/>
      <c r="G16" s="4"/>
      <c r="H16" s="4"/>
      <c r="I16" s="4"/>
      <c r="J16" s="23"/>
      <c r="K16" s="23"/>
    </row>
    <row r="17" spans="1:12" s="24" customFormat="1">
      <c r="A17" s="35" t="s">
        <v>65</v>
      </c>
      <c r="B17" s="36" t="s">
        <v>62</v>
      </c>
      <c r="C17" s="37"/>
      <c r="D17" s="36" t="s">
        <v>63</v>
      </c>
      <c r="E17" s="39"/>
      <c r="F17" s="36" t="s">
        <v>64</v>
      </c>
      <c r="G17" s="32"/>
      <c r="J17" s="53"/>
      <c r="K17" s="53"/>
      <c r="L17" s="48"/>
    </row>
    <row r="18" spans="1:12" s="24" customFormat="1">
      <c r="B18" s="40">
        <v>355.34999999999997</v>
      </c>
      <c r="C18" s="41"/>
      <c r="D18" s="42">
        <v>250.20000000000002</v>
      </c>
      <c r="E18" s="41"/>
      <c r="F18" s="43">
        <v>105.14999999999995</v>
      </c>
      <c r="G18" s="44"/>
      <c r="H18" s="45"/>
      <c r="J18" s="53"/>
      <c r="K18" s="53"/>
    </row>
    <row r="19" spans="1:12">
      <c r="A19" s="4"/>
      <c r="B19" s="4"/>
      <c r="C19" s="4"/>
      <c r="D19" s="4"/>
      <c r="E19" s="4"/>
      <c r="F19" s="4"/>
      <c r="G19" s="4"/>
      <c r="H19" s="4"/>
      <c r="I19" s="4"/>
      <c r="J19" s="23"/>
      <c r="K19" s="23"/>
    </row>
    <row r="20" spans="1:12">
      <c r="A20" s="47"/>
      <c r="B20" s="47"/>
      <c r="C20" s="47"/>
      <c r="D20" s="47"/>
      <c r="E20" s="47"/>
      <c r="F20" s="47"/>
      <c r="G20" s="47"/>
      <c r="H20" s="47"/>
      <c r="I20" s="4"/>
    </row>
    <row r="21" spans="1:12">
      <c r="A21" s="21" t="s">
        <v>96</v>
      </c>
      <c r="B21" s="21"/>
      <c r="C21" s="21"/>
      <c r="D21" s="21"/>
      <c r="E21" s="21"/>
      <c r="F21" s="21"/>
      <c r="G21" s="21"/>
      <c r="H21" s="21"/>
    </row>
    <row r="22" spans="1:12">
      <c r="A22" s="21"/>
      <c r="B22" s="21"/>
      <c r="C22" s="21"/>
      <c r="D22" s="21"/>
      <c r="E22" s="21"/>
      <c r="F22" s="21"/>
      <c r="G22" s="21"/>
      <c r="H22" s="21"/>
    </row>
    <row r="23" spans="1:12">
      <c r="A23" s="21"/>
      <c r="B23" s="21"/>
      <c r="C23" s="21"/>
      <c r="D23" s="21"/>
      <c r="E23" s="21"/>
      <c r="F23" s="21"/>
      <c r="G23" s="21"/>
      <c r="H23" s="21"/>
    </row>
    <row r="24" spans="1:12">
      <c r="A24" s="21"/>
      <c r="B24" s="21"/>
      <c r="C24" s="21"/>
      <c r="D24" s="21"/>
      <c r="E24" s="21"/>
      <c r="F24" s="21"/>
      <c r="G24" s="21"/>
      <c r="H24" s="21"/>
    </row>
    <row r="25" spans="1:12">
      <c r="A25" s="21"/>
      <c r="B25" s="21"/>
      <c r="C25" s="21"/>
      <c r="D25" s="21"/>
      <c r="E25" s="21"/>
      <c r="F25" s="21"/>
      <c r="G25" s="21"/>
      <c r="H25" s="21"/>
    </row>
    <row r="26" spans="1:12">
      <c r="A26" s="21"/>
      <c r="B26" s="21"/>
      <c r="C26" s="21"/>
      <c r="D26" s="21"/>
      <c r="E26" s="21"/>
      <c r="F26" s="21"/>
      <c r="G26" s="21"/>
      <c r="H26" s="21"/>
    </row>
    <row r="27" spans="1:12">
      <c r="A27" s="21"/>
      <c r="B27" s="21"/>
      <c r="C27" s="21"/>
      <c r="D27" s="21"/>
      <c r="E27" s="21"/>
      <c r="F27" s="21"/>
      <c r="G27" s="21"/>
      <c r="H27" s="21"/>
    </row>
    <row r="28" spans="1:12">
      <c r="A28" s="21"/>
      <c r="B28" s="21"/>
      <c r="C28" s="21"/>
      <c r="D28" s="21"/>
      <c r="E28" s="21"/>
      <c r="F28" s="21"/>
      <c r="G28" s="21"/>
      <c r="H28" s="21"/>
    </row>
    <row r="29" spans="1:12">
      <c r="A29" s="21"/>
      <c r="B29" s="21"/>
      <c r="C29" s="21"/>
      <c r="D29" s="21"/>
      <c r="E29" s="21"/>
      <c r="F29" s="21"/>
      <c r="G29" s="21"/>
      <c r="H29" s="21"/>
    </row>
    <row r="30" spans="1:12">
      <c r="A30" s="21"/>
      <c r="B30" s="21"/>
      <c r="C30" s="21"/>
      <c r="D30" s="21"/>
      <c r="E30" s="21"/>
      <c r="F30" s="21"/>
      <c r="G30" s="21"/>
      <c r="H30" s="21"/>
    </row>
    <row r="31" spans="1:12">
      <c r="A31" s="21"/>
      <c r="B31" s="21"/>
      <c r="C31" s="21"/>
      <c r="D31" s="21"/>
      <c r="E31" s="21"/>
      <c r="F31" s="21"/>
      <c r="G31" s="21"/>
      <c r="H31" s="21"/>
    </row>
  </sheetData>
  <pageMargins left="0.7" right="0.7" top="0.75" bottom="0.75" header="0.3" footer="0.3"/>
  <pageSetup scale="8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T41"/>
  <sheetViews>
    <sheetView topLeftCell="A16" workbookViewId="0">
      <selection activeCell="P37" sqref="P37"/>
    </sheetView>
  </sheetViews>
  <sheetFormatPr baseColWidth="10" defaultColWidth="7.33203125" defaultRowHeight="13"/>
  <cols>
    <col min="1" max="1" width="21.5" style="63" customWidth="1"/>
    <col min="2" max="4" width="7.33203125" style="63" hidden="1" customWidth="1"/>
    <col min="5" max="5" width="10.33203125" style="63" customWidth="1"/>
    <col min="6" max="6" width="20.6640625" style="63" customWidth="1"/>
    <col min="7" max="7" width="14.1640625" style="63" customWidth="1"/>
    <col min="8" max="8" width="15.6640625" style="63" customWidth="1"/>
    <col min="9" max="9" width="14.1640625" style="63" customWidth="1"/>
    <col min="10" max="10" width="10" style="63" hidden="1" customWidth="1"/>
    <col min="11" max="11" width="23" style="63" customWidth="1"/>
    <col min="12" max="12" width="0" style="63" hidden="1" customWidth="1"/>
    <col min="13" max="13" width="27.33203125" style="63" customWidth="1"/>
    <col min="14" max="14" width="6.1640625" style="63" customWidth="1"/>
    <col min="15" max="15" width="7.33203125" style="63" customWidth="1"/>
    <col min="16" max="16" width="17.5" style="63" customWidth="1"/>
    <col min="17" max="17" width="17.1640625" style="63" customWidth="1"/>
    <col min="18" max="18" width="11.83203125" style="63" customWidth="1"/>
    <col min="19" max="19" width="13" style="63" customWidth="1"/>
    <col min="20" max="20" width="20.6640625" style="63" customWidth="1"/>
    <col min="21" max="16384" width="7.33203125" style="63"/>
  </cols>
  <sheetData>
    <row r="1" spans="1:20">
      <c r="A1" s="53" t="s">
        <v>1434</v>
      </c>
    </row>
    <row r="4" spans="1:20" ht="70">
      <c r="A4" s="54" t="s">
        <v>212</v>
      </c>
      <c r="B4" s="54" t="s">
        <v>213</v>
      </c>
      <c r="C4" s="54" t="s">
        <v>214</v>
      </c>
      <c r="D4" s="54" t="s">
        <v>215</v>
      </c>
      <c r="E4" s="54" t="s">
        <v>75</v>
      </c>
      <c r="F4" s="54" t="s">
        <v>216</v>
      </c>
      <c r="G4" s="54" t="s">
        <v>119</v>
      </c>
      <c r="H4" s="54" t="s">
        <v>217</v>
      </c>
      <c r="I4" s="54" t="s">
        <v>77</v>
      </c>
      <c r="J4" s="54" t="s">
        <v>218</v>
      </c>
      <c r="K4" s="54" t="s">
        <v>219</v>
      </c>
      <c r="L4" s="54" t="s">
        <v>220</v>
      </c>
      <c r="M4" s="54" t="s">
        <v>221</v>
      </c>
      <c r="N4" s="54" t="s">
        <v>222</v>
      </c>
      <c r="O4" s="54" t="s">
        <v>223</v>
      </c>
      <c r="P4" s="54" t="s">
        <v>224</v>
      </c>
      <c r="Q4" s="54" t="s">
        <v>225</v>
      </c>
      <c r="R4" s="54" t="s">
        <v>226</v>
      </c>
      <c r="S4" s="54" t="s">
        <v>121</v>
      </c>
      <c r="T4" s="117" t="s">
        <v>1431</v>
      </c>
    </row>
    <row r="5" spans="1:20" ht="56">
      <c r="A5" s="54" t="s">
        <v>227</v>
      </c>
      <c r="B5" s="54" t="s">
        <v>1585</v>
      </c>
      <c r="C5" s="54" t="s">
        <v>1586</v>
      </c>
      <c r="D5" s="54" t="s">
        <v>236</v>
      </c>
      <c r="E5" s="54" t="s">
        <v>228</v>
      </c>
      <c r="F5" s="54" t="s">
        <v>185</v>
      </c>
      <c r="G5" s="54" t="s">
        <v>1667</v>
      </c>
      <c r="H5" s="54" t="s">
        <v>1314</v>
      </c>
      <c r="I5" s="54" t="s">
        <v>234</v>
      </c>
      <c r="J5" s="54" t="s">
        <v>1537</v>
      </c>
      <c r="K5" s="54" t="s">
        <v>1538</v>
      </c>
      <c r="L5" s="54" t="s">
        <v>1587</v>
      </c>
      <c r="M5" s="54" t="s">
        <v>1588</v>
      </c>
      <c r="N5" s="54" t="s">
        <v>239</v>
      </c>
      <c r="O5" s="54" t="s">
        <v>240</v>
      </c>
      <c r="P5" s="54" t="s">
        <v>232</v>
      </c>
      <c r="Q5" s="54" t="s">
        <v>233</v>
      </c>
      <c r="R5" s="54" t="s">
        <v>239</v>
      </c>
      <c r="S5" s="88">
        <v>0.7</v>
      </c>
      <c r="T5" s="117" t="s">
        <v>1672</v>
      </c>
    </row>
    <row r="6" spans="1:20" ht="56">
      <c r="A6" s="54" t="s">
        <v>227</v>
      </c>
      <c r="B6" s="54" t="s">
        <v>1585</v>
      </c>
      <c r="C6" s="54" t="s">
        <v>1586</v>
      </c>
      <c r="D6" s="54" t="s">
        <v>236</v>
      </c>
      <c r="E6" s="54" t="s">
        <v>228</v>
      </c>
      <c r="F6" s="54" t="s">
        <v>185</v>
      </c>
      <c r="G6" s="54" t="s">
        <v>1668</v>
      </c>
      <c r="H6" s="54" t="s">
        <v>1175</v>
      </c>
      <c r="I6" s="54" t="s">
        <v>1174</v>
      </c>
      <c r="J6" s="54" t="s">
        <v>1537</v>
      </c>
      <c r="K6" s="54" t="s">
        <v>1538</v>
      </c>
      <c r="L6" s="54" t="s">
        <v>1587</v>
      </c>
      <c r="M6" s="54" t="s">
        <v>1588</v>
      </c>
      <c r="N6" s="54" t="s">
        <v>239</v>
      </c>
      <c r="O6" s="54" t="s">
        <v>240</v>
      </c>
      <c r="P6" s="54" t="s">
        <v>232</v>
      </c>
      <c r="Q6" s="54" t="s">
        <v>233</v>
      </c>
      <c r="R6" s="54" t="s">
        <v>239</v>
      </c>
      <c r="S6" s="88">
        <v>0.7</v>
      </c>
      <c r="T6" s="117" t="s">
        <v>1672</v>
      </c>
    </row>
    <row r="7" spans="1:20" ht="56">
      <c r="A7" s="54" t="s">
        <v>227</v>
      </c>
      <c r="B7" s="54" t="s">
        <v>1585</v>
      </c>
      <c r="C7" s="54" t="s">
        <v>1586</v>
      </c>
      <c r="D7" s="54" t="s">
        <v>236</v>
      </c>
      <c r="E7" s="54" t="s">
        <v>228</v>
      </c>
      <c r="F7" s="54" t="s">
        <v>185</v>
      </c>
      <c r="G7" s="54" t="s">
        <v>1669</v>
      </c>
      <c r="H7" s="54" t="s">
        <v>1606</v>
      </c>
      <c r="I7" s="54" t="s">
        <v>234</v>
      </c>
      <c r="J7" s="54" t="s">
        <v>1537</v>
      </c>
      <c r="K7" s="54" t="s">
        <v>1538</v>
      </c>
      <c r="L7" s="54" t="s">
        <v>1587</v>
      </c>
      <c r="M7" s="54" t="s">
        <v>1588</v>
      </c>
      <c r="N7" s="54" t="s">
        <v>239</v>
      </c>
      <c r="O7" s="54" t="s">
        <v>240</v>
      </c>
      <c r="P7" s="54" t="s">
        <v>232</v>
      </c>
      <c r="Q7" s="54" t="s">
        <v>233</v>
      </c>
      <c r="R7" s="54" t="s">
        <v>239</v>
      </c>
      <c r="S7" s="88">
        <v>1.05</v>
      </c>
      <c r="T7" s="117" t="s">
        <v>1672</v>
      </c>
    </row>
    <row r="8" spans="1:20" ht="56">
      <c r="A8" s="54" t="s">
        <v>227</v>
      </c>
      <c r="B8" s="54" t="s">
        <v>159</v>
      </c>
      <c r="C8" s="54" t="s">
        <v>235</v>
      </c>
      <c r="D8" s="54" t="s">
        <v>236</v>
      </c>
      <c r="E8" s="54" t="s">
        <v>228</v>
      </c>
      <c r="F8" s="54" t="s">
        <v>185</v>
      </c>
      <c r="G8" s="54" t="s">
        <v>1667</v>
      </c>
      <c r="H8" s="54" t="s">
        <v>1314</v>
      </c>
      <c r="I8" s="54" t="s">
        <v>234</v>
      </c>
      <c r="J8" s="54" t="s">
        <v>1537</v>
      </c>
      <c r="K8" s="54" t="s">
        <v>1538</v>
      </c>
      <c r="L8" s="54" t="s">
        <v>177</v>
      </c>
      <c r="M8" s="54" t="s">
        <v>231</v>
      </c>
      <c r="N8" s="54" t="s">
        <v>239</v>
      </c>
      <c r="O8" s="54" t="s">
        <v>240</v>
      </c>
      <c r="P8" s="54" t="s">
        <v>232</v>
      </c>
      <c r="Q8" s="54" t="s">
        <v>233</v>
      </c>
      <c r="R8" s="54" t="s">
        <v>239</v>
      </c>
      <c r="S8" s="88">
        <v>0.35</v>
      </c>
      <c r="T8" s="117" t="s">
        <v>1672</v>
      </c>
    </row>
    <row r="9" spans="1:20" ht="56">
      <c r="A9" s="54" t="s">
        <v>227</v>
      </c>
      <c r="B9" s="54" t="s">
        <v>159</v>
      </c>
      <c r="C9" s="54" t="s">
        <v>235</v>
      </c>
      <c r="D9" s="54" t="s">
        <v>236</v>
      </c>
      <c r="E9" s="54" t="s">
        <v>228</v>
      </c>
      <c r="F9" s="54" t="s">
        <v>185</v>
      </c>
      <c r="G9" s="54" t="s">
        <v>1492</v>
      </c>
      <c r="H9" s="54" t="s">
        <v>1435</v>
      </c>
      <c r="I9" s="54" t="s">
        <v>205</v>
      </c>
      <c r="J9" s="54" t="s">
        <v>1537</v>
      </c>
      <c r="K9" s="54" t="s">
        <v>1538</v>
      </c>
      <c r="L9" s="54" t="s">
        <v>177</v>
      </c>
      <c r="M9" s="54" t="s">
        <v>231</v>
      </c>
      <c r="N9" s="54" t="s">
        <v>239</v>
      </c>
      <c r="O9" s="54" t="s">
        <v>240</v>
      </c>
      <c r="P9" s="54" t="s">
        <v>232</v>
      </c>
      <c r="Q9" s="54" t="s">
        <v>233</v>
      </c>
      <c r="R9" s="54" t="s">
        <v>239</v>
      </c>
      <c r="S9" s="88">
        <v>10.15</v>
      </c>
      <c r="T9" s="117" t="s">
        <v>1672</v>
      </c>
    </row>
    <row r="10" spans="1:20" ht="56">
      <c r="A10" s="54" t="s">
        <v>227</v>
      </c>
      <c r="B10" s="54" t="s">
        <v>159</v>
      </c>
      <c r="C10" s="54" t="s">
        <v>235</v>
      </c>
      <c r="D10" s="54" t="s">
        <v>236</v>
      </c>
      <c r="E10" s="54" t="s">
        <v>228</v>
      </c>
      <c r="F10" s="54" t="s">
        <v>185</v>
      </c>
      <c r="G10" s="54" t="s">
        <v>1172</v>
      </c>
      <c r="H10" s="54" t="s">
        <v>1173</v>
      </c>
      <c r="I10" s="54" t="s">
        <v>244</v>
      </c>
      <c r="J10" s="54" t="s">
        <v>1537</v>
      </c>
      <c r="K10" s="54" t="s">
        <v>1538</v>
      </c>
      <c r="L10" s="54" t="s">
        <v>177</v>
      </c>
      <c r="M10" s="54" t="s">
        <v>231</v>
      </c>
      <c r="N10" s="54" t="s">
        <v>239</v>
      </c>
      <c r="O10" s="54" t="s">
        <v>240</v>
      </c>
      <c r="P10" s="54" t="s">
        <v>232</v>
      </c>
      <c r="Q10" s="54" t="s">
        <v>233</v>
      </c>
      <c r="R10" s="54" t="s">
        <v>239</v>
      </c>
      <c r="S10" s="88">
        <v>1.75</v>
      </c>
      <c r="T10" s="117" t="s">
        <v>1672</v>
      </c>
    </row>
    <row r="11" spans="1:20" ht="56">
      <c r="A11" s="54" t="s">
        <v>227</v>
      </c>
      <c r="B11" s="54" t="s">
        <v>159</v>
      </c>
      <c r="C11" s="54" t="s">
        <v>235</v>
      </c>
      <c r="D11" s="54" t="s">
        <v>236</v>
      </c>
      <c r="E11" s="54" t="s">
        <v>228</v>
      </c>
      <c r="F11" s="54" t="s">
        <v>185</v>
      </c>
      <c r="G11" s="54" t="s">
        <v>1584</v>
      </c>
      <c r="H11" s="54" t="s">
        <v>229</v>
      </c>
      <c r="I11" s="54" t="s">
        <v>230</v>
      </c>
      <c r="J11" s="54" t="s">
        <v>1537</v>
      </c>
      <c r="K11" s="54" t="s">
        <v>1538</v>
      </c>
      <c r="L11" s="54" t="s">
        <v>177</v>
      </c>
      <c r="M11" s="54" t="s">
        <v>231</v>
      </c>
      <c r="N11" s="54" t="s">
        <v>239</v>
      </c>
      <c r="O11" s="54" t="s">
        <v>240</v>
      </c>
      <c r="P11" s="54" t="s">
        <v>232</v>
      </c>
      <c r="Q11" s="54" t="s">
        <v>233</v>
      </c>
      <c r="R11" s="54" t="s">
        <v>239</v>
      </c>
      <c r="S11" s="88">
        <v>0.35</v>
      </c>
      <c r="T11" s="117" t="s">
        <v>1672</v>
      </c>
    </row>
    <row r="12" spans="1:20" ht="56">
      <c r="A12" s="54" t="s">
        <v>227</v>
      </c>
      <c r="B12" s="54" t="s">
        <v>159</v>
      </c>
      <c r="C12" s="54" t="s">
        <v>235</v>
      </c>
      <c r="D12" s="54" t="s">
        <v>236</v>
      </c>
      <c r="E12" s="54" t="s">
        <v>228</v>
      </c>
      <c r="F12" s="54" t="s">
        <v>185</v>
      </c>
      <c r="G12" s="54" t="s">
        <v>1669</v>
      </c>
      <c r="H12" s="54" t="s">
        <v>1606</v>
      </c>
      <c r="I12" s="54" t="s">
        <v>234</v>
      </c>
      <c r="J12" s="54" t="s">
        <v>1537</v>
      </c>
      <c r="K12" s="54" t="s">
        <v>1538</v>
      </c>
      <c r="L12" s="54" t="s">
        <v>177</v>
      </c>
      <c r="M12" s="54" t="s">
        <v>231</v>
      </c>
      <c r="N12" s="54" t="s">
        <v>239</v>
      </c>
      <c r="O12" s="54" t="s">
        <v>240</v>
      </c>
      <c r="P12" s="54" t="s">
        <v>232</v>
      </c>
      <c r="Q12" s="54" t="s">
        <v>233</v>
      </c>
      <c r="R12" s="54" t="s">
        <v>239</v>
      </c>
      <c r="S12" s="88">
        <v>0.35</v>
      </c>
      <c r="T12" s="117" t="s">
        <v>1672</v>
      </c>
    </row>
    <row r="13" spans="1:20" ht="56">
      <c r="A13" s="54" t="s">
        <v>227</v>
      </c>
      <c r="B13" s="54" t="s">
        <v>159</v>
      </c>
      <c r="C13" s="54" t="s">
        <v>235</v>
      </c>
      <c r="D13" s="54" t="s">
        <v>236</v>
      </c>
      <c r="E13" s="54" t="s">
        <v>228</v>
      </c>
      <c r="F13" s="54" t="s">
        <v>185</v>
      </c>
      <c r="G13" s="54" t="s">
        <v>1539</v>
      </c>
      <c r="H13" s="54" t="s">
        <v>241</v>
      </c>
      <c r="I13" s="54" t="s">
        <v>242</v>
      </c>
      <c r="J13" s="54" t="s">
        <v>1537</v>
      </c>
      <c r="K13" s="54" t="s">
        <v>1538</v>
      </c>
      <c r="L13" s="54" t="s">
        <v>177</v>
      </c>
      <c r="M13" s="54" t="s">
        <v>231</v>
      </c>
      <c r="N13" s="54" t="s">
        <v>239</v>
      </c>
      <c r="O13" s="54" t="s">
        <v>240</v>
      </c>
      <c r="P13" s="54" t="s">
        <v>232</v>
      </c>
      <c r="Q13" s="54" t="s">
        <v>233</v>
      </c>
      <c r="R13" s="54" t="s">
        <v>239</v>
      </c>
      <c r="S13" s="88">
        <v>0.7</v>
      </c>
      <c r="T13" s="117" t="s">
        <v>1672</v>
      </c>
    </row>
    <row r="14" spans="1:20" ht="56">
      <c r="A14" s="54" t="s">
        <v>227</v>
      </c>
      <c r="B14" s="54" t="s">
        <v>159</v>
      </c>
      <c r="C14" s="54" t="s">
        <v>235</v>
      </c>
      <c r="D14" s="54" t="s">
        <v>236</v>
      </c>
      <c r="E14" s="54" t="s">
        <v>228</v>
      </c>
      <c r="F14" s="54" t="s">
        <v>185</v>
      </c>
      <c r="G14" s="54" t="s">
        <v>1670</v>
      </c>
      <c r="H14" s="54" t="s">
        <v>1327</v>
      </c>
      <c r="I14" s="54" t="s">
        <v>1325</v>
      </c>
      <c r="J14" s="54" t="s">
        <v>1537</v>
      </c>
      <c r="K14" s="54" t="s">
        <v>1538</v>
      </c>
      <c r="L14" s="54" t="s">
        <v>177</v>
      </c>
      <c r="M14" s="54" t="s">
        <v>231</v>
      </c>
      <c r="N14" s="54" t="s">
        <v>239</v>
      </c>
      <c r="O14" s="54" t="s">
        <v>240</v>
      </c>
      <c r="P14" s="54" t="s">
        <v>232</v>
      </c>
      <c r="Q14" s="54" t="s">
        <v>233</v>
      </c>
      <c r="R14" s="54" t="s">
        <v>239</v>
      </c>
      <c r="S14" s="88">
        <v>0.35</v>
      </c>
      <c r="T14" s="117" t="s">
        <v>1672</v>
      </c>
    </row>
    <row r="15" spans="1:20" ht="56">
      <c r="A15" s="54" t="s">
        <v>227</v>
      </c>
      <c r="B15" s="54" t="s">
        <v>159</v>
      </c>
      <c r="C15" s="54" t="s">
        <v>235</v>
      </c>
      <c r="D15" s="54" t="s">
        <v>236</v>
      </c>
      <c r="E15" s="54" t="s">
        <v>228</v>
      </c>
      <c r="F15" s="54" t="s">
        <v>185</v>
      </c>
      <c r="G15" s="54" t="s">
        <v>1583</v>
      </c>
      <c r="H15" s="54" t="s">
        <v>1208</v>
      </c>
      <c r="I15" s="54" t="s">
        <v>1197</v>
      </c>
      <c r="J15" s="54" t="s">
        <v>1537</v>
      </c>
      <c r="K15" s="54" t="s">
        <v>1538</v>
      </c>
      <c r="L15" s="54" t="s">
        <v>177</v>
      </c>
      <c r="M15" s="54" t="s">
        <v>231</v>
      </c>
      <c r="N15" s="54" t="s">
        <v>239</v>
      </c>
      <c r="O15" s="54" t="s">
        <v>240</v>
      </c>
      <c r="P15" s="54" t="s">
        <v>232</v>
      </c>
      <c r="Q15" s="54" t="s">
        <v>233</v>
      </c>
      <c r="R15" s="54" t="s">
        <v>239</v>
      </c>
      <c r="S15" s="88">
        <v>0.35</v>
      </c>
      <c r="T15" s="117" t="s">
        <v>1672</v>
      </c>
    </row>
    <row r="16" spans="1:20" ht="56">
      <c r="A16" s="54" t="s">
        <v>227</v>
      </c>
      <c r="B16" s="54" t="s">
        <v>159</v>
      </c>
      <c r="C16" s="54" t="s">
        <v>235</v>
      </c>
      <c r="D16" s="54" t="s">
        <v>236</v>
      </c>
      <c r="E16" s="54" t="s">
        <v>228</v>
      </c>
      <c r="F16" s="54" t="s">
        <v>185</v>
      </c>
      <c r="G16" s="54" t="s">
        <v>1671</v>
      </c>
      <c r="H16" s="54" t="s">
        <v>1318</v>
      </c>
      <c r="I16" s="54" t="s">
        <v>238</v>
      </c>
      <c r="J16" s="54" t="s">
        <v>1537</v>
      </c>
      <c r="K16" s="54" t="s">
        <v>1538</v>
      </c>
      <c r="L16" s="54" t="s">
        <v>177</v>
      </c>
      <c r="M16" s="54" t="s">
        <v>231</v>
      </c>
      <c r="N16" s="54" t="s">
        <v>239</v>
      </c>
      <c r="O16" s="54" t="s">
        <v>240</v>
      </c>
      <c r="P16" s="54" t="s">
        <v>232</v>
      </c>
      <c r="Q16" s="54" t="s">
        <v>233</v>
      </c>
      <c r="R16" s="54" t="s">
        <v>239</v>
      </c>
      <c r="S16" s="88">
        <v>0.35</v>
      </c>
      <c r="T16" s="117" t="s">
        <v>1672</v>
      </c>
    </row>
    <row r="17" spans="1:20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8">
        <v>17.150000000000006</v>
      </c>
      <c r="T17" s="117"/>
    </row>
    <row r="20" spans="1:20">
      <c r="M20" s="2" t="s">
        <v>2105</v>
      </c>
      <c r="N20"/>
      <c r="O20"/>
      <c r="P20"/>
      <c r="Q20"/>
      <c r="R20"/>
    </row>
    <row r="21" spans="1:20">
      <c r="M21" s="2" t="s">
        <v>22</v>
      </c>
      <c r="N21" t="s">
        <v>120</v>
      </c>
      <c r="O21"/>
      <c r="P21"/>
      <c r="Q21"/>
      <c r="R21"/>
    </row>
    <row r="22" spans="1:20">
      <c r="M22" s="3" t="s">
        <v>1174</v>
      </c>
      <c r="N22" s="214">
        <v>0.7</v>
      </c>
      <c r="O22"/>
      <c r="P22"/>
      <c r="Q22"/>
      <c r="R22"/>
    </row>
    <row r="23" spans="1:20">
      <c r="M23" s="215" t="s">
        <v>1175</v>
      </c>
      <c r="N23" s="214">
        <v>0.7</v>
      </c>
      <c r="O23"/>
      <c r="P23"/>
      <c r="Q23"/>
      <c r="R23"/>
    </row>
    <row r="24" spans="1:20">
      <c r="M24" s="3" t="s">
        <v>1197</v>
      </c>
      <c r="N24" s="214">
        <v>0.35</v>
      </c>
      <c r="O24"/>
      <c r="P24"/>
      <c r="Q24"/>
      <c r="R24"/>
    </row>
    <row r="25" spans="1:20">
      <c r="M25" s="215" t="s">
        <v>1208</v>
      </c>
      <c r="N25" s="214">
        <v>0.35</v>
      </c>
      <c r="O25"/>
      <c r="P25"/>
      <c r="Q25"/>
      <c r="R25"/>
    </row>
    <row r="26" spans="1:20">
      <c r="M26" s="3" t="s">
        <v>205</v>
      </c>
      <c r="N26" s="214">
        <v>10.15</v>
      </c>
      <c r="O26"/>
      <c r="P26"/>
      <c r="Q26"/>
      <c r="R26"/>
    </row>
    <row r="27" spans="1:20">
      <c r="M27" s="215" t="s">
        <v>1435</v>
      </c>
      <c r="N27" s="214">
        <v>10.15</v>
      </c>
      <c r="O27"/>
      <c r="P27"/>
      <c r="Q27"/>
      <c r="R27"/>
    </row>
    <row r="28" spans="1:20">
      <c r="M28" s="3" t="s">
        <v>244</v>
      </c>
      <c r="N28" s="214">
        <v>1.75</v>
      </c>
      <c r="O28"/>
      <c r="P28"/>
      <c r="Q28"/>
      <c r="R28"/>
    </row>
    <row r="29" spans="1:20">
      <c r="M29" s="215" t="s">
        <v>1173</v>
      </c>
      <c r="N29" s="214">
        <v>1.75</v>
      </c>
      <c r="O29"/>
      <c r="P29"/>
      <c r="Q29"/>
      <c r="R29"/>
    </row>
    <row r="30" spans="1:20">
      <c r="M30" s="3" t="s">
        <v>1325</v>
      </c>
      <c r="N30" s="214">
        <v>0.35</v>
      </c>
      <c r="O30"/>
      <c r="P30"/>
      <c r="Q30"/>
      <c r="R30"/>
    </row>
    <row r="31" spans="1:20">
      <c r="M31" s="215" t="s">
        <v>1327</v>
      </c>
      <c r="N31" s="214">
        <v>0.35</v>
      </c>
      <c r="O31"/>
      <c r="P31"/>
      <c r="Q31"/>
      <c r="R31"/>
    </row>
    <row r="32" spans="1:20">
      <c r="M32" s="3" t="s">
        <v>234</v>
      </c>
      <c r="N32" s="214">
        <v>2.4499999999999997</v>
      </c>
      <c r="O32"/>
      <c r="P32"/>
      <c r="Q32"/>
      <c r="R32"/>
    </row>
    <row r="33" spans="13:18">
      <c r="M33" s="215" t="s">
        <v>1314</v>
      </c>
      <c r="N33" s="214">
        <v>1.0499999999999998</v>
      </c>
      <c r="O33"/>
      <c r="P33"/>
      <c r="Q33"/>
      <c r="R33"/>
    </row>
    <row r="34" spans="13:18">
      <c r="M34" s="215" t="s">
        <v>1606</v>
      </c>
      <c r="N34" s="214">
        <v>1.4</v>
      </c>
      <c r="O34"/>
      <c r="P34"/>
      <c r="Q34"/>
      <c r="R34"/>
    </row>
    <row r="35" spans="13:18">
      <c r="M35" s="3" t="s">
        <v>230</v>
      </c>
      <c r="N35" s="214">
        <v>0.35</v>
      </c>
      <c r="O35"/>
      <c r="P35"/>
      <c r="Q35"/>
      <c r="R35"/>
    </row>
    <row r="36" spans="13:18">
      <c r="M36" s="215" t="s">
        <v>229</v>
      </c>
      <c r="N36" s="214">
        <v>0.35</v>
      </c>
      <c r="O36"/>
      <c r="P36"/>
      <c r="Q36"/>
      <c r="R36"/>
    </row>
    <row r="37" spans="13:18">
      <c r="M37" s="3" t="s">
        <v>242</v>
      </c>
      <c r="N37" s="214">
        <v>0.7</v>
      </c>
      <c r="O37"/>
      <c r="P37"/>
      <c r="Q37"/>
      <c r="R37"/>
    </row>
    <row r="38" spans="13:18">
      <c r="M38" s="215" t="s">
        <v>241</v>
      </c>
      <c r="N38" s="214">
        <v>0.7</v>
      </c>
      <c r="O38"/>
      <c r="P38"/>
      <c r="Q38"/>
      <c r="R38"/>
    </row>
    <row r="39" spans="13:18">
      <c r="M39" s="3" t="s">
        <v>238</v>
      </c>
      <c r="N39" s="214">
        <v>0.35</v>
      </c>
      <c r="O39"/>
      <c r="P39"/>
      <c r="Q39"/>
      <c r="R39"/>
    </row>
    <row r="40" spans="13:18">
      <c r="M40" s="215" t="s">
        <v>1318</v>
      </c>
      <c r="N40" s="214">
        <v>0.35</v>
      </c>
      <c r="O40"/>
      <c r="P40"/>
      <c r="Q40"/>
      <c r="R40"/>
    </row>
    <row r="41" spans="13:18">
      <c r="M41" s="3" t="s">
        <v>21</v>
      </c>
      <c r="N41" s="214">
        <v>17.149999999999999</v>
      </c>
      <c r="O41"/>
      <c r="P41"/>
      <c r="Q41"/>
      <c r="R41"/>
    </row>
  </sheetData>
  <pageMargins left="0" right="0" top="0.75" bottom="0.75" header="0.3" footer="0.3"/>
  <pageSetup scale="65" fitToHeight="0" orientation="landscape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60</Term>
    <Payable xmlns="afbd0338-9750-42ec-b19f-7ddcec131cb0">true</Payable>
    <Month_x0020_Ending xmlns="afbd0338-9750-42ec-b19f-7ddcec131cb0">2017-09-30T07:00:00+00:00</Month_x0020_Ending>
    <Due_x0020_Date xmlns="afbd0338-9750-42ec-b19f-7ddcec131cb0">2017-12-01T08:00:00+00:00</Due_x0020_Date>
    <Time xmlns="afbd0338-9750-42ec-b19f-7ddcec131cb0">4</Tim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>AIF doesn't tie-Updated</Comment>
    <Status xmlns="afbd0338-9750-42ec-b19f-7ddcec131cb0">05-Finalized in SAP</Status>
    <BU_x0020_Comments xmlns="afbd0338-9750-42ec-b19f-7ddcec131cb0" xsi:nil="true"/>
    <ASL_x0023_ xmlns="afbd0338-9750-42ec-b19f-7ddcec131cb0">US3E070280</ASL_x0023_>
    <Profit_x0020_Center xmlns="afbd0338-9750-42ec-b19f-7ddcec131cb0">USYB100001 - Caroline Distributed</Profit_x0020_Center>
    <OwnedBy xmlns="afbd0338-9750-42ec-b19f-7ddcec131cb0">Naik, Omkar</OwnedBy>
    <AssignedTo xmlns="afbd0338-9750-42ec-b19f-7ddcec131cb0">Gajbhiye, Nishikant</AssignedTo>
    <t8cs xmlns="afbd0338-9750-42ec-b19f-7ddcec131cb0">9370.31</t8cs>
    <_dlc_ExpireDateSaved xmlns="http://schemas.microsoft.com/sharepoint/v3" xsi:nil="true"/>
    <_dlc_ExpireDate xmlns="http://schemas.microsoft.com/sharepoint/v3">2018-05-27T19:53:37+00:00</_dlc_ExpireDate>
    <j4z1 xmlns="afbd0338-9750-42ec-b19f-7ddcec131c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5D89B9-A355-4BAB-9A35-6EB1D185CCBE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4F80136A-3D04-4B2D-A050-16354BC1E78E}">
  <ds:schemaRefs>
    <ds:schemaRef ds:uri="http://schemas.openxmlformats.org/package/2006/metadata/core-properties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500eb929-6d7a-4e1a-b519-2ea298b60c6b"/>
    <ds:schemaRef ds:uri="afbd0338-9750-42ec-b19f-7ddcec131cb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9E6C1FC-2EE7-47F0-967C-6EEFFBC65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20E7D9F-02AF-42A7-90E6-BE7937C64B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Data Pivot</vt:lpstr>
      <vt:lpstr>Data</vt:lpstr>
      <vt:lpstr>Digital Sales</vt:lpstr>
      <vt:lpstr>Physical Sales</vt:lpstr>
      <vt:lpstr>Canadian physical</vt:lpstr>
      <vt:lpstr>Canadian Digital</vt:lpstr>
      <vt:lpstr>Statement</vt:lpstr>
      <vt:lpstr>Reserves</vt:lpstr>
      <vt:lpstr>Other Handling Fee</vt:lpstr>
      <vt:lpstr>SOP</vt:lpstr>
      <vt:lpstr>Manufacturing</vt:lpstr>
      <vt:lpstr>UMS</vt:lpstr>
      <vt:lpstr>Digital Revenue</vt:lpstr>
      <vt:lpstr>Sound Exchange</vt:lpstr>
      <vt:lpstr>Digital Expense</vt:lpstr>
      <vt:lpstr>Canadian</vt:lpstr>
      <vt:lpstr>Canadian Reserves</vt:lpstr>
      <vt:lpstr>'Canadian Reserves'!Извлечь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US-VOT</dc:title>
  <dc:creator>Austin, Damon</dc:creator>
  <cp:lastModifiedBy>Microsoft Office User</cp:lastModifiedBy>
  <cp:lastPrinted>2017-11-04T19:52:10Z</cp:lastPrinted>
  <dcterms:created xsi:type="dcterms:W3CDTF">2013-08-23T17:33:29Z</dcterms:created>
  <dcterms:modified xsi:type="dcterms:W3CDTF">2019-02-27T15:40:38Z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VOT_Statement_201805.xlsx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178400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