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9495"/>
  </bookViews>
  <sheets>
    <sheet name="OCT-DEC PHYSICAL" sheetId="1" r:id="rId1"/>
  </sheets>
  <externalReferences>
    <externalReference r:id="rId2"/>
  </externalReferences>
  <definedNames>
    <definedName name="_xlnm._FilterDatabase" localSheetId="0" hidden="1">'OCT-DEC PHYSICAL'!$A$2:$Y$66</definedName>
    <definedName name="_xlnm.Print_Area" localSheetId="0">'OCT-DEC PHYSICAL'!$A$1:$X$68</definedName>
  </definedNames>
  <calcPr calcId="125725" calcOnSave="0"/>
</workbook>
</file>

<file path=xl/calcChain.xml><?xml version="1.0" encoding="utf-8"?>
<calcChain xmlns="http://schemas.openxmlformats.org/spreadsheetml/2006/main">
  <c r="N66" i="1"/>
  <c r="M66"/>
  <c r="V66" s="1"/>
  <c r="N65"/>
  <c r="V65" s="1"/>
  <c r="M65"/>
  <c r="P65" s="1"/>
  <c r="N64"/>
  <c r="M64"/>
  <c r="V64" s="1"/>
  <c r="N63"/>
  <c r="V63" s="1"/>
  <c r="M63"/>
  <c r="P63" s="1"/>
  <c r="N62"/>
  <c r="M62"/>
  <c r="V62" s="1"/>
  <c r="N61"/>
  <c r="V61" s="1"/>
  <c r="M61"/>
  <c r="P61" s="1"/>
  <c r="N60"/>
  <c r="M60"/>
  <c r="V60" s="1"/>
  <c r="N59"/>
  <c r="V59" s="1"/>
  <c r="M59"/>
  <c r="P59" s="1"/>
  <c r="N58"/>
  <c r="M58"/>
  <c r="V58" s="1"/>
  <c r="N57"/>
  <c r="V57" s="1"/>
  <c r="M57"/>
  <c r="P57" s="1"/>
  <c r="N56"/>
  <c r="M56"/>
  <c r="V56" s="1"/>
  <c r="N55"/>
  <c r="V55" s="1"/>
  <c r="M55"/>
  <c r="P55" s="1"/>
  <c r="N54"/>
  <c r="M54"/>
  <c r="N53"/>
  <c r="M53"/>
  <c r="N52"/>
  <c r="M52"/>
  <c r="N51"/>
  <c r="V51" s="1"/>
  <c r="M51"/>
  <c r="P51" s="1"/>
  <c r="Q51" s="1"/>
  <c r="N50"/>
  <c r="M50"/>
  <c r="N49"/>
  <c r="M49"/>
  <c r="N48"/>
  <c r="M48"/>
  <c r="N47"/>
  <c r="V47" s="1"/>
  <c r="M47"/>
  <c r="P47" s="1"/>
  <c r="Q47" s="1"/>
  <c r="N46"/>
  <c r="M46"/>
  <c r="N45"/>
  <c r="M45"/>
  <c r="N44"/>
  <c r="M44"/>
  <c r="N43"/>
  <c r="V43" s="1"/>
  <c r="M43"/>
  <c r="P43" s="1"/>
  <c r="Q43" s="1"/>
  <c r="N42"/>
  <c r="M42"/>
  <c r="N41"/>
  <c r="M41"/>
  <c r="N40"/>
  <c r="M40"/>
  <c r="N39"/>
  <c r="V39" s="1"/>
  <c r="M39"/>
  <c r="P39" s="1"/>
  <c r="Q39" s="1"/>
  <c r="N38"/>
  <c r="M38"/>
  <c r="N37"/>
  <c r="M37"/>
  <c r="N36"/>
  <c r="M36"/>
  <c r="N35"/>
  <c r="V35" s="1"/>
  <c r="M35"/>
  <c r="P35" s="1"/>
  <c r="Q35" s="1"/>
  <c r="N34"/>
  <c r="M34"/>
  <c r="N33"/>
  <c r="M33"/>
  <c r="N32"/>
  <c r="M32"/>
  <c r="N31"/>
  <c r="V31" s="1"/>
  <c r="M31"/>
  <c r="P31" s="1"/>
  <c r="Q31" s="1"/>
  <c r="N30"/>
  <c r="M30"/>
  <c r="N29"/>
  <c r="M29"/>
  <c r="N28"/>
  <c r="M28"/>
  <c r="N27"/>
  <c r="V27" s="1"/>
  <c r="M27"/>
  <c r="P27" s="1"/>
  <c r="Q27" s="1"/>
  <c r="N26"/>
  <c r="M26"/>
  <c r="N25"/>
  <c r="M25"/>
  <c r="N24"/>
  <c r="M24"/>
  <c r="N23"/>
  <c r="V23" s="1"/>
  <c r="M23"/>
  <c r="P23" s="1"/>
  <c r="Q23" s="1"/>
  <c r="N22"/>
  <c r="M22"/>
  <c r="N21"/>
  <c r="M21"/>
  <c r="N20"/>
  <c r="M20"/>
  <c r="N19"/>
  <c r="V19" s="1"/>
  <c r="M19"/>
  <c r="P19" s="1"/>
  <c r="Q19" s="1"/>
  <c r="N18"/>
  <c r="M18"/>
  <c r="N17"/>
  <c r="M17"/>
  <c r="N16"/>
  <c r="M16"/>
  <c r="N15"/>
  <c r="V15" s="1"/>
  <c r="M15"/>
  <c r="P15" s="1"/>
  <c r="Q15" s="1"/>
  <c r="N14"/>
  <c r="M14"/>
  <c r="N13"/>
  <c r="M13"/>
  <c r="N12"/>
  <c r="M12"/>
  <c r="N11"/>
  <c r="V11" s="1"/>
  <c r="M11"/>
  <c r="P11" s="1"/>
  <c r="Q11" s="1"/>
  <c r="N10"/>
  <c r="M10"/>
  <c r="N9"/>
  <c r="M9"/>
  <c r="N8"/>
  <c r="M8"/>
  <c r="N7"/>
  <c r="V7" s="1"/>
  <c r="M7"/>
  <c r="P7" s="1"/>
  <c r="Q7" s="1"/>
  <c r="N6"/>
  <c r="M6"/>
  <c r="N5"/>
  <c r="N1" s="1"/>
  <c r="M5"/>
  <c r="N4"/>
  <c r="M4"/>
  <c r="O1"/>
  <c r="M1"/>
  <c r="L1"/>
  <c r="K1"/>
  <c r="J1"/>
  <c r="I1"/>
  <c r="B1"/>
  <c r="X7" l="1"/>
  <c r="T7"/>
  <c r="E72"/>
  <c r="T11"/>
  <c r="X11" s="1"/>
  <c r="E76"/>
  <c r="X15"/>
  <c r="T15"/>
  <c r="E80"/>
  <c r="T19"/>
  <c r="X19" s="1"/>
  <c r="E84"/>
  <c r="X23"/>
  <c r="T23"/>
  <c r="E88"/>
  <c r="T27"/>
  <c r="X27" s="1"/>
  <c r="E92"/>
  <c r="X31"/>
  <c r="T31"/>
  <c r="E96"/>
  <c r="T35"/>
  <c r="X35" s="1"/>
  <c r="E100"/>
  <c r="X39"/>
  <c r="T39"/>
  <c r="E104"/>
  <c r="T43"/>
  <c r="X43" s="1"/>
  <c r="E108"/>
  <c r="X47"/>
  <c r="T47"/>
  <c r="E112"/>
  <c r="T51"/>
  <c r="X51" s="1"/>
  <c r="E116"/>
  <c r="V4"/>
  <c r="V8"/>
  <c r="V12"/>
  <c r="V16"/>
  <c r="V20"/>
  <c r="V24"/>
  <c r="V28"/>
  <c r="V32"/>
  <c r="V36"/>
  <c r="V40"/>
  <c r="V44"/>
  <c r="V48"/>
  <c r="V52"/>
  <c r="V6"/>
  <c r="V10"/>
  <c r="V14"/>
  <c r="V18"/>
  <c r="V22"/>
  <c r="V26"/>
  <c r="V30"/>
  <c r="V34"/>
  <c r="V38"/>
  <c r="V42"/>
  <c r="V46"/>
  <c r="V50"/>
  <c r="V54"/>
  <c r="P4"/>
  <c r="V5"/>
  <c r="P8"/>
  <c r="Q8" s="1"/>
  <c r="V9"/>
  <c r="P12"/>
  <c r="Q12" s="1"/>
  <c r="V13"/>
  <c r="P16"/>
  <c r="Q16" s="1"/>
  <c r="V17"/>
  <c r="P20"/>
  <c r="Q20" s="1"/>
  <c r="V21"/>
  <c r="P24"/>
  <c r="Q24" s="1"/>
  <c r="V25"/>
  <c r="P28"/>
  <c r="Q28" s="1"/>
  <c r="V29"/>
  <c r="P32"/>
  <c r="Q32" s="1"/>
  <c r="V33"/>
  <c r="P36"/>
  <c r="Q36" s="1"/>
  <c r="V37"/>
  <c r="P40"/>
  <c r="Q40" s="1"/>
  <c r="V41"/>
  <c r="P44"/>
  <c r="Q44" s="1"/>
  <c r="V45"/>
  <c r="P48"/>
  <c r="Q48" s="1"/>
  <c r="V49"/>
  <c r="P52"/>
  <c r="Q52" s="1"/>
  <c r="V53"/>
  <c r="P5"/>
  <c r="Q5" s="1"/>
  <c r="P6"/>
  <c r="Q6" s="1"/>
  <c r="P9"/>
  <c r="Q9" s="1"/>
  <c r="P10"/>
  <c r="Q10" s="1"/>
  <c r="P13"/>
  <c r="Q13" s="1"/>
  <c r="P14"/>
  <c r="Q14" s="1"/>
  <c r="P17"/>
  <c r="Q17" s="1"/>
  <c r="P18"/>
  <c r="Q18" s="1"/>
  <c r="P21"/>
  <c r="Q21" s="1"/>
  <c r="P22"/>
  <c r="Q22" s="1"/>
  <c r="P25"/>
  <c r="Q25" s="1"/>
  <c r="P26"/>
  <c r="Q26" s="1"/>
  <c r="P29"/>
  <c r="Q29" s="1"/>
  <c r="P30"/>
  <c r="Q30" s="1"/>
  <c r="P33"/>
  <c r="Q33" s="1"/>
  <c r="P34"/>
  <c r="Q34" s="1"/>
  <c r="P37"/>
  <c r="Q37" s="1"/>
  <c r="P38"/>
  <c r="Q38" s="1"/>
  <c r="P41"/>
  <c r="Q41" s="1"/>
  <c r="P42"/>
  <c r="Q42" s="1"/>
  <c r="P45"/>
  <c r="Q45" s="1"/>
  <c r="P46"/>
  <c r="Q46" s="1"/>
  <c r="P49"/>
  <c r="Q49" s="1"/>
  <c r="P50"/>
  <c r="Q50" s="1"/>
  <c r="P53"/>
  <c r="Q53" s="1"/>
  <c r="P54"/>
  <c r="Q54" s="1"/>
  <c r="Q55"/>
  <c r="P56"/>
  <c r="Q56" s="1"/>
  <c r="Q57"/>
  <c r="P58"/>
  <c r="Q59"/>
  <c r="P60"/>
  <c r="Q60" s="1"/>
  <c r="Q61"/>
  <c r="P62"/>
  <c r="Q63"/>
  <c r="P64"/>
  <c r="Q64" s="1"/>
  <c r="Q65"/>
  <c r="P66"/>
  <c r="Q58"/>
  <c r="Q62"/>
  <c r="Q66"/>
  <c r="X53" l="1"/>
  <c r="T53"/>
  <c r="E118"/>
  <c r="T49"/>
  <c r="X49" s="1"/>
  <c r="E114"/>
  <c r="X45"/>
  <c r="T45"/>
  <c r="E110"/>
  <c r="T41"/>
  <c r="X41" s="1"/>
  <c r="E106"/>
  <c r="X37"/>
  <c r="T37"/>
  <c r="E102"/>
  <c r="T33"/>
  <c r="X33" s="1"/>
  <c r="E98"/>
  <c r="X29"/>
  <c r="T29"/>
  <c r="E94"/>
  <c r="T25"/>
  <c r="X25" s="1"/>
  <c r="E90"/>
  <c r="X21"/>
  <c r="T21"/>
  <c r="E86"/>
  <c r="T17"/>
  <c r="X17" s="1"/>
  <c r="E82"/>
  <c r="X13"/>
  <c r="T13"/>
  <c r="E78"/>
  <c r="T9"/>
  <c r="X9" s="1"/>
  <c r="E74"/>
  <c r="X5"/>
  <c r="T5"/>
  <c r="E70"/>
  <c r="E117"/>
  <c r="T52"/>
  <c r="X52" s="1"/>
  <c r="E113"/>
  <c r="T48"/>
  <c r="X48"/>
  <c r="E109"/>
  <c r="T44"/>
  <c r="X44" s="1"/>
  <c r="E105"/>
  <c r="T40"/>
  <c r="X40"/>
  <c r="E101"/>
  <c r="T36"/>
  <c r="X36" s="1"/>
  <c r="E97"/>
  <c r="T32"/>
  <c r="X32"/>
  <c r="E93"/>
  <c r="T28"/>
  <c r="X28" s="1"/>
  <c r="E89"/>
  <c r="T24"/>
  <c r="X24"/>
  <c r="E85"/>
  <c r="T20"/>
  <c r="X20" s="1"/>
  <c r="E81"/>
  <c r="T16"/>
  <c r="X16"/>
  <c r="E77"/>
  <c r="T12"/>
  <c r="X12" s="1"/>
  <c r="E73"/>
  <c r="T8"/>
  <c r="X8"/>
  <c r="E129"/>
  <c r="X64"/>
  <c r="T64"/>
  <c r="E125"/>
  <c r="T60"/>
  <c r="X60" s="1"/>
  <c r="E121"/>
  <c r="X56"/>
  <c r="T56"/>
  <c r="E119"/>
  <c r="T54"/>
  <c r="X54" s="1"/>
  <c r="E115"/>
  <c r="X50"/>
  <c r="T50"/>
  <c r="E111"/>
  <c r="T46"/>
  <c r="X46" s="1"/>
  <c r="E107"/>
  <c r="X42"/>
  <c r="T42"/>
  <c r="E103"/>
  <c r="T38"/>
  <c r="X38" s="1"/>
  <c r="E99"/>
  <c r="X34"/>
  <c r="T34"/>
  <c r="E95"/>
  <c r="T30"/>
  <c r="X30" s="1"/>
  <c r="E91"/>
  <c r="X26"/>
  <c r="T26"/>
  <c r="E87"/>
  <c r="T22"/>
  <c r="X22" s="1"/>
  <c r="E83"/>
  <c r="X18"/>
  <c r="T18"/>
  <c r="E79"/>
  <c r="T14"/>
  <c r="X14" s="1"/>
  <c r="E75"/>
  <c r="X10"/>
  <c r="T10"/>
  <c r="E71"/>
  <c r="T6"/>
  <c r="X6" s="1"/>
  <c r="E131"/>
  <c r="X66"/>
  <c r="T66"/>
  <c r="E127"/>
  <c r="T62"/>
  <c r="X62" s="1"/>
  <c r="E123"/>
  <c r="X58"/>
  <c r="T58"/>
  <c r="P1"/>
  <c r="V1"/>
  <c r="X65"/>
  <c r="T65"/>
  <c r="E130"/>
  <c r="T63"/>
  <c r="X63" s="1"/>
  <c r="E128"/>
  <c r="X61"/>
  <c r="T61"/>
  <c r="E126"/>
  <c r="T59"/>
  <c r="X59" s="1"/>
  <c r="E124"/>
  <c r="X57"/>
  <c r="T57"/>
  <c r="E122"/>
  <c r="T55"/>
  <c r="X55" s="1"/>
  <c r="E120"/>
  <c r="Q4"/>
  <c r="E69" l="1"/>
  <c r="T4"/>
  <c r="T1" s="1"/>
  <c r="X4"/>
  <c r="X1" s="1"/>
  <c r="Q1"/>
</calcChain>
</file>

<file path=xl/sharedStrings.xml><?xml version="1.0" encoding="utf-8"?>
<sst xmlns="http://schemas.openxmlformats.org/spreadsheetml/2006/main" count="593" uniqueCount="114">
  <si>
    <t>Q4 2014</t>
  </si>
  <si>
    <t>Sales Month</t>
  </si>
  <si>
    <t>Catalog</t>
  </si>
  <si>
    <t>Artist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</si>
  <si>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</si>
  <si>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</si>
  <si>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</si>
  <si>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</si>
  <si>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</si>
  <si>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</si>
  <si>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</si>
  <si>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</si>
  <si>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</si>
  <si>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</si>
  <si>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</si>
  <si>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</si>
  <si>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Rebate Value</t>
  </si>
  <si>
    <t>Net Sales Value</t>
  </si>
  <si>
    <t>Distribution Fee %</t>
  </si>
  <si>
    <t>Distribution Fee Value</t>
  </si>
  <si>
    <t>Mechanical Rate %</t>
  </si>
  <si>
    <t>Mechanical</t>
  </si>
  <si>
    <t>Pmt Due</t>
  </si>
  <si>
    <t>DEW9000639</t>
  </si>
  <si>
    <t>BEAR'S DEN</t>
  </si>
  <si>
    <t>WITHOUT / WITHIN (EP) - BE</t>
  </si>
  <si>
    <t>Pop</t>
  </si>
  <si>
    <t>SS4</t>
  </si>
  <si>
    <t>CD Mini Album</t>
  </si>
  <si>
    <t>DEW9000718</t>
  </si>
  <si>
    <t>ISLANDS - BEAR'S DEN</t>
  </si>
  <si>
    <t>GG2</t>
  </si>
  <si>
    <t>CD Album</t>
  </si>
  <si>
    <t>DEW9000724</t>
  </si>
  <si>
    <t>M35</t>
  </si>
  <si>
    <t>Vinyl 12" Double Album</t>
  </si>
  <si>
    <t>DEW9000181</t>
  </si>
  <si>
    <t>DANANANANAYKROYD</t>
  </si>
  <si>
    <t>HEY EVERYONE!</t>
  </si>
  <si>
    <t>GG3</t>
  </si>
  <si>
    <t>DEW9000332</t>
  </si>
  <si>
    <t>THERE IS A WAY</t>
  </si>
  <si>
    <t>DEW9000676</t>
  </si>
  <si>
    <t>DARLIA</t>
  </si>
  <si>
    <t>CANDYMAN EP - DARLIA</t>
  </si>
  <si>
    <t>CC0</t>
  </si>
  <si>
    <t>DEW900018</t>
  </si>
  <si>
    <t>DROPKICK MURPHYS</t>
  </si>
  <si>
    <t>THE MEANEST OF TIMES</t>
  </si>
  <si>
    <t>DEW9000252</t>
  </si>
  <si>
    <t>LIVE ON LANSDOWNE- BOSTON</t>
  </si>
  <si>
    <t>G71</t>
  </si>
  <si>
    <t>CD/DVD double</t>
  </si>
  <si>
    <t>DEW9000322</t>
  </si>
  <si>
    <t>GOING OUT IN STYLE</t>
  </si>
  <si>
    <t>DEW9000425</t>
  </si>
  <si>
    <t>GOING OUT IN STYLE: FENWAY</t>
  </si>
  <si>
    <t>GG6</t>
  </si>
  <si>
    <t>CD Double (large case)</t>
  </si>
  <si>
    <t>DEW9000541</t>
  </si>
  <si>
    <t>SIGNED AND SEALED IN BLOOD</t>
  </si>
  <si>
    <t>DEW9000542</t>
  </si>
  <si>
    <t>V23</t>
  </si>
  <si>
    <t>DEW90202</t>
  </si>
  <si>
    <t>DUNGEN</t>
  </si>
  <si>
    <t>TA DET LUGNT</t>
  </si>
  <si>
    <t>DEW9000279</t>
  </si>
  <si>
    <t>FREELANCE WHALES</t>
  </si>
  <si>
    <t>WEATHERVANES</t>
  </si>
  <si>
    <t>#DIV/0</t>
  </si>
  <si>
    <t>DEW9000300</t>
  </si>
  <si>
    <t>GROUPLOVE</t>
  </si>
  <si>
    <t>S03</t>
  </si>
  <si>
    <t>DEW9000420</t>
  </si>
  <si>
    <t>JAMES VINCENT MCMORROW</t>
  </si>
  <si>
    <t>EARLY IN THE MORNING</t>
  </si>
  <si>
    <t>GG4</t>
  </si>
  <si>
    <t>DEW9000631</t>
  </si>
  <si>
    <t>POST TROPICAL - JAMES VINC</t>
  </si>
  <si>
    <t>MATTV063</t>
  </si>
  <si>
    <t>JEBEDIAH</t>
  </si>
  <si>
    <t>MILITARY STONGMEN (7"VINYL</t>
  </si>
  <si>
    <t>070</t>
  </si>
  <si>
    <t>Vinyl 7 inch Single</t>
  </si>
  <si>
    <t>MATTV092</t>
  </si>
  <si>
    <t>OF SOMEDAY SHAMBLES (VINYL</t>
  </si>
  <si>
    <t>D58</t>
  </si>
  <si>
    <t>Vinyl Album</t>
  </si>
  <si>
    <t>DEW9000690</t>
  </si>
  <si>
    <t>KINGSWOOD</t>
  </si>
  <si>
    <t>MICROSCOPIC WARS - KINGSWO</t>
  </si>
  <si>
    <t>DEW9000705</t>
  </si>
  <si>
    <t>D03</t>
  </si>
  <si>
    <t>DEW9000653</t>
  </si>
  <si>
    <t>MIKHAEL PASKALEV</t>
  </si>
  <si>
    <t>WHAT'S LIFE WITHOUT LOSERS</t>
  </si>
  <si>
    <t>DEW900056</t>
  </si>
  <si>
    <t>PORT OBRIEN</t>
  </si>
  <si>
    <t>ALL WE COULD DO WAS SING</t>
  </si>
  <si>
    <t>DEW909001</t>
  </si>
  <si>
    <t>SHOUT OUT LOUDS</t>
  </si>
  <si>
    <t>OUR ILL WILLS</t>
  </si>
  <si>
    <t>DEW906003</t>
  </si>
  <si>
    <t>TILLY &amp; THE WALL</t>
  </si>
  <si>
    <t>BOTTOMS OF BARRELS</t>
  </si>
  <si>
    <t>DEW900098</t>
  </si>
  <si>
    <t>TILLY AND THE WALL</t>
  </si>
  <si>
    <t>(O)</t>
  </si>
  <si>
    <t>DEW9000282</t>
  </si>
  <si>
    <t>TOKYO POLICE CLUB</t>
  </si>
  <si>
    <t>CHAMP (CD ALBUM)</t>
  </si>
  <si>
    <t>DEW900052</t>
  </si>
  <si>
    <t>ELEPHANT SHELL COLLECT ED</t>
  </si>
  <si>
    <t>CD Double Slimline case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</si>
</sst>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#"/>
    <numFmt numFmtId="165" formatCode="_-&quot;$&quot;* #,##0.00_-;\-&quot;$&quot;* #,##0.00_-;_-&quot;$&quot;* &quot;-&quot;??_-;_-@_-"/>
    <numFmt numFmtId="166" formatCode="&quot;$&quot;#,##0.00"/>
    <numFmt numFmtId="167" formatCode="_-* #,##0.00_-;\-* #,##0.00_-;_-* &quot;-&quot;??_-;_-@_-"/>
    <numFmt numFmtId="168" formatCode="_(* #,##0.00_);_(* \(#,##0.00\);_(* &quot;-&quot;_);_(@_)"/>
    <numFmt numFmtId="169" formatCode="0.0%"/>
    <numFmt numFmtId="170" formatCode="_-* #,##0_-;\-* #,##0_-;_-* &quot;-&quot;??_-;_-@_-"/>
  </numFmts>
  <fonts count="5">
    <font>
      <sz val="12"/>
      <name val="Arial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9">
    <xf numFmtId="0" fontId="0" fillId="0" borderId="1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1"/>
  </cellStyleXfs>
  <cellXfs count="96">
    <xf numFmtId="0" fontId="0" fillId="0" borderId="1" xfId="0"/>
    <xf numFmtId="17" fontId="1" fillId="0" borderId="2" xfId="0" quotePrefix="1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164" fontId="2" fillId="0" borderId="4" xfId="0" applyNumberFormat="1" applyFont="1" applyBorder="1" applyAlignment="1"/>
    <xf numFmtId="0" fontId="2" fillId="0" borderId="3" xfId="0" applyFont="1" applyBorder="1" applyAlignment="1"/>
    <xf numFmtId="3" fontId="2" fillId="2" borderId="5" xfId="0" applyNumberFormat="1" applyFont="1" applyFill="1" applyBorder="1"/>
    <xf numFmtId="44" fontId="2" fillId="2" borderId="2" xfId="0" applyNumberFormat="1" applyFont="1" applyFill="1" applyBorder="1"/>
    <xf numFmtId="165" fontId="2" fillId="0" borderId="6" xfId="2" applyFont="1" applyFill="1" applyBorder="1"/>
    <xf numFmtId="166" fontId="2" fillId="2" borderId="2" xfId="0" applyNumberFormat="1" applyFont="1" applyFill="1" applyBorder="1"/>
    <xf numFmtId="165" fontId="2" fillId="0" borderId="7" xfId="2" applyFont="1" applyFill="1" applyBorder="1"/>
    <xf numFmtId="44" fontId="2" fillId="2" borderId="8" xfId="0" applyNumberFormat="1" applyFont="1" applyFill="1" applyBorder="1"/>
    <xf numFmtId="44" fontId="0" fillId="0" borderId="1" xfId="0" applyNumberFormat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  <xf numFmtId="166" fontId="2" fillId="0" borderId="9" xfId="0" applyNumberFormat="1" applyFont="1" applyBorder="1" applyAlignment="1">
      <alignment horizontal="center" wrapText="1"/>
    </xf>
    <xf numFmtId="167" fontId="2" fillId="0" borderId="2" xfId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6" fontId="2" fillId="0" borderId="8" xfId="0" applyNumberFormat="1" applyFont="1" applyBorder="1" applyAlignment="1">
      <alignment horizontal="center" wrapText="1"/>
    </xf>
    <xf numFmtId="168" fontId="0" fillId="0" borderId="10" xfId="0" applyNumberFormat="1" applyFill="1" applyBorder="1"/>
    <xf numFmtId="0" fontId="2" fillId="0" borderId="7" xfId="0" applyNumberFormat="1" applyFont="1" applyBorder="1" applyAlignment="1">
      <alignment horizontal="center" wrapText="1"/>
    </xf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7" fontId="4" fillId="0" borderId="1" xfId="1" applyFont="1" applyBorder="1"/>
    <xf numFmtId="0" fontId="0" fillId="0" borderId="0" xfId="0" applyBorder="1"/>
    <xf numFmtId="0" fontId="0" fillId="0" borderId="10" xfId="0" applyFill="1" applyBorder="1"/>
    <xf numFmtId="0" fontId="0" fillId="0" borderId="15" xfId="0" applyBorder="1"/>
    <xf numFmtId="0" fontId="0" fillId="0" borderId="0" xfId="0" applyFill="1" applyBorder="1"/>
    <xf numFmtId="0" fontId="0" fillId="0" borderId="10" xfId="0" applyBorder="1"/>
    <xf numFmtId="0" fontId="0" fillId="0" borderId="16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/>
    <xf numFmtId="3" fontId="0" fillId="0" borderId="14" xfId="0" applyNumberFormat="1" applyBorder="1"/>
    <xf numFmtId="3" fontId="0" fillId="0" borderId="1" xfId="0" applyNumberFormat="1" applyBorder="1"/>
    <xf numFmtId="43" fontId="0" fillId="0" borderId="14" xfId="0" applyNumberFormat="1" applyBorder="1"/>
    <xf numFmtId="43" fontId="0" fillId="0" borderId="1" xfId="0" applyNumberFormat="1" applyBorder="1"/>
    <xf numFmtId="43" fontId="0" fillId="0" borderId="0" xfId="0" applyNumberFormat="1" applyBorder="1"/>
    <xf numFmtId="43" fontId="0" fillId="0" borderId="10" xfId="0" applyNumberFormat="1" applyFill="1" applyBorder="1"/>
    <xf numFmtId="2" fontId="0" fillId="0" borderId="14" xfId="0" applyNumberFormat="1" applyBorder="1"/>
    <xf numFmtId="169" fontId="0" fillId="0" borderId="1" xfId="3" applyNumberFormat="1" applyFont="1" applyBorder="1"/>
    <xf numFmtId="43" fontId="0" fillId="0" borderId="15" xfId="0" applyNumberFormat="1" applyBorder="1"/>
    <xf numFmtId="168" fontId="0" fillId="0" borderId="10" xfId="0" applyNumberFormat="1" applyBorder="1"/>
    <xf numFmtId="0" fontId="0" fillId="3" borderId="16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/>
    <xf numFmtId="3" fontId="0" fillId="3" borderId="14" xfId="0" applyNumberFormat="1" applyFill="1" applyBorder="1"/>
    <xf numFmtId="3" fontId="0" fillId="3" borderId="1" xfId="0" applyNumberFormat="1" applyFill="1" applyBorder="1"/>
    <xf numFmtId="43" fontId="0" fillId="3" borderId="14" xfId="0" applyNumberFormat="1" applyFill="1" applyBorder="1"/>
    <xf numFmtId="43" fontId="0" fillId="3" borderId="1" xfId="0" applyNumberFormat="1" applyFill="1" applyBorder="1"/>
    <xf numFmtId="43" fontId="0" fillId="3" borderId="0" xfId="0" applyNumberFormat="1" applyFill="1" applyBorder="1"/>
    <xf numFmtId="43" fontId="0" fillId="3" borderId="10" xfId="0" applyNumberFormat="1" applyFill="1" applyBorder="1"/>
    <xf numFmtId="2" fontId="0" fillId="3" borderId="14" xfId="0" applyNumberFormat="1" applyFill="1" applyBorder="1"/>
    <xf numFmtId="169" fontId="0" fillId="3" borderId="1" xfId="3" applyNumberFormat="1" applyFont="1" applyFill="1" applyBorder="1"/>
    <xf numFmtId="43" fontId="0" fillId="3" borderId="15" xfId="0" applyNumberFormat="1" applyFill="1" applyBorder="1"/>
    <xf numFmtId="0" fontId="0" fillId="3" borderId="0" xfId="0" applyFill="1" applyBorder="1"/>
    <xf numFmtId="168" fontId="0" fillId="3" borderId="10" xfId="0" applyNumberForma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8" xfId="0" applyNumberFormat="1" applyBorder="1" applyAlignment="1">
      <alignment horizontal="center"/>
    </xf>
    <xf numFmtId="2" fontId="0" fillId="0" borderId="18" xfId="0" applyNumberFormat="1" applyBorder="1" applyAlignment="1"/>
    <xf numFmtId="3" fontId="0" fillId="0" borderId="19" xfId="0" applyNumberFormat="1" applyBorder="1"/>
    <xf numFmtId="3" fontId="0" fillId="0" borderId="18" xfId="0" applyNumberFormat="1" applyBorder="1"/>
    <xf numFmtId="43" fontId="0" fillId="0" borderId="19" xfId="0" applyNumberFormat="1" applyBorder="1"/>
    <xf numFmtId="43" fontId="0" fillId="0" borderId="20" xfId="0" applyNumberFormat="1" applyBorder="1"/>
    <xf numFmtId="43" fontId="0" fillId="0" borderId="18" xfId="0" applyNumberFormat="1" applyBorder="1"/>
    <xf numFmtId="43" fontId="0" fillId="0" borderId="21" xfId="0" applyNumberFormat="1" applyBorder="1"/>
    <xf numFmtId="3" fontId="0" fillId="0" borderId="22" xfId="0" applyNumberFormat="1" applyFill="1" applyBorder="1"/>
    <xf numFmtId="2" fontId="0" fillId="0" borderId="19" xfId="0" applyNumberFormat="1" applyBorder="1"/>
    <xf numFmtId="2" fontId="0" fillId="0" borderId="18" xfId="0" applyNumberFormat="1" applyBorder="1"/>
    <xf numFmtId="3" fontId="0" fillId="0" borderId="18" xfId="0" applyNumberFormat="1" applyFill="1" applyBorder="1"/>
    <xf numFmtId="168" fontId="0" fillId="0" borderId="22" xfId="0" applyNumberFormat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/>
    <xf numFmtId="3" fontId="0" fillId="0" borderId="0" xfId="0" applyNumberFormat="1" applyBorder="1"/>
    <xf numFmtId="43" fontId="0" fillId="0" borderId="0" xfId="0" applyNumberFormat="1" applyFill="1" applyBorder="1"/>
    <xf numFmtId="2" fontId="0" fillId="0" borderId="0" xfId="0" applyNumberFormat="1" applyBorder="1"/>
    <xf numFmtId="168" fontId="0" fillId="0" borderId="0" xfId="0" applyNumberFormat="1" applyBorder="1"/>
    <xf numFmtId="170" fontId="0" fillId="0" borderId="1" xfId="4" applyNumberFormat="1" applyFont="1" applyBorder="1"/>
    <xf numFmtId="0" fontId="0" fillId="0" borderId="1" xfId="0" applyAlignment="1">
      <alignment horizontal="center"/>
    </xf>
    <xf numFmtId="3" fontId="0" fillId="0" borderId="1" xfId="0" applyNumberFormat="1"/>
    <xf numFmtId="0" fontId="0" fillId="0" borderId="1" xfId="0" applyFill="1"/>
  </cellXfs>
  <cellStyles count="9">
    <cellStyle name="Comma" xfId="1" builtinId="3"/>
    <cellStyle name="Comma 2" xfId="4"/>
    <cellStyle name="Comma 2 2" xfId="5"/>
    <cellStyle name="Currency" xfId="2" builtinId="4"/>
    <cellStyle name="Currency 2" xfId="6"/>
    <cellStyle name="Currency 2 2" xfId="7"/>
    <cellStyle name="Normal" xfId="0" builtinId="0"/>
    <cellStyle name="Normal 2" xfId="8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anak/Golden/2014/Golden%20Era%20(Hilltop%20Hoods)%20Distribution%20Statement%20Q1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AN-MAR PHYSICAL"/>
      <sheetName val="JAN-MAR DIGITAL"/>
      <sheetName val="APR-JUN PHYSICAL"/>
      <sheetName val="APR-JUN DIGITAL"/>
      <sheetName val="JUL-SEP PHYSICAL"/>
      <sheetName val="JUL-SEP DIGITAL"/>
      <sheetName val="OCT-DEC PHYSICAL"/>
      <sheetName val="OCT-DEC DIGITAL"/>
      <sheetName val="Stock Purchase"/>
      <sheetName val="Recharges"/>
      <sheetName val="Payment Summary"/>
    </sheetNames>
    <sheetDataSet>
      <sheetData sheetId="0">
        <row r="1">
          <cell r="B1" t="str">
            <v>Physical Sales</v>
          </cell>
        </row>
      </sheetData>
      <sheetData sheetId="1">
        <row r="1">
          <cell r="B1" t="str">
            <v>Digital Sales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Z131"/>
  <sheetViews>
    <sheetView tabSelected="1" defaultGridColor="0" colorId="22" zoomScale="75" workbookViewId="0">
      <pane ySplit="2" topLeftCell="A3" activePane="bottomLeft" state="frozen"/>
      <selection pane="bottomLeft" activeCell="D10" sqref="D10:H13"/>
    </sheetView>
  </sheetViews>
  <sheetFormatPr defaultColWidth="9.77734375" defaultRowHeight="15"/>
  <cols>
    <col min="1" max="1" width="8.5546875" customWidth="1"/>
    <col min="2" max="2" width="12.44140625" style="93" bestFit="1" customWidth="1"/>
    <col min="3" max="3" width="13" bestFit="1" customWidth="1"/>
    <col min="4" max="4" width="27.5546875" bestFit="1" customWidth="1"/>
    <col min="5" max="5" width="11.33203125" bestFit="1" customWidth="1"/>
    <col min="6" max="6" width="10.6640625" bestFit="1" customWidth="1"/>
    <col min="7" max="7" width="9.77734375" bestFit="1" customWidth="1"/>
    <col min="8" max="8" width="5.5546875" bestFit="1" customWidth="1"/>
    <col min="9" max="9" width="13.44140625" bestFit="1" customWidth="1"/>
    <col min="10" max="10" width="10.21875" bestFit="1" customWidth="1"/>
    <col min="11" max="11" width="11.5546875" bestFit="1" customWidth="1"/>
    <col min="12" max="12" width="9.88671875" bestFit="1" customWidth="1"/>
    <col min="13" max="13" width="15.21875" bestFit="1" customWidth="1"/>
    <col min="14" max="14" width="11.77734375" bestFit="1" customWidth="1"/>
    <col min="15" max="15" width="11.88671875" customWidth="1"/>
    <col min="16" max="16" width="11.21875" bestFit="1" customWidth="1"/>
    <col min="17" max="17" width="13.109375" bestFit="1" customWidth="1"/>
    <col min="18" max="18" width="2.21875" style="95" bestFit="1" customWidth="1"/>
    <col min="19" max="19" width="10.21875" bestFit="1" customWidth="1"/>
    <col min="20" max="20" width="13.44140625" bestFit="1" customWidth="1"/>
    <col min="21" max="21" width="9.88671875" bestFit="1" customWidth="1"/>
    <col min="22" max="22" width="10.88671875" bestFit="1" customWidth="1"/>
    <col min="23" max="23" width="2.21875" style="95" bestFit="1" customWidth="1"/>
    <col min="24" max="24" width="12.33203125" customWidth="1"/>
    <col min="25" max="25" width="10.33203125" bestFit="1" customWidth="1"/>
    <col min="26" max="26" width="11.33203125" bestFit="1" customWidth="1"/>
  </cols>
  <sheetData>
    <row r="1" spans="1:26" ht="15.75" thickBot="1">
      <c r="A1" s="1" t="s">
        <v>0</v>
      </c>
      <c r="B1" s="2" t="str">
        <f>+'[1]JAN-MAR PHYSICAL'!B1</f>
        <v>Physical Sales</v>
      </c>
      <c r="C1" s="3"/>
      <c r="D1" s="4"/>
      <c r="E1" s="3"/>
      <c r="F1" s="3"/>
      <c r="G1" s="3"/>
      <c r="H1" s="5"/>
      <c r="I1" s="6">
        <f t="shared" ref="I1:Q1" si="0">SUM(I3:I67)</f>
        <v>5450</v>
      </c>
      <c r="J1" s="6">
        <f t="shared" si="0"/>
        <v>-505</v>
      </c>
      <c r="K1" s="6">
        <f t="shared" si="0"/>
        <v>4945</v>
      </c>
      <c r="L1" s="6">
        <f t="shared" si="0"/>
        <v>46</v>
      </c>
      <c r="M1" s="7">
        <f t="shared" si="0"/>
        <v>66983.742252563417</v>
      </c>
      <c r="N1" s="7">
        <f t="shared" si="0"/>
        <v>-5050.4022525634446</v>
      </c>
      <c r="O1" s="7">
        <f t="shared" si="0"/>
        <v>-8217.9</v>
      </c>
      <c r="P1" s="7">
        <f t="shared" si="0"/>
        <v>-3222.9263999999976</v>
      </c>
      <c r="Q1" s="7">
        <f t="shared" si="0"/>
        <v>50492.513599999962</v>
      </c>
      <c r="R1" s="8"/>
      <c r="S1" s="9"/>
      <c r="T1" s="7">
        <f>SUM(T3:T67)</f>
        <v>7569.6470399999944</v>
      </c>
      <c r="U1" s="9"/>
      <c r="V1" s="7">
        <f>SUM(V3:V67)</f>
        <v>5385.5905799999964</v>
      </c>
      <c r="W1" s="10"/>
      <c r="X1" s="11">
        <f>SUM(X3:X67)</f>
        <v>37537.275979999969</v>
      </c>
      <c r="Y1" s="12"/>
      <c r="Z1" s="12"/>
    </row>
    <row r="2" spans="1:26" ht="27.2" customHeight="1" thickBot="1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3" t="s">
        <v>7</v>
      </c>
      <c r="H2" s="15" t="s">
        <v>8</v>
      </c>
      <c r="I2" s="16" t="s">
        <v>9</v>
      </c>
      <c r="J2" s="15" t="s">
        <v>10</v>
      </c>
      <c r="K2" s="17" t="s">
        <v>11</v>
      </c>
      <c r="L2" s="15" t="s">
        <v>12</v>
      </c>
      <c r="M2" s="18" t="s">
        <v>13</v>
      </c>
      <c r="N2" s="19" t="s">
        <v>14</v>
      </c>
      <c r="O2" s="20" t="s">
        <v>15</v>
      </c>
      <c r="P2" s="19" t="s">
        <v>16</v>
      </c>
      <c r="Q2" s="21" t="s">
        <v>17</v>
      </c>
      <c r="R2" s="22"/>
      <c r="S2" s="23" t="s">
        <v>18</v>
      </c>
      <c r="T2" s="24" t="s">
        <v>19</v>
      </c>
      <c r="U2" s="24" t="s">
        <v>20</v>
      </c>
      <c r="V2" s="25" t="s">
        <v>21</v>
      </c>
      <c r="W2" s="26"/>
      <c r="X2" s="27" t="s">
        <v>22</v>
      </c>
      <c r="Z2" s="12"/>
    </row>
    <row r="3" spans="1:26">
      <c r="A3" s="28"/>
      <c r="B3" s="29"/>
      <c r="C3" s="30"/>
      <c r="D3" s="30"/>
      <c r="E3" s="30"/>
      <c r="F3" s="30"/>
      <c r="G3" s="30"/>
      <c r="H3" s="30"/>
      <c r="I3" s="31"/>
      <c r="J3" s="30"/>
      <c r="K3" s="32"/>
      <c r="L3" s="30"/>
      <c r="M3" s="33"/>
      <c r="N3" s="30"/>
      <c r="O3" s="34"/>
      <c r="P3" s="30"/>
      <c r="Q3" s="35"/>
      <c r="R3" s="36"/>
      <c r="S3" s="33"/>
      <c r="T3" s="30"/>
      <c r="U3" s="30"/>
      <c r="V3" s="37"/>
      <c r="W3" s="38"/>
      <c r="X3" s="39"/>
    </row>
    <row r="4" spans="1:26">
      <c r="A4" s="40">
        <v>201410</v>
      </c>
      <c r="B4" s="29" t="s">
        <v>23</v>
      </c>
      <c r="C4" s="29" t="s">
        <v>24</v>
      </c>
      <c r="D4" s="30" t="s">
        <v>25</v>
      </c>
      <c r="E4" s="41">
        <v>41579</v>
      </c>
      <c r="F4" s="29" t="s">
        <v>26</v>
      </c>
      <c r="G4" s="29" t="s">
        <v>27</v>
      </c>
      <c r="H4" s="42">
        <v>5.3</v>
      </c>
      <c r="I4" s="43">
        <v>11</v>
      </c>
      <c r="J4" s="44">
        <v>0</v>
      </c>
      <c r="K4" s="44">
        <v>11</v>
      </c>
      <c r="L4" s="44"/>
      <c r="M4" s="45">
        <f t="shared" ref="M4:M66" si="1">I4*H4</f>
        <v>58.3</v>
      </c>
      <c r="N4" s="46">
        <f t="shared" ref="N4:N66" si="2">J4*H4</f>
        <v>0</v>
      </c>
      <c r="O4" s="46">
        <v>-3.63</v>
      </c>
      <c r="P4" s="46">
        <f t="shared" ref="P4:P66" si="3">-(M4+N4+O4)*0.06</f>
        <v>-3.2801999999999993</v>
      </c>
      <c r="Q4" s="47">
        <f t="shared" ref="Q4:Q66" si="4">+M4+N4+P4+O4</f>
        <v>51.389799999999994</v>
      </c>
      <c r="R4" s="48"/>
      <c r="S4" s="49">
        <v>15</v>
      </c>
      <c r="T4" s="46">
        <f t="shared" ref="T4:T66" si="5">Q4*S4/100</f>
        <v>7.7084699999999984</v>
      </c>
      <c r="U4" s="50">
        <v>8.6999999999999994E-2</v>
      </c>
      <c r="V4" s="51">
        <f t="shared" ref="V4:V66" si="6">(M4+N4)*U4</f>
        <v>5.0720999999999998</v>
      </c>
      <c r="W4" s="38"/>
      <c r="X4" s="52">
        <f t="shared" ref="X4:X66" si="7">Q4-T4-V4</f>
        <v>38.609229999999997</v>
      </c>
      <c r="Y4" t="s">
        <v>28</v>
      </c>
    </row>
    <row r="5" spans="1:26">
      <c r="A5" s="40">
        <v>201411</v>
      </c>
      <c r="B5" s="29" t="s">
        <v>23</v>
      </c>
      <c r="C5" s="29" t="s">
        <v>24</v>
      </c>
      <c r="D5" s="30" t="s">
        <v>25</v>
      </c>
      <c r="E5" s="41">
        <v>41579</v>
      </c>
      <c r="F5" s="29" t="s">
        <v>26</v>
      </c>
      <c r="G5" s="29" t="s">
        <v>27</v>
      </c>
      <c r="H5" s="42">
        <v>5.3</v>
      </c>
      <c r="I5" s="43">
        <v>10</v>
      </c>
      <c r="J5" s="44">
        <v>0</v>
      </c>
      <c r="K5" s="44">
        <v>10</v>
      </c>
      <c r="L5" s="44"/>
      <c r="M5" s="45">
        <f t="shared" si="1"/>
        <v>53</v>
      </c>
      <c r="N5" s="46">
        <f t="shared" si="2"/>
        <v>0</v>
      </c>
      <c r="O5" s="46">
        <v>-3.23</v>
      </c>
      <c r="P5" s="46">
        <f t="shared" si="3"/>
        <v>-2.9862000000000002</v>
      </c>
      <c r="Q5" s="47">
        <f t="shared" si="4"/>
        <v>46.783800000000006</v>
      </c>
      <c r="R5" s="48"/>
      <c r="S5" s="49">
        <v>15</v>
      </c>
      <c r="T5" s="46">
        <f t="shared" si="5"/>
        <v>7.017570000000001</v>
      </c>
      <c r="U5" s="50">
        <v>8.6999999999999994E-2</v>
      </c>
      <c r="V5" s="51">
        <f t="shared" si="6"/>
        <v>4.6109999999999998</v>
      </c>
      <c r="W5" s="38"/>
      <c r="X5" s="52">
        <f t="shared" si="7"/>
        <v>35.15523000000001</v>
      </c>
      <c r="Y5" t="s">
        <v>28</v>
      </c>
    </row>
    <row r="6" spans="1:26">
      <c r="A6" s="40">
        <v>201412</v>
      </c>
      <c r="B6" s="29" t="s">
        <v>23</v>
      </c>
      <c r="C6" s="29" t="s">
        <v>24</v>
      </c>
      <c r="D6" s="30" t="s">
        <v>25</v>
      </c>
      <c r="E6" s="41">
        <v>41579</v>
      </c>
      <c r="F6" s="29" t="s">
        <v>26</v>
      </c>
      <c r="G6" s="29" t="s">
        <v>27</v>
      </c>
      <c r="H6" s="42">
        <v>5.3</v>
      </c>
      <c r="I6" s="43">
        <v>16</v>
      </c>
      <c r="J6" s="44">
        <v>-3</v>
      </c>
      <c r="K6" s="44">
        <v>13</v>
      </c>
      <c r="L6" s="44"/>
      <c r="M6" s="45">
        <f t="shared" si="1"/>
        <v>84.8</v>
      </c>
      <c r="N6" s="46">
        <f t="shared" si="2"/>
        <v>-15.899999999999999</v>
      </c>
      <c r="O6" s="46">
        <v>-4.29</v>
      </c>
      <c r="P6" s="46">
        <f t="shared" si="3"/>
        <v>-3.8765999999999998</v>
      </c>
      <c r="Q6" s="47">
        <f t="shared" si="4"/>
        <v>60.73340000000001</v>
      </c>
      <c r="R6" s="48"/>
      <c r="S6" s="49">
        <v>15</v>
      </c>
      <c r="T6" s="46">
        <f t="shared" si="5"/>
        <v>9.1100100000000026</v>
      </c>
      <c r="U6" s="50">
        <v>8.6999999999999994E-2</v>
      </c>
      <c r="V6" s="51">
        <f t="shared" si="6"/>
        <v>5.9943</v>
      </c>
      <c r="W6" s="38"/>
      <c r="X6" s="52">
        <f t="shared" si="7"/>
        <v>45.629090000000005</v>
      </c>
      <c r="Y6" t="s">
        <v>28</v>
      </c>
    </row>
    <row r="7" spans="1:26">
      <c r="A7" s="40">
        <v>201410</v>
      </c>
      <c r="B7" s="29" t="s">
        <v>29</v>
      </c>
      <c r="C7" s="29" t="s">
        <v>24</v>
      </c>
      <c r="D7" s="30" t="s">
        <v>30</v>
      </c>
      <c r="E7" s="41">
        <v>41943</v>
      </c>
      <c r="F7" s="29" t="s">
        <v>26</v>
      </c>
      <c r="G7" s="29" t="s">
        <v>31</v>
      </c>
      <c r="H7" s="42">
        <v>14.5</v>
      </c>
      <c r="I7" s="43">
        <v>9</v>
      </c>
      <c r="J7" s="44">
        <v>0</v>
      </c>
      <c r="K7" s="44">
        <v>9</v>
      </c>
      <c r="L7" s="44">
        <v>12</v>
      </c>
      <c r="M7" s="45">
        <f t="shared" si="1"/>
        <v>130.5</v>
      </c>
      <c r="N7" s="46">
        <f t="shared" si="2"/>
        <v>0</v>
      </c>
      <c r="O7" s="46">
        <v>-15.01</v>
      </c>
      <c r="P7" s="46">
        <f t="shared" si="3"/>
        <v>-6.9293999999999993</v>
      </c>
      <c r="Q7" s="47">
        <f t="shared" si="4"/>
        <v>108.56059999999999</v>
      </c>
      <c r="R7" s="48"/>
      <c r="S7" s="49">
        <v>15</v>
      </c>
      <c r="T7" s="46">
        <f t="shared" si="5"/>
        <v>16.284089999999999</v>
      </c>
      <c r="U7" s="50">
        <v>8.6999999999999994E-2</v>
      </c>
      <c r="V7" s="51">
        <f t="shared" si="6"/>
        <v>11.353499999999999</v>
      </c>
      <c r="W7" s="38"/>
      <c r="X7" s="52">
        <f t="shared" si="7"/>
        <v>80.923010000000005</v>
      </c>
      <c r="Y7" t="s">
        <v>32</v>
      </c>
    </row>
    <row r="8" spans="1:26">
      <c r="A8" s="40">
        <v>201411</v>
      </c>
      <c r="B8" s="29" t="s">
        <v>29</v>
      </c>
      <c r="C8" s="29" t="s">
        <v>24</v>
      </c>
      <c r="D8" s="30" t="s">
        <v>30</v>
      </c>
      <c r="E8" s="41">
        <v>41943</v>
      </c>
      <c r="F8" s="29" t="s">
        <v>26</v>
      </c>
      <c r="G8" s="29" t="s">
        <v>31</v>
      </c>
      <c r="H8" s="42">
        <v>14.5</v>
      </c>
      <c r="I8" s="43">
        <v>53</v>
      </c>
      <c r="J8" s="44">
        <v>0</v>
      </c>
      <c r="K8" s="44">
        <v>53</v>
      </c>
      <c r="L8" s="44">
        <v>6</v>
      </c>
      <c r="M8" s="45">
        <f t="shared" si="1"/>
        <v>768.5</v>
      </c>
      <c r="N8" s="46">
        <f t="shared" si="2"/>
        <v>0</v>
      </c>
      <c r="O8" s="46">
        <v>-148.9</v>
      </c>
      <c r="P8" s="46">
        <f t="shared" si="3"/>
        <v>-37.176000000000002</v>
      </c>
      <c r="Q8" s="47">
        <f t="shared" si="4"/>
        <v>582.42399999999998</v>
      </c>
      <c r="R8" s="48"/>
      <c r="S8" s="49">
        <v>15</v>
      </c>
      <c r="T8" s="46">
        <f t="shared" si="5"/>
        <v>87.363600000000005</v>
      </c>
      <c r="U8" s="50">
        <v>8.6999999999999994E-2</v>
      </c>
      <c r="V8" s="51">
        <f t="shared" si="6"/>
        <v>66.859499999999997</v>
      </c>
      <c r="W8" s="38"/>
      <c r="X8" s="52">
        <f t="shared" si="7"/>
        <v>428.20089999999993</v>
      </c>
      <c r="Y8" t="s">
        <v>32</v>
      </c>
    </row>
    <row r="9" spans="1:26">
      <c r="A9" s="40">
        <v>201412</v>
      </c>
      <c r="B9" s="29" t="s">
        <v>29</v>
      </c>
      <c r="C9" s="29" t="s">
        <v>24</v>
      </c>
      <c r="D9" s="30" t="s">
        <v>30</v>
      </c>
      <c r="E9" s="41">
        <v>41943</v>
      </c>
      <c r="F9" s="29" t="s">
        <v>26</v>
      </c>
      <c r="G9" s="29" t="s">
        <v>31</v>
      </c>
      <c r="H9" s="42">
        <v>14.439655172413801</v>
      </c>
      <c r="I9" s="43">
        <v>64</v>
      </c>
      <c r="J9" s="44">
        <v>-6</v>
      </c>
      <c r="K9" s="44">
        <v>58</v>
      </c>
      <c r="L9" s="44"/>
      <c r="M9" s="45">
        <f t="shared" si="1"/>
        <v>924.13793103448324</v>
      </c>
      <c r="N9" s="46">
        <f t="shared" si="2"/>
        <v>-86.637931034482804</v>
      </c>
      <c r="O9" s="46">
        <v>-160.82</v>
      </c>
      <c r="P9" s="46">
        <f t="shared" si="3"/>
        <v>-40.600800000000028</v>
      </c>
      <c r="Q9" s="47">
        <f t="shared" si="4"/>
        <v>636.07920000000036</v>
      </c>
      <c r="R9" s="48"/>
      <c r="S9" s="49">
        <v>15</v>
      </c>
      <c r="T9" s="46">
        <f t="shared" si="5"/>
        <v>95.411880000000053</v>
      </c>
      <c r="U9" s="50">
        <v>8.6999999999999994E-2</v>
      </c>
      <c r="V9" s="51">
        <f t="shared" si="6"/>
        <v>72.86250000000004</v>
      </c>
      <c r="W9" s="38"/>
      <c r="X9" s="52">
        <f t="shared" si="7"/>
        <v>467.80482000000018</v>
      </c>
      <c r="Y9" t="s">
        <v>32</v>
      </c>
    </row>
    <row r="10" spans="1:26">
      <c r="A10" s="40">
        <v>201410</v>
      </c>
      <c r="B10" s="29" t="s">
        <v>33</v>
      </c>
      <c r="C10" s="29" t="s">
        <v>24</v>
      </c>
      <c r="D10" s="30" t="s">
        <v>30</v>
      </c>
      <c r="E10" s="41">
        <v>41943</v>
      </c>
      <c r="F10" s="29" t="s">
        <v>26</v>
      </c>
      <c r="G10" s="29" t="s">
        <v>34</v>
      </c>
      <c r="H10" s="42">
        <v>25.65</v>
      </c>
      <c r="I10" s="43">
        <v>20</v>
      </c>
      <c r="J10" s="44">
        <v>0</v>
      </c>
      <c r="K10" s="44">
        <v>20</v>
      </c>
      <c r="L10" s="44"/>
      <c r="M10" s="45">
        <f t="shared" si="1"/>
        <v>513</v>
      </c>
      <c r="N10" s="46">
        <f t="shared" si="2"/>
        <v>0</v>
      </c>
      <c r="O10" s="46">
        <v>0</v>
      </c>
      <c r="P10" s="46">
        <f t="shared" si="3"/>
        <v>-30.779999999999998</v>
      </c>
      <c r="Q10" s="47">
        <f t="shared" si="4"/>
        <v>482.22</v>
      </c>
      <c r="R10" s="48"/>
      <c r="S10" s="49">
        <v>15</v>
      </c>
      <c r="T10" s="46">
        <f t="shared" si="5"/>
        <v>72.332999999999998</v>
      </c>
      <c r="U10" s="50">
        <v>8.6999999999999994E-2</v>
      </c>
      <c r="V10" s="51">
        <f t="shared" si="6"/>
        <v>44.631</v>
      </c>
      <c r="W10" s="38"/>
      <c r="X10" s="52">
        <f t="shared" si="7"/>
        <v>365.25600000000009</v>
      </c>
      <c r="Y10" t="s">
        <v>35</v>
      </c>
    </row>
    <row r="11" spans="1:26">
      <c r="A11" s="40">
        <v>201411</v>
      </c>
      <c r="B11" s="29" t="s">
        <v>33</v>
      </c>
      <c r="C11" s="29" t="s">
        <v>24</v>
      </c>
      <c r="D11" s="30" t="s">
        <v>30</v>
      </c>
      <c r="E11" s="41">
        <v>41943</v>
      </c>
      <c r="F11" s="29" t="s">
        <v>26</v>
      </c>
      <c r="G11" s="29" t="s">
        <v>34</v>
      </c>
      <c r="H11" s="42">
        <v>25.65</v>
      </c>
      <c r="I11" s="43">
        <v>5</v>
      </c>
      <c r="J11" s="44">
        <v>-1</v>
      </c>
      <c r="K11" s="44">
        <v>4</v>
      </c>
      <c r="L11" s="44"/>
      <c r="M11" s="45">
        <f t="shared" si="1"/>
        <v>128.25</v>
      </c>
      <c r="N11" s="46">
        <f t="shared" si="2"/>
        <v>-25.65</v>
      </c>
      <c r="O11" s="46">
        <v>0</v>
      </c>
      <c r="P11" s="46">
        <f t="shared" si="3"/>
        <v>-6.1559999999999997</v>
      </c>
      <c r="Q11" s="47">
        <f t="shared" si="4"/>
        <v>96.443999999999988</v>
      </c>
      <c r="R11" s="48"/>
      <c r="S11" s="49">
        <v>15</v>
      </c>
      <c r="T11" s="46">
        <f t="shared" si="5"/>
        <v>14.466599999999998</v>
      </c>
      <c r="U11" s="50">
        <v>8.6999999999999994E-2</v>
      </c>
      <c r="V11" s="51">
        <f t="shared" si="6"/>
        <v>8.9261999999999997</v>
      </c>
      <c r="W11" s="38"/>
      <c r="X11" s="52">
        <f t="shared" si="7"/>
        <v>73.051199999999994</v>
      </c>
      <c r="Y11" t="s">
        <v>35</v>
      </c>
    </row>
    <row r="12" spans="1:26">
      <c r="A12" s="40">
        <v>201412</v>
      </c>
      <c r="B12" s="29" t="s">
        <v>33</v>
      </c>
      <c r="C12" s="29" t="s">
        <v>24</v>
      </c>
      <c r="D12" s="30" t="s">
        <v>30</v>
      </c>
      <c r="E12" s="41">
        <v>41943</v>
      </c>
      <c r="F12" s="29" t="s">
        <v>26</v>
      </c>
      <c r="G12" s="29" t="s">
        <v>34</v>
      </c>
      <c r="H12" s="42">
        <v>25.65</v>
      </c>
      <c r="I12" s="43">
        <v>4</v>
      </c>
      <c r="J12" s="44">
        <v>0</v>
      </c>
      <c r="K12" s="44">
        <v>4</v>
      </c>
      <c r="L12" s="44"/>
      <c r="M12" s="45">
        <f t="shared" si="1"/>
        <v>102.6</v>
      </c>
      <c r="N12" s="46">
        <f t="shared" si="2"/>
        <v>0</v>
      </c>
      <c r="O12" s="46">
        <v>0</v>
      </c>
      <c r="P12" s="46">
        <f t="shared" si="3"/>
        <v>-6.1559999999999997</v>
      </c>
      <c r="Q12" s="47">
        <f t="shared" si="4"/>
        <v>96.443999999999988</v>
      </c>
      <c r="R12" s="48"/>
      <c r="S12" s="49">
        <v>15</v>
      </c>
      <c r="T12" s="46">
        <f t="shared" si="5"/>
        <v>14.466599999999998</v>
      </c>
      <c r="U12" s="50">
        <v>8.6999999999999994E-2</v>
      </c>
      <c r="V12" s="51">
        <f t="shared" si="6"/>
        <v>8.9261999999999997</v>
      </c>
      <c r="W12" s="38"/>
      <c r="X12" s="52">
        <f t="shared" si="7"/>
        <v>73.051199999999994</v>
      </c>
      <c r="Y12" t="s">
        <v>35</v>
      </c>
    </row>
    <row r="13" spans="1:26">
      <c r="A13" s="40">
        <v>201412</v>
      </c>
      <c r="B13" s="29" t="s">
        <v>36</v>
      </c>
      <c r="C13" s="29" t="s">
        <v>37</v>
      </c>
      <c r="D13" s="30" t="s">
        <v>38</v>
      </c>
      <c r="E13" s="41">
        <v>40011</v>
      </c>
      <c r="F13" s="29" t="s">
        <v>26</v>
      </c>
      <c r="G13" s="29" t="s">
        <v>39</v>
      </c>
      <c r="H13" s="42">
        <v>13</v>
      </c>
      <c r="I13" s="43">
        <v>0</v>
      </c>
      <c r="J13" s="44">
        <v>-1</v>
      </c>
      <c r="K13" s="44">
        <v>-1</v>
      </c>
      <c r="L13" s="44"/>
      <c r="M13" s="45">
        <f t="shared" si="1"/>
        <v>0</v>
      </c>
      <c r="N13" s="46">
        <f t="shared" si="2"/>
        <v>-13</v>
      </c>
      <c r="O13" s="46">
        <v>0.65</v>
      </c>
      <c r="P13" s="46">
        <f t="shared" si="3"/>
        <v>0.74099999999999999</v>
      </c>
      <c r="Q13" s="47">
        <f t="shared" si="4"/>
        <v>-11.609</v>
      </c>
      <c r="R13" s="48"/>
      <c r="S13" s="49">
        <v>15</v>
      </c>
      <c r="T13" s="46">
        <f t="shared" si="5"/>
        <v>-1.74135</v>
      </c>
      <c r="U13" s="50">
        <v>8.6999999999999994E-2</v>
      </c>
      <c r="V13" s="51">
        <f t="shared" si="6"/>
        <v>-1.131</v>
      </c>
      <c r="W13" s="38"/>
      <c r="X13" s="52">
        <f t="shared" si="7"/>
        <v>-8.7366499999999991</v>
      </c>
      <c r="Y13" t="s">
        <v>32</v>
      </c>
    </row>
    <row r="14" spans="1:26">
      <c r="A14" s="40">
        <v>201410</v>
      </c>
      <c r="B14" s="29" t="s">
        <v>40</v>
      </c>
      <c r="C14" s="29" t="s">
        <v>37</v>
      </c>
      <c r="D14" s="30" t="s">
        <v>41</v>
      </c>
      <c r="E14" s="41">
        <v>40704</v>
      </c>
      <c r="F14" s="29" t="s">
        <v>26</v>
      </c>
      <c r="G14" s="29" t="s">
        <v>31</v>
      </c>
      <c r="H14" s="42">
        <v>14.5</v>
      </c>
      <c r="I14" s="43">
        <v>0</v>
      </c>
      <c r="J14" s="44">
        <v>-3</v>
      </c>
      <c r="K14" s="44">
        <v>-3</v>
      </c>
      <c r="L14" s="44"/>
      <c r="M14" s="45">
        <f t="shared" si="1"/>
        <v>0</v>
      </c>
      <c r="N14" s="46">
        <f t="shared" si="2"/>
        <v>-43.5</v>
      </c>
      <c r="O14" s="46">
        <v>2.16</v>
      </c>
      <c r="P14" s="46">
        <f t="shared" si="3"/>
        <v>2.4803999999999999</v>
      </c>
      <c r="Q14" s="47">
        <f t="shared" si="4"/>
        <v>-38.8596</v>
      </c>
      <c r="R14" s="48"/>
      <c r="S14" s="49">
        <v>15</v>
      </c>
      <c r="T14" s="46">
        <f t="shared" si="5"/>
        <v>-5.8289400000000002</v>
      </c>
      <c r="U14" s="50">
        <v>8.6999999999999994E-2</v>
      </c>
      <c r="V14" s="51">
        <f t="shared" si="6"/>
        <v>-3.7844999999999995</v>
      </c>
      <c r="W14" s="38"/>
      <c r="X14" s="52">
        <f t="shared" si="7"/>
        <v>-29.246159999999996</v>
      </c>
      <c r="Y14" t="s">
        <v>32</v>
      </c>
    </row>
    <row r="15" spans="1:26">
      <c r="A15" s="40">
        <v>201410</v>
      </c>
      <c r="B15" s="29" t="s">
        <v>42</v>
      </c>
      <c r="C15" s="29" t="s">
        <v>43</v>
      </c>
      <c r="D15" s="30" t="s">
        <v>44</v>
      </c>
      <c r="E15" s="41">
        <v>41747</v>
      </c>
      <c r="F15" s="29" t="s">
        <v>26</v>
      </c>
      <c r="G15" s="29" t="s">
        <v>45</v>
      </c>
      <c r="H15" s="42">
        <v>6.5</v>
      </c>
      <c r="I15" s="43">
        <v>23</v>
      </c>
      <c r="J15" s="44">
        <v>0</v>
      </c>
      <c r="K15" s="44">
        <v>23</v>
      </c>
      <c r="L15" s="44"/>
      <c r="M15" s="45">
        <f t="shared" si="1"/>
        <v>149.5</v>
      </c>
      <c r="N15" s="46">
        <f t="shared" si="2"/>
        <v>0</v>
      </c>
      <c r="O15" s="46">
        <v>-12.5</v>
      </c>
      <c r="P15" s="46">
        <f t="shared" si="3"/>
        <v>-8.2199999999999989</v>
      </c>
      <c r="Q15" s="47">
        <f t="shared" si="4"/>
        <v>128.78</v>
      </c>
      <c r="R15" s="48"/>
      <c r="S15" s="49">
        <v>15</v>
      </c>
      <c r="T15" s="46">
        <f t="shared" si="5"/>
        <v>19.317</v>
      </c>
      <c r="U15" s="50">
        <v>8.6999999999999994E-2</v>
      </c>
      <c r="V15" s="51">
        <f t="shared" si="6"/>
        <v>13.006499999999999</v>
      </c>
      <c r="W15" s="38"/>
      <c r="X15" s="52">
        <f t="shared" si="7"/>
        <v>96.456499999999991</v>
      </c>
      <c r="Y15" t="s">
        <v>28</v>
      </c>
    </row>
    <row r="16" spans="1:26">
      <c r="A16" s="40">
        <v>201411</v>
      </c>
      <c r="B16" s="29" t="s">
        <v>42</v>
      </c>
      <c r="C16" s="29" t="s">
        <v>43</v>
      </c>
      <c r="D16" s="30" t="s">
        <v>44</v>
      </c>
      <c r="E16" s="41">
        <v>41747</v>
      </c>
      <c r="F16" s="29" t="s">
        <v>26</v>
      </c>
      <c r="G16" s="29" t="s">
        <v>45</v>
      </c>
      <c r="H16" s="42">
        <v>6.5</v>
      </c>
      <c r="I16" s="43">
        <v>15</v>
      </c>
      <c r="J16" s="44">
        <v>-1</v>
      </c>
      <c r="K16" s="44">
        <v>14</v>
      </c>
      <c r="L16" s="44"/>
      <c r="M16" s="45">
        <f t="shared" si="1"/>
        <v>97.5</v>
      </c>
      <c r="N16" s="46">
        <f t="shared" si="2"/>
        <v>-6.5</v>
      </c>
      <c r="O16" s="46">
        <v>-5.52</v>
      </c>
      <c r="P16" s="46">
        <f t="shared" si="3"/>
        <v>-5.1288</v>
      </c>
      <c r="Q16" s="47">
        <f t="shared" si="4"/>
        <v>80.351200000000006</v>
      </c>
      <c r="R16" s="48"/>
      <c r="S16" s="49">
        <v>15</v>
      </c>
      <c r="T16" s="46">
        <f t="shared" si="5"/>
        <v>12.052680000000001</v>
      </c>
      <c r="U16" s="50">
        <v>8.6999999999999994E-2</v>
      </c>
      <c r="V16" s="51">
        <f t="shared" si="6"/>
        <v>7.9169999999999998</v>
      </c>
      <c r="W16" s="38"/>
      <c r="X16" s="52">
        <f t="shared" si="7"/>
        <v>60.381520000000009</v>
      </c>
      <c r="Y16" t="s">
        <v>28</v>
      </c>
    </row>
    <row r="17" spans="1:25">
      <c r="A17" s="40">
        <v>201412</v>
      </c>
      <c r="B17" s="29" t="s">
        <v>42</v>
      </c>
      <c r="C17" s="29" t="s">
        <v>43</v>
      </c>
      <c r="D17" s="30" t="s">
        <v>44</v>
      </c>
      <c r="E17" s="41">
        <v>41747</v>
      </c>
      <c r="F17" s="29" t="s">
        <v>26</v>
      </c>
      <c r="G17" s="29" t="s">
        <v>45</v>
      </c>
      <c r="H17" s="42">
        <v>6.5</v>
      </c>
      <c r="I17" s="43">
        <v>29</v>
      </c>
      <c r="J17" s="44">
        <v>0</v>
      </c>
      <c r="K17" s="44">
        <v>29</v>
      </c>
      <c r="L17" s="44"/>
      <c r="M17" s="45">
        <f t="shared" si="1"/>
        <v>188.5</v>
      </c>
      <c r="N17" s="46">
        <f t="shared" si="2"/>
        <v>0</v>
      </c>
      <c r="O17" s="46">
        <v>-12.45</v>
      </c>
      <c r="P17" s="46">
        <f t="shared" si="3"/>
        <v>-10.563000000000001</v>
      </c>
      <c r="Q17" s="47">
        <f t="shared" si="4"/>
        <v>165.48700000000002</v>
      </c>
      <c r="R17" s="48"/>
      <c r="S17" s="49">
        <v>15</v>
      </c>
      <c r="T17" s="46">
        <f t="shared" si="5"/>
        <v>24.823050000000002</v>
      </c>
      <c r="U17" s="50">
        <v>8.6999999999999994E-2</v>
      </c>
      <c r="V17" s="51">
        <f t="shared" si="6"/>
        <v>16.3995</v>
      </c>
      <c r="W17" s="38"/>
      <c r="X17" s="52">
        <f t="shared" si="7"/>
        <v>124.26445000000002</v>
      </c>
      <c r="Y17" t="s">
        <v>28</v>
      </c>
    </row>
    <row r="18" spans="1:25">
      <c r="A18" s="40">
        <v>201410</v>
      </c>
      <c r="B18" s="29" t="s">
        <v>46</v>
      </c>
      <c r="C18" s="29" t="s">
        <v>47</v>
      </c>
      <c r="D18" s="30" t="s">
        <v>48</v>
      </c>
      <c r="E18" s="41">
        <v>39370</v>
      </c>
      <c r="F18" s="29" t="s">
        <v>26</v>
      </c>
      <c r="G18" s="29" t="s">
        <v>39</v>
      </c>
      <c r="H18" s="42">
        <v>13</v>
      </c>
      <c r="I18" s="43">
        <v>9</v>
      </c>
      <c r="J18" s="44">
        <v>0</v>
      </c>
      <c r="K18" s="44">
        <v>9</v>
      </c>
      <c r="L18" s="44"/>
      <c r="M18" s="45">
        <f t="shared" si="1"/>
        <v>117</v>
      </c>
      <c r="N18" s="46">
        <f t="shared" si="2"/>
        <v>0</v>
      </c>
      <c r="O18" s="46">
        <v>-6.63</v>
      </c>
      <c r="P18" s="46">
        <f t="shared" si="3"/>
        <v>-6.6222000000000003</v>
      </c>
      <c r="Q18" s="47">
        <f t="shared" si="4"/>
        <v>103.7478</v>
      </c>
      <c r="R18" s="48"/>
      <c r="S18" s="49">
        <v>15</v>
      </c>
      <c r="T18" s="46">
        <f t="shared" si="5"/>
        <v>15.562169999999998</v>
      </c>
      <c r="U18" s="50">
        <v>8.6999999999999994E-2</v>
      </c>
      <c r="V18" s="51">
        <f t="shared" si="6"/>
        <v>10.178999999999998</v>
      </c>
      <c r="W18" s="38"/>
      <c r="X18" s="52">
        <f t="shared" si="7"/>
        <v>78.006630000000001</v>
      </c>
      <c r="Y18" t="s">
        <v>32</v>
      </c>
    </row>
    <row r="19" spans="1:25">
      <c r="A19" s="40">
        <v>201411</v>
      </c>
      <c r="B19" s="29" t="s">
        <v>46</v>
      </c>
      <c r="C19" s="29" t="s">
        <v>47</v>
      </c>
      <c r="D19" s="30" t="s">
        <v>48</v>
      </c>
      <c r="E19" s="41">
        <v>39370</v>
      </c>
      <c r="F19" s="29" t="s">
        <v>26</v>
      </c>
      <c r="G19" s="29" t="s">
        <v>39</v>
      </c>
      <c r="H19" s="42">
        <v>13</v>
      </c>
      <c r="I19" s="43">
        <v>4</v>
      </c>
      <c r="J19" s="44">
        <v>0</v>
      </c>
      <c r="K19" s="44">
        <v>4</v>
      </c>
      <c r="L19" s="44"/>
      <c r="M19" s="45">
        <f t="shared" si="1"/>
        <v>52</v>
      </c>
      <c r="N19" s="46">
        <f t="shared" si="2"/>
        <v>0</v>
      </c>
      <c r="O19" s="46">
        <v>-2.6</v>
      </c>
      <c r="P19" s="46">
        <f t="shared" si="3"/>
        <v>-2.964</v>
      </c>
      <c r="Q19" s="47">
        <f t="shared" si="4"/>
        <v>46.436</v>
      </c>
      <c r="R19" s="48"/>
      <c r="S19" s="49">
        <v>15</v>
      </c>
      <c r="T19" s="46">
        <f t="shared" si="5"/>
        <v>6.9653999999999998</v>
      </c>
      <c r="U19" s="50">
        <v>8.6999999999999994E-2</v>
      </c>
      <c r="V19" s="51">
        <f t="shared" si="6"/>
        <v>4.524</v>
      </c>
      <c r="W19" s="38"/>
      <c r="X19" s="52">
        <f t="shared" si="7"/>
        <v>34.946599999999997</v>
      </c>
      <c r="Y19" t="s">
        <v>32</v>
      </c>
    </row>
    <row r="20" spans="1:25">
      <c r="A20" s="40">
        <v>201412</v>
      </c>
      <c r="B20" s="29" t="s">
        <v>46</v>
      </c>
      <c r="C20" s="29" t="s">
        <v>47</v>
      </c>
      <c r="D20" s="30" t="s">
        <v>48</v>
      </c>
      <c r="E20" s="41">
        <v>39370</v>
      </c>
      <c r="F20" s="29" t="s">
        <v>26</v>
      </c>
      <c r="G20" s="29" t="s">
        <v>39</v>
      </c>
      <c r="H20" s="42">
        <v>13</v>
      </c>
      <c r="I20" s="43">
        <v>13</v>
      </c>
      <c r="J20" s="44">
        <v>0</v>
      </c>
      <c r="K20" s="44">
        <v>13</v>
      </c>
      <c r="L20" s="44"/>
      <c r="M20" s="45">
        <f t="shared" si="1"/>
        <v>169</v>
      </c>
      <c r="N20" s="46">
        <f t="shared" si="2"/>
        <v>0</v>
      </c>
      <c r="O20" s="46">
        <v>-8.4499999999999993</v>
      </c>
      <c r="P20" s="46">
        <f t="shared" si="3"/>
        <v>-9.6330000000000009</v>
      </c>
      <c r="Q20" s="47">
        <f t="shared" si="4"/>
        <v>150.917</v>
      </c>
      <c r="R20" s="48"/>
      <c r="S20" s="49">
        <v>15</v>
      </c>
      <c r="T20" s="46">
        <f t="shared" si="5"/>
        <v>22.637550000000001</v>
      </c>
      <c r="U20" s="50">
        <v>8.6999999999999994E-2</v>
      </c>
      <c r="V20" s="51">
        <f t="shared" si="6"/>
        <v>14.702999999999999</v>
      </c>
      <c r="W20" s="38"/>
      <c r="X20" s="52">
        <f t="shared" si="7"/>
        <v>113.57644999999999</v>
      </c>
      <c r="Y20" t="s">
        <v>32</v>
      </c>
    </row>
    <row r="21" spans="1:25">
      <c r="A21" s="40">
        <v>201410</v>
      </c>
      <c r="B21" s="29" t="s">
        <v>49</v>
      </c>
      <c r="C21" s="29" t="s">
        <v>47</v>
      </c>
      <c r="D21" s="30" t="s">
        <v>50</v>
      </c>
      <c r="E21" s="41">
        <v>40256</v>
      </c>
      <c r="F21" s="29" t="s">
        <v>26</v>
      </c>
      <c r="G21" s="29" t="s">
        <v>51</v>
      </c>
      <c r="H21" s="42">
        <v>14.5</v>
      </c>
      <c r="I21" s="43">
        <v>37</v>
      </c>
      <c r="J21" s="44">
        <v>0</v>
      </c>
      <c r="K21" s="44">
        <v>37</v>
      </c>
      <c r="L21" s="44"/>
      <c r="M21" s="45">
        <f t="shared" si="1"/>
        <v>536.5</v>
      </c>
      <c r="N21" s="46">
        <f t="shared" si="2"/>
        <v>0</v>
      </c>
      <c r="O21" s="46">
        <v>-42.04</v>
      </c>
      <c r="P21" s="46">
        <f t="shared" si="3"/>
        <v>-29.667599999999997</v>
      </c>
      <c r="Q21" s="47">
        <f t="shared" si="4"/>
        <v>464.79239999999999</v>
      </c>
      <c r="R21" s="48"/>
      <c r="S21" s="49">
        <v>15</v>
      </c>
      <c r="T21" s="46">
        <f t="shared" si="5"/>
        <v>69.718859999999992</v>
      </c>
      <c r="U21" s="50">
        <v>8.6999999999999994E-2</v>
      </c>
      <c r="V21" s="51">
        <f t="shared" si="6"/>
        <v>46.6755</v>
      </c>
      <c r="W21" s="38"/>
      <c r="X21" s="52">
        <f t="shared" si="7"/>
        <v>348.39803999999998</v>
      </c>
      <c r="Y21" t="s">
        <v>52</v>
      </c>
    </row>
    <row r="22" spans="1:25">
      <c r="A22" s="40">
        <v>201411</v>
      </c>
      <c r="B22" s="29" t="s">
        <v>49</v>
      </c>
      <c r="C22" s="29" t="s">
        <v>47</v>
      </c>
      <c r="D22" s="30" t="s">
        <v>50</v>
      </c>
      <c r="E22" s="41">
        <v>40256</v>
      </c>
      <c r="F22" s="29" t="s">
        <v>26</v>
      </c>
      <c r="G22" s="29" t="s">
        <v>51</v>
      </c>
      <c r="H22" s="42">
        <v>14.5</v>
      </c>
      <c r="I22" s="43">
        <v>22</v>
      </c>
      <c r="J22" s="44">
        <v>0</v>
      </c>
      <c r="K22" s="44">
        <v>22</v>
      </c>
      <c r="L22" s="44"/>
      <c r="M22" s="45">
        <f t="shared" si="1"/>
        <v>319</v>
      </c>
      <c r="N22" s="46">
        <f t="shared" si="2"/>
        <v>0</v>
      </c>
      <c r="O22" s="46">
        <v>-28.46</v>
      </c>
      <c r="P22" s="46">
        <f t="shared" si="3"/>
        <v>-17.432400000000001</v>
      </c>
      <c r="Q22" s="47">
        <f t="shared" si="4"/>
        <v>273.10759999999999</v>
      </c>
      <c r="R22" s="48"/>
      <c r="S22" s="49">
        <v>15</v>
      </c>
      <c r="T22" s="46">
        <f t="shared" si="5"/>
        <v>40.966139999999996</v>
      </c>
      <c r="U22" s="50">
        <v>8.6999999999999994E-2</v>
      </c>
      <c r="V22" s="51">
        <f t="shared" si="6"/>
        <v>27.752999999999997</v>
      </c>
      <c r="W22" s="38"/>
      <c r="X22" s="52">
        <f t="shared" si="7"/>
        <v>204.38846000000001</v>
      </c>
      <c r="Y22" t="s">
        <v>52</v>
      </c>
    </row>
    <row r="23" spans="1:25">
      <c r="A23" s="40">
        <v>201412</v>
      </c>
      <c r="B23" s="29" t="s">
        <v>49</v>
      </c>
      <c r="C23" s="29" t="s">
        <v>47</v>
      </c>
      <c r="D23" s="30" t="s">
        <v>50</v>
      </c>
      <c r="E23" s="41">
        <v>40256</v>
      </c>
      <c r="F23" s="29" t="s">
        <v>26</v>
      </c>
      <c r="G23" s="29" t="s">
        <v>51</v>
      </c>
      <c r="H23" s="42">
        <v>14.5</v>
      </c>
      <c r="I23" s="43">
        <v>15</v>
      </c>
      <c r="J23" s="44">
        <v>0</v>
      </c>
      <c r="K23" s="44">
        <v>15</v>
      </c>
      <c r="L23" s="44"/>
      <c r="M23" s="45">
        <f t="shared" si="1"/>
        <v>217.5</v>
      </c>
      <c r="N23" s="46">
        <f t="shared" si="2"/>
        <v>0</v>
      </c>
      <c r="O23" s="46">
        <v>-17.399999999999999</v>
      </c>
      <c r="P23" s="46">
        <f t="shared" si="3"/>
        <v>-12.005999999999998</v>
      </c>
      <c r="Q23" s="47">
        <f t="shared" si="4"/>
        <v>188.09399999999999</v>
      </c>
      <c r="R23" s="48"/>
      <c r="S23" s="49">
        <v>15</v>
      </c>
      <c r="T23" s="46">
        <f t="shared" si="5"/>
        <v>28.214099999999998</v>
      </c>
      <c r="U23" s="50">
        <v>8.6999999999999994E-2</v>
      </c>
      <c r="V23" s="51">
        <f t="shared" si="6"/>
        <v>18.922499999999999</v>
      </c>
      <c r="W23" s="38"/>
      <c r="X23" s="52">
        <f t="shared" si="7"/>
        <v>140.95740000000001</v>
      </c>
      <c r="Y23" t="s">
        <v>52</v>
      </c>
    </row>
    <row r="24" spans="1:25">
      <c r="A24" s="40">
        <v>201410</v>
      </c>
      <c r="B24" s="29" t="s">
        <v>53</v>
      </c>
      <c r="C24" s="29" t="s">
        <v>47</v>
      </c>
      <c r="D24" s="30" t="s">
        <v>54</v>
      </c>
      <c r="E24" s="41">
        <v>40606</v>
      </c>
      <c r="F24" s="29" t="s">
        <v>26</v>
      </c>
      <c r="G24" s="29" t="s">
        <v>31</v>
      </c>
      <c r="H24" s="42">
        <v>14.5</v>
      </c>
      <c r="I24" s="43">
        <v>39</v>
      </c>
      <c r="J24" s="44">
        <v>0</v>
      </c>
      <c r="K24" s="44">
        <v>39</v>
      </c>
      <c r="L24" s="44"/>
      <c r="M24" s="45">
        <f t="shared" si="1"/>
        <v>565.5</v>
      </c>
      <c r="N24" s="46">
        <f t="shared" si="2"/>
        <v>0</v>
      </c>
      <c r="O24" s="46">
        <v>-39.520000000000003</v>
      </c>
      <c r="P24" s="46">
        <f t="shared" si="3"/>
        <v>-31.558800000000002</v>
      </c>
      <c r="Q24" s="47">
        <f t="shared" si="4"/>
        <v>494.4212</v>
      </c>
      <c r="R24" s="48"/>
      <c r="S24" s="49">
        <v>15</v>
      </c>
      <c r="T24" s="46">
        <f t="shared" si="5"/>
        <v>74.163179999999997</v>
      </c>
      <c r="U24" s="50">
        <v>8.6999999999999994E-2</v>
      </c>
      <c r="V24" s="51">
        <f t="shared" si="6"/>
        <v>49.198499999999996</v>
      </c>
      <c r="W24" s="38"/>
      <c r="X24" s="52">
        <f t="shared" si="7"/>
        <v>371.05952000000002</v>
      </c>
      <c r="Y24" t="s">
        <v>32</v>
      </c>
    </row>
    <row r="25" spans="1:25">
      <c r="A25" s="40">
        <v>201411</v>
      </c>
      <c r="B25" s="29" t="s">
        <v>53</v>
      </c>
      <c r="C25" s="29" t="s">
        <v>47</v>
      </c>
      <c r="D25" s="30" t="s">
        <v>54</v>
      </c>
      <c r="E25" s="41">
        <v>40606</v>
      </c>
      <c r="F25" s="29" t="s">
        <v>26</v>
      </c>
      <c r="G25" s="29" t="s">
        <v>31</v>
      </c>
      <c r="H25" s="42">
        <v>14.5</v>
      </c>
      <c r="I25" s="43">
        <v>27</v>
      </c>
      <c r="J25" s="44">
        <v>0</v>
      </c>
      <c r="K25" s="44">
        <v>27</v>
      </c>
      <c r="L25" s="44"/>
      <c r="M25" s="45">
        <f t="shared" si="1"/>
        <v>391.5</v>
      </c>
      <c r="N25" s="46">
        <f t="shared" si="2"/>
        <v>0</v>
      </c>
      <c r="O25" s="46">
        <v>-27.8</v>
      </c>
      <c r="P25" s="46">
        <f t="shared" si="3"/>
        <v>-21.821999999999999</v>
      </c>
      <c r="Q25" s="47">
        <f t="shared" si="4"/>
        <v>341.87799999999999</v>
      </c>
      <c r="R25" s="48"/>
      <c r="S25" s="49">
        <v>15</v>
      </c>
      <c r="T25" s="46">
        <f t="shared" si="5"/>
        <v>51.281700000000001</v>
      </c>
      <c r="U25" s="50">
        <v>8.6999999999999994E-2</v>
      </c>
      <c r="V25" s="51">
        <f t="shared" si="6"/>
        <v>34.060499999999998</v>
      </c>
      <c r="W25" s="38"/>
      <c r="X25" s="52">
        <f t="shared" si="7"/>
        <v>256.53579999999999</v>
      </c>
      <c r="Y25" t="s">
        <v>32</v>
      </c>
    </row>
    <row r="26" spans="1:25">
      <c r="A26" s="40">
        <v>201412</v>
      </c>
      <c r="B26" s="29" t="s">
        <v>53</v>
      </c>
      <c r="C26" s="29" t="s">
        <v>47</v>
      </c>
      <c r="D26" s="30" t="s">
        <v>54</v>
      </c>
      <c r="E26" s="41">
        <v>40606</v>
      </c>
      <c r="F26" s="29" t="s">
        <v>26</v>
      </c>
      <c r="G26" s="29" t="s">
        <v>31</v>
      </c>
      <c r="H26" s="42">
        <v>14.5</v>
      </c>
      <c r="I26" s="43">
        <v>16</v>
      </c>
      <c r="J26" s="44">
        <v>0</v>
      </c>
      <c r="K26" s="44">
        <v>16</v>
      </c>
      <c r="L26" s="44"/>
      <c r="M26" s="45">
        <f t="shared" si="1"/>
        <v>232</v>
      </c>
      <c r="N26" s="46">
        <f t="shared" si="2"/>
        <v>0</v>
      </c>
      <c r="O26" s="46">
        <v>-11.52</v>
      </c>
      <c r="P26" s="46">
        <f t="shared" si="3"/>
        <v>-13.2288</v>
      </c>
      <c r="Q26" s="47">
        <f t="shared" si="4"/>
        <v>207.25119999999998</v>
      </c>
      <c r="R26" s="48"/>
      <c r="S26" s="49">
        <v>15</v>
      </c>
      <c r="T26" s="46">
        <f t="shared" si="5"/>
        <v>31.087679999999995</v>
      </c>
      <c r="U26" s="50">
        <v>8.6999999999999994E-2</v>
      </c>
      <c r="V26" s="51">
        <f t="shared" si="6"/>
        <v>20.183999999999997</v>
      </c>
      <c r="W26" s="38"/>
      <c r="X26" s="52">
        <f t="shared" si="7"/>
        <v>155.97951999999998</v>
      </c>
      <c r="Y26" t="s">
        <v>32</v>
      </c>
    </row>
    <row r="27" spans="1:25">
      <c r="A27" s="40">
        <v>201410</v>
      </c>
      <c r="B27" s="29" t="s">
        <v>55</v>
      </c>
      <c r="C27" s="29" t="s">
        <v>47</v>
      </c>
      <c r="D27" s="30" t="s">
        <v>56</v>
      </c>
      <c r="E27" s="41">
        <v>40984</v>
      </c>
      <c r="F27" s="29" t="s">
        <v>26</v>
      </c>
      <c r="G27" s="29" t="s">
        <v>57</v>
      </c>
      <c r="H27" s="42">
        <v>18</v>
      </c>
      <c r="I27" s="43">
        <v>31</v>
      </c>
      <c r="J27" s="44">
        <v>0</v>
      </c>
      <c r="K27" s="44">
        <v>31</v>
      </c>
      <c r="L27" s="44"/>
      <c r="M27" s="45">
        <f t="shared" si="1"/>
        <v>558</v>
      </c>
      <c r="N27" s="46">
        <f t="shared" si="2"/>
        <v>0</v>
      </c>
      <c r="O27" s="46">
        <v>-44.64</v>
      </c>
      <c r="P27" s="46">
        <f t="shared" si="3"/>
        <v>-30.801600000000001</v>
      </c>
      <c r="Q27" s="47">
        <f t="shared" si="4"/>
        <v>482.55840000000001</v>
      </c>
      <c r="R27" s="48"/>
      <c r="S27" s="49">
        <v>15</v>
      </c>
      <c r="T27" s="46">
        <f t="shared" si="5"/>
        <v>72.383759999999995</v>
      </c>
      <c r="U27" s="50">
        <v>8.6999999999999994E-2</v>
      </c>
      <c r="V27" s="51">
        <f t="shared" si="6"/>
        <v>48.545999999999999</v>
      </c>
      <c r="W27" s="38"/>
      <c r="X27" s="52">
        <f t="shared" si="7"/>
        <v>361.62864000000002</v>
      </c>
      <c r="Y27" t="s">
        <v>58</v>
      </c>
    </row>
    <row r="28" spans="1:25">
      <c r="A28" s="40">
        <v>201411</v>
      </c>
      <c r="B28" s="29" t="s">
        <v>55</v>
      </c>
      <c r="C28" s="29" t="s">
        <v>47</v>
      </c>
      <c r="D28" s="30" t="s">
        <v>56</v>
      </c>
      <c r="E28" s="41">
        <v>40984</v>
      </c>
      <c r="F28" s="29" t="s">
        <v>26</v>
      </c>
      <c r="G28" s="29" t="s">
        <v>57</v>
      </c>
      <c r="H28" s="42">
        <v>18</v>
      </c>
      <c r="I28" s="43">
        <v>26</v>
      </c>
      <c r="J28" s="44">
        <v>0</v>
      </c>
      <c r="K28" s="44">
        <v>26</v>
      </c>
      <c r="L28" s="44"/>
      <c r="M28" s="45">
        <f t="shared" si="1"/>
        <v>468</v>
      </c>
      <c r="N28" s="46">
        <f t="shared" si="2"/>
        <v>0</v>
      </c>
      <c r="O28" s="46">
        <v>-37.44</v>
      </c>
      <c r="P28" s="46">
        <f t="shared" si="3"/>
        <v>-25.833600000000001</v>
      </c>
      <c r="Q28" s="47">
        <f t="shared" si="4"/>
        <v>404.72640000000001</v>
      </c>
      <c r="R28" s="48"/>
      <c r="S28" s="49">
        <v>15</v>
      </c>
      <c r="T28" s="46">
        <f t="shared" si="5"/>
        <v>60.708960000000005</v>
      </c>
      <c r="U28" s="50">
        <v>8.6999999999999994E-2</v>
      </c>
      <c r="V28" s="51">
        <f t="shared" si="6"/>
        <v>40.715999999999994</v>
      </c>
      <c r="W28" s="38"/>
      <c r="X28" s="52">
        <f t="shared" si="7"/>
        <v>303.30144000000001</v>
      </c>
      <c r="Y28" t="s">
        <v>58</v>
      </c>
    </row>
    <row r="29" spans="1:25">
      <c r="A29" s="40">
        <v>201412</v>
      </c>
      <c r="B29" s="29" t="s">
        <v>55</v>
      </c>
      <c r="C29" s="29" t="s">
        <v>47</v>
      </c>
      <c r="D29" s="30" t="s">
        <v>56</v>
      </c>
      <c r="E29" s="41">
        <v>40984</v>
      </c>
      <c r="F29" s="29" t="s">
        <v>26</v>
      </c>
      <c r="G29" s="29" t="s">
        <v>57</v>
      </c>
      <c r="H29" s="42">
        <v>18</v>
      </c>
      <c r="I29" s="43">
        <v>21</v>
      </c>
      <c r="J29" s="44">
        <v>0</v>
      </c>
      <c r="K29" s="44">
        <v>21</v>
      </c>
      <c r="L29" s="44"/>
      <c r="M29" s="45">
        <f t="shared" si="1"/>
        <v>378</v>
      </c>
      <c r="N29" s="46">
        <f t="shared" si="2"/>
        <v>0</v>
      </c>
      <c r="O29" s="46">
        <v>-30.24</v>
      </c>
      <c r="P29" s="46">
        <f t="shared" si="3"/>
        <v>-20.865599999999997</v>
      </c>
      <c r="Q29" s="47">
        <f t="shared" si="4"/>
        <v>326.89440000000002</v>
      </c>
      <c r="R29" s="48"/>
      <c r="S29" s="49">
        <v>15</v>
      </c>
      <c r="T29" s="46">
        <f t="shared" si="5"/>
        <v>49.03416</v>
      </c>
      <c r="U29" s="50">
        <v>8.6999999999999994E-2</v>
      </c>
      <c r="V29" s="51">
        <f t="shared" si="6"/>
        <v>32.885999999999996</v>
      </c>
      <c r="W29" s="38"/>
      <c r="X29" s="52">
        <f t="shared" si="7"/>
        <v>244.97424000000004</v>
      </c>
      <c r="Y29" t="s">
        <v>58</v>
      </c>
    </row>
    <row r="30" spans="1:25">
      <c r="A30" s="40">
        <v>201410</v>
      </c>
      <c r="B30" s="29" t="s">
        <v>59</v>
      </c>
      <c r="C30" s="29" t="s">
        <v>47</v>
      </c>
      <c r="D30" s="30" t="s">
        <v>60</v>
      </c>
      <c r="E30" s="41">
        <v>41285</v>
      </c>
      <c r="F30" s="29" t="s">
        <v>26</v>
      </c>
      <c r="G30" s="29" t="s">
        <v>31</v>
      </c>
      <c r="H30" s="42">
        <v>13.2676056338028</v>
      </c>
      <c r="I30" s="43">
        <v>73</v>
      </c>
      <c r="J30" s="44">
        <v>-2</v>
      </c>
      <c r="K30" s="44">
        <v>71</v>
      </c>
      <c r="L30" s="44"/>
      <c r="M30" s="45">
        <f t="shared" si="1"/>
        <v>968.53521126760438</v>
      </c>
      <c r="N30" s="46">
        <f t="shared" si="2"/>
        <v>-26.5352112676056</v>
      </c>
      <c r="O30" s="46">
        <v>-107.36</v>
      </c>
      <c r="P30" s="46">
        <f t="shared" si="3"/>
        <v>-50.078399999999924</v>
      </c>
      <c r="Q30" s="47">
        <f t="shared" si="4"/>
        <v>784.56159999999886</v>
      </c>
      <c r="R30" s="48"/>
      <c r="S30" s="49">
        <v>15</v>
      </c>
      <c r="T30" s="46">
        <f t="shared" si="5"/>
        <v>117.68423999999983</v>
      </c>
      <c r="U30" s="50">
        <v>8.6999999999999994E-2</v>
      </c>
      <c r="V30" s="51">
        <f t="shared" si="6"/>
        <v>81.95399999999988</v>
      </c>
      <c r="W30" s="38"/>
      <c r="X30" s="52">
        <f t="shared" si="7"/>
        <v>584.92335999999921</v>
      </c>
      <c r="Y30" t="s">
        <v>32</v>
      </c>
    </row>
    <row r="31" spans="1:25">
      <c r="A31" s="40">
        <v>201411</v>
      </c>
      <c r="B31" s="29" t="s">
        <v>59</v>
      </c>
      <c r="C31" s="29" t="s">
        <v>47</v>
      </c>
      <c r="D31" s="30" t="s">
        <v>60</v>
      </c>
      <c r="E31" s="41">
        <v>41285</v>
      </c>
      <c r="F31" s="29" t="s">
        <v>26</v>
      </c>
      <c r="G31" s="29" t="s">
        <v>31</v>
      </c>
      <c r="H31" s="42">
        <v>13.9555555555556</v>
      </c>
      <c r="I31" s="43">
        <v>92</v>
      </c>
      <c r="J31" s="44">
        <v>-2</v>
      </c>
      <c r="K31" s="44">
        <v>90</v>
      </c>
      <c r="L31" s="44"/>
      <c r="M31" s="45">
        <f t="shared" si="1"/>
        <v>1283.9111111111151</v>
      </c>
      <c r="N31" s="46">
        <f t="shared" si="2"/>
        <v>-27.9111111111112</v>
      </c>
      <c r="O31" s="46">
        <v>-146.21</v>
      </c>
      <c r="P31" s="46">
        <f t="shared" si="3"/>
        <v>-66.58740000000023</v>
      </c>
      <c r="Q31" s="47">
        <f t="shared" si="4"/>
        <v>1043.2026000000037</v>
      </c>
      <c r="R31" s="48"/>
      <c r="S31" s="49">
        <v>15</v>
      </c>
      <c r="T31" s="46">
        <f t="shared" si="5"/>
        <v>156.48039000000054</v>
      </c>
      <c r="U31" s="50">
        <v>8.6999999999999994E-2</v>
      </c>
      <c r="V31" s="51">
        <f t="shared" si="6"/>
        <v>109.27200000000033</v>
      </c>
      <c r="W31" s="38"/>
      <c r="X31" s="52">
        <f t="shared" si="7"/>
        <v>777.45021000000293</v>
      </c>
      <c r="Y31" t="s">
        <v>32</v>
      </c>
    </row>
    <row r="32" spans="1:25">
      <c r="A32" s="40">
        <v>201412</v>
      </c>
      <c r="B32" s="29" t="s">
        <v>59</v>
      </c>
      <c r="C32" s="29" t="s">
        <v>47</v>
      </c>
      <c r="D32" s="30" t="s">
        <v>60</v>
      </c>
      <c r="E32" s="41">
        <v>41285</v>
      </c>
      <c r="F32" s="29" t="s">
        <v>26</v>
      </c>
      <c r="G32" s="29" t="s">
        <v>31</v>
      </c>
      <c r="H32" s="42">
        <v>14.214285714285699</v>
      </c>
      <c r="I32" s="43">
        <v>49</v>
      </c>
      <c r="J32" s="44">
        <v>0</v>
      </c>
      <c r="K32" s="44">
        <v>49</v>
      </c>
      <c r="L32" s="44"/>
      <c r="M32" s="45">
        <f t="shared" si="1"/>
        <v>696.49999999999932</v>
      </c>
      <c r="N32" s="46">
        <f t="shared" si="2"/>
        <v>0</v>
      </c>
      <c r="O32" s="46">
        <v>-109.09</v>
      </c>
      <c r="P32" s="46">
        <f t="shared" si="3"/>
        <v>-35.244599999999956</v>
      </c>
      <c r="Q32" s="47">
        <f t="shared" si="4"/>
        <v>552.16539999999929</v>
      </c>
      <c r="R32" s="48"/>
      <c r="S32" s="49">
        <v>15</v>
      </c>
      <c r="T32" s="46">
        <f t="shared" si="5"/>
        <v>82.824809999999886</v>
      </c>
      <c r="U32" s="50">
        <v>8.6999999999999994E-2</v>
      </c>
      <c r="V32" s="51">
        <f t="shared" si="6"/>
        <v>60.595499999999937</v>
      </c>
      <c r="W32" s="38"/>
      <c r="X32" s="52">
        <f t="shared" si="7"/>
        <v>408.74508999999944</v>
      </c>
      <c r="Y32" t="s">
        <v>32</v>
      </c>
    </row>
    <row r="33" spans="1:25">
      <c r="A33" s="40">
        <v>201410</v>
      </c>
      <c r="B33" s="29" t="s">
        <v>61</v>
      </c>
      <c r="C33" s="29" t="s">
        <v>47</v>
      </c>
      <c r="D33" s="30" t="s">
        <v>60</v>
      </c>
      <c r="E33" s="41">
        <v>41285</v>
      </c>
      <c r="F33" s="29" t="s">
        <v>26</v>
      </c>
      <c r="G33" s="29" t="s">
        <v>62</v>
      </c>
      <c r="H33" s="42">
        <v>23.85</v>
      </c>
      <c r="I33" s="43">
        <v>4</v>
      </c>
      <c r="J33" s="44">
        <v>0</v>
      </c>
      <c r="K33" s="44">
        <v>4</v>
      </c>
      <c r="L33" s="44"/>
      <c r="M33" s="45">
        <f t="shared" si="1"/>
        <v>95.4</v>
      </c>
      <c r="N33" s="46">
        <f t="shared" si="2"/>
        <v>0</v>
      </c>
      <c r="O33" s="46">
        <v>-6.75</v>
      </c>
      <c r="P33" s="46">
        <f t="shared" si="3"/>
        <v>-5.319</v>
      </c>
      <c r="Q33" s="47">
        <f t="shared" si="4"/>
        <v>83.331000000000003</v>
      </c>
      <c r="R33" s="48"/>
      <c r="S33" s="49">
        <v>15</v>
      </c>
      <c r="T33" s="46">
        <f t="shared" si="5"/>
        <v>12.499650000000001</v>
      </c>
      <c r="U33" s="50">
        <v>8.6999999999999994E-2</v>
      </c>
      <c r="V33" s="51">
        <f t="shared" si="6"/>
        <v>8.2997999999999994</v>
      </c>
      <c r="W33" s="38"/>
      <c r="X33" s="52">
        <f t="shared" si="7"/>
        <v>62.531550000000003</v>
      </c>
      <c r="Y33" t="s">
        <v>35</v>
      </c>
    </row>
    <row r="34" spans="1:25">
      <c r="A34" s="40">
        <v>201411</v>
      </c>
      <c r="B34" s="29" t="s">
        <v>61</v>
      </c>
      <c r="C34" s="29" t="s">
        <v>47</v>
      </c>
      <c r="D34" s="30" t="s">
        <v>60</v>
      </c>
      <c r="E34" s="41">
        <v>41285</v>
      </c>
      <c r="F34" s="29" t="s">
        <v>26</v>
      </c>
      <c r="G34" s="29" t="s">
        <v>62</v>
      </c>
      <c r="H34" s="42">
        <v>23.85</v>
      </c>
      <c r="I34" s="43">
        <v>1</v>
      </c>
      <c r="J34" s="44">
        <v>0</v>
      </c>
      <c r="K34" s="44">
        <v>1</v>
      </c>
      <c r="L34" s="44"/>
      <c r="M34" s="45">
        <f t="shared" si="1"/>
        <v>23.85</v>
      </c>
      <c r="N34" s="46">
        <f t="shared" si="2"/>
        <v>0</v>
      </c>
      <c r="O34" s="46">
        <v>0</v>
      </c>
      <c r="P34" s="46">
        <f t="shared" si="3"/>
        <v>-1.431</v>
      </c>
      <c r="Q34" s="47">
        <f t="shared" si="4"/>
        <v>22.419</v>
      </c>
      <c r="R34" s="48"/>
      <c r="S34" s="49">
        <v>15</v>
      </c>
      <c r="T34" s="46">
        <f t="shared" si="5"/>
        <v>3.3628500000000003</v>
      </c>
      <c r="U34" s="50">
        <v>8.6999999999999994E-2</v>
      </c>
      <c r="V34" s="51">
        <f t="shared" si="6"/>
        <v>2.0749499999999999</v>
      </c>
      <c r="W34" s="38"/>
      <c r="X34" s="52">
        <f t="shared" si="7"/>
        <v>16.981199999999998</v>
      </c>
      <c r="Y34" t="s">
        <v>35</v>
      </c>
    </row>
    <row r="35" spans="1:25">
      <c r="A35" s="40">
        <v>201410</v>
      </c>
      <c r="B35" s="29" t="s">
        <v>63</v>
      </c>
      <c r="C35" s="29" t="s">
        <v>64</v>
      </c>
      <c r="D35" s="30" t="s">
        <v>65</v>
      </c>
      <c r="E35" s="41">
        <v>38803</v>
      </c>
      <c r="F35" s="29" t="s">
        <v>26</v>
      </c>
      <c r="G35" s="29" t="s">
        <v>39</v>
      </c>
      <c r="H35" s="42">
        <v>13</v>
      </c>
      <c r="I35" s="43">
        <v>1</v>
      </c>
      <c r="J35" s="44">
        <v>0</v>
      </c>
      <c r="K35" s="44">
        <v>1</v>
      </c>
      <c r="L35" s="44"/>
      <c r="M35" s="45">
        <f t="shared" si="1"/>
        <v>13</v>
      </c>
      <c r="N35" s="46">
        <f t="shared" si="2"/>
        <v>0</v>
      </c>
      <c r="O35" s="46">
        <v>-1.04</v>
      </c>
      <c r="P35" s="46">
        <f t="shared" si="3"/>
        <v>-0.71760000000000002</v>
      </c>
      <c r="Q35" s="47">
        <f t="shared" si="4"/>
        <v>11.2424</v>
      </c>
      <c r="R35" s="48"/>
      <c r="S35" s="49">
        <v>15</v>
      </c>
      <c r="T35" s="46">
        <f t="shared" si="5"/>
        <v>1.6863599999999999</v>
      </c>
      <c r="U35" s="50">
        <v>8.6999999999999994E-2</v>
      </c>
      <c r="V35" s="51">
        <f t="shared" si="6"/>
        <v>1.131</v>
      </c>
      <c r="W35" s="38"/>
      <c r="X35" s="52">
        <f t="shared" si="7"/>
        <v>8.4250399999999992</v>
      </c>
      <c r="Y35" t="s">
        <v>32</v>
      </c>
    </row>
    <row r="36" spans="1:25">
      <c r="A36" s="40">
        <v>201412</v>
      </c>
      <c r="B36" s="29" t="s">
        <v>63</v>
      </c>
      <c r="C36" s="29" t="s">
        <v>64</v>
      </c>
      <c r="D36" s="30" t="s">
        <v>65</v>
      </c>
      <c r="E36" s="41">
        <v>38803</v>
      </c>
      <c r="F36" s="29" t="s">
        <v>26</v>
      </c>
      <c r="G36" s="29" t="s">
        <v>39</v>
      </c>
      <c r="H36" s="42">
        <v>13</v>
      </c>
      <c r="I36" s="43">
        <v>0</v>
      </c>
      <c r="J36" s="44">
        <v>-2</v>
      </c>
      <c r="K36" s="44">
        <v>-2</v>
      </c>
      <c r="L36" s="44"/>
      <c r="M36" s="45">
        <f t="shared" si="1"/>
        <v>0</v>
      </c>
      <c r="N36" s="46">
        <f t="shared" si="2"/>
        <v>-26</v>
      </c>
      <c r="O36" s="46">
        <v>1.3</v>
      </c>
      <c r="P36" s="46">
        <f t="shared" si="3"/>
        <v>1.482</v>
      </c>
      <c r="Q36" s="47">
        <f t="shared" si="4"/>
        <v>-23.218</v>
      </c>
      <c r="R36" s="48"/>
      <c r="S36" s="49">
        <v>15</v>
      </c>
      <c r="T36" s="46">
        <f t="shared" si="5"/>
        <v>-3.4826999999999999</v>
      </c>
      <c r="U36" s="50">
        <v>8.6999999999999994E-2</v>
      </c>
      <c r="V36" s="51">
        <f t="shared" si="6"/>
        <v>-2.262</v>
      </c>
      <c r="W36" s="38"/>
      <c r="X36" s="52">
        <f t="shared" si="7"/>
        <v>-17.473299999999998</v>
      </c>
      <c r="Y36" t="s">
        <v>32</v>
      </c>
    </row>
    <row r="37" spans="1:25">
      <c r="A37" s="40">
        <v>201412</v>
      </c>
      <c r="B37" s="29" t="s">
        <v>66</v>
      </c>
      <c r="C37" s="29" t="s">
        <v>67</v>
      </c>
      <c r="D37" s="30" t="s">
        <v>68</v>
      </c>
      <c r="E37" s="41">
        <v>40410</v>
      </c>
      <c r="F37" s="29" t="s">
        <v>26</v>
      </c>
      <c r="G37" s="29" t="s">
        <v>31</v>
      </c>
      <c r="H37" s="42" t="s">
        <v>69</v>
      </c>
      <c r="I37" s="43">
        <v>0</v>
      </c>
      <c r="J37" s="44">
        <v>0</v>
      </c>
      <c r="K37" s="44">
        <v>0</v>
      </c>
      <c r="L37" s="44"/>
      <c r="M37" s="45">
        <f t="shared" si="1"/>
        <v>0</v>
      </c>
      <c r="N37" s="46">
        <f t="shared" si="2"/>
        <v>0</v>
      </c>
      <c r="O37" s="46">
        <v>0</v>
      </c>
      <c r="P37" s="46">
        <f t="shared" si="3"/>
        <v>0</v>
      </c>
      <c r="Q37" s="47">
        <f t="shared" si="4"/>
        <v>0</v>
      </c>
      <c r="R37" s="48"/>
      <c r="S37" s="49">
        <v>15</v>
      </c>
      <c r="T37" s="46">
        <f t="shared" si="5"/>
        <v>0</v>
      </c>
      <c r="U37" s="50">
        <v>8.6999999999999994E-2</v>
      </c>
      <c r="V37" s="51">
        <f t="shared" si="6"/>
        <v>0</v>
      </c>
      <c r="W37" s="38"/>
      <c r="X37" s="52">
        <f t="shared" si="7"/>
        <v>0</v>
      </c>
      <c r="Y37" t="s">
        <v>32</v>
      </c>
    </row>
    <row r="38" spans="1:25">
      <c r="A38" s="40">
        <v>201410</v>
      </c>
      <c r="B38" s="29" t="s">
        <v>70</v>
      </c>
      <c r="C38" s="29" t="s">
        <v>71</v>
      </c>
      <c r="D38" s="30" t="s">
        <v>71</v>
      </c>
      <c r="E38" s="41">
        <v>40515</v>
      </c>
      <c r="F38" s="29" t="s">
        <v>26</v>
      </c>
      <c r="G38" s="29" t="s">
        <v>72</v>
      </c>
      <c r="H38" s="42">
        <v>4.5</v>
      </c>
      <c r="I38" s="43">
        <v>4</v>
      </c>
      <c r="J38" s="44">
        <v>0</v>
      </c>
      <c r="K38" s="44">
        <v>4</v>
      </c>
      <c r="L38" s="44"/>
      <c r="M38" s="45">
        <f t="shared" si="1"/>
        <v>18</v>
      </c>
      <c r="N38" s="46">
        <f t="shared" si="2"/>
        <v>0</v>
      </c>
      <c r="O38" s="46">
        <v>-1.44</v>
      </c>
      <c r="P38" s="46">
        <f t="shared" si="3"/>
        <v>-0.99359999999999993</v>
      </c>
      <c r="Q38" s="47">
        <f t="shared" si="4"/>
        <v>15.5664</v>
      </c>
      <c r="R38" s="48"/>
      <c r="S38" s="49">
        <v>15</v>
      </c>
      <c r="T38" s="46">
        <f t="shared" si="5"/>
        <v>2.3349600000000001</v>
      </c>
      <c r="U38" s="50">
        <v>8.6999999999999994E-2</v>
      </c>
      <c r="V38" s="51">
        <f t="shared" si="6"/>
        <v>1.5659999999999998</v>
      </c>
      <c r="W38" s="38"/>
      <c r="X38" s="52">
        <f t="shared" si="7"/>
        <v>11.66544</v>
      </c>
      <c r="Y38" t="s">
        <v>32</v>
      </c>
    </row>
    <row r="39" spans="1:25">
      <c r="A39" s="40">
        <v>201411</v>
      </c>
      <c r="B39" s="29" t="s">
        <v>70</v>
      </c>
      <c r="C39" s="29" t="s">
        <v>71</v>
      </c>
      <c r="D39" s="30" t="s">
        <v>71</v>
      </c>
      <c r="E39" s="41">
        <v>40515</v>
      </c>
      <c r="F39" s="29" t="s">
        <v>26</v>
      </c>
      <c r="G39" s="29" t="s">
        <v>72</v>
      </c>
      <c r="H39" s="42">
        <v>4.5</v>
      </c>
      <c r="I39" s="43">
        <v>5</v>
      </c>
      <c r="J39" s="44">
        <v>0</v>
      </c>
      <c r="K39" s="44">
        <v>5</v>
      </c>
      <c r="L39" s="44"/>
      <c r="M39" s="45">
        <f t="shared" si="1"/>
        <v>22.5</v>
      </c>
      <c r="N39" s="46">
        <f t="shared" si="2"/>
        <v>0</v>
      </c>
      <c r="O39" s="46">
        <v>-1.8</v>
      </c>
      <c r="P39" s="46">
        <f t="shared" si="3"/>
        <v>-1.242</v>
      </c>
      <c r="Q39" s="47">
        <f t="shared" si="4"/>
        <v>19.457999999999998</v>
      </c>
      <c r="R39" s="48"/>
      <c r="S39" s="49">
        <v>15</v>
      </c>
      <c r="T39" s="46">
        <f t="shared" si="5"/>
        <v>2.9186999999999999</v>
      </c>
      <c r="U39" s="50">
        <v>8.6999999999999994E-2</v>
      </c>
      <c r="V39" s="51">
        <f t="shared" si="6"/>
        <v>1.9574999999999998</v>
      </c>
      <c r="W39" s="38"/>
      <c r="X39" s="52">
        <f t="shared" si="7"/>
        <v>14.581799999999998</v>
      </c>
      <c r="Y39" t="s">
        <v>32</v>
      </c>
    </row>
    <row r="40" spans="1:25">
      <c r="A40" s="40">
        <v>201412</v>
      </c>
      <c r="B40" s="29" t="s">
        <v>70</v>
      </c>
      <c r="C40" s="29" t="s">
        <v>71</v>
      </c>
      <c r="D40" s="30" t="s">
        <v>71</v>
      </c>
      <c r="E40" s="41">
        <v>40515</v>
      </c>
      <c r="F40" s="29" t="s">
        <v>26</v>
      </c>
      <c r="G40" s="29" t="s">
        <v>72</v>
      </c>
      <c r="H40" s="42">
        <v>4.5</v>
      </c>
      <c r="I40" s="43">
        <v>9</v>
      </c>
      <c r="J40" s="44">
        <v>0</v>
      </c>
      <c r="K40" s="44">
        <v>9</v>
      </c>
      <c r="L40" s="44"/>
      <c r="M40" s="45">
        <f t="shared" si="1"/>
        <v>40.5</v>
      </c>
      <c r="N40" s="46">
        <f t="shared" si="2"/>
        <v>0</v>
      </c>
      <c r="O40" s="46">
        <v>-3.24</v>
      </c>
      <c r="P40" s="46">
        <f t="shared" si="3"/>
        <v>-2.2355999999999998</v>
      </c>
      <c r="Q40" s="47">
        <f t="shared" si="4"/>
        <v>35.0244</v>
      </c>
      <c r="R40" s="48"/>
      <c r="S40" s="49">
        <v>15</v>
      </c>
      <c r="T40" s="46">
        <f t="shared" si="5"/>
        <v>5.25366</v>
      </c>
      <c r="U40" s="50">
        <v>8.6999999999999994E-2</v>
      </c>
      <c r="V40" s="51">
        <f t="shared" si="6"/>
        <v>3.5234999999999999</v>
      </c>
      <c r="W40" s="38"/>
      <c r="X40" s="52">
        <f t="shared" si="7"/>
        <v>26.247240000000001</v>
      </c>
      <c r="Y40" t="s">
        <v>32</v>
      </c>
    </row>
    <row r="41" spans="1:25">
      <c r="A41" s="40">
        <v>201410</v>
      </c>
      <c r="B41" s="29" t="s">
        <v>73</v>
      </c>
      <c r="C41" s="29" t="s">
        <v>74</v>
      </c>
      <c r="D41" s="30" t="s">
        <v>75</v>
      </c>
      <c r="E41" s="41">
        <v>40970</v>
      </c>
      <c r="F41" s="29" t="s">
        <v>26</v>
      </c>
      <c r="G41" s="29" t="s">
        <v>76</v>
      </c>
      <c r="H41" s="42">
        <v>11</v>
      </c>
      <c r="I41" s="43">
        <v>27</v>
      </c>
      <c r="J41" s="44">
        <v>-3</v>
      </c>
      <c r="K41" s="44">
        <v>24</v>
      </c>
      <c r="L41" s="44">
        <v>1</v>
      </c>
      <c r="M41" s="45">
        <f t="shared" si="1"/>
        <v>297</v>
      </c>
      <c r="N41" s="46">
        <f t="shared" si="2"/>
        <v>-33</v>
      </c>
      <c r="O41" s="46">
        <v>10.56</v>
      </c>
      <c r="P41" s="46">
        <f t="shared" si="3"/>
        <v>-16.473600000000001</v>
      </c>
      <c r="Q41" s="47">
        <f t="shared" si="4"/>
        <v>258.08639999999997</v>
      </c>
      <c r="R41" s="48"/>
      <c r="S41" s="49">
        <v>15</v>
      </c>
      <c r="T41" s="46">
        <f t="shared" si="5"/>
        <v>38.712959999999995</v>
      </c>
      <c r="U41" s="50">
        <v>8.6999999999999994E-2</v>
      </c>
      <c r="V41" s="51">
        <f t="shared" si="6"/>
        <v>22.968</v>
      </c>
      <c r="W41" s="38"/>
      <c r="X41" s="52">
        <f t="shared" si="7"/>
        <v>196.40543999999997</v>
      </c>
      <c r="Y41" t="s">
        <v>32</v>
      </c>
    </row>
    <row r="42" spans="1:25">
      <c r="A42" s="40">
        <v>201411</v>
      </c>
      <c r="B42" s="29" t="s">
        <v>73</v>
      </c>
      <c r="C42" s="29" t="s">
        <v>74</v>
      </c>
      <c r="D42" s="30" t="s">
        <v>75</v>
      </c>
      <c r="E42" s="41">
        <v>40970</v>
      </c>
      <c r="F42" s="29" t="s">
        <v>26</v>
      </c>
      <c r="G42" s="29" t="s">
        <v>76</v>
      </c>
      <c r="H42" s="42">
        <v>11</v>
      </c>
      <c r="I42" s="43">
        <v>30</v>
      </c>
      <c r="J42" s="44">
        <v>0</v>
      </c>
      <c r="K42" s="44">
        <v>30</v>
      </c>
      <c r="L42" s="44"/>
      <c r="M42" s="45">
        <f t="shared" si="1"/>
        <v>330</v>
      </c>
      <c r="N42" s="46">
        <f t="shared" si="2"/>
        <v>0</v>
      </c>
      <c r="O42" s="46">
        <v>-26.07</v>
      </c>
      <c r="P42" s="46">
        <f t="shared" si="3"/>
        <v>-18.235800000000001</v>
      </c>
      <c r="Q42" s="47">
        <f t="shared" si="4"/>
        <v>285.69420000000002</v>
      </c>
      <c r="R42" s="48"/>
      <c r="S42" s="49">
        <v>15</v>
      </c>
      <c r="T42" s="46">
        <f t="shared" si="5"/>
        <v>42.854130000000005</v>
      </c>
      <c r="U42" s="50">
        <v>8.6999999999999994E-2</v>
      </c>
      <c r="V42" s="51">
        <f t="shared" si="6"/>
        <v>28.709999999999997</v>
      </c>
      <c r="W42" s="38"/>
      <c r="X42" s="52">
        <f t="shared" si="7"/>
        <v>214.13007000000002</v>
      </c>
      <c r="Y42" t="s">
        <v>32</v>
      </c>
    </row>
    <row r="43" spans="1:25">
      <c r="A43" s="40">
        <v>201412</v>
      </c>
      <c r="B43" s="29" t="s">
        <v>73</v>
      </c>
      <c r="C43" s="29" t="s">
        <v>74</v>
      </c>
      <c r="D43" s="30" t="s">
        <v>75</v>
      </c>
      <c r="E43" s="41">
        <v>40970</v>
      </c>
      <c r="F43" s="29" t="s">
        <v>26</v>
      </c>
      <c r="G43" s="29" t="s">
        <v>76</v>
      </c>
      <c r="H43" s="42">
        <v>11</v>
      </c>
      <c r="I43" s="43">
        <v>26</v>
      </c>
      <c r="J43" s="44">
        <v>0</v>
      </c>
      <c r="K43" s="44">
        <v>26</v>
      </c>
      <c r="L43" s="44"/>
      <c r="M43" s="45">
        <f t="shared" si="1"/>
        <v>286</v>
      </c>
      <c r="N43" s="46">
        <f t="shared" si="2"/>
        <v>0</v>
      </c>
      <c r="O43" s="46">
        <v>-24.45</v>
      </c>
      <c r="P43" s="46">
        <f t="shared" si="3"/>
        <v>-15.693</v>
      </c>
      <c r="Q43" s="47">
        <f t="shared" si="4"/>
        <v>245.85700000000003</v>
      </c>
      <c r="R43" s="48"/>
      <c r="S43" s="49">
        <v>15</v>
      </c>
      <c r="T43" s="46">
        <f t="shared" si="5"/>
        <v>36.878550000000004</v>
      </c>
      <c r="U43" s="50">
        <v>8.6999999999999994E-2</v>
      </c>
      <c r="V43" s="51">
        <f t="shared" si="6"/>
        <v>24.881999999999998</v>
      </c>
      <c r="W43" s="38"/>
      <c r="X43" s="52">
        <f t="shared" si="7"/>
        <v>184.09645</v>
      </c>
      <c r="Y43" t="s">
        <v>32</v>
      </c>
    </row>
    <row r="44" spans="1:25">
      <c r="A44" s="40">
        <v>201410</v>
      </c>
      <c r="B44" s="29" t="s">
        <v>77</v>
      </c>
      <c r="C44" s="29" t="s">
        <v>74</v>
      </c>
      <c r="D44" s="30" t="s">
        <v>78</v>
      </c>
      <c r="E44" s="41">
        <v>41642</v>
      </c>
      <c r="F44" s="29" t="s">
        <v>26</v>
      </c>
      <c r="G44" s="29" t="s">
        <v>31</v>
      </c>
      <c r="H44" s="42">
        <v>7.26</v>
      </c>
      <c r="I44" s="43">
        <v>150</v>
      </c>
      <c r="J44" s="44">
        <v>-5</v>
      </c>
      <c r="K44" s="44">
        <v>145</v>
      </c>
      <c r="L44" s="44">
        <v>1</v>
      </c>
      <c r="M44" s="45">
        <f t="shared" si="1"/>
        <v>1089</v>
      </c>
      <c r="N44" s="46">
        <f t="shared" si="2"/>
        <v>-36.299999999999997</v>
      </c>
      <c r="O44" s="46">
        <v>-230.39</v>
      </c>
      <c r="P44" s="46">
        <f t="shared" si="3"/>
        <v>-49.3386</v>
      </c>
      <c r="Q44" s="47">
        <f t="shared" si="4"/>
        <v>772.97140000000002</v>
      </c>
      <c r="R44" s="48"/>
      <c r="S44" s="49">
        <v>15</v>
      </c>
      <c r="T44" s="46">
        <f t="shared" si="5"/>
        <v>115.94571000000001</v>
      </c>
      <c r="U44" s="50">
        <v>8.6999999999999994E-2</v>
      </c>
      <c r="V44" s="51">
        <f t="shared" si="6"/>
        <v>91.584900000000005</v>
      </c>
      <c r="W44" s="38"/>
      <c r="X44" s="52">
        <f t="shared" si="7"/>
        <v>565.44079000000011</v>
      </c>
      <c r="Y44" t="s">
        <v>32</v>
      </c>
    </row>
    <row r="45" spans="1:25">
      <c r="A45" s="40">
        <v>201411</v>
      </c>
      <c r="B45" s="29" t="s">
        <v>77</v>
      </c>
      <c r="C45" s="29" t="s">
        <v>74</v>
      </c>
      <c r="D45" s="30" t="s">
        <v>78</v>
      </c>
      <c r="E45" s="41">
        <v>41642</v>
      </c>
      <c r="F45" s="29" t="s">
        <v>26</v>
      </c>
      <c r="G45" s="29" t="s">
        <v>31</v>
      </c>
      <c r="H45" s="42">
        <v>14.5</v>
      </c>
      <c r="I45" s="43">
        <v>93</v>
      </c>
      <c r="J45" s="44">
        <v>-4</v>
      </c>
      <c r="K45" s="44">
        <v>89</v>
      </c>
      <c r="L45" s="44"/>
      <c r="M45" s="45">
        <f t="shared" si="1"/>
        <v>1348.5</v>
      </c>
      <c r="N45" s="46">
        <f t="shared" si="2"/>
        <v>-58</v>
      </c>
      <c r="O45" s="46">
        <v>-416.29</v>
      </c>
      <c r="P45" s="46">
        <f t="shared" si="3"/>
        <v>-52.452599999999997</v>
      </c>
      <c r="Q45" s="47">
        <f t="shared" si="4"/>
        <v>821.75739999999996</v>
      </c>
      <c r="R45" s="48"/>
      <c r="S45" s="49">
        <v>15</v>
      </c>
      <c r="T45" s="46">
        <f t="shared" si="5"/>
        <v>123.26360999999999</v>
      </c>
      <c r="U45" s="50">
        <v>8.6999999999999994E-2</v>
      </c>
      <c r="V45" s="51">
        <f t="shared" si="6"/>
        <v>112.2735</v>
      </c>
      <c r="W45" s="38"/>
      <c r="X45" s="52">
        <f t="shared" si="7"/>
        <v>586.22028999999998</v>
      </c>
      <c r="Y45" t="s">
        <v>32</v>
      </c>
    </row>
    <row r="46" spans="1:25">
      <c r="A46" s="40">
        <v>201412</v>
      </c>
      <c r="B46" s="29" t="s">
        <v>77</v>
      </c>
      <c r="C46" s="29" t="s">
        <v>74</v>
      </c>
      <c r="D46" s="30" t="s">
        <v>78</v>
      </c>
      <c r="E46" s="41">
        <v>41642</v>
      </c>
      <c r="F46" s="29" t="s">
        <v>26</v>
      </c>
      <c r="G46" s="29" t="s">
        <v>31</v>
      </c>
      <c r="H46" s="42">
        <v>6.5151440329218104</v>
      </c>
      <c r="I46" s="43">
        <v>311</v>
      </c>
      <c r="J46" s="44">
        <v>-68</v>
      </c>
      <c r="K46" s="44">
        <v>243</v>
      </c>
      <c r="L46" s="44"/>
      <c r="M46" s="45">
        <f t="shared" si="1"/>
        <v>2026.2097942386831</v>
      </c>
      <c r="N46" s="46">
        <f t="shared" si="2"/>
        <v>-443.02979423868311</v>
      </c>
      <c r="O46" s="46">
        <v>39.020000000000003</v>
      </c>
      <c r="P46" s="46">
        <f t="shared" si="3"/>
        <v>-97.331999999999994</v>
      </c>
      <c r="Q46" s="47">
        <f t="shared" si="4"/>
        <v>1524.8679999999999</v>
      </c>
      <c r="R46" s="48"/>
      <c r="S46" s="49">
        <v>15</v>
      </c>
      <c r="T46" s="46">
        <f t="shared" si="5"/>
        <v>228.7302</v>
      </c>
      <c r="U46" s="50">
        <v>8.6999999999999994E-2</v>
      </c>
      <c r="V46" s="51">
        <f t="shared" si="6"/>
        <v>137.73666</v>
      </c>
      <c r="W46" s="38"/>
      <c r="X46" s="52">
        <f t="shared" si="7"/>
        <v>1158.4011399999999</v>
      </c>
      <c r="Y46" t="s">
        <v>32</v>
      </c>
    </row>
    <row r="47" spans="1:25">
      <c r="A47" s="40">
        <v>201410</v>
      </c>
      <c r="B47" s="29" t="s">
        <v>79</v>
      </c>
      <c r="C47" s="29" t="s">
        <v>80</v>
      </c>
      <c r="D47" s="30" t="s">
        <v>81</v>
      </c>
      <c r="E47" s="41">
        <v>40900</v>
      </c>
      <c r="F47" s="29" t="s">
        <v>26</v>
      </c>
      <c r="G47" s="29" t="s">
        <v>82</v>
      </c>
      <c r="H47" s="42">
        <v>20</v>
      </c>
      <c r="I47" s="43">
        <v>1</v>
      </c>
      <c r="J47" s="44">
        <v>0</v>
      </c>
      <c r="K47" s="44">
        <v>1</v>
      </c>
      <c r="L47" s="44"/>
      <c r="M47" s="45">
        <f t="shared" si="1"/>
        <v>20</v>
      </c>
      <c r="N47" s="46">
        <f t="shared" si="2"/>
        <v>0</v>
      </c>
      <c r="O47" s="46">
        <v>0</v>
      </c>
      <c r="P47" s="46">
        <f t="shared" si="3"/>
        <v>-1.2</v>
      </c>
      <c r="Q47" s="47">
        <f t="shared" si="4"/>
        <v>18.8</v>
      </c>
      <c r="R47" s="48"/>
      <c r="S47" s="49">
        <v>15</v>
      </c>
      <c r="T47" s="46">
        <f t="shared" si="5"/>
        <v>2.82</v>
      </c>
      <c r="U47" s="50">
        <v>8.6999999999999994E-2</v>
      </c>
      <c r="V47" s="51">
        <f t="shared" si="6"/>
        <v>1.7399999999999998</v>
      </c>
      <c r="W47" s="38"/>
      <c r="X47" s="52">
        <f t="shared" si="7"/>
        <v>14.24</v>
      </c>
      <c r="Y47" t="s">
        <v>83</v>
      </c>
    </row>
    <row r="48" spans="1:25">
      <c r="A48" s="53">
        <v>201410</v>
      </c>
      <c r="B48" s="54" t="s">
        <v>84</v>
      </c>
      <c r="C48" s="55" t="s">
        <v>80</v>
      </c>
      <c r="D48" s="56" t="s">
        <v>85</v>
      </c>
      <c r="E48" s="57">
        <v>40900</v>
      </c>
      <c r="F48" s="55" t="s">
        <v>26</v>
      </c>
      <c r="G48" s="55" t="s">
        <v>86</v>
      </c>
      <c r="H48" s="58">
        <v>30</v>
      </c>
      <c r="I48" s="59">
        <v>1</v>
      </c>
      <c r="J48" s="60">
        <v>0</v>
      </c>
      <c r="K48" s="60">
        <v>1</v>
      </c>
      <c r="L48" s="60"/>
      <c r="M48" s="61">
        <f t="shared" si="1"/>
        <v>30</v>
      </c>
      <c r="N48" s="62">
        <f t="shared" si="2"/>
        <v>0</v>
      </c>
      <c r="O48" s="62">
        <v>0</v>
      </c>
      <c r="P48" s="62">
        <f t="shared" si="3"/>
        <v>-1.7999999999999998</v>
      </c>
      <c r="Q48" s="63">
        <f t="shared" si="4"/>
        <v>28.2</v>
      </c>
      <c r="R48" s="64"/>
      <c r="S48" s="65">
        <v>0</v>
      </c>
      <c r="T48" s="62">
        <f t="shared" si="5"/>
        <v>0</v>
      </c>
      <c r="U48" s="66">
        <v>0</v>
      </c>
      <c r="V48" s="67">
        <f t="shared" si="6"/>
        <v>0</v>
      </c>
      <c r="W48" s="68"/>
      <c r="X48" s="69">
        <f t="shared" si="7"/>
        <v>28.2</v>
      </c>
      <c r="Y48" t="s">
        <v>87</v>
      </c>
    </row>
    <row r="49" spans="1:25">
      <c r="A49" s="40">
        <v>201410</v>
      </c>
      <c r="B49" s="29" t="s">
        <v>88</v>
      </c>
      <c r="C49" s="29" t="s">
        <v>89</v>
      </c>
      <c r="D49" s="30" t="s">
        <v>90</v>
      </c>
      <c r="E49" s="41">
        <v>41873</v>
      </c>
      <c r="F49" s="29" t="s">
        <v>26</v>
      </c>
      <c r="G49" s="29" t="s">
        <v>31</v>
      </c>
      <c r="H49" s="42">
        <v>14.1935024390244</v>
      </c>
      <c r="I49" s="43">
        <v>1028</v>
      </c>
      <c r="J49" s="44">
        <v>-3</v>
      </c>
      <c r="K49" s="44">
        <v>1025</v>
      </c>
      <c r="L49" s="44">
        <v>3</v>
      </c>
      <c r="M49" s="45">
        <f t="shared" si="1"/>
        <v>14590.920507317083</v>
      </c>
      <c r="N49" s="46">
        <f t="shared" si="2"/>
        <v>-42.580507317073199</v>
      </c>
      <c r="O49" s="46">
        <v>-2691.04</v>
      </c>
      <c r="P49" s="46">
        <f t="shared" si="3"/>
        <v>-711.43800000000056</v>
      </c>
      <c r="Q49" s="47">
        <f t="shared" si="4"/>
        <v>11145.862000000008</v>
      </c>
      <c r="R49" s="48"/>
      <c r="S49" s="49">
        <v>15</v>
      </c>
      <c r="T49" s="46">
        <f t="shared" si="5"/>
        <v>1671.8793000000012</v>
      </c>
      <c r="U49" s="50">
        <v>8.6999999999999994E-2</v>
      </c>
      <c r="V49" s="51">
        <f t="shared" si="6"/>
        <v>1265.7055800000007</v>
      </c>
      <c r="W49" s="38"/>
      <c r="X49" s="52">
        <f t="shared" si="7"/>
        <v>8208.2771200000061</v>
      </c>
      <c r="Y49" t="s">
        <v>32</v>
      </c>
    </row>
    <row r="50" spans="1:25">
      <c r="A50" s="40">
        <v>201410</v>
      </c>
      <c r="B50" s="29" t="s">
        <v>88</v>
      </c>
      <c r="C50" s="29" t="s">
        <v>89</v>
      </c>
      <c r="D50" s="30" t="s">
        <v>90</v>
      </c>
      <c r="E50" s="41">
        <v>41873</v>
      </c>
      <c r="F50" s="29" t="s">
        <v>26</v>
      </c>
      <c r="G50" s="29" t="s">
        <v>76</v>
      </c>
      <c r="H50" s="42">
        <v>11</v>
      </c>
      <c r="I50" s="43">
        <v>1</v>
      </c>
      <c r="J50" s="44">
        <v>0</v>
      </c>
      <c r="K50" s="44">
        <v>1</v>
      </c>
      <c r="L50" s="44"/>
      <c r="M50" s="45">
        <f t="shared" si="1"/>
        <v>11</v>
      </c>
      <c r="N50" s="46">
        <f t="shared" si="2"/>
        <v>0</v>
      </c>
      <c r="O50" s="46">
        <v>0</v>
      </c>
      <c r="P50" s="46">
        <f t="shared" si="3"/>
        <v>-0.65999999999999992</v>
      </c>
      <c r="Q50" s="47">
        <f t="shared" si="4"/>
        <v>10.34</v>
      </c>
      <c r="R50" s="48"/>
      <c r="S50" s="49">
        <v>15</v>
      </c>
      <c r="T50" s="46">
        <f t="shared" si="5"/>
        <v>1.5509999999999999</v>
      </c>
      <c r="U50" s="50">
        <v>8.6999999999999994E-2</v>
      </c>
      <c r="V50" s="51">
        <f t="shared" si="6"/>
        <v>0.95699999999999996</v>
      </c>
      <c r="W50" s="38"/>
      <c r="X50" s="52">
        <f t="shared" si="7"/>
        <v>7.8319999999999999</v>
      </c>
      <c r="Y50" t="s">
        <v>32</v>
      </c>
    </row>
    <row r="51" spans="1:25">
      <c r="A51" s="40">
        <v>201411</v>
      </c>
      <c r="B51" s="29" t="s">
        <v>88</v>
      </c>
      <c r="C51" s="29" t="s">
        <v>89</v>
      </c>
      <c r="D51" s="30" t="s">
        <v>90</v>
      </c>
      <c r="E51" s="41">
        <v>41873</v>
      </c>
      <c r="F51" s="29" t="s">
        <v>26</v>
      </c>
      <c r="G51" s="29" t="s">
        <v>31</v>
      </c>
      <c r="H51" s="42">
        <v>12.533505154639199</v>
      </c>
      <c r="I51" s="43">
        <v>588</v>
      </c>
      <c r="J51" s="44">
        <v>-6</v>
      </c>
      <c r="K51" s="44">
        <v>582</v>
      </c>
      <c r="L51" s="44">
        <v>2</v>
      </c>
      <c r="M51" s="45">
        <f t="shared" si="1"/>
        <v>7369.7010309278494</v>
      </c>
      <c r="N51" s="46">
        <f t="shared" si="2"/>
        <v>-75.201030927835191</v>
      </c>
      <c r="O51" s="46">
        <v>-1079.1300000000001</v>
      </c>
      <c r="P51" s="46">
        <f t="shared" si="3"/>
        <v>-372.92220000000083</v>
      </c>
      <c r="Q51" s="47">
        <f t="shared" si="4"/>
        <v>5842.4478000000136</v>
      </c>
      <c r="R51" s="48"/>
      <c r="S51" s="49">
        <v>15</v>
      </c>
      <c r="T51" s="46">
        <f t="shared" si="5"/>
        <v>876.36717000000203</v>
      </c>
      <c r="U51" s="50">
        <v>8.6999999999999994E-2</v>
      </c>
      <c r="V51" s="51">
        <f t="shared" si="6"/>
        <v>634.62150000000122</v>
      </c>
      <c r="W51" s="38"/>
      <c r="X51" s="52">
        <f t="shared" si="7"/>
        <v>4331.4591300000102</v>
      </c>
      <c r="Y51" t="s">
        <v>32</v>
      </c>
    </row>
    <row r="52" spans="1:25">
      <c r="A52" s="40">
        <v>201411</v>
      </c>
      <c r="B52" s="29" t="s">
        <v>88</v>
      </c>
      <c r="C52" s="29" t="s">
        <v>89</v>
      </c>
      <c r="D52" s="30" t="s">
        <v>90</v>
      </c>
      <c r="E52" s="41">
        <v>41873</v>
      </c>
      <c r="F52" s="29" t="s">
        <v>26</v>
      </c>
      <c r="G52" s="29" t="s">
        <v>76</v>
      </c>
      <c r="H52" s="42">
        <v>11</v>
      </c>
      <c r="I52" s="43">
        <v>15</v>
      </c>
      <c r="J52" s="44">
        <v>0</v>
      </c>
      <c r="K52" s="44">
        <v>15</v>
      </c>
      <c r="L52" s="44"/>
      <c r="M52" s="45">
        <f t="shared" si="1"/>
        <v>165</v>
      </c>
      <c r="N52" s="46">
        <f t="shared" si="2"/>
        <v>0</v>
      </c>
      <c r="O52" s="46">
        <v>-29.7</v>
      </c>
      <c r="P52" s="46">
        <f t="shared" si="3"/>
        <v>-8.1180000000000003</v>
      </c>
      <c r="Q52" s="47">
        <f t="shared" si="4"/>
        <v>127.182</v>
      </c>
      <c r="R52" s="48"/>
      <c r="S52" s="49">
        <v>15</v>
      </c>
      <c r="T52" s="46">
        <f t="shared" si="5"/>
        <v>19.077300000000001</v>
      </c>
      <c r="U52" s="50">
        <v>8.6999999999999994E-2</v>
      </c>
      <c r="V52" s="51">
        <f t="shared" si="6"/>
        <v>14.354999999999999</v>
      </c>
      <c r="W52" s="38"/>
      <c r="X52" s="52">
        <f t="shared" si="7"/>
        <v>93.749700000000004</v>
      </c>
      <c r="Y52" t="s">
        <v>32</v>
      </c>
    </row>
    <row r="53" spans="1:25">
      <c r="A53" s="40">
        <v>201412</v>
      </c>
      <c r="B53" s="29" t="s">
        <v>88</v>
      </c>
      <c r="C53" s="29" t="s">
        <v>89</v>
      </c>
      <c r="D53" s="30" t="s">
        <v>90</v>
      </c>
      <c r="E53" s="41">
        <v>41873</v>
      </c>
      <c r="F53" s="29" t="s">
        <v>26</v>
      </c>
      <c r="G53" s="29" t="s">
        <v>31</v>
      </c>
      <c r="H53" s="42">
        <v>10.213333333333299</v>
      </c>
      <c r="I53" s="43">
        <v>1958</v>
      </c>
      <c r="J53" s="44">
        <v>-383</v>
      </c>
      <c r="K53" s="44">
        <v>1575</v>
      </c>
      <c r="L53" s="44">
        <v>16</v>
      </c>
      <c r="M53" s="45">
        <f t="shared" si="1"/>
        <v>19997.7066666666</v>
      </c>
      <c r="N53" s="46">
        <f t="shared" si="2"/>
        <v>-3911.7066666666537</v>
      </c>
      <c r="O53" s="46">
        <v>-2554.19</v>
      </c>
      <c r="P53" s="46">
        <f t="shared" si="3"/>
        <v>-811.90859999999668</v>
      </c>
      <c r="Q53" s="47">
        <f t="shared" si="4"/>
        <v>12719.901399999948</v>
      </c>
      <c r="R53" s="48"/>
      <c r="S53" s="49">
        <v>15</v>
      </c>
      <c r="T53" s="46">
        <f t="shared" si="5"/>
        <v>1907.9852099999923</v>
      </c>
      <c r="U53" s="50">
        <v>8.6999999999999994E-2</v>
      </c>
      <c r="V53" s="51">
        <f t="shared" si="6"/>
        <v>1399.4819999999952</v>
      </c>
      <c r="W53" s="38"/>
      <c r="X53" s="52">
        <f t="shared" si="7"/>
        <v>9412.4341899999617</v>
      </c>
      <c r="Y53" t="s">
        <v>32</v>
      </c>
    </row>
    <row r="54" spans="1:25">
      <c r="A54" s="40">
        <v>201412</v>
      </c>
      <c r="B54" s="29" t="s">
        <v>88</v>
      </c>
      <c r="C54" s="29" t="s">
        <v>89</v>
      </c>
      <c r="D54" s="30" t="s">
        <v>90</v>
      </c>
      <c r="E54" s="41">
        <v>41873</v>
      </c>
      <c r="F54" s="29" t="s">
        <v>26</v>
      </c>
      <c r="G54" s="29" t="s">
        <v>76</v>
      </c>
      <c r="H54" s="42">
        <v>11</v>
      </c>
      <c r="I54" s="43">
        <v>33</v>
      </c>
      <c r="J54" s="44">
        <v>0</v>
      </c>
      <c r="K54" s="44">
        <v>33</v>
      </c>
      <c r="L54" s="44"/>
      <c r="M54" s="45">
        <f t="shared" si="1"/>
        <v>363</v>
      </c>
      <c r="N54" s="46">
        <f t="shared" si="2"/>
        <v>0</v>
      </c>
      <c r="O54" s="46">
        <v>-65.34</v>
      </c>
      <c r="P54" s="46">
        <f t="shared" si="3"/>
        <v>-17.859599999999997</v>
      </c>
      <c r="Q54" s="47">
        <f t="shared" si="4"/>
        <v>279.80039999999997</v>
      </c>
      <c r="R54" s="48"/>
      <c r="S54" s="49">
        <v>15</v>
      </c>
      <c r="T54" s="46">
        <f t="shared" si="5"/>
        <v>41.970059999999997</v>
      </c>
      <c r="U54" s="50">
        <v>8.6999999999999994E-2</v>
      </c>
      <c r="V54" s="51">
        <f t="shared" si="6"/>
        <v>31.581</v>
      </c>
      <c r="W54" s="38"/>
      <c r="X54" s="52">
        <f t="shared" si="7"/>
        <v>206.24933999999999</v>
      </c>
      <c r="Y54" t="s">
        <v>32</v>
      </c>
    </row>
    <row r="55" spans="1:25">
      <c r="A55" s="40">
        <v>201411</v>
      </c>
      <c r="B55" s="29" t="s">
        <v>91</v>
      </c>
      <c r="C55" s="29" t="s">
        <v>89</v>
      </c>
      <c r="D55" s="30" t="s">
        <v>90</v>
      </c>
      <c r="E55" s="41">
        <v>41971</v>
      </c>
      <c r="F55" s="29" t="s">
        <v>26</v>
      </c>
      <c r="G55" s="29" t="s">
        <v>92</v>
      </c>
      <c r="H55" s="42">
        <v>21.042820512820501</v>
      </c>
      <c r="I55" s="43">
        <v>234</v>
      </c>
      <c r="J55" s="44">
        <v>0</v>
      </c>
      <c r="K55" s="44">
        <v>234</v>
      </c>
      <c r="L55" s="44">
        <v>5</v>
      </c>
      <c r="M55" s="45">
        <f t="shared" si="1"/>
        <v>4924.0199999999977</v>
      </c>
      <c r="N55" s="46">
        <f t="shared" si="2"/>
        <v>0</v>
      </c>
      <c r="O55" s="46">
        <v>-6.28</v>
      </c>
      <c r="P55" s="46">
        <f t="shared" si="3"/>
        <v>-295.06439999999986</v>
      </c>
      <c r="Q55" s="47">
        <f t="shared" si="4"/>
        <v>4622.6755999999978</v>
      </c>
      <c r="R55" s="48"/>
      <c r="S55" s="49">
        <v>15</v>
      </c>
      <c r="T55" s="46">
        <f t="shared" si="5"/>
        <v>693.40133999999966</v>
      </c>
      <c r="U55" s="50">
        <v>8.6999999999999994E-2</v>
      </c>
      <c r="V55" s="51">
        <f t="shared" si="6"/>
        <v>428.38973999999979</v>
      </c>
      <c r="W55" s="38"/>
      <c r="X55" s="52">
        <f t="shared" si="7"/>
        <v>3500.8845199999987</v>
      </c>
      <c r="Y55" t="s">
        <v>87</v>
      </c>
    </row>
    <row r="56" spans="1:25">
      <c r="A56" s="40">
        <v>201412</v>
      </c>
      <c r="B56" s="29" t="s">
        <v>91</v>
      </c>
      <c r="C56" s="29" t="s">
        <v>89</v>
      </c>
      <c r="D56" s="30" t="s">
        <v>90</v>
      </c>
      <c r="E56" s="41">
        <v>41971</v>
      </c>
      <c r="F56" s="29" t="s">
        <v>26</v>
      </c>
      <c r="G56" s="29" t="s">
        <v>92</v>
      </c>
      <c r="H56" s="42">
        <v>20.95</v>
      </c>
      <c r="I56" s="43">
        <v>142</v>
      </c>
      <c r="J56" s="44">
        <v>-1</v>
      </c>
      <c r="K56" s="44">
        <v>141</v>
      </c>
      <c r="L56" s="44"/>
      <c r="M56" s="45">
        <f t="shared" si="1"/>
        <v>2974.9</v>
      </c>
      <c r="N56" s="46">
        <f t="shared" si="2"/>
        <v>-20.95</v>
      </c>
      <c r="O56" s="46">
        <v>-1.57</v>
      </c>
      <c r="P56" s="46">
        <f t="shared" si="3"/>
        <v>-177.14279999999999</v>
      </c>
      <c r="Q56" s="47">
        <f t="shared" si="4"/>
        <v>2775.2372</v>
      </c>
      <c r="R56" s="48"/>
      <c r="S56" s="49">
        <v>15</v>
      </c>
      <c r="T56" s="46">
        <f t="shared" si="5"/>
        <v>416.28557999999998</v>
      </c>
      <c r="U56" s="50">
        <v>8.6999999999999994E-2</v>
      </c>
      <c r="V56" s="51">
        <f t="shared" si="6"/>
        <v>256.99365</v>
      </c>
      <c r="W56" s="38"/>
      <c r="X56" s="52">
        <f t="shared" si="7"/>
        <v>2101.9579699999999</v>
      </c>
      <c r="Y56" t="s">
        <v>87</v>
      </c>
    </row>
    <row r="57" spans="1:25">
      <c r="A57" s="40">
        <v>201410</v>
      </c>
      <c r="B57" s="29" t="s">
        <v>93</v>
      </c>
      <c r="C57" s="29" t="s">
        <v>94</v>
      </c>
      <c r="D57" s="30" t="s">
        <v>95</v>
      </c>
      <c r="E57" s="41">
        <v>41705</v>
      </c>
      <c r="F57" s="29" t="s">
        <v>26</v>
      </c>
      <c r="G57" s="29" t="s">
        <v>31</v>
      </c>
      <c r="H57" s="42">
        <v>14.5</v>
      </c>
      <c r="I57" s="43">
        <v>8</v>
      </c>
      <c r="J57" s="44">
        <v>-1</v>
      </c>
      <c r="K57" s="44">
        <v>7</v>
      </c>
      <c r="L57" s="44"/>
      <c r="M57" s="45">
        <f t="shared" si="1"/>
        <v>116</v>
      </c>
      <c r="N57" s="46">
        <f t="shared" si="2"/>
        <v>-14.5</v>
      </c>
      <c r="O57" s="46">
        <v>-13.48</v>
      </c>
      <c r="P57" s="46">
        <f t="shared" si="3"/>
        <v>-5.2811999999999992</v>
      </c>
      <c r="Q57" s="47">
        <f t="shared" si="4"/>
        <v>82.738799999999998</v>
      </c>
      <c r="R57" s="48"/>
      <c r="S57" s="49">
        <v>15</v>
      </c>
      <c r="T57" s="46">
        <f t="shared" si="5"/>
        <v>12.410819999999999</v>
      </c>
      <c r="U57" s="50">
        <v>8.6999999999999994E-2</v>
      </c>
      <c r="V57" s="51">
        <f t="shared" si="6"/>
        <v>8.8304999999999989</v>
      </c>
      <c r="W57" s="38"/>
      <c r="X57" s="52">
        <f t="shared" si="7"/>
        <v>61.497479999999996</v>
      </c>
      <c r="Y57" t="s">
        <v>32</v>
      </c>
    </row>
    <row r="58" spans="1:25">
      <c r="A58" s="40">
        <v>201411</v>
      </c>
      <c r="B58" s="29" t="s">
        <v>93</v>
      </c>
      <c r="C58" s="29" t="s">
        <v>94</v>
      </c>
      <c r="D58" s="30" t="s">
        <v>95</v>
      </c>
      <c r="E58" s="41">
        <v>41705</v>
      </c>
      <c r="F58" s="29" t="s">
        <v>26</v>
      </c>
      <c r="G58" s="29" t="s">
        <v>31</v>
      </c>
      <c r="H58" s="42">
        <v>14.5</v>
      </c>
      <c r="I58" s="43">
        <v>14</v>
      </c>
      <c r="J58" s="44">
        <v>0</v>
      </c>
      <c r="K58" s="44">
        <v>14</v>
      </c>
      <c r="L58" s="44"/>
      <c r="M58" s="45">
        <f t="shared" si="1"/>
        <v>203</v>
      </c>
      <c r="N58" s="46">
        <f t="shared" si="2"/>
        <v>0</v>
      </c>
      <c r="O58" s="46">
        <v>-26.96</v>
      </c>
      <c r="P58" s="46">
        <f t="shared" si="3"/>
        <v>-10.562399999999998</v>
      </c>
      <c r="Q58" s="47">
        <f t="shared" si="4"/>
        <v>165.4776</v>
      </c>
      <c r="R58" s="48"/>
      <c r="S58" s="49">
        <v>15</v>
      </c>
      <c r="T58" s="46">
        <f t="shared" si="5"/>
        <v>24.821639999999999</v>
      </c>
      <c r="U58" s="50">
        <v>8.6999999999999994E-2</v>
      </c>
      <c r="V58" s="51">
        <f t="shared" si="6"/>
        <v>17.660999999999998</v>
      </c>
      <c r="W58" s="38"/>
      <c r="X58" s="52">
        <f t="shared" si="7"/>
        <v>122.99495999999999</v>
      </c>
      <c r="Y58" t="s">
        <v>32</v>
      </c>
    </row>
    <row r="59" spans="1:25">
      <c r="A59" s="40">
        <v>201412</v>
      </c>
      <c r="B59" s="29" t="s">
        <v>93</v>
      </c>
      <c r="C59" s="29" t="s">
        <v>94</v>
      </c>
      <c r="D59" s="30" t="s">
        <v>95</v>
      </c>
      <c r="E59" s="41">
        <v>41705</v>
      </c>
      <c r="F59" s="29" t="s">
        <v>26</v>
      </c>
      <c r="G59" s="29" t="s">
        <v>31</v>
      </c>
      <c r="H59" s="42">
        <v>14.5</v>
      </c>
      <c r="I59" s="43">
        <v>30</v>
      </c>
      <c r="J59" s="44">
        <v>-7</v>
      </c>
      <c r="K59" s="44">
        <v>23</v>
      </c>
      <c r="L59" s="44"/>
      <c r="M59" s="45">
        <f t="shared" si="1"/>
        <v>435</v>
      </c>
      <c r="N59" s="46">
        <f t="shared" si="2"/>
        <v>-101.5</v>
      </c>
      <c r="O59" s="46">
        <v>-65.41</v>
      </c>
      <c r="P59" s="46">
        <f t="shared" si="3"/>
        <v>-16.0854</v>
      </c>
      <c r="Q59" s="47">
        <f t="shared" si="4"/>
        <v>252.00460000000001</v>
      </c>
      <c r="R59" s="48"/>
      <c r="S59" s="49">
        <v>15</v>
      </c>
      <c r="T59" s="46">
        <f t="shared" si="5"/>
        <v>37.800690000000003</v>
      </c>
      <c r="U59" s="50">
        <v>8.6999999999999994E-2</v>
      </c>
      <c r="V59" s="51">
        <f t="shared" si="6"/>
        <v>29.014499999999998</v>
      </c>
      <c r="W59" s="38"/>
      <c r="X59" s="52">
        <f t="shared" si="7"/>
        <v>185.18941000000001</v>
      </c>
      <c r="Y59" t="s">
        <v>32</v>
      </c>
    </row>
    <row r="60" spans="1:25">
      <c r="A60" s="40">
        <v>201412</v>
      </c>
      <c r="B60" s="29" t="s">
        <v>96</v>
      </c>
      <c r="C60" s="29" t="s">
        <v>97</v>
      </c>
      <c r="D60" s="30" t="s">
        <v>98</v>
      </c>
      <c r="E60" s="41">
        <v>39580</v>
      </c>
      <c r="F60" s="29" t="s">
        <v>26</v>
      </c>
      <c r="G60" s="29" t="s">
        <v>39</v>
      </c>
      <c r="H60" s="42">
        <v>13</v>
      </c>
      <c r="I60" s="43">
        <v>0</v>
      </c>
      <c r="J60" s="44">
        <v>-1</v>
      </c>
      <c r="K60" s="44">
        <v>-1</v>
      </c>
      <c r="L60" s="44"/>
      <c r="M60" s="45">
        <f t="shared" si="1"/>
        <v>0</v>
      </c>
      <c r="N60" s="46">
        <f t="shared" si="2"/>
        <v>-13</v>
      </c>
      <c r="O60" s="46">
        <v>0.65</v>
      </c>
      <c r="P60" s="46">
        <f t="shared" si="3"/>
        <v>0.74099999999999999</v>
      </c>
      <c r="Q60" s="47">
        <f t="shared" si="4"/>
        <v>-11.609</v>
      </c>
      <c r="R60" s="48"/>
      <c r="S60" s="49">
        <v>15</v>
      </c>
      <c r="T60" s="46">
        <f t="shared" si="5"/>
        <v>-1.74135</v>
      </c>
      <c r="U60" s="50">
        <v>8.6999999999999994E-2</v>
      </c>
      <c r="V60" s="51">
        <f t="shared" si="6"/>
        <v>-1.131</v>
      </c>
      <c r="W60" s="38"/>
      <c r="X60" s="52">
        <f t="shared" si="7"/>
        <v>-8.7366499999999991</v>
      </c>
      <c r="Y60" t="s">
        <v>32</v>
      </c>
    </row>
    <row r="61" spans="1:25">
      <c r="A61" s="40">
        <v>201410</v>
      </c>
      <c r="B61" s="29" t="s">
        <v>99</v>
      </c>
      <c r="C61" s="29" t="s">
        <v>100</v>
      </c>
      <c r="D61" s="30" t="s">
        <v>101</v>
      </c>
      <c r="E61" s="41">
        <v>39272</v>
      </c>
      <c r="F61" s="29" t="s">
        <v>26</v>
      </c>
      <c r="G61" s="29" t="s">
        <v>39</v>
      </c>
      <c r="H61" s="42" t="s">
        <v>69</v>
      </c>
      <c r="I61" s="43">
        <v>0</v>
      </c>
      <c r="J61" s="44">
        <v>0</v>
      </c>
      <c r="K61" s="44">
        <v>0</v>
      </c>
      <c r="L61" s="44"/>
      <c r="M61" s="45">
        <f t="shared" si="1"/>
        <v>0</v>
      </c>
      <c r="N61" s="46">
        <f t="shared" si="2"/>
        <v>0</v>
      </c>
      <c r="O61" s="46">
        <v>0</v>
      </c>
      <c r="P61" s="46">
        <f t="shared" si="3"/>
        <v>0</v>
      </c>
      <c r="Q61" s="47">
        <f t="shared" si="4"/>
        <v>0</v>
      </c>
      <c r="R61" s="48"/>
      <c r="S61" s="49">
        <v>15</v>
      </c>
      <c r="T61" s="46">
        <f t="shared" si="5"/>
        <v>0</v>
      </c>
      <c r="U61" s="50">
        <v>8.6999999999999994E-2</v>
      </c>
      <c r="V61" s="51">
        <f t="shared" si="6"/>
        <v>0</v>
      </c>
      <c r="W61" s="38"/>
      <c r="X61" s="52">
        <f t="shared" si="7"/>
        <v>0</v>
      </c>
      <c r="Y61" t="s">
        <v>32</v>
      </c>
    </row>
    <row r="62" spans="1:25">
      <c r="A62" s="40">
        <v>201410</v>
      </c>
      <c r="B62" s="29" t="s">
        <v>102</v>
      </c>
      <c r="C62" s="29" t="s">
        <v>103</v>
      </c>
      <c r="D62" s="30" t="s">
        <v>104</v>
      </c>
      <c r="E62" s="41">
        <v>39237</v>
      </c>
      <c r="F62" s="29" t="s">
        <v>26</v>
      </c>
      <c r="G62" s="29" t="s">
        <v>39</v>
      </c>
      <c r="H62" s="42">
        <v>13</v>
      </c>
      <c r="I62" s="43">
        <v>1</v>
      </c>
      <c r="J62" s="44">
        <v>0</v>
      </c>
      <c r="K62" s="44">
        <v>1</v>
      </c>
      <c r="L62" s="44"/>
      <c r="M62" s="45">
        <f t="shared" si="1"/>
        <v>13</v>
      </c>
      <c r="N62" s="46">
        <f t="shared" si="2"/>
        <v>0</v>
      </c>
      <c r="O62" s="46">
        <v>-1.04</v>
      </c>
      <c r="P62" s="46">
        <f t="shared" si="3"/>
        <v>-0.71760000000000002</v>
      </c>
      <c r="Q62" s="47">
        <f t="shared" si="4"/>
        <v>11.2424</v>
      </c>
      <c r="R62" s="48"/>
      <c r="S62" s="49">
        <v>15</v>
      </c>
      <c r="T62" s="46">
        <f t="shared" si="5"/>
        <v>1.6863599999999999</v>
      </c>
      <c r="U62" s="50">
        <v>8.6999999999999994E-2</v>
      </c>
      <c r="V62" s="51">
        <f t="shared" si="6"/>
        <v>1.131</v>
      </c>
      <c r="W62" s="38"/>
      <c r="X62" s="52">
        <f t="shared" si="7"/>
        <v>8.4250399999999992</v>
      </c>
      <c r="Y62" t="s">
        <v>32</v>
      </c>
    </row>
    <row r="63" spans="1:25">
      <c r="A63" s="40">
        <v>201412</v>
      </c>
      <c r="B63" s="29" t="s">
        <v>105</v>
      </c>
      <c r="C63" s="29" t="s">
        <v>106</v>
      </c>
      <c r="D63" s="30" t="s">
        <v>107</v>
      </c>
      <c r="E63" s="41">
        <v>39692</v>
      </c>
      <c r="F63" s="29" t="s">
        <v>26</v>
      </c>
      <c r="G63" s="29" t="s">
        <v>39</v>
      </c>
      <c r="H63" s="42" t="s">
        <v>69</v>
      </c>
      <c r="I63" s="43">
        <v>0</v>
      </c>
      <c r="J63" s="44">
        <v>0</v>
      </c>
      <c r="K63" s="44">
        <v>0</v>
      </c>
      <c r="L63" s="44"/>
      <c r="M63" s="45">
        <f t="shared" si="1"/>
        <v>0</v>
      </c>
      <c r="N63" s="46">
        <f t="shared" si="2"/>
        <v>0</v>
      </c>
      <c r="O63" s="46">
        <v>0</v>
      </c>
      <c r="P63" s="46">
        <f t="shared" si="3"/>
        <v>0</v>
      </c>
      <c r="Q63" s="47">
        <f t="shared" si="4"/>
        <v>0</v>
      </c>
      <c r="R63" s="48"/>
      <c r="S63" s="49">
        <v>15</v>
      </c>
      <c r="T63" s="46">
        <f t="shared" si="5"/>
        <v>0</v>
      </c>
      <c r="U63" s="50">
        <v>8.6999999999999994E-2</v>
      </c>
      <c r="V63" s="51">
        <f t="shared" si="6"/>
        <v>0</v>
      </c>
      <c r="W63" s="38"/>
      <c r="X63" s="52">
        <f t="shared" si="7"/>
        <v>0</v>
      </c>
      <c r="Y63" t="s">
        <v>32</v>
      </c>
    </row>
    <row r="64" spans="1:25">
      <c r="A64" s="40">
        <v>201410</v>
      </c>
      <c r="B64" s="29" t="s">
        <v>108</v>
      </c>
      <c r="C64" s="29" t="s">
        <v>109</v>
      </c>
      <c r="D64" s="30" t="s">
        <v>110</v>
      </c>
      <c r="E64" s="41">
        <v>40431</v>
      </c>
      <c r="F64" s="29" t="s">
        <v>26</v>
      </c>
      <c r="G64" s="29" t="s">
        <v>31</v>
      </c>
      <c r="H64" s="42">
        <v>14.5</v>
      </c>
      <c r="I64" s="43">
        <v>0</v>
      </c>
      <c r="J64" s="44">
        <v>-2</v>
      </c>
      <c r="K64" s="44">
        <v>-2</v>
      </c>
      <c r="L64" s="44"/>
      <c r="M64" s="45">
        <f t="shared" si="1"/>
        <v>0</v>
      </c>
      <c r="N64" s="46">
        <f t="shared" si="2"/>
        <v>-29</v>
      </c>
      <c r="O64" s="46">
        <v>1.44</v>
      </c>
      <c r="P64" s="46">
        <f t="shared" si="3"/>
        <v>1.6536</v>
      </c>
      <c r="Q64" s="47">
        <f t="shared" si="4"/>
        <v>-25.906399999999998</v>
      </c>
      <c r="R64" s="48"/>
      <c r="S64" s="49">
        <v>15</v>
      </c>
      <c r="T64" s="46">
        <f t="shared" si="5"/>
        <v>-3.8859599999999994</v>
      </c>
      <c r="U64" s="50">
        <v>8.6999999999999994E-2</v>
      </c>
      <c r="V64" s="51">
        <f t="shared" si="6"/>
        <v>-2.5229999999999997</v>
      </c>
      <c r="W64" s="38"/>
      <c r="X64" s="52">
        <f t="shared" si="7"/>
        <v>-19.497439999999997</v>
      </c>
      <c r="Y64" t="s">
        <v>32</v>
      </c>
    </row>
    <row r="65" spans="1:25">
      <c r="A65" s="40">
        <v>201411</v>
      </c>
      <c r="B65" s="29" t="s">
        <v>108</v>
      </c>
      <c r="C65" s="29" t="s">
        <v>109</v>
      </c>
      <c r="D65" s="30" t="s">
        <v>110</v>
      </c>
      <c r="E65" s="41">
        <v>40431</v>
      </c>
      <c r="F65" s="29" t="s">
        <v>26</v>
      </c>
      <c r="G65" s="29" t="s">
        <v>31</v>
      </c>
      <c r="H65" s="42">
        <v>14.5</v>
      </c>
      <c r="I65" s="43">
        <v>1</v>
      </c>
      <c r="J65" s="44">
        <v>0</v>
      </c>
      <c r="K65" s="44">
        <v>1</v>
      </c>
      <c r="L65" s="44"/>
      <c r="M65" s="45">
        <f t="shared" si="1"/>
        <v>14.5</v>
      </c>
      <c r="N65" s="46">
        <f t="shared" si="2"/>
        <v>0</v>
      </c>
      <c r="O65" s="46">
        <v>-1.1599999999999999</v>
      </c>
      <c r="P65" s="46">
        <f t="shared" si="3"/>
        <v>-0.8004</v>
      </c>
      <c r="Q65" s="47">
        <f t="shared" si="4"/>
        <v>12.5396</v>
      </c>
      <c r="R65" s="48"/>
      <c r="S65" s="49">
        <v>15</v>
      </c>
      <c r="T65" s="46">
        <f t="shared" si="5"/>
        <v>1.8809399999999998</v>
      </c>
      <c r="U65" s="50">
        <v>8.6999999999999994E-2</v>
      </c>
      <c r="V65" s="51">
        <f t="shared" si="6"/>
        <v>1.2614999999999998</v>
      </c>
      <c r="W65" s="38"/>
      <c r="X65" s="52">
        <f t="shared" si="7"/>
        <v>9.3971600000000013</v>
      </c>
      <c r="Y65" t="s">
        <v>32</v>
      </c>
    </row>
    <row r="66" spans="1:25">
      <c r="A66" s="40">
        <v>201411</v>
      </c>
      <c r="B66" s="29" t="s">
        <v>111</v>
      </c>
      <c r="C66" s="29" t="s">
        <v>109</v>
      </c>
      <c r="D66" s="30" t="s">
        <v>112</v>
      </c>
      <c r="E66" s="41">
        <v>39566</v>
      </c>
      <c r="F66" s="29" t="s">
        <v>26</v>
      </c>
      <c r="G66" s="29" t="s">
        <v>51</v>
      </c>
      <c r="H66" s="42">
        <v>14.5</v>
      </c>
      <c r="I66" s="43">
        <v>1</v>
      </c>
      <c r="J66" s="44">
        <v>0</v>
      </c>
      <c r="K66" s="44">
        <v>1</v>
      </c>
      <c r="L66" s="44"/>
      <c r="M66" s="45">
        <f t="shared" si="1"/>
        <v>14.5</v>
      </c>
      <c r="N66" s="46">
        <f t="shared" si="2"/>
        <v>0</v>
      </c>
      <c r="O66" s="46">
        <v>-1.1599999999999999</v>
      </c>
      <c r="P66" s="46">
        <f t="shared" si="3"/>
        <v>-0.8004</v>
      </c>
      <c r="Q66" s="47">
        <f t="shared" si="4"/>
        <v>12.5396</v>
      </c>
      <c r="R66" s="48"/>
      <c r="S66" s="49">
        <v>15</v>
      </c>
      <c r="T66" s="46">
        <f t="shared" si="5"/>
        <v>1.8809399999999998</v>
      </c>
      <c r="U66" s="50">
        <v>8.6999999999999994E-2</v>
      </c>
      <c r="V66" s="51">
        <f t="shared" si="6"/>
        <v>1.2614999999999998</v>
      </c>
      <c r="W66" s="38"/>
      <c r="X66" s="52">
        <f t="shared" si="7"/>
        <v>9.3971600000000013</v>
      </c>
      <c r="Y66" t="s">
        <v>113</v>
      </c>
    </row>
    <row r="67" spans="1:25" s="35" customFormat="1" ht="15.75" thickBot="1">
      <c r="A67" s="70"/>
      <c r="B67" s="71"/>
      <c r="C67" s="71"/>
      <c r="D67" s="72"/>
      <c r="E67" s="73"/>
      <c r="F67" s="71"/>
      <c r="G67" s="71"/>
      <c r="H67" s="74"/>
      <c r="I67" s="75"/>
      <c r="J67" s="76"/>
      <c r="K67" s="76"/>
      <c r="L67" s="76"/>
      <c r="M67" s="77"/>
      <c r="N67" s="78"/>
      <c r="O67" s="76"/>
      <c r="P67" s="79"/>
      <c r="Q67" s="80"/>
      <c r="R67" s="81"/>
      <c r="S67" s="82"/>
      <c r="T67" s="79"/>
      <c r="U67" s="83"/>
      <c r="V67" s="80"/>
      <c r="W67" s="84"/>
      <c r="X67" s="85"/>
    </row>
    <row r="68" spans="1:25" s="35" customFormat="1">
      <c r="A68" s="86"/>
      <c r="B68" s="86"/>
      <c r="C68" s="86"/>
      <c r="E68" s="86"/>
      <c r="F68" s="86"/>
      <c r="G68" s="86"/>
      <c r="H68" s="87"/>
      <c r="I68" s="88"/>
      <c r="J68" s="88"/>
      <c r="K68" s="88"/>
      <c r="L68" s="88"/>
      <c r="M68" s="47"/>
      <c r="N68" s="47"/>
      <c r="O68" s="47"/>
      <c r="P68" s="47"/>
      <c r="Q68" s="47"/>
      <c r="R68" s="89"/>
      <c r="S68" s="90"/>
      <c r="T68" s="47"/>
      <c r="U68" s="90"/>
      <c r="V68" s="47"/>
      <c r="W68" s="38"/>
      <c r="X68" s="91"/>
    </row>
    <row r="69" spans="1:25">
      <c r="A69" s="40">
        <v>201410</v>
      </c>
      <c r="B69" s="29" t="s">
        <v>23</v>
      </c>
      <c r="C69" s="29" t="s">
        <v>24</v>
      </c>
      <c r="D69" s="30" t="s">
        <v>25</v>
      </c>
      <c r="E69" s="92">
        <f>K4*(Q4/(M4+N4))</f>
        <v>9.6961886792452816</v>
      </c>
      <c r="F69" s="93"/>
      <c r="G69" s="93"/>
      <c r="H69" s="93"/>
      <c r="J69" s="94"/>
      <c r="K69" s="94"/>
    </row>
    <row r="70" spans="1:25">
      <c r="A70" s="40">
        <v>201411</v>
      </c>
      <c r="B70" s="29" t="s">
        <v>23</v>
      </c>
      <c r="C70" s="29" t="s">
        <v>24</v>
      </c>
      <c r="D70" s="30" t="s">
        <v>25</v>
      </c>
      <c r="E70" s="92">
        <f t="shared" ref="E70:E131" si="8">K5*(Q5/(M5+N5))</f>
        <v>8.8271320754716989</v>
      </c>
      <c r="F70" s="93"/>
      <c r="G70" s="93"/>
      <c r="H70" s="93"/>
    </row>
    <row r="71" spans="1:25">
      <c r="A71" s="40">
        <v>201412</v>
      </c>
      <c r="B71" s="29" t="s">
        <v>23</v>
      </c>
      <c r="C71" s="29" t="s">
        <v>24</v>
      </c>
      <c r="D71" s="30" t="s">
        <v>25</v>
      </c>
      <c r="E71" s="92">
        <f t="shared" si="8"/>
        <v>11.459132075471699</v>
      </c>
      <c r="F71" s="93"/>
    </row>
    <row r="72" spans="1:25">
      <c r="A72" s="40">
        <v>201410</v>
      </c>
      <c r="B72" s="29" t="s">
        <v>29</v>
      </c>
      <c r="C72" s="29" t="s">
        <v>24</v>
      </c>
      <c r="D72" s="30" t="s">
        <v>30</v>
      </c>
      <c r="E72" s="92">
        <f t="shared" si="8"/>
        <v>7.4869379310344826</v>
      </c>
    </row>
    <row r="73" spans="1:25">
      <c r="A73" s="40">
        <v>201411</v>
      </c>
      <c r="B73" s="29" t="s">
        <v>29</v>
      </c>
      <c r="C73" s="29" t="s">
        <v>24</v>
      </c>
      <c r="D73" s="30" t="s">
        <v>30</v>
      </c>
      <c r="E73" s="92">
        <f t="shared" si="8"/>
        <v>40.167172413793104</v>
      </c>
    </row>
    <row r="74" spans="1:25">
      <c r="A74" s="40">
        <v>201412</v>
      </c>
      <c r="B74" s="29" t="s">
        <v>29</v>
      </c>
      <c r="C74" s="29" t="s">
        <v>24</v>
      </c>
      <c r="D74" s="30" t="s">
        <v>30</v>
      </c>
      <c r="E74" s="92">
        <f t="shared" si="8"/>
        <v>44.050858029850751</v>
      </c>
    </row>
    <row r="75" spans="1:25">
      <c r="A75" s="40">
        <v>201410</v>
      </c>
      <c r="B75" s="29" t="s">
        <v>33</v>
      </c>
      <c r="C75" s="29" t="s">
        <v>24</v>
      </c>
      <c r="D75" s="30" t="s">
        <v>30</v>
      </c>
      <c r="E75" s="92">
        <f t="shared" si="8"/>
        <v>18.8</v>
      </c>
    </row>
    <row r="76" spans="1:25">
      <c r="A76" s="40">
        <v>201411</v>
      </c>
      <c r="B76" s="29" t="s">
        <v>33</v>
      </c>
      <c r="C76" s="29" t="s">
        <v>24</v>
      </c>
      <c r="D76" s="30" t="s">
        <v>30</v>
      </c>
      <c r="E76" s="92">
        <f t="shared" si="8"/>
        <v>3.76</v>
      </c>
    </row>
    <row r="77" spans="1:25">
      <c r="A77" s="40">
        <v>201412</v>
      </c>
      <c r="B77" s="29" t="s">
        <v>33</v>
      </c>
      <c r="C77" s="29" t="s">
        <v>24</v>
      </c>
      <c r="D77" s="30" t="s">
        <v>30</v>
      </c>
      <c r="E77" s="92">
        <f t="shared" si="8"/>
        <v>3.76</v>
      </c>
    </row>
    <row r="78" spans="1:25">
      <c r="A78" s="40">
        <v>201412</v>
      </c>
      <c r="B78" s="29" t="s">
        <v>36</v>
      </c>
      <c r="C78" s="29" t="s">
        <v>37</v>
      </c>
      <c r="D78" s="30" t="s">
        <v>38</v>
      </c>
      <c r="E78" s="92">
        <f t="shared" si="8"/>
        <v>-0.89300000000000002</v>
      </c>
    </row>
    <row r="79" spans="1:25">
      <c r="A79" s="40">
        <v>201410</v>
      </c>
      <c r="B79" s="29" t="s">
        <v>40</v>
      </c>
      <c r="C79" s="29" t="s">
        <v>37</v>
      </c>
      <c r="D79" s="30" t="s">
        <v>41</v>
      </c>
      <c r="E79" s="92">
        <f t="shared" si="8"/>
        <v>-2.6799724137931036</v>
      </c>
    </row>
    <row r="80" spans="1:25">
      <c r="A80" s="40">
        <v>201410</v>
      </c>
      <c r="B80" s="29" t="s">
        <v>42</v>
      </c>
      <c r="C80" s="29" t="s">
        <v>43</v>
      </c>
      <c r="D80" s="30" t="s">
        <v>44</v>
      </c>
      <c r="E80" s="92">
        <f t="shared" si="8"/>
        <v>19.812307692307691</v>
      </c>
    </row>
    <row r="81" spans="1:5">
      <c r="A81" s="40">
        <v>201411</v>
      </c>
      <c r="B81" s="29" t="s">
        <v>42</v>
      </c>
      <c r="C81" s="29" t="s">
        <v>43</v>
      </c>
      <c r="D81" s="30" t="s">
        <v>44</v>
      </c>
      <c r="E81" s="92">
        <f t="shared" si="8"/>
        <v>12.361723076923077</v>
      </c>
    </row>
    <row r="82" spans="1:5">
      <c r="A82" s="40">
        <v>201412</v>
      </c>
      <c r="B82" s="29" t="s">
        <v>42</v>
      </c>
      <c r="C82" s="29" t="s">
        <v>43</v>
      </c>
      <c r="D82" s="30" t="s">
        <v>44</v>
      </c>
      <c r="E82" s="92">
        <f t="shared" si="8"/>
        <v>25.459538461538465</v>
      </c>
    </row>
    <row r="83" spans="1:5">
      <c r="A83" s="40">
        <v>201410</v>
      </c>
      <c r="B83" s="29" t="s">
        <v>46</v>
      </c>
      <c r="C83" s="29" t="s">
        <v>47</v>
      </c>
      <c r="D83" s="30" t="s">
        <v>48</v>
      </c>
      <c r="E83" s="92">
        <f t="shared" si="8"/>
        <v>7.980599999999999</v>
      </c>
    </row>
    <row r="84" spans="1:5">
      <c r="A84" s="40">
        <v>201411</v>
      </c>
      <c r="B84" s="29" t="s">
        <v>46</v>
      </c>
      <c r="C84" s="29" t="s">
        <v>47</v>
      </c>
      <c r="D84" s="30" t="s">
        <v>48</v>
      </c>
      <c r="E84" s="92">
        <f t="shared" si="8"/>
        <v>3.5720000000000001</v>
      </c>
    </row>
    <row r="85" spans="1:5">
      <c r="A85" s="40">
        <v>201412</v>
      </c>
      <c r="B85" s="29" t="s">
        <v>46</v>
      </c>
      <c r="C85" s="29" t="s">
        <v>47</v>
      </c>
      <c r="D85" s="30" t="s">
        <v>48</v>
      </c>
      <c r="E85" s="92">
        <f t="shared" si="8"/>
        <v>11.609</v>
      </c>
    </row>
    <row r="86" spans="1:5">
      <c r="A86" s="40">
        <v>201410</v>
      </c>
      <c r="B86" s="29" t="s">
        <v>49</v>
      </c>
      <c r="C86" s="29" t="s">
        <v>47</v>
      </c>
      <c r="D86" s="30" t="s">
        <v>50</v>
      </c>
      <c r="E86" s="92">
        <f t="shared" si="8"/>
        <v>32.054648275862064</v>
      </c>
    </row>
    <row r="87" spans="1:5">
      <c r="A87" s="40">
        <v>201411</v>
      </c>
      <c r="B87" s="29" t="s">
        <v>49</v>
      </c>
      <c r="C87" s="29" t="s">
        <v>47</v>
      </c>
      <c r="D87" s="30" t="s">
        <v>50</v>
      </c>
      <c r="E87" s="92">
        <f t="shared" si="8"/>
        <v>18.835006896551722</v>
      </c>
    </row>
    <row r="88" spans="1:5">
      <c r="A88" s="40">
        <v>201412</v>
      </c>
      <c r="B88" s="29" t="s">
        <v>49</v>
      </c>
      <c r="C88" s="29" t="s">
        <v>47</v>
      </c>
      <c r="D88" s="30" t="s">
        <v>50</v>
      </c>
      <c r="E88" s="92">
        <f t="shared" si="8"/>
        <v>12.972</v>
      </c>
    </row>
    <row r="89" spans="1:5">
      <c r="A89" s="40">
        <v>201410</v>
      </c>
      <c r="B89" s="29" t="s">
        <v>53</v>
      </c>
      <c r="C89" s="29" t="s">
        <v>47</v>
      </c>
      <c r="D89" s="30" t="s">
        <v>54</v>
      </c>
      <c r="E89" s="92">
        <f t="shared" si="8"/>
        <v>34.098013793103448</v>
      </c>
    </row>
    <row r="90" spans="1:5">
      <c r="A90" s="40">
        <v>201411</v>
      </c>
      <c r="B90" s="29" t="s">
        <v>53</v>
      </c>
      <c r="C90" s="29" t="s">
        <v>47</v>
      </c>
      <c r="D90" s="30" t="s">
        <v>54</v>
      </c>
      <c r="E90" s="92">
        <f t="shared" si="8"/>
        <v>23.577793103448276</v>
      </c>
    </row>
    <row r="91" spans="1:5">
      <c r="A91" s="40">
        <v>201412</v>
      </c>
      <c r="B91" s="29" t="s">
        <v>53</v>
      </c>
      <c r="C91" s="29" t="s">
        <v>47</v>
      </c>
      <c r="D91" s="30" t="s">
        <v>54</v>
      </c>
      <c r="E91" s="92">
        <f t="shared" si="8"/>
        <v>14.29318620689655</v>
      </c>
    </row>
    <row r="92" spans="1:5">
      <c r="A92" s="40">
        <v>201410</v>
      </c>
      <c r="B92" s="29" t="s">
        <v>55</v>
      </c>
      <c r="C92" s="29" t="s">
        <v>47</v>
      </c>
      <c r="D92" s="30" t="s">
        <v>56</v>
      </c>
      <c r="E92" s="92">
        <f t="shared" si="8"/>
        <v>26.808800000000002</v>
      </c>
    </row>
    <row r="93" spans="1:5">
      <c r="A93" s="40">
        <v>201411</v>
      </c>
      <c r="B93" s="29" t="s">
        <v>55</v>
      </c>
      <c r="C93" s="29" t="s">
        <v>47</v>
      </c>
      <c r="D93" s="30" t="s">
        <v>56</v>
      </c>
      <c r="E93" s="92">
        <f t="shared" si="8"/>
        <v>22.4848</v>
      </c>
    </row>
    <row r="94" spans="1:5">
      <c r="A94" s="40">
        <v>201412</v>
      </c>
      <c r="B94" s="29" t="s">
        <v>55</v>
      </c>
      <c r="C94" s="29" t="s">
        <v>47</v>
      </c>
      <c r="D94" s="30" t="s">
        <v>56</v>
      </c>
      <c r="E94" s="92">
        <f t="shared" si="8"/>
        <v>18.160800000000002</v>
      </c>
    </row>
    <row r="95" spans="1:5">
      <c r="A95" s="40">
        <v>201410</v>
      </c>
      <c r="B95" s="29" t="s">
        <v>59</v>
      </c>
      <c r="C95" s="29" t="s">
        <v>47</v>
      </c>
      <c r="D95" s="30" t="s">
        <v>60</v>
      </c>
      <c r="E95" s="92">
        <f t="shared" si="8"/>
        <v>59.133623779193194</v>
      </c>
    </row>
    <row r="96" spans="1:5">
      <c r="A96" s="40">
        <v>201411</v>
      </c>
      <c r="B96" s="29" t="s">
        <v>59</v>
      </c>
      <c r="C96" s="29" t="s">
        <v>47</v>
      </c>
      <c r="D96" s="30" t="s">
        <v>60</v>
      </c>
      <c r="E96" s="92">
        <f t="shared" si="8"/>
        <v>74.751778662420421</v>
      </c>
    </row>
    <row r="97" spans="1:5">
      <c r="A97" s="40">
        <v>201412</v>
      </c>
      <c r="B97" s="29" t="s">
        <v>59</v>
      </c>
      <c r="C97" s="29" t="s">
        <v>47</v>
      </c>
      <c r="D97" s="30" t="s">
        <v>60</v>
      </c>
      <c r="E97" s="92">
        <f t="shared" si="8"/>
        <v>38.845807035175874</v>
      </c>
    </row>
    <row r="98" spans="1:5">
      <c r="A98" s="40">
        <v>201410</v>
      </c>
      <c r="B98" s="29" t="s">
        <v>61</v>
      </c>
      <c r="C98" s="29" t="s">
        <v>47</v>
      </c>
      <c r="D98" s="30" t="s">
        <v>60</v>
      </c>
      <c r="E98" s="92">
        <f t="shared" si="8"/>
        <v>3.4939622641509431</v>
      </c>
    </row>
    <row r="99" spans="1:5">
      <c r="A99" s="40">
        <v>201411</v>
      </c>
      <c r="B99" s="29" t="s">
        <v>61</v>
      </c>
      <c r="C99" s="29" t="s">
        <v>47</v>
      </c>
      <c r="D99" s="30" t="s">
        <v>60</v>
      </c>
      <c r="E99" s="92">
        <f t="shared" si="8"/>
        <v>0.94</v>
      </c>
    </row>
    <row r="100" spans="1:5">
      <c r="A100" s="40">
        <v>201410</v>
      </c>
      <c r="B100" s="29" t="s">
        <v>63</v>
      </c>
      <c r="C100" s="29" t="s">
        <v>64</v>
      </c>
      <c r="D100" s="30" t="s">
        <v>65</v>
      </c>
      <c r="E100" s="92">
        <f t="shared" si="8"/>
        <v>0.86480000000000001</v>
      </c>
    </row>
    <row r="101" spans="1:5">
      <c r="A101" s="40">
        <v>201412</v>
      </c>
      <c r="B101" s="29" t="s">
        <v>63</v>
      </c>
      <c r="C101" s="29" t="s">
        <v>64</v>
      </c>
      <c r="D101" s="30" t="s">
        <v>65</v>
      </c>
      <c r="E101" s="92">
        <f t="shared" si="8"/>
        <v>-1.786</v>
      </c>
    </row>
    <row r="102" spans="1:5">
      <c r="A102" s="40">
        <v>201412</v>
      </c>
      <c r="B102" s="29" t="s">
        <v>66</v>
      </c>
      <c r="C102" s="29" t="s">
        <v>67</v>
      </c>
      <c r="D102" s="30" t="s">
        <v>68</v>
      </c>
      <c r="E102" s="92" t="e">
        <f t="shared" si="8"/>
        <v>#DIV/0!</v>
      </c>
    </row>
    <row r="103" spans="1:5">
      <c r="A103" s="40">
        <v>201410</v>
      </c>
      <c r="B103" s="29" t="s">
        <v>70</v>
      </c>
      <c r="C103" s="29" t="s">
        <v>71</v>
      </c>
      <c r="D103" s="30" t="s">
        <v>71</v>
      </c>
      <c r="E103" s="92">
        <f t="shared" si="8"/>
        <v>3.4592000000000001</v>
      </c>
    </row>
    <row r="104" spans="1:5">
      <c r="A104" s="40">
        <v>201411</v>
      </c>
      <c r="B104" s="29" t="s">
        <v>70</v>
      </c>
      <c r="C104" s="29" t="s">
        <v>71</v>
      </c>
      <c r="D104" s="30" t="s">
        <v>71</v>
      </c>
      <c r="E104" s="92">
        <f t="shared" si="8"/>
        <v>4.3239999999999998</v>
      </c>
    </row>
    <row r="105" spans="1:5">
      <c r="A105" s="40">
        <v>201412</v>
      </c>
      <c r="B105" s="29" t="s">
        <v>70</v>
      </c>
      <c r="C105" s="29" t="s">
        <v>71</v>
      </c>
      <c r="D105" s="30" t="s">
        <v>71</v>
      </c>
      <c r="E105" s="92">
        <f t="shared" si="8"/>
        <v>7.7831999999999999</v>
      </c>
    </row>
    <row r="106" spans="1:5">
      <c r="A106" s="40">
        <v>201410</v>
      </c>
      <c r="B106" s="29" t="s">
        <v>73</v>
      </c>
      <c r="C106" s="29" t="s">
        <v>74</v>
      </c>
      <c r="D106" s="30" t="s">
        <v>75</v>
      </c>
      <c r="E106" s="92">
        <f t="shared" si="8"/>
        <v>23.462399999999999</v>
      </c>
    </row>
    <row r="107" spans="1:5">
      <c r="A107" s="40">
        <v>201411</v>
      </c>
      <c r="B107" s="29" t="s">
        <v>73</v>
      </c>
      <c r="C107" s="29" t="s">
        <v>74</v>
      </c>
      <c r="D107" s="30" t="s">
        <v>75</v>
      </c>
      <c r="E107" s="92">
        <f t="shared" si="8"/>
        <v>25.972200000000001</v>
      </c>
    </row>
    <row r="108" spans="1:5">
      <c r="A108" s="40">
        <v>201412</v>
      </c>
      <c r="B108" s="29" t="s">
        <v>73</v>
      </c>
      <c r="C108" s="29" t="s">
        <v>74</v>
      </c>
      <c r="D108" s="30" t="s">
        <v>75</v>
      </c>
      <c r="E108" s="92">
        <f t="shared" si="8"/>
        <v>22.350636363636369</v>
      </c>
    </row>
    <row r="109" spans="1:5">
      <c r="A109" s="40">
        <v>201410</v>
      </c>
      <c r="B109" s="29" t="s">
        <v>77</v>
      </c>
      <c r="C109" s="29" t="s">
        <v>74</v>
      </c>
      <c r="D109" s="30" t="s">
        <v>78</v>
      </c>
      <c r="E109" s="92">
        <f t="shared" si="8"/>
        <v>106.46988980716255</v>
      </c>
    </row>
    <row r="110" spans="1:5">
      <c r="A110" s="40">
        <v>201411</v>
      </c>
      <c r="B110" s="29" t="s">
        <v>77</v>
      </c>
      <c r="C110" s="29" t="s">
        <v>74</v>
      </c>
      <c r="D110" s="30" t="s">
        <v>78</v>
      </c>
      <c r="E110" s="92">
        <f t="shared" si="8"/>
        <v>56.672924137931034</v>
      </c>
    </row>
    <row r="111" spans="1:5">
      <c r="A111" s="40">
        <v>201412</v>
      </c>
      <c r="B111" s="29" t="s">
        <v>77</v>
      </c>
      <c r="C111" s="29" t="s">
        <v>74</v>
      </c>
      <c r="D111" s="30" t="s">
        <v>78</v>
      </c>
      <c r="E111" s="92">
        <f t="shared" si="8"/>
        <v>234.04977576775855</v>
      </c>
    </row>
    <row r="112" spans="1:5">
      <c r="A112" s="40">
        <v>201410</v>
      </c>
      <c r="B112" s="29" t="s">
        <v>79</v>
      </c>
      <c r="C112" s="29" t="s">
        <v>80</v>
      </c>
      <c r="D112" s="30" t="s">
        <v>81</v>
      </c>
      <c r="E112" s="92">
        <f t="shared" si="8"/>
        <v>0.94000000000000006</v>
      </c>
    </row>
    <row r="113" spans="1:5">
      <c r="A113" s="53">
        <v>201410</v>
      </c>
      <c r="B113" s="54" t="s">
        <v>84</v>
      </c>
      <c r="C113" s="55" t="s">
        <v>80</v>
      </c>
      <c r="D113" s="56" t="s">
        <v>85</v>
      </c>
      <c r="E113" s="92">
        <f t="shared" si="8"/>
        <v>0.94</v>
      </c>
    </row>
    <row r="114" spans="1:5">
      <c r="A114" s="40">
        <v>201410</v>
      </c>
      <c r="B114" s="29" t="s">
        <v>88</v>
      </c>
      <c r="C114" s="29" t="s">
        <v>89</v>
      </c>
      <c r="D114" s="30" t="s">
        <v>90</v>
      </c>
      <c r="E114" s="92">
        <f t="shared" si="8"/>
        <v>785.27918305456171</v>
      </c>
    </row>
    <row r="115" spans="1:5">
      <c r="A115" s="40">
        <v>201410</v>
      </c>
      <c r="B115" s="29" t="s">
        <v>88</v>
      </c>
      <c r="C115" s="29" t="s">
        <v>89</v>
      </c>
      <c r="D115" s="30" t="s">
        <v>90</v>
      </c>
      <c r="E115" s="92">
        <f t="shared" si="8"/>
        <v>0.94</v>
      </c>
    </row>
    <row r="116" spans="1:5">
      <c r="A116" s="40">
        <v>201411</v>
      </c>
      <c r="B116" s="29" t="s">
        <v>88</v>
      </c>
      <c r="C116" s="29" t="s">
        <v>89</v>
      </c>
      <c r="D116" s="30" t="s">
        <v>90</v>
      </c>
      <c r="E116" s="92">
        <f t="shared" si="8"/>
        <v>466.14635953115379</v>
      </c>
    </row>
    <row r="117" spans="1:5">
      <c r="A117" s="40">
        <v>201411</v>
      </c>
      <c r="B117" s="29" t="s">
        <v>88</v>
      </c>
      <c r="C117" s="29" t="s">
        <v>89</v>
      </c>
      <c r="D117" s="30" t="s">
        <v>90</v>
      </c>
      <c r="E117" s="92">
        <f t="shared" si="8"/>
        <v>11.562000000000001</v>
      </c>
    </row>
    <row r="118" spans="1:5">
      <c r="A118" s="40">
        <v>201412</v>
      </c>
      <c r="B118" s="29" t="s">
        <v>88</v>
      </c>
      <c r="C118" s="29" t="s">
        <v>89</v>
      </c>
      <c r="D118" s="30" t="s">
        <v>90</v>
      </c>
      <c r="E118" s="92">
        <f t="shared" si="8"/>
        <v>1245.4211553524794</v>
      </c>
    </row>
    <row r="119" spans="1:5">
      <c r="A119" s="40">
        <v>201412</v>
      </c>
      <c r="B119" s="29" t="s">
        <v>88</v>
      </c>
      <c r="C119" s="29" t="s">
        <v>89</v>
      </c>
      <c r="D119" s="30" t="s">
        <v>90</v>
      </c>
      <c r="E119" s="92">
        <f t="shared" si="8"/>
        <v>25.436399999999999</v>
      </c>
    </row>
    <row r="120" spans="1:5">
      <c r="A120" s="40">
        <v>201411</v>
      </c>
      <c r="B120" s="29" t="s">
        <v>91</v>
      </c>
      <c r="C120" s="29" t="s">
        <v>89</v>
      </c>
      <c r="D120" s="30" t="s">
        <v>90</v>
      </c>
      <c r="E120" s="92">
        <f t="shared" si="8"/>
        <v>219.67946726455213</v>
      </c>
    </row>
    <row r="121" spans="1:5">
      <c r="A121" s="40">
        <v>201412</v>
      </c>
      <c r="B121" s="29" t="s">
        <v>91</v>
      </c>
      <c r="C121" s="29" t="s">
        <v>89</v>
      </c>
      <c r="D121" s="30" t="s">
        <v>90</v>
      </c>
      <c r="E121" s="92">
        <f t="shared" si="8"/>
        <v>132.46955608591884</v>
      </c>
    </row>
    <row r="122" spans="1:5">
      <c r="A122" s="40">
        <v>201410</v>
      </c>
      <c r="B122" s="29" t="s">
        <v>93</v>
      </c>
      <c r="C122" s="29" t="s">
        <v>94</v>
      </c>
      <c r="D122" s="30" t="s">
        <v>95</v>
      </c>
      <c r="E122" s="92">
        <f t="shared" si="8"/>
        <v>5.7061241379310346</v>
      </c>
    </row>
    <row r="123" spans="1:5">
      <c r="A123" s="40">
        <v>201411</v>
      </c>
      <c r="B123" s="29" t="s">
        <v>93</v>
      </c>
      <c r="C123" s="29" t="s">
        <v>94</v>
      </c>
      <c r="D123" s="30" t="s">
        <v>95</v>
      </c>
      <c r="E123" s="92">
        <f t="shared" si="8"/>
        <v>11.412248275862069</v>
      </c>
    </row>
    <row r="124" spans="1:5">
      <c r="A124" s="40">
        <v>201412</v>
      </c>
      <c r="B124" s="29" t="s">
        <v>93</v>
      </c>
      <c r="C124" s="29" t="s">
        <v>94</v>
      </c>
      <c r="D124" s="30" t="s">
        <v>95</v>
      </c>
      <c r="E124" s="92">
        <f t="shared" si="8"/>
        <v>17.379627586206897</v>
      </c>
    </row>
    <row r="125" spans="1:5">
      <c r="A125" s="40">
        <v>201412</v>
      </c>
      <c r="B125" s="29" t="s">
        <v>96</v>
      </c>
      <c r="C125" s="29" t="s">
        <v>97</v>
      </c>
      <c r="D125" s="30" t="s">
        <v>98</v>
      </c>
      <c r="E125" s="92">
        <f t="shared" si="8"/>
        <v>-0.89300000000000002</v>
      </c>
    </row>
    <row r="126" spans="1:5">
      <c r="A126" s="40">
        <v>201410</v>
      </c>
      <c r="B126" s="29" t="s">
        <v>99</v>
      </c>
      <c r="C126" s="29" t="s">
        <v>100</v>
      </c>
      <c r="D126" s="30" t="s">
        <v>101</v>
      </c>
      <c r="E126" s="92" t="e">
        <f t="shared" si="8"/>
        <v>#DIV/0!</v>
      </c>
    </row>
    <row r="127" spans="1:5">
      <c r="A127" s="40">
        <v>201410</v>
      </c>
      <c r="B127" s="29" t="s">
        <v>102</v>
      </c>
      <c r="C127" s="29" t="s">
        <v>103</v>
      </c>
      <c r="D127" s="30" t="s">
        <v>104</v>
      </c>
      <c r="E127" s="92">
        <f t="shared" si="8"/>
        <v>0.86480000000000001</v>
      </c>
    </row>
    <row r="128" spans="1:5">
      <c r="A128" s="40">
        <v>201412</v>
      </c>
      <c r="B128" s="29" t="s">
        <v>105</v>
      </c>
      <c r="C128" s="29" t="s">
        <v>106</v>
      </c>
      <c r="D128" s="30" t="s">
        <v>107</v>
      </c>
      <c r="E128" s="92" t="e">
        <f t="shared" si="8"/>
        <v>#DIV/0!</v>
      </c>
    </row>
    <row r="129" spans="1:5">
      <c r="A129" s="40">
        <v>201410</v>
      </c>
      <c r="B129" s="29" t="s">
        <v>108</v>
      </c>
      <c r="C129" s="29" t="s">
        <v>109</v>
      </c>
      <c r="D129" s="30" t="s">
        <v>110</v>
      </c>
      <c r="E129" s="92">
        <f t="shared" si="8"/>
        <v>-1.7866482758620688</v>
      </c>
    </row>
    <row r="130" spans="1:5">
      <c r="A130" s="40">
        <v>201411</v>
      </c>
      <c r="B130" s="29" t="s">
        <v>108</v>
      </c>
      <c r="C130" s="29" t="s">
        <v>109</v>
      </c>
      <c r="D130" s="30" t="s">
        <v>110</v>
      </c>
      <c r="E130" s="92">
        <f t="shared" si="8"/>
        <v>0.86480000000000001</v>
      </c>
    </row>
    <row r="131" spans="1:5">
      <c r="A131" s="40">
        <v>201411</v>
      </c>
      <c r="B131" s="29" t="s">
        <v>111</v>
      </c>
      <c r="C131" s="29" t="s">
        <v>109</v>
      </c>
      <c r="D131" s="30" t="s">
        <v>112</v>
      </c>
      <c r="E131" s="92">
        <f t="shared" si="8"/>
        <v>0.86480000000000001</v>
      </c>
    </row>
  </sheetData>
  <pageMargins left="0.27" right="0.39" top="0.5" bottom="0.5" header="0.5" footer="0.5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OCT-DEC PHYSICAL</vt:lpstr>
      <vt:lpstr>'OCT-DEC PHYSICAL'!Print_Area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2015-06-04T23:02:39Z</dcterms:created>
  <dcterms:modified xsi:type="dcterms:W3CDTF">2015-06-04T23:03:04Z</dcterms:modified>
</cp:coreProperties>
</file>